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sharedStrings.xml" ContentType="application/vnd.openxmlformats-officedocument.spreadsheetml.sharedStrings+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1530" yWindow="690" windowWidth="11205" windowHeight="6090" tabRatio="604" firstSheet="2" activeTab="2"/>
  </bookViews>
  <sheets>
    <sheet name="00000000" sheetId="14" state="veryHidden" r:id="rId1"/>
    <sheet name="PDN" sheetId="346" state="hidden" r:id="rId2"/>
    <sheet name="EMAIL" sheetId="347" r:id="rId3"/>
    <sheet name="h.longthanh" sheetId="350" state="hidden" r:id="rId4"/>
    <sheet name="h.nhơn trach" sheetId="351" state="hidden" r:id="rId5"/>
    <sheet name="trang bom FDI" sheetId="352" state="hidden" r:id="rId6"/>
    <sheet name="trang bom , VN" sheetId="353" state="hidden" r:id="rId7"/>
    <sheet name="Sheet5" sheetId="354" state="hidden" r:id="rId8"/>
  </sheets>
  <externalReferences>
    <externalReference r:id="rId9"/>
  </externalReferences>
  <definedNames>
    <definedName name="_xlnm._FilterDatabase" localSheetId="1" hidden="1">PDN!$A$5:$FE$1724</definedName>
    <definedName name="B_MAKCN">PDN!$A$7:$AL$1461</definedName>
    <definedName name="DT">PDN!#REF!</definedName>
    <definedName name="DTXK">PDN!#REF!</definedName>
    <definedName name="HTCK">PDN!#REF!</definedName>
    <definedName name="HTCNC">PDN!#REF!</definedName>
    <definedName name="HTDG">PDN!#REF!</definedName>
    <definedName name="HTDM">PDN!#REF!</definedName>
    <definedName name="HTDT">PDN!#REF!</definedName>
    <definedName name="HTK">PDN!#REF!</definedName>
    <definedName name="HTML_CodePage" hidden="1">1252</definedName>
    <definedName name="HTML_Control" hidden="1">{"'luong '!$X$191","'luong '!$X$191"}</definedName>
    <definedName name="HTML_Description" hidden="1">""</definedName>
    <definedName name="HTML_Email" hidden="1">""</definedName>
    <definedName name="HTML_Header" hidden="1">"luong"</definedName>
    <definedName name="HTML_LastUpdate" hidden="1">"11/11/99"</definedName>
    <definedName name="HTML_LineAfter" hidden="1">FALSE</definedName>
    <definedName name="HTML_LineBefore" hidden="1">FALSE</definedName>
    <definedName name="HTML_Name" hidden="1">"TVD"</definedName>
    <definedName name="HTML_OBDlg2" hidden="1">TRUE</definedName>
    <definedName name="HTML_OBDlg4" hidden="1">TRUE</definedName>
    <definedName name="HTML_OS" hidden="1">0</definedName>
    <definedName name="HTML_PathFile" hidden="1">"C:\phuong\Salary\MyHTML.htm"</definedName>
    <definedName name="HTML_Title" hidden="1">"SAL10-99"</definedName>
    <definedName name="HTOT">PDN!#REF!</definedName>
    <definedName name="LD">PDN!$AE$7:$AE$1459</definedName>
    <definedName name="LDVN">PDN!$AF$7:$AF$1459</definedName>
    <definedName name="MAKCN1">#REF!</definedName>
    <definedName name="MAKCN12.18...">#REF!</definedName>
    <definedName name="MAKCN2">#REF!</definedName>
    <definedName name="MAKCN3">#REF!</definedName>
    <definedName name="MAKCN4">#REF!</definedName>
    <definedName name="MAKCN5">#REF!</definedName>
    <definedName name="MAKCN6">#REF!</definedName>
    <definedName name="MHKCN">PDN!#REF!</definedName>
    <definedName name="MHKCN1">PDN!#REF!</definedName>
    <definedName name="MHKCN2">PDN!#REF!</definedName>
    <definedName name="MHKCN3">PDN!#REF!</definedName>
    <definedName name="MHKCN4">PDN!#REF!</definedName>
    <definedName name="MHQG1">PDN!#REF!</definedName>
    <definedName name="MHQG2">PDN!#REF!</definedName>
    <definedName name="MHQG3">PDN!#REF!</definedName>
    <definedName name="MHQG4">PDN!#REF!</definedName>
    <definedName name="MHTPKT2">PDN!#REF!</definedName>
    <definedName name="MHTPKT3">PDN!#REF!</definedName>
    <definedName name="MKCN1VTHTN">PDN!#REF!</definedName>
    <definedName name="MKCN2VTHTN">PDN!#REF!</definedName>
    <definedName name="MKCN3VTHTN">PDN!#REF!</definedName>
    <definedName name="MKCN4VTHTN">PDN!#REF!</definedName>
    <definedName name="MNKTC2">PDN!$X$7:$X$1459</definedName>
    <definedName name="MNKTVTHTN">PDN!#REF!</definedName>
    <definedName name="MQG">PDN!$AB$7:$AB$1459</definedName>
    <definedName name="MQG1VTHTN">PDN!#REF!</definedName>
    <definedName name="MQG2VTHTN">PDN!#REF!</definedName>
    <definedName name="MQG3VTHTN">PDN!#REF!</definedName>
    <definedName name="MQG4VTHTN">PDN!#REF!</definedName>
    <definedName name="MTPKT">PDN!#REF!</definedName>
    <definedName name="MTPKT2VTHTN">PDN!#REF!</definedName>
    <definedName name="MTPKT3VTHTN">PDN!#REF!</definedName>
    <definedName name="NK">PDN!#REF!</definedName>
    <definedName name="NKSX">PDN!#REF!</definedName>
    <definedName name="TNSNN">PDN!#REF!</definedName>
    <definedName name="VDK">PDN!$AC$7:$AC$1459</definedName>
    <definedName name="VTH">PDN!$AD$7:$AD$1459</definedName>
    <definedName name="VTHTN">PDN!#REF!</definedName>
  </definedNames>
  <calcPr calcId="144525"/>
</workbook>
</file>

<file path=xl/calcChain.xml><?xml version="1.0" encoding="utf-8"?>
<calcChain xmlns="http://schemas.openxmlformats.org/spreadsheetml/2006/main">
  <c r="G86" i="353" l="1"/>
  <c r="F86" i="353"/>
  <c r="A85" i="353"/>
  <c r="A79" i="353"/>
  <c r="A70" i="353"/>
  <c r="A61" i="353"/>
  <c r="A54" i="353"/>
  <c r="A44" i="353"/>
  <c r="A39" i="353"/>
  <c r="A23" i="353"/>
  <c r="Q464" i="351"/>
  <c r="G434" i="351"/>
  <c r="L368" i="351"/>
  <c r="J357" i="351"/>
  <c r="L356" i="351"/>
  <c r="J356" i="351"/>
  <c r="L332" i="351"/>
  <c r="L331" i="351"/>
  <c r="L330" i="351"/>
  <c r="J329" i="351"/>
  <c r="L326" i="351"/>
  <c r="L325" i="351"/>
  <c r="L324" i="351"/>
  <c r="L272" i="351"/>
  <c r="L262" i="351"/>
  <c r="L258" i="351"/>
  <c r="L257" i="351"/>
  <c r="L256" i="351"/>
  <c r="L254" i="351"/>
  <c r="L253" i="351"/>
  <c r="L252" i="351"/>
  <c r="L250" i="351"/>
  <c r="L249" i="351"/>
  <c r="L248" i="351"/>
  <c r="J248" i="351"/>
  <c r="L246" i="351"/>
  <c r="L245" i="351"/>
  <c r="L244" i="351"/>
  <c r="L243" i="351"/>
  <c r="L242" i="351"/>
  <c r="L241" i="351"/>
  <c r="L240" i="351"/>
  <c r="L238" i="351"/>
  <c r="L237" i="351"/>
  <c r="L236" i="351"/>
  <c r="L235" i="351"/>
  <c r="L234" i="351"/>
  <c r="L233" i="351"/>
  <c r="L232" i="351"/>
  <c r="L231" i="351"/>
  <c r="L230" i="351"/>
  <c r="L229" i="351"/>
  <c r="L228" i="351"/>
  <c r="L227" i="351"/>
  <c r="L226" i="351"/>
  <c r="L225" i="351"/>
  <c r="M223" i="351"/>
  <c r="L222" i="351"/>
  <c r="L221" i="351"/>
  <c r="L220" i="351"/>
  <c r="L219" i="351"/>
  <c r="L218" i="351"/>
  <c r="L217" i="351"/>
  <c r="L216" i="351"/>
  <c r="L215" i="351"/>
  <c r="L214" i="351"/>
  <c r="L213" i="351"/>
  <c r="L212" i="351"/>
  <c r="L211" i="351"/>
  <c r="L210" i="351"/>
  <c r="L209" i="351"/>
  <c r="J209" i="351"/>
  <c r="J203" i="351"/>
  <c r="L174" i="351"/>
  <c r="L173" i="351"/>
  <c r="L171" i="351"/>
  <c r="L170" i="351"/>
  <c r="L169" i="351"/>
  <c r="L168" i="351"/>
  <c r="L167" i="351"/>
  <c r="L135" i="351"/>
  <c r="L134" i="351"/>
  <c r="L133" i="351"/>
  <c r="L132" i="351"/>
  <c r="L131" i="351"/>
  <c r="L130" i="351"/>
  <c r="L129" i="351"/>
  <c r="L128" i="351"/>
  <c r="L126" i="351"/>
  <c r="L125" i="351"/>
  <c r="L124" i="351"/>
  <c r="L123" i="351"/>
  <c r="L122" i="351"/>
  <c r="L121" i="351"/>
  <c r="L120" i="351"/>
  <c r="G120" i="351"/>
  <c r="L119" i="351"/>
  <c r="L118" i="351"/>
  <c r="L117" i="351"/>
  <c r="L116" i="351"/>
  <c r="L115" i="351"/>
  <c r="G115" i="351"/>
  <c r="L114" i="351"/>
  <c r="G114" i="351"/>
  <c r="L113" i="351"/>
  <c r="G113" i="351"/>
  <c r="L112" i="351"/>
  <c r="L111" i="351"/>
  <c r="L110" i="351"/>
  <c r="L109" i="351"/>
  <c r="L108" i="351"/>
  <c r="L107" i="351"/>
  <c r="L106" i="351"/>
  <c r="L105" i="351"/>
  <c r="L104" i="351"/>
  <c r="K103" i="351"/>
  <c r="K478" i="351" s="1"/>
  <c r="L102" i="351"/>
  <c r="L101" i="351"/>
  <c r="L100" i="351"/>
  <c r="L99" i="351"/>
  <c r="L96" i="351"/>
  <c r="L95" i="351"/>
  <c r="L94" i="351"/>
  <c r="L93" i="351"/>
  <c r="L92" i="351"/>
  <c r="L91" i="351"/>
  <c r="L90" i="351"/>
  <c r="J90" i="351"/>
  <c r="L89" i="351"/>
  <c r="G89" i="351"/>
  <c r="L88" i="351"/>
  <c r="L87" i="351"/>
  <c r="L62" i="351"/>
  <c r="L61" i="351"/>
  <c r="J61" i="351"/>
  <c r="L60" i="351"/>
  <c r="L59" i="351"/>
  <c r="L58" i="351"/>
  <c r="L57" i="351"/>
  <c r="L56" i="351"/>
  <c r="L55" i="351"/>
  <c r="L54" i="351"/>
  <c r="L53" i="351"/>
  <c r="L52" i="351"/>
  <c r="L51" i="351"/>
  <c r="L50" i="351"/>
  <c r="L49" i="351"/>
  <c r="L48" i="351"/>
  <c r="L47" i="351"/>
  <c r="L46" i="351"/>
  <c r="L45" i="351"/>
  <c r="L44" i="351"/>
  <c r="L43" i="351"/>
  <c r="L42" i="351"/>
  <c r="L41" i="351"/>
  <c r="L40" i="351"/>
  <c r="L39" i="351"/>
  <c r="L38" i="351"/>
  <c r="L37" i="351"/>
  <c r="L36" i="351"/>
  <c r="L35" i="351"/>
  <c r="L34" i="351"/>
  <c r="L33" i="351"/>
  <c r="L32" i="351"/>
  <c r="L31" i="351"/>
  <c r="L30" i="351"/>
  <c r="G30" i="351"/>
  <c r="L29" i="351"/>
  <c r="L28" i="351"/>
  <c r="L27" i="351"/>
  <c r="L26" i="351"/>
  <c r="L25" i="351"/>
  <c r="L24" i="351"/>
  <c r="L23" i="351"/>
  <c r="L22" i="351"/>
  <c r="L21" i="351"/>
  <c r="L20" i="351"/>
  <c r="L19" i="351"/>
  <c r="L18" i="351"/>
  <c r="L17" i="351"/>
  <c r="L16" i="351"/>
  <c r="L15" i="351"/>
  <c r="L14" i="351"/>
  <c r="L13" i="351"/>
  <c r="L12" i="351"/>
  <c r="L11" i="351"/>
  <c r="L10" i="351"/>
  <c r="L9" i="351"/>
  <c r="L8" i="351"/>
  <c r="L7" i="351"/>
  <c r="L6" i="351"/>
  <c r="L5" i="351"/>
  <c r="K355" i="350"/>
  <c r="AC350" i="350"/>
  <c r="X334" i="350"/>
  <c r="V334" i="350"/>
  <c r="AC331" i="350"/>
  <c r="S329" i="350"/>
  <c r="R329" i="350"/>
  <c r="K329" i="350"/>
  <c r="I329" i="350"/>
  <c r="A329" i="350"/>
  <c r="AC326" i="350"/>
  <c r="AC325" i="350"/>
  <c r="AC324" i="350"/>
  <c r="AC323" i="350"/>
  <c r="AC322" i="350"/>
  <c r="AC321" i="350"/>
  <c r="AC320" i="350"/>
  <c r="AC319" i="350"/>
  <c r="AC318" i="350"/>
  <c r="AC317" i="350"/>
  <c r="AC316" i="350"/>
  <c r="AC315" i="350"/>
  <c r="AC314" i="350"/>
  <c r="AC313" i="350"/>
  <c r="AC312" i="350"/>
  <c r="AC311" i="350"/>
  <c r="AC310" i="350"/>
  <c r="AC309" i="350"/>
  <c r="AC308" i="350"/>
  <c r="AC307" i="350"/>
  <c r="AC306" i="350"/>
  <c r="AC305" i="350"/>
  <c r="AC304" i="350"/>
  <c r="AC303" i="350"/>
  <c r="AC302" i="350"/>
  <c r="AC301" i="350"/>
  <c r="AC300" i="350"/>
  <c r="S298" i="350"/>
  <c r="R298" i="350"/>
  <c r="K298" i="350"/>
  <c r="I298" i="350"/>
  <c r="A298" i="350"/>
  <c r="L279" i="350"/>
  <c r="AC265" i="350"/>
  <c r="AC264" i="350"/>
  <c r="AC263" i="350"/>
  <c r="AC262" i="350"/>
  <c r="AC261" i="350"/>
  <c r="AC260" i="350"/>
  <c r="AC259" i="350"/>
  <c r="AC258" i="350"/>
  <c r="AC257" i="350"/>
  <c r="AC256" i="350"/>
  <c r="AC255" i="350"/>
  <c r="AC254" i="350"/>
  <c r="AC253" i="350"/>
  <c r="AC252" i="350"/>
  <c r="AC251" i="350"/>
  <c r="AC250" i="350"/>
  <c r="AC249" i="350"/>
  <c r="AC248" i="350"/>
  <c r="AC247" i="350"/>
  <c r="AC246" i="350"/>
  <c r="AC245" i="350"/>
  <c r="AC244" i="350"/>
  <c r="AC243" i="350"/>
  <c r="AC242" i="350"/>
  <c r="AC241" i="350"/>
  <c r="AC240" i="350"/>
  <c r="AC239" i="350"/>
  <c r="AC238" i="350"/>
  <c r="AC237" i="350"/>
  <c r="AC236" i="350"/>
  <c r="AC235" i="350"/>
  <c r="AC234" i="350"/>
  <c r="AC233" i="350"/>
  <c r="AC232" i="350"/>
  <c r="AC231" i="350"/>
  <c r="AC230" i="350"/>
  <c r="AC229" i="350"/>
  <c r="AC228" i="350"/>
  <c r="AC227" i="350"/>
  <c r="AC226" i="350"/>
  <c r="AC225" i="350"/>
  <c r="AC224" i="350"/>
  <c r="AC223" i="350"/>
  <c r="AC222" i="350"/>
  <c r="AC221" i="350"/>
  <c r="AC220" i="350"/>
  <c r="AC219" i="350"/>
  <c r="AC218" i="350"/>
  <c r="AC217" i="350"/>
  <c r="AC216" i="350"/>
  <c r="AC215" i="350"/>
  <c r="AC214" i="350"/>
  <c r="AC213" i="350"/>
  <c r="AC212" i="350"/>
  <c r="AC211" i="350"/>
  <c r="AC210" i="350"/>
  <c r="AC209" i="350"/>
  <c r="AC208" i="350"/>
  <c r="AC207" i="350"/>
  <c r="AC206" i="350"/>
  <c r="AC205" i="350"/>
  <c r="AC204" i="350"/>
  <c r="AC203" i="350"/>
  <c r="AC202" i="350"/>
  <c r="AC201" i="350"/>
  <c r="AC200" i="350"/>
  <c r="AC199" i="350"/>
  <c r="AC198" i="350"/>
  <c r="AC197" i="350"/>
  <c r="AC196" i="350"/>
  <c r="AC195" i="350"/>
  <c r="AC194" i="350"/>
  <c r="AC193" i="350"/>
  <c r="AC192" i="350"/>
  <c r="AC191" i="350"/>
  <c r="AC190" i="350"/>
  <c r="AC189" i="350"/>
  <c r="AC188" i="350"/>
  <c r="AC187" i="350"/>
  <c r="AC186" i="350"/>
  <c r="AC185" i="350"/>
  <c r="AC184" i="350"/>
  <c r="AC183" i="350"/>
  <c r="AC182" i="350"/>
  <c r="AC181" i="350"/>
  <c r="AC180" i="350"/>
  <c r="AC179" i="350"/>
  <c r="AC178" i="350"/>
  <c r="AC177" i="350"/>
  <c r="AC176" i="350"/>
  <c r="S174" i="350"/>
  <c r="R174" i="350"/>
  <c r="K174" i="350"/>
  <c r="I174" i="350"/>
  <c r="A174" i="350"/>
  <c r="AC141" i="350"/>
  <c r="AC140" i="350"/>
  <c r="AC139" i="350"/>
  <c r="AC138" i="350"/>
  <c r="AC137" i="350"/>
  <c r="AC136" i="350"/>
  <c r="AC135" i="350"/>
  <c r="AC134" i="350"/>
  <c r="AC133" i="350"/>
  <c r="AC132" i="350"/>
  <c r="AC131" i="350"/>
  <c r="AC130" i="350"/>
  <c r="AC129" i="350"/>
  <c r="AC128" i="350"/>
  <c r="S126" i="350"/>
  <c r="R126" i="350"/>
  <c r="K126" i="350"/>
  <c r="I126" i="350"/>
  <c r="A126" i="350"/>
  <c r="L94" i="350"/>
  <c r="AC91" i="350"/>
  <c r="AC90" i="350"/>
  <c r="AC89" i="350"/>
  <c r="L89" i="350"/>
  <c r="AC88" i="350"/>
  <c r="AC87" i="350"/>
  <c r="AC86" i="350"/>
  <c r="AC85" i="350"/>
  <c r="AC84" i="350"/>
  <c r="AC83" i="350"/>
  <c r="AC82" i="350"/>
  <c r="AC81" i="350"/>
  <c r="AC80" i="350"/>
  <c r="AC79" i="350"/>
  <c r="AC78" i="350"/>
  <c r="AC77" i="350"/>
  <c r="AC76" i="350"/>
  <c r="AC75" i="350"/>
  <c r="AC74" i="350"/>
  <c r="AC73" i="350"/>
  <c r="AC72" i="350"/>
  <c r="AC71" i="350"/>
  <c r="AC70" i="350"/>
  <c r="AC69" i="350"/>
  <c r="AC68" i="350"/>
  <c r="AC67" i="350"/>
  <c r="AC66" i="350"/>
  <c r="AC65" i="350"/>
  <c r="AC64" i="350"/>
  <c r="AC63" i="350"/>
  <c r="AC62" i="350"/>
  <c r="AC61" i="350"/>
  <c r="AC60" i="350"/>
  <c r="AC59" i="350"/>
  <c r="S57" i="350"/>
  <c r="S332" i="350" s="1"/>
  <c r="R57" i="350"/>
  <c r="R332" i="350" s="1"/>
  <c r="L57" i="350"/>
  <c r="K57" i="350"/>
  <c r="K332" i="350" s="1"/>
  <c r="I57" i="350"/>
  <c r="I332" i="350" s="1"/>
  <c r="A57" i="350"/>
  <c r="A332" i="350" s="1"/>
  <c r="AC55" i="350"/>
  <c r="AC39" i="350"/>
  <c r="AC37" i="350"/>
  <c r="AC36" i="350"/>
  <c r="AC30" i="350"/>
  <c r="AC29" i="350"/>
  <c r="AC28" i="350"/>
  <c r="AC27" i="350"/>
  <c r="AC26" i="350"/>
  <c r="AC25" i="350"/>
  <c r="AC24" i="350"/>
  <c r="AC23" i="350"/>
  <c r="AC22" i="350"/>
  <c r="AC21" i="350"/>
  <c r="AC20" i="350"/>
  <c r="AC19" i="350"/>
  <c r="AC18" i="350"/>
  <c r="AC17" i="350"/>
  <c r="AC16" i="350"/>
  <c r="J15" i="350"/>
  <c r="AC15" i="350" s="1"/>
  <c r="AC14" i="350"/>
  <c r="AC13" i="350"/>
  <c r="AC12" i="350"/>
  <c r="AC11" i="350"/>
  <c r="AC10" i="350"/>
  <c r="AC9" i="350"/>
  <c r="AC8" i="350"/>
  <c r="AC7" i="350"/>
  <c r="AC6" i="350"/>
  <c r="AC5" i="350"/>
  <c r="AC4" i="350"/>
  <c r="AE1224" i="346" l="1"/>
  <c r="AF1224" i="346"/>
  <c r="AG1224" i="346"/>
  <c r="AH1224" i="346"/>
  <c r="AI1224" i="346"/>
  <c r="AJ1224" i="346"/>
  <c r="AK1224" i="346"/>
  <c r="AL1224" i="346"/>
  <c r="N1224" i="346"/>
  <c r="F1224" i="346"/>
  <c r="E1224" i="346"/>
  <c r="AE915" i="346"/>
  <c r="AF915" i="346"/>
  <c r="AG915" i="346"/>
  <c r="N915" i="346"/>
  <c r="F915" i="346"/>
  <c r="E915" i="346"/>
  <c r="O1462" i="346" l="1"/>
  <c r="V1461" i="346"/>
  <c r="O1461" i="346"/>
  <c r="V1460" i="346"/>
  <c r="O1460" i="346"/>
  <c r="V1459" i="346"/>
  <c r="O1459" i="346"/>
  <c r="V1458" i="346"/>
  <c r="AF1455" i="346"/>
  <c r="AE1455" i="346"/>
  <c r="F1455" i="346"/>
  <c r="AG1453" i="346"/>
  <c r="AF1453" i="346"/>
  <c r="AE1453" i="346"/>
  <c r="N1453" i="346"/>
  <c r="F1453" i="346"/>
  <c r="E1453" i="346"/>
  <c r="AG1448" i="346"/>
  <c r="AF1448" i="346"/>
  <c r="AE1448" i="346"/>
  <c r="N1448" i="346"/>
  <c r="F1448" i="346"/>
  <c r="E1448" i="346"/>
  <c r="AG1435" i="346"/>
  <c r="AF1435" i="346"/>
  <c r="AE1435" i="346"/>
  <c r="F1435" i="346"/>
  <c r="E1435" i="346"/>
  <c r="N1421" i="346"/>
  <c r="N1435" i="346" s="1"/>
  <c r="AG1419" i="346"/>
  <c r="AF1419" i="346"/>
  <c r="AE1419" i="346"/>
  <c r="N1419" i="346"/>
  <c r="F1419" i="346"/>
  <c r="E1419" i="346"/>
  <c r="AG1386" i="346"/>
  <c r="AF1386" i="346"/>
  <c r="AE1386" i="346"/>
  <c r="N1386" i="346"/>
  <c r="F1386" i="346"/>
  <c r="E1386" i="346"/>
  <c r="AL1374" i="346"/>
  <c r="AK1374" i="346"/>
  <c r="AJ1374" i="346"/>
  <c r="AI1374" i="346"/>
  <c r="AH1374" i="346"/>
  <c r="AG1374" i="346"/>
  <c r="AF1374" i="346"/>
  <c r="AE1374" i="346"/>
  <c r="N1374" i="346"/>
  <c r="F1374" i="346"/>
  <c r="E1374" i="346"/>
  <c r="AK1335" i="346"/>
  <c r="AJ1335" i="346"/>
  <c r="AI1335" i="346"/>
  <c r="AH1335" i="346"/>
  <c r="AG1335" i="346"/>
  <c r="AF1335" i="346"/>
  <c r="AE1335" i="346"/>
  <c r="N1335" i="346"/>
  <c r="F1335" i="346"/>
  <c r="E1335" i="346"/>
  <c r="AG1314" i="346"/>
  <c r="AF1314" i="346"/>
  <c r="AE1314" i="346"/>
  <c r="N1314" i="346"/>
  <c r="F1314" i="346"/>
  <c r="E1314" i="346"/>
  <c r="AG1303" i="346"/>
  <c r="AF1303" i="346"/>
  <c r="F1303" i="346"/>
  <c r="N1272" i="346"/>
  <c r="N1303" i="346" s="1"/>
  <c r="AE1303" i="346"/>
  <c r="E1238" i="346"/>
  <c r="E1303" i="346" s="1"/>
  <c r="AF1236" i="346"/>
  <c r="AE1236" i="346"/>
  <c r="N1236" i="346"/>
  <c r="F1236" i="346"/>
  <c r="E1236" i="346"/>
  <c r="AG1193" i="346"/>
  <c r="AF1193" i="346"/>
  <c r="AE1193" i="346"/>
  <c r="N1193" i="346"/>
  <c r="F1193" i="346"/>
  <c r="E1193" i="346"/>
  <c r="AG1182" i="346"/>
  <c r="AF1182" i="346"/>
  <c r="AE1182" i="346"/>
  <c r="N1182" i="346"/>
  <c r="F1182" i="346"/>
  <c r="E1182" i="346"/>
  <c r="AF1166" i="346"/>
  <c r="AE1166" i="346"/>
  <c r="N1166" i="346"/>
  <c r="F1166" i="346"/>
  <c r="E1166" i="346"/>
  <c r="AF1138" i="346"/>
  <c r="AE1138" i="346"/>
  <c r="N1138" i="346"/>
  <c r="F1138" i="346"/>
  <c r="E1138" i="346"/>
  <c r="AF1124" i="346"/>
  <c r="AE1124" i="346"/>
  <c r="N1124" i="346"/>
  <c r="F1124" i="346"/>
  <c r="E1124" i="346"/>
  <c r="AF1109" i="346"/>
  <c r="AE1109" i="346"/>
  <c r="N1109" i="346"/>
  <c r="F1109" i="346"/>
  <c r="E1109" i="346"/>
  <c r="AF1097" i="346"/>
  <c r="AE1097" i="346"/>
  <c r="N1097" i="346"/>
  <c r="F1097" i="346"/>
  <c r="E1097" i="346"/>
  <c r="AF1084" i="346"/>
  <c r="AE1084" i="346"/>
  <c r="N1084" i="346"/>
  <c r="F1084" i="346"/>
  <c r="E1084" i="346"/>
  <c r="AG976" i="346"/>
  <c r="AF976" i="346"/>
  <c r="AE976" i="346"/>
  <c r="N976" i="346"/>
  <c r="F976" i="346"/>
  <c r="E976" i="346"/>
  <c r="AF875" i="346"/>
  <c r="AE875" i="346"/>
  <c r="N875" i="346"/>
  <c r="F875" i="346"/>
  <c r="E875" i="346"/>
  <c r="AF818" i="346"/>
  <c r="AE818" i="346"/>
  <c r="N818" i="346"/>
  <c r="F818" i="346"/>
  <c r="E818" i="346"/>
  <c r="AF773" i="346"/>
  <c r="AE773" i="346"/>
  <c r="N773" i="346"/>
  <c r="F773" i="346"/>
  <c r="E773" i="346"/>
  <c r="AG744" i="346"/>
  <c r="AF744" i="346"/>
  <c r="AE744" i="346"/>
  <c r="N744" i="346"/>
  <c r="F744" i="346"/>
  <c r="E744" i="346"/>
  <c r="AF625" i="346"/>
  <c r="AE625" i="346"/>
  <c r="N625" i="346"/>
  <c r="F625" i="346"/>
  <c r="E625" i="346"/>
  <c r="AF570" i="346"/>
  <c r="AE570" i="346"/>
  <c r="N570" i="346"/>
  <c r="F570" i="346"/>
  <c r="E570" i="346"/>
  <c r="AF481" i="346"/>
  <c r="AE481" i="346"/>
  <c r="N481" i="346"/>
  <c r="F481" i="346"/>
  <c r="E481" i="346"/>
  <c r="AF421" i="346"/>
  <c r="AE421" i="346"/>
  <c r="N421" i="346"/>
  <c r="F421" i="346"/>
  <c r="E421" i="346"/>
  <c r="AG331" i="346"/>
  <c r="AF331" i="346"/>
  <c r="AE331" i="346"/>
  <c r="N331" i="346"/>
  <c r="F331" i="346"/>
  <c r="E331" i="346"/>
  <c r="X319" i="346"/>
  <c r="AF300" i="346"/>
  <c r="N300" i="346"/>
  <c r="F300" i="346"/>
  <c r="AE264" i="346"/>
  <c r="AE300" i="346" s="1"/>
  <c r="E223" i="346"/>
  <c r="E300" i="346" s="1"/>
  <c r="AG201" i="346"/>
  <c r="AF201" i="346"/>
  <c r="AE201" i="346"/>
  <c r="N201" i="346"/>
  <c r="F201" i="346"/>
  <c r="E201" i="346"/>
  <c r="AI171" i="346"/>
  <c r="AH171" i="346"/>
  <c r="AG171" i="346"/>
  <c r="AF171" i="346"/>
  <c r="AE171" i="346"/>
  <c r="F171" i="346"/>
  <c r="E171" i="346"/>
  <c r="N46" i="346"/>
  <c r="AG1454" i="346" l="1"/>
  <c r="AG1456" i="346" s="1"/>
  <c r="AF1454" i="346"/>
  <c r="AF1456" i="346" s="1"/>
  <c r="N171" i="346"/>
  <c r="N1454" i="346" s="1"/>
  <c r="E1454" i="346"/>
  <c r="AE1454" i="346"/>
  <c r="F1454" i="346"/>
  <c r="F1456" i="346" s="1"/>
  <c r="AE1457" i="346" l="1"/>
  <c r="AE1456" i="346"/>
</calcChain>
</file>

<file path=xl/comments1.xml><?xml version="1.0" encoding="utf-8"?>
<comments xmlns="http://schemas.openxmlformats.org/spreadsheetml/2006/main">
  <authors>
    <author>winxp</author>
  </authors>
  <commentList>
    <comment ref="L229" authorId="0">
      <text>
        <r>
          <rPr>
            <b/>
            <sz val="8"/>
            <color indexed="81"/>
            <rFont val="Tahoma"/>
            <family val="2"/>
          </rPr>
          <t>winxp:</t>
        </r>
        <r>
          <rPr>
            <sz val="8"/>
            <color indexed="81"/>
            <rFont val="Tahoma"/>
            <family val="2"/>
          </rPr>
          <t xml:space="preserve">
</t>
        </r>
      </text>
    </comment>
  </commentList>
</comments>
</file>

<file path=xl/sharedStrings.xml><?xml version="1.0" encoding="utf-8"?>
<sst xmlns="http://schemas.openxmlformats.org/spreadsheetml/2006/main" count="28142" uniqueCount="15623">
  <si>
    <t>061-993367</t>
  </si>
  <si>
    <t>061-512474</t>
  </si>
  <si>
    <t>061 - 3992951</t>
  </si>
  <si>
    <t>061-3836280</t>
  </si>
  <si>
    <t>061-3836378</t>
  </si>
  <si>
    <t>061 - 3836339</t>
  </si>
  <si>
    <t>1290A</t>
  </si>
  <si>
    <t>061-836575</t>
  </si>
  <si>
    <t>061-3560428</t>
  </si>
  <si>
    <t>1723/GP</t>
  </si>
  <si>
    <t>061 - 836608</t>
  </si>
  <si>
    <t>061-3936180</t>
  </si>
  <si>
    <t>061-3836962</t>
  </si>
  <si>
    <t>061-3991007</t>
  </si>
  <si>
    <t>061-3936380</t>
  </si>
  <si>
    <t>061-3936381</t>
  </si>
  <si>
    <t>061 - 836086</t>
  </si>
  <si>
    <t xml:space="preserve">Cty TNHH Yung Chi Paint &amp; Varnish MFG (Vietnam) </t>
  </si>
  <si>
    <t>061-892253</t>
  </si>
  <si>
    <t>061-673661</t>
  </si>
  <si>
    <t>809A/GP</t>
  </si>
  <si>
    <t>438/GP</t>
  </si>
  <si>
    <t>061-3834656</t>
  </si>
  <si>
    <t>061-3994252</t>
  </si>
  <si>
    <t>061-3932619</t>
  </si>
  <si>
    <t>061-3836532</t>
  </si>
  <si>
    <t>Cty HHCN Boss</t>
  </si>
  <si>
    <t>1618/GP</t>
  </si>
  <si>
    <t>061-3560257</t>
  </si>
  <si>
    <t>843/GP</t>
  </si>
  <si>
    <t>061-3936609</t>
  </si>
  <si>
    <t>576/GP</t>
  </si>
  <si>
    <t>KCN06</t>
  </si>
  <si>
    <t>KCN07</t>
  </si>
  <si>
    <t>KCN08</t>
  </si>
  <si>
    <t>KCN09</t>
  </si>
  <si>
    <t>KCN10</t>
  </si>
  <si>
    <t>KCN11</t>
  </si>
  <si>
    <t>KCN12</t>
  </si>
  <si>
    <t>KCN13</t>
  </si>
  <si>
    <t>KCN14</t>
  </si>
  <si>
    <t>KCN15</t>
  </si>
  <si>
    <t>061-993576</t>
  </si>
  <si>
    <t>061-3560083</t>
  </si>
  <si>
    <t>061-3560082</t>
  </si>
  <si>
    <t>061-3560544/545</t>
  </si>
  <si>
    <t>061-3560546</t>
  </si>
  <si>
    <t>061-3560146/147</t>
  </si>
  <si>
    <t>061-3560145</t>
  </si>
  <si>
    <t>061-3560226/227</t>
  </si>
  <si>
    <t>061-3560225</t>
  </si>
  <si>
    <t>061-3560213</t>
  </si>
  <si>
    <t>061-3560620/22/087507208</t>
  </si>
  <si>
    <t>061-3549804</t>
  </si>
  <si>
    <t>061-3560873</t>
  </si>
  <si>
    <t>061-3560872</t>
  </si>
  <si>
    <t>061-3540133</t>
  </si>
  <si>
    <t>061-991570</t>
  </si>
  <si>
    <t>061-983503</t>
  </si>
  <si>
    <t>061-512498</t>
  </si>
  <si>
    <t>0613-3936300</t>
  </si>
  <si>
    <t>061-3936016</t>
  </si>
  <si>
    <t>061-514037/038</t>
  </si>
  <si>
    <t>061-514039</t>
  </si>
  <si>
    <t>061-514080/081/082</t>
  </si>
  <si>
    <t>061-514083</t>
  </si>
  <si>
    <t>1608/GP</t>
  </si>
  <si>
    <t>061-3560292/296</t>
  </si>
  <si>
    <t>061-836764</t>
  </si>
  <si>
    <t>061-982168</t>
  </si>
  <si>
    <t>061-892448</t>
  </si>
  <si>
    <t>061-968096</t>
  </si>
  <si>
    <t>061 - 3892001 / 003</t>
  </si>
  <si>
    <t>061- 3891970/971/972</t>
  </si>
  <si>
    <t>061-3892145</t>
  </si>
  <si>
    <t>061-3892219/222</t>
  </si>
  <si>
    <t>061 - 3991021</t>
  </si>
  <si>
    <t>061-3991981/984</t>
  </si>
  <si>
    <t>061-3560068</t>
  </si>
  <si>
    <t>Cty TNHH May Pie Rich</t>
  </si>
  <si>
    <t>Indonesia</t>
  </si>
  <si>
    <t>061-3569129</t>
  </si>
  <si>
    <t>061-3560088/38</t>
  </si>
  <si>
    <t>061-3560039</t>
  </si>
  <si>
    <t>061-3560091</t>
  </si>
  <si>
    <t>061-3560187</t>
  </si>
  <si>
    <t>061-3560114/549743</t>
  </si>
  <si>
    <t>061-3560116</t>
  </si>
  <si>
    <t>1685/GP</t>
  </si>
  <si>
    <t>1377/GP</t>
  </si>
  <si>
    <t>061-3836176</t>
  </si>
  <si>
    <t>10/1997 hoạt động</t>
  </si>
  <si>
    <t>061-3291820</t>
  </si>
  <si>
    <t>061-3671644</t>
  </si>
  <si>
    <t>1491/GP</t>
  </si>
  <si>
    <t>061-869886</t>
  </si>
  <si>
    <t>497/GP</t>
  </si>
  <si>
    <t>061-833090</t>
  </si>
  <si>
    <t>061-3836555</t>
  </si>
  <si>
    <t>061 - 3836651</t>
  </si>
  <si>
    <t>061 - 3836556/557/558</t>
  </si>
  <si>
    <t>557/GP</t>
  </si>
  <si>
    <t>061-892986</t>
  </si>
  <si>
    <t>061 - 836366</t>
  </si>
  <si>
    <t>Cty TNHH Okura</t>
  </si>
  <si>
    <t>1506/GP</t>
  </si>
  <si>
    <t>1004/GP</t>
  </si>
  <si>
    <t>061 - 982070/071</t>
  </si>
  <si>
    <t>1853/GP</t>
  </si>
  <si>
    <t>1219/GP</t>
  </si>
  <si>
    <t>061-3569116</t>
  </si>
  <si>
    <t>061-3988158</t>
  </si>
  <si>
    <t>061-3988159</t>
  </si>
  <si>
    <t>061-3549590</t>
  </si>
  <si>
    <t>061-3549591-594</t>
  </si>
  <si>
    <t>061-3560858</t>
  </si>
  <si>
    <t>061-3560898</t>
  </si>
  <si>
    <t>061-3560900</t>
  </si>
  <si>
    <t>061-3560706-708</t>
  </si>
  <si>
    <t>061-3560709</t>
  </si>
  <si>
    <t>061-512863</t>
  </si>
  <si>
    <t>Singapore</t>
  </si>
  <si>
    <t>061 - 991909</t>
  </si>
  <si>
    <t>061-836552</t>
  </si>
  <si>
    <t>KCN2</t>
  </si>
  <si>
    <t>1649/GP</t>
  </si>
  <si>
    <t>QUOÁC GIA</t>
  </si>
  <si>
    <t>F</t>
  </si>
  <si>
    <t>061-3936801~03</t>
  </si>
  <si>
    <t>061-38830503</t>
  </si>
  <si>
    <t>Cty TNHH Sanlife</t>
  </si>
  <si>
    <t>061-991937/985</t>
  </si>
  <si>
    <t>061-836220</t>
  </si>
  <si>
    <t>061-835828</t>
  </si>
  <si>
    <t>061-3514162/88</t>
  </si>
  <si>
    <t>061-3936275</t>
  </si>
  <si>
    <t>061-3936669</t>
  </si>
  <si>
    <t>061-932620</t>
  </si>
  <si>
    <t>Cty TNHH Zheng Zhan</t>
  </si>
  <si>
    <t>061-3560028/286</t>
  </si>
  <si>
    <t>061-3560269</t>
  </si>
  <si>
    <t>061-3560070-074</t>
  </si>
  <si>
    <t>061-3560069/112</t>
  </si>
  <si>
    <t>061-3560399/376-379</t>
  </si>
  <si>
    <t>061-3560169</t>
  </si>
  <si>
    <t>061 - 893488</t>
  </si>
  <si>
    <t>061-836278</t>
  </si>
  <si>
    <t>061-542125/126</t>
  </si>
  <si>
    <t>061-542129</t>
  </si>
  <si>
    <t>061-836281</t>
  </si>
  <si>
    <t>061-3995390</t>
  </si>
  <si>
    <t>061-3995391</t>
  </si>
  <si>
    <t>061-3987712/713/714</t>
  </si>
  <si>
    <t>061-3987715</t>
  </si>
  <si>
    <t>KCN21</t>
  </si>
  <si>
    <t>KCN021</t>
  </si>
  <si>
    <t>061-3560468</t>
  </si>
  <si>
    <t>061-3560467</t>
  </si>
  <si>
    <t>1077/GP</t>
  </si>
  <si>
    <t>061-835433</t>
  </si>
  <si>
    <t>061-3671017/18/19</t>
  </si>
  <si>
    <t>061-933401</t>
  </si>
  <si>
    <t>663/GP</t>
  </si>
  <si>
    <t>677/GP</t>
  </si>
  <si>
    <t>061-3278158</t>
  </si>
  <si>
    <t>Thang 01/2008</t>
  </si>
  <si>
    <t>061-3993924</t>
  </si>
  <si>
    <t>061-3936040</t>
  </si>
  <si>
    <t>1087/GP</t>
  </si>
  <si>
    <t>KT Caáp 2</t>
  </si>
  <si>
    <t>508/GP</t>
  </si>
  <si>
    <t>061-836538</t>
  </si>
  <si>
    <t>08-8234725/061-841460</t>
  </si>
  <si>
    <t>061-936022</t>
  </si>
  <si>
    <t>061-3836688</t>
  </si>
  <si>
    <t>545/GP</t>
  </si>
  <si>
    <t>061-3560530</t>
  </si>
  <si>
    <t>061-3560498</t>
  </si>
  <si>
    <t>KCN20</t>
  </si>
  <si>
    <t>KCN020</t>
  </si>
  <si>
    <t>1405/GP</t>
  </si>
  <si>
    <t>29/04/2005</t>
  </si>
  <si>
    <t>061-511868</t>
  </si>
  <si>
    <t>061-992118</t>
  </si>
  <si>
    <t>1946/GP</t>
  </si>
  <si>
    <t>061-3936680-81-83-84-85-88-89-90</t>
  </si>
  <si>
    <t>061-936682-86-87</t>
  </si>
  <si>
    <t>061-3560904</t>
  </si>
  <si>
    <t>061-3560902/903</t>
  </si>
  <si>
    <t>Cty TNHH Action Trading</t>
  </si>
  <si>
    <t>1779/GP</t>
  </si>
  <si>
    <t>Chi co khoi van phong dang lam viec</t>
  </si>
  <si>
    <t>1464/GP</t>
  </si>
  <si>
    <t>1607/GP</t>
  </si>
  <si>
    <t>061-3514144</t>
  </si>
  <si>
    <t>1438/GP</t>
  </si>
  <si>
    <t>08-8480810</t>
  </si>
  <si>
    <t>08-8480804</t>
  </si>
  <si>
    <t>061-3835461</t>
  </si>
  <si>
    <t>061-3835432</t>
  </si>
  <si>
    <t>061-3835661</t>
  </si>
  <si>
    <t>061-541099/100-102</t>
  </si>
  <si>
    <t>061-3993694</t>
  </si>
  <si>
    <t>061-3560641-645</t>
  </si>
  <si>
    <t>061-3848874</t>
  </si>
  <si>
    <t>061-3521245/3560219</t>
  </si>
  <si>
    <t>061-3521244</t>
  </si>
  <si>
    <t>061-3560266/267</t>
  </si>
  <si>
    <t>061 - 869617/618</t>
  </si>
  <si>
    <t>061 - 967170</t>
  </si>
  <si>
    <t>061-841418</t>
  </si>
  <si>
    <t>1287/GP</t>
  </si>
  <si>
    <t>1383/GP</t>
  </si>
  <si>
    <t>061-983318</t>
  </si>
  <si>
    <t>061-984578</t>
  </si>
  <si>
    <t>061-993590</t>
  </si>
  <si>
    <t>165/GP</t>
  </si>
  <si>
    <t>757/GP</t>
  </si>
  <si>
    <t>1934/GP</t>
  </si>
  <si>
    <t>061 - 832914</t>
  </si>
  <si>
    <t>061-836829</t>
  </si>
  <si>
    <t>1475/GP</t>
  </si>
  <si>
    <t>1243/GP</t>
  </si>
  <si>
    <t>1320/GP</t>
  </si>
  <si>
    <t>061-981856</t>
  </si>
  <si>
    <t>1009/GP</t>
  </si>
  <si>
    <t>414/GP</t>
  </si>
  <si>
    <t>061-3922139</t>
  </si>
  <si>
    <t>1284/GP</t>
  </si>
  <si>
    <t>061 - 3893867~6</t>
  </si>
  <si>
    <t>061-3936671-675</t>
  </si>
  <si>
    <t>Cty TNHH Seorim</t>
  </si>
  <si>
    <t>061 - 869872/873</t>
  </si>
  <si>
    <t>764/GP</t>
  </si>
  <si>
    <t xml:space="preserve">Cty TNHH Sunjin Vina </t>
  </si>
  <si>
    <t xml:space="preserve">Cty TNHH Leadtek </t>
  </si>
  <si>
    <t>KCN023</t>
  </si>
  <si>
    <t>061 - 893344</t>
  </si>
  <si>
    <t>1438A</t>
  </si>
  <si>
    <t>061-3560461</t>
  </si>
  <si>
    <t>061-3560421/422</t>
  </si>
  <si>
    <t>KCN26</t>
  </si>
  <si>
    <t>KCN026</t>
  </si>
  <si>
    <t>1191/GP</t>
  </si>
  <si>
    <t>1152/GP</t>
  </si>
  <si>
    <t>KCN1</t>
  </si>
  <si>
    <t>061-3893345</t>
  </si>
  <si>
    <t>061-3835822/827</t>
  </si>
  <si>
    <t>061-3991360/365</t>
  </si>
  <si>
    <t>061-3560049</t>
  </si>
  <si>
    <t>061-834665</t>
  </si>
  <si>
    <t>061-983954</t>
  </si>
  <si>
    <t>061-514077</t>
  </si>
  <si>
    <t>061-3936301/02</t>
  </si>
  <si>
    <t>061-3936021</t>
  </si>
  <si>
    <t>061-968176</t>
  </si>
  <si>
    <t>061-3569191</t>
  </si>
  <si>
    <t>1672/GP</t>
  </si>
  <si>
    <t>061-3966570</t>
  </si>
  <si>
    <t>061-3560423</t>
  </si>
  <si>
    <t>061-3892142</t>
  </si>
  <si>
    <t>061-3836627/739/820</t>
  </si>
  <si>
    <t>061-3514182</t>
  </si>
  <si>
    <t>061-3514313</t>
  </si>
  <si>
    <t>061-3514312</t>
  </si>
  <si>
    <t>2244/GP</t>
  </si>
  <si>
    <t>061 - 836521</t>
  </si>
  <si>
    <t>061-992585</t>
  </si>
  <si>
    <t>061-993005</t>
  </si>
  <si>
    <t>KCN028</t>
  </si>
  <si>
    <t>KCN28</t>
  </si>
  <si>
    <t>061-836338</t>
  </si>
  <si>
    <t>061-3569160</t>
  </si>
  <si>
    <t>061-3514199</t>
  </si>
  <si>
    <t>KCN18</t>
  </si>
  <si>
    <t>KCN018</t>
  </si>
  <si>
    <t>1092/GP</t>
  </si>
  <si>
    <t>061-513194</t>
  </si>
  <si>
    <t>Cty TNHH Ken Fon</t>
  </si>
  <si>
    <t>061-3560247</t>
  </si>
  <si>
    <t>061-991368/369</t>
  </si>
  <si>
    <t>061-3841463</t>
  </si>
  <si>
    <t>061-836626</t>
  </si>
  <si>
    <t>061 - 869802/803</t>
  </si>
  <si>
    <t>061-3836671</t>
  </si>
  <si>
    <t>061-3833040</t>
  </si>
  <si>
    <t>061 - 3836711</t>
  </si>
  <si>
    <t>061-3836703</t>
  </si>
  <si>
    <t>061-833643</t>
  </si>
  <si>
    <t>061 - 836658</t>
  </si>
  <si>
    <t>061 - 836559</t>
  </si>
  <si>
    <t>1516/GP</t>
  </si>
  <si>
    <t>061-3514259</t>
  </si>
  <si>
    <t>061-512829</t>
  </si>
  <si>
    <t>061-992239</t>
  </si>
  <si>
    <t>KCN01</t>
  </si>
  <si>
    <t>KCN02</t>
  </si>
  <si>
    <t>061-984681/682</t>
  </si>
  <si>
    <t>061-3936272/273</t>
  </si>
  <si>
    <t>061-3936055</t>
  </si>
  <si>
    <t>061-991050</t>
  </si>
  <si>
    <t>061-560275</t>
  </si>
  <si>
    <t>061-836435/436</t>
  </si>
  <si>
    <t>061-3560500-010</t>
  </si>
  <si>
    <t>061-3560510</t>
  </si>
  <si>
    <t>061-3848569</t>
  </si>
  <si>
    <t>061-3560910-912</t>
  </si>
  <si>
    <t>061-3560914</t>
  </si>
  <si>
    <t>061-3560159</t>
  </si>
  <si>
    <t>061-3560443</t>
  </si>
  <si>
    <t>061-3560236</t>
  </si>
  <si>
    <t>061-3560237</t>
  </si>
  <si>
    <t>061 - 869819</t>
  </si>
  <si>
    <t>061-3512590</t>
  </si>
  <si>
    <t>061-936455</t>
  </si>
  <si>
    <t>061-3955220</t>
  </si>
  <si>
    <t>061-3954224</t>
  </si>
  <si>
    <t>061-3281913</t>
  </si>
  <si>
    <t>061-3281914</t>
  </si>
  <si>
    <t>061-3936056</t>
  </si>
  <si>
    <t>KT</t>
  </si>
  <si>
    <t>ÑAÀU TÖ</t>
  </si>
  <si>
    <t>061-512889</t>
  </si>
  <si>
    <t>KCN24</t>
  </si>
  <si>
    <t>KCN024</t>
  </si>
  <si>
    <t>061-985439</t>
  </si>
  <si>
    <t>1342/GP</t>
  </si>
  <si>
    <t>1393/GP</t>
  </si>
  <si>
    <t>061-3936290</t>
  </si>
  <si>
    <t>061-514049</t>
  </si>
  <si>
    <t>1980/GP</t>
  </si>
  <si>
    <t>432A/GP</t>
  </si>
  <si>
    <t>087/GP-KCN-HCM</t>
  </si>
  <si>
    <t>061-3560621</t>
  </si>
  <si>
    <t>KCN015</t>
  </si>
  <si>
    <t>KCN016</t>
  </si>
  <si>
    <t>061-3922211</t>
  </si>
  <si>
    <t>061-3936388</t>
  </si>
  <si>
    <t>061-3671901/902</t>
  </si>
  <si>
    <t>061-3671903</t>
  </si>
  <si>
    <t>061-3569090</t>
  </si>
  <si>
    <t>061-991018</t>
  </si>
  <si>
    <t>061-899426</t>
  </si>
  <si>
    <t>061-996004</t>
  </si>
  <si>
    <t>061-834828</t>
  </si>
  <si>
    <t>061-833734</t>
  </si>
  <si>
    <t>1232/GP</t>
  </si>
  <si>
    <t>061-836349</t>
  </si>
  <si>
    <t>061-892144</t>
  </si>
  <si>
    <t>1767/GP</t>
  </si>
  <si>
    <t>061-511866/867</t>
  </si>
  <si>
    <t>061-514023</t>
  </si>
  <si>
    <t>061-512654</t>
  </si>
  <si>
    <t>061 - 869110</t>
  </si>
  <si>
    <t>2001/GP</t>
  </si>
  <si>
    <t>061-673692/93</t>
  </si>
  <si>
    <t>482/GP</t>
  </si>
  <si>
    <t xml:space="preserve">Cty TNHH Daechang Rubber (VN) </t>
  </si>
  <si>
    <t>061 - 891973</t>
  </si>
  <si>
    <t>061 - 892223</t>
  </si>
  <si>
    <t>061 - 991022</t>
  </si>
  <si>
    <t>061-991060</t>
  </si>
  <si>
    <t>061-836512</t>
  </si>
  <si>
    <t>1576/GP</t>
  </si>
  <si>
    <t>061-936112</t>
  </si>
  <si>
    <t>061-3836614</t>
  </si>
  <si>
    <t>1811/GP</t>
  </si>
  <si>
    <t>1830/GP</t>
  </si>
  <si>
    <t xml:space="preserve">1873/GP </t>
  </si>
  <si>
    <t>061-3936562</t>
  </si>
  <si>
    <t>1740/GP</t>
  </si>
  <si>
    <t>061-832551</t>
  </si>
  <si>
    <t>061-3278675</t>
  </si>
  <si>
    <t>061-3278677</t>
  </si>
  <si>
    <t>061 - 3836367</t>
  </si>
  <si>
    <t>061-3835788</t>
  </si>
  <si>
    <t>061-3674207</t>
  </si>
  <si>
    <t>1461/GP</t>
  </si>
  <si>
    <t>63/UBT</t>
  </si>
  <si>
    <t>2395/GP</t>
  </si>
  <si>
    <t>STT</t>
  </si>
  <si>
    <t>061-512570</t>
  </si>
  <si>
    <t>061-983316/317</t>
  </si>
  <si>
    <t>061-984149</t>
  </si>
  <si>
    <t>061-984575/576</t>
  </si>
  <si>
    <t>061-514072-076</t>
  </si>
  <si>
    <t>061-3560609</t>
  </si>
  <si>
    <t>061 - 836462</t>
  </si>
  <si>
    <t>061 - 936033</t>
  </si>
  <si>
    <t>809/GP</t>
  </si>
  <si>
    <t>061 - 3836592 /593</t>
  </si>
  <si>
    <t>061-3836477/478</t>
  </si>
  <si>
    <t>061 - 3836515/516</t>
  </si>
  <si>
    <t>061 -3 836503</t>
  </si>
  <si>
    <t>061-3936576</t>
  </si>
  <si>
    <t>061-3936224</t>
  </si>
  <si>
    <t>061-3892976</t>
  </si>
  <si>
    <t>061-3892977</t>
  </si>
  <si>
    <t>061-3936185</t>
  </si>
  <si>
    <t>061-3936155</t>
  </si>
  <si>
    <t>061-3936089</t>
  </si>
  <si>
    <t>AMATA</t>
  </si>
  <si>
    <t>061-892220</t>
  </si>
  <si>
    <t>061-3278636</t>
  </si>
  <si>
    <t>1471/GP</t>
  </si>
  <si>
    <t>061-836705</t>
  </si>
  <si>
    <t>679/GP</t>
  </si>
  <si>
    <t>061-673694</t>
  </si>
  <si>
    <t>061-984933</t>
  </si>
  <si>
    <t>061-511416/417</t>
  </si>
  <si>
    <t>061-512980</t>
  </si>
  <si>
    <t>061-3993339</t>
  </si>
  <si>
    <t>269/GP</t>
  </si>
  <si>
    <t xml:space="preserve">Cty TNHH Fu Lien </t>
  </si>
  <si>
    <t>061 - 893477</t>
  </si>
  <si>
    <t>061 - 892208</t>
  </si>
  <si>
    <t>696/GP</t>
  </si>
  <si>
    <t>061-994264</t>
  </si>
  <si>
    <t>KCN16</t>
  </si>
  <si>
    <t>061-987199</t>
  </si>
  <si>
    <t>08-8233011</t>
  </si>
  <si>
    <t>061-983435</t>
  </si>
  <si>
    <t>061-3921919-21</t>
  </si>
  <si>
    <t>061-3921915</t>
  </si>
  <si>
    <t>061-836406</t>
  </si>
  <si>
    <t>061-836480</t>
  </si>
  <si>
    <t>061-835789</t>
  </si>
  <si>
    <t>061-3936563</t>
  </si>
  <si>
    <t>061-3936622</t>
  </si>
  <si>
    <t>061-3936620</t>
  </si>
  <si>
    <t>061-3836324/325</t>
  </si>
  <si>
    <t>061-3836003</t>
  </si>
  <si>
    <t>061-3836304</t>
  </si>
  <si>
    <t>061-3560751</t>
  </si>
  <si>
    <t>061-3560750</t>
  </si>
  <si>
    <t>Samoa</t>
  </si>
  <si>
    <t>061-981761/762</t>
  </si>
  <si>
    <t>Brunei</t>
  </si>
  <si>
    <t>061-3560260/261/262</t>
  </si>
  <si>
    <t>061-3560259</t>
  </si>
  <si>
    <t>061-3560367</t>
  </si>
  <si>
    <t>061-3560366</t>
  </si>
  <si>
    <t>061-3560518-521</t>
  </si>
  <si>
    <t>061-836417</t>
  </si>
  <si>
    <t>1069/GP</t>
  </si>
  <si>
    <t>061-983432/434</t>
  </si>
  <si>
    <t>KCN03</t>
  </si>
  <si>
    <t>KCN04</t>
  </si>
  <si>
    <t>061-836610</t>
  </si>
  <si>
    <t>1100/GP</t>
  </si>
  <si>
    <t>061-512780</t>
  </si>
  <si>
    <t>061-936672</t>
  </si>
  <si>
    <t>061-3834398</t>
  </si>
  <si>
    <t>1076/GP</t>
  </si>
  <si>
    <t>061-3993274</t>
  </si>
  <si>
    <t>061-3992124</t>
  </si>
  <si>
    <t>061-3992548</t>
  </si>
  <si>
    <t>061-3993575</t>
  </si>
  <si>
    <t>061-3993888</t>
  </si>
  <si>
    <t>061-3993913</t>
  </si>
  <si>
    <t>061-3994780</t>
  </si>
  <si>
    <t>061-3994198</t>
  </si>
  <si>
    <t>061-983991/92</t>
  </si>
  <si>
    <t>061-983280</t>
  </si>
  <si>
    <t>08-8060264</t>
  </si>
  <si>
    <t>08-8412530</t>
  </si>
  <si>
    <t>KCN25</t>
  </si>
  <si>
    <t>KCN025</t>
  </si>
  <si>
    <t>Cty TNHH Green World</t>
  </si>
  <si>
    <t>061-968093/094/095</t>
  </si>
  <si>
    <t>061-3968870-75</t>
  </si>
  <si>
    <t>061-3968876</t>
  </si>
  <si>
    <t>061-3569158-159</t>
  </si>
  <si>
    <t>061-3560556</t>
  </si>
  <si>
    <t>061-3933444/456</t>
  </si>
  <si>
    <t>061-3936496</t>
  </si>
  <si>
    <t>061-3936498</t>
  </si>
  <si>
    <t>061-3936428</t>
  </si>
  <si>
    <t>909/GP</t>
  </si>
  <si>
    <t>061-968039/042/869885</t>
  </si>
  <si>
    <t>061-968043/401/967255</t>
  </si>
  <si>
    <t>061-3514108</t>
  </si>
  <si>
    <t>061-3514110</t>
  </si>
  <si>
    <t>061-3675084</t>
  </si>
  <si>
    <t>061-3966622</t>
  </si>
  <si>
    <t>061-993908</t>
  </si>
  <si>
    <t>246A/GP</t>
  </si>
  <si>
    <t>1494/GP</t>
  </si>
  <si>
    <t>061-512651/653</t>
  </si>
  <si>
    <t>061-512880-882</t>
  </si>
  <si>
    <t>949/GP</t>
  </si>
  <si>
    <t>061-992998</t>
  </si>
  <si>
    <t>061-3671213</t>
  </si>
  <si>
    <t>061-3278528</t>
  </si>
  <si>
    <t>1074/GP</t>
  </si>
  <si>
    <t>061 - 984216</t>
  </si>
  <si>
    <t>061 - 983236 /237</t>
  </si>
  <si>
    <t>061-3836729</t>
  </si>
  <si>
    <t>061-3831919</t>
  </si>
  <si>
    <t>2445/GP</t>
  </si>
  <si>
    <t>thang 5/2008</t>
  </si>
  <si>
    <t>061-835135</t>
  </si>
  <si>
    <t>1537/GP</t>
  </si>
  <si>
    <t>061-841411</t>
  </si>
  <si>
    <t>061-3991965/966</t>
  </si>
  <si>
    <t>061-3992117</t>
  </si>
  <si>
    <t>061-3992240</t>
  </si>
  <si>
    <t>061-3992552</t>
  </si>
  <si>
    <t>1264/GP</t>
  </si>
  <si>
    <t>LOTECO</t>
  </si>
  <si>
    <t>061-3936629</t>
  </si>
  <si>
    <t>061-984088</t>
  </si>
  <si>
    <t>061-3514271/270</t>
  </si>
  <si>
    <t>061-836961</t>
  </si>
  <si>
    <t>061-984932</t>
  </si>
  <si>
    <t>954/GP</t>
  </si>
  <si>
    <t>061-3278637</t>
  </si>
  <si>
    <t>061-543654</t>
  </si>
  <si>
    <t>061-982166/167</t>
  </si>
  <si>
    <t>061-836372</t>
  </si>
  <si>
    <t>061-981760</t>
  </si>
  <si>
    <t>Cayman Islands</t>
  </si>
  <si>
    <t>061-3936441</t>
  </si>
  <si>
    <t>061-834713</t>
  </si>
  <si>
    <t>1495/GP</t>
  </si>
  <si>
    <t>061-992557</t>
  </si>
  <si>
    <t>061-3560650</t>
  </si>
  <si>
    <t>061 - 836288</t>
  </si>
  <si>
    <t>1877/GP</t>
  </si>
  <si>
    <t>061-3569033</t>
  </si>
  <si>
    <t>061-3569034</t>
  </si>
  <si>
    <t>Mauritius</t>
  </si>
  <si>
    <t>061-3891251</t>
  </si>
  <si>
    <t>061-968934/936</t>
  </si>
  <si>
    <t>061-968937</t>
  </si>
  <si>
    <t>061-3936810</t>
  </si>
  <si>
    <t>061-3936811-815</t>
  </si>
  <si>
    <t>061-3671925/6</t>
  </si>
  <si>
    <t>061-3671923</t>
  </si>
  <si>
    <t>061-3986702</t>
  </si>
  <si>
    <t>061-933399</t>
  </si>
  <si>
    <t>22/04/2005</t>
  </si>
  <si>
    <t>061-831288</t>
  </si>
  <si>
    <t>061 - 3832913</t>
  </si>
  <si>
    <t>061-3836826</t>
  </si>
  <si>
    <t>061-3836411</t>
  </si>
  <si>
    <t>061-983291</t>
  </si>
  <si>
    <t>061-984410</t>
  </si>
  <si>
    <t>061 - 3836502</t>
  </si>
  <si>
    <t>061-3834826</t>
  </si>
  <si>
    <t>061-3832370</t>
  </si>
  <si>
    <t>1071/GP</t>
  </si>
  <si>
    <t>061-3936420</t>
  </si>
  <si>
    <t>061-3936419</t>
  </si>
  <si>
    <t>KCN3</t>
  </si>
  <si>
    <t>061-984802</t>
  </si>
  <si>
    <t>061- 835680</t>
  </si>
  <si>
    <t>061-512460</t>
  </si>
  <si>
    <t>061-3987689</t>
  </si>
  <si>
    <t>061-3987685/686</t>
  </si>
  <si>
    <t>061-3987684</t>
  </si>
  <si>
    <t>061-3936610</t>
  </si>
  <si>
    <t>061-3569215-220</t>
  </si>
  <si>
    <t>061-3569221</t>
  </si>
  <si>
    <t>061-984677</t>
  </si>
  <si>
    <t>061-984678/679</t>
  </si>
  <si>
    <t>061-3936041/080/081</t>
  </si>
  <si>
    <t>1823/GP</t>
  </si>
  <si>
    <t>061-833319</t>
  </si>
  <si>
    <t>061-8830501</t>
  </si>
  <si>
    <t>061-3560800/01/02</t>
  </si>
  <si>
    <t>1431/GP</t>
  </si>
  <si>
    <t>061-892947</t>
  </si>
  <si>
    <t>061-3836755/757</t>
  </si>
  <si>
    <t>061-3992077</t>
  </si>
  <si>
    <t>061-3936085</t>
  </si>
  <si>
    <t>061-836664</t>
  </si>
  <si>
    <t>061-984142</t>
  </si>
  <si>
    <t>1435/GP</t>
  </si>
  <si>
    <t>061-3831289/384</t>
  </si>
  <si>
    <t>061-835088</t>
  </si>
  <si>
    <t>KCN19</t>
  </si>
  <si>
    <t>KCN019</t>
  </si>
  <si>
    <t>VTH theo GP</t>
  </si>
  <si>
    <t>1466/GP</t>
  </si>
  <si>
    <t>920/GP</t>
  </si>
  <si>
    <t>1451/GP</t>
  </si>
  <si>
    <t>910/GP</t>
  </si>
  <si>
    <t>Cty HHCN Kao Minh</t>
  </si>
  <si>
    <t>061-836045</t>
  </si>
  <si>
    <t>Bristish Virgin Island</t>
  </si>
  <si>
    <t>061-541098</t>
  </si>
  <si>
    <t>061-3560255/256</t>
  </si>
  <si>
    <t>061-673585</t>
  </si>
  <si>
    <t>1267/GP</t>
  </si>
  <si>
    <t>061-3521181</t>
  </si>
  <si>
    <t>061-3560892-894</t>
  </si>
  <si>
    <t>061-3836567/599</t>
  </si>
  <si>
    <t>061-3836770</t>
  </si>
  <si>
    <t>061-3834711</t>
  </si>
  <si>
    <t>061 - 3833001</t>
  </si>
  <si>
    <t>061-3996001/002/003</t>
  </si>
  <si>
    <t>061-3832742/833089</t>
  </si>
  <si>
    <t>061-892030</t>
  </si>
  <si>
    <t>1410/GP</t>
  </si>
  <si>
    <t>1694/GP</t>
  </si>
  <si>
    <t>061-841670/671</t>
  </si>
  <si>
    <t>981/GP</t>
  </si>
  <si>
    <t>061-3673695/97</t>
  </si>
  <si>
    <t>061-3673698</t>
  </si>
  <si>
    <t>061 - 983473</t>
  </si>
  <si>
    <t>061-983948/981087</t>
  </si>
  <si>
    <t>061-3569488</t>
  </si>
  <si>
    <t>061-3936531/532</t>
  </si>
  <si>
    <t>061 - 836633</t>
  </si>
  <si>
    <t>061-836561/562</t>
  </si>
  <si>
    <t>061-986517</t>
  </si>
  <si>
    <t>061-986519</t>
  </si>
  <si>
    <t>.</t>
  </si>
  <si>
    <t>061-3560700</t>
  </si>
  <si>
    <t>061-3560699</t>
  </si>
  <si>
    <t>833/GP</t>
  </si>
  <si>
    <t>061-836698</t>
  </si>
  <si>
    <t>KCN05</t>
  </si>
  <si>
    <t>061-3995678</t>
  </si>
  <si>
    <t>061-3671826/827/828</t>
  </si>
  <si>
    <t>061-3671829</t>
  </si>
  <si>
    <t>061-3936774</t>
  </si>
  <si>
    <t>061-3513616</t>
  </si>
  <si>
    <t>061-3513617/18</t>
  </si>
  <si>
    <t>061-3278553</t>
  </si>
  <si>
    <t>KCN027</t>
  </si>
  <si>
    <t>KCN27</t>
  </si>
  <si>
    <t>061-3923188</t>
  </si>
  <si>
    <t>061-3675085</t>
  </si>
  <si>
    <t>061-836712</t>
  </si>
  <si>
    <t>061- 983175</t>
  </si>
  <si>
    <t>061 - 982069</t>
  </si>
  <si>
    <t>061-834599</t>
  </si>
  <si>
    <t>061-3673005</t>
  </si>
  <si>
    <t>061-3674766/768</t>
  </si>
  <si>
    <t>061-3764769</t>
  </si>
  <si>
    <t>061-3560630</t>
  </si>
  <si>
    <t>061-3836570</t>
  </si>
  <si>
    <t>061-3995681</t>
  </si>
  <si>
    <t>061-3560220</t>
  </si>
  <si>
    <t>061-991496</t>
  </si>
  <si>
    <t>966/GP</t>
  </si>
  <si>
    <t>1832/GP</t>
  </si>
  <si>
    <t>KCN5</t>
  </si>
  <si>
    <t>KCN6</t>
  </si>
  <si>
    <t>KCN7</t>
  </si>
  <si>
    <t>KCN8</t>
  </si>
  <si>
    <t>KCN9</t>
  </si>
  <si>
    <t>KCN010</t>
  </si>
  <si>
    <t>KCN011</t>
  </si>
  <si>
    <t>KCN012</t>
  </si>
  <si>
    <t>KCN013</t>
  </si>
  <si>
    <t>KCN014</t>
  </si>
  <si>
    <t>061-3833733</t>
  </si>
  <si>
    <t>061-3560290</t>
  </si>
  <si>
    <t>061-3560270</t>
  </si>
  <si>
    <t>26/04/2005</t>
  </si>
  <si>
    <t>KCN17</t>
  </si>
  <si>
    <t>KCN017</t>
  </si>
  <si>
    <t>061-836388</t>
  </si>
  <si>
    <t>061-994334</t>
  </si>
  <si>
    <t>1411/GP</t>
  </si>
  <si>
    <t>758/GP</t>
  </si>
  <si>
    <t>061-832912</t>
  </si>
  <si>
    <t>061-836381</t>
  </si>
  <si>
    <t>061-3836470</t>
  </si>
  <si>
    <t>061-831413</t>
  </si>
  <si>
    <t>061-836177</t>
  </si>
  <si>
    <t>061-991798</t>
  </si>
  <si>
    <t xml:space="preserve">Cty TNHH Vina Melt Technos </t>
  </si>
  <si>
    <t>061-3560351</t>
  </si>
  <si>
    <t>061-3560228/328/329</t>
  </si>
  <si>
    <t>061-3560229</t>
  </si>
  <si>
    <t>061-3560408</t>
  </si>
  <si>
    <t>061-3560360/363</t>
  </si>
  <si>
    <t xml:space="preserve">Cty TNHH Spitfire Controls (Việt Nam) </t>
  </si>
  <si>
    <t>061-3560730</t>
  </si>
  <si>
    <t>061-3560740</t>
  </si>
  <si>
    <t>061-3560812</t>
  </si>
  <si>
    <t>061-3560811</t>
  </si>
  <si>
    <t>394A/GP-BKH-HCM</t>
  </si>
  <si>
    <t>061-836710</t>
  </si>
  <si>
    <t>919/GP</t>
  </si>
  <si>
    <t>1533/GP</t>
  </si>
  <si>
    <t>061-3936465</t>
  </si>
  <si>
    <t>061-981688</t>
  </si>
  <si>
    <t>061 - 983171/173</t>
  </si>
  <si>
    <t>1075/GP</t>
  </si>
  <si>
    <t>1277/GP</t>
  </si>
  <si>
    <t>061-967697</t>
  </si>
  <si>
    <t>061-673472</t>
  </si>
  <si>
    <t>061-991968</t>
  </si>
  <si>
    <t>061-992550</t>
  </si>
  <si>
    <t>1924/GP</t>
  </si>
  <si>
    <t>061 - 892004</t>
  </si>
  <si>
    <t>061-835463</t>
  </si>
  <si>
    <t>KCN022</t>
  </si>
  <si>
    <t>061-512777-779</t>
  </si>
  <si>
    <t>061-869168</t>
  </si>
  <si>
    <t>061-514011</t>
  </si>
  <si>
    <t>061-514012</t>
  </si>
  <si>
    <t>FAX</t>
  </si>
  <si>
    <t>1970/GP</t>
  </si>
  <si>
    <t>1073/GP</t>
  </si>
  <si>
    <t>061-984683</t>
  </si>
  <si>
    <t>21/04/2005</t>
  </si>
  <si>
    <t>061-836410</t>
  </si>
  <si>
    <t>061 - 835585</t>
  </si>
  <si>
    <t>061-3892430</t>
  </si>
  <si>
    <t>061-3991901/904</t>
  </si>
  <si>
    <t>061-3834566</t>
  </si>
  <si>
    <t>061-3936800</t>
  </si>
  <si>
    <t>061-3936521</t>
  </si>
  <si>
    <t>061-3936530</t>
  </si>
  <si>
    <t>061-3569199</t>
  </si>
  <si>
    <t>061-984800/801</t>
  </si>
  <si>
    <t>061-3291829</t>
  </si>
  <si>
    <t>061-3569251</t>
  </si>
  <si>
    <t>2301/GP</t>
  </si>
  <si>
    <t>0613-570018</t>
  </si>
  <si>
    <t>1449/GP</t>
  </si>
  <si>
    <t>17/10/2008</t>
  </si>
  <si>
    <t>25/11/2002</t>
  </si>
  <si>
    <t>Cty HHCN Chin Chang</t>
  </si>
  <si>
    <t>25/6/2008</t>
  </si>
  <si>
    <t>061-3673470/71</t>
  </si>
  <si>
    <t>061-3560211</t>
  </si>
  <si>
    <t>061-3936058</t>
  </si>
  <si>
    <t>061-3983104/105</t>
  </si>
  <si>
    <t>061 -3865201</t>
  </si>
  <si>
    <t>061-3865145</t>
  </si>
  <si>
    <t>061-3968645</t>
  </si>
  <si>
    <t>061-3514194</t>
  </si>
  <si>
    <t>061-3981388</t>
  </si>
  <si>
    <t>061-3560989</t>
  </si>
  <si>
    <t>061-3560097/100/101</t>
  </si>
  <si>
    <t>061-3673336</t>
  </si>
  <si>
    <t>061-3673436</t>
  </si>
  <si>
    <t>061-513193/92</t>
  </si>
  <si>
    <t>061-3993588</t>
  </si>
  <si>
    <t>061-3899359</t>
  </si>
  <si>
    <t>061-3671611</t>
  </si>
  <si>
    <t>061-3560458</t>
  </si>
  <si>
    <t>061-3560770/776</t>
  </si>
  <si>
    <t>061-3514224</t>
  </si>
  <si>
    <t>061-3560642</t>
  </si>
  <si>
    <t>061-3560838</t>
  </si>
  <si>
    <t>061-3936735</t>
  </si>
  <si>
    <t>061-3936580</t>
  </si>
  <si>
    <t>061-3936584</t>
  </si>
  <si>
    <t>061-3936638/40</t>
  </si>
  <si>
    <t>061-3936641</t>
  </si>
  <si>
    <t>061-3994529/30</t>
  </si>
  <si>
    <t>061-3994531</t>
  </si>
  <si>
    <t>061-3936111</t>
  </si>
  <si>
    <t>061-2603555</t>
  </si>
  <si>
    <t>061-3848726</t>
  </si>
  <si>
    <t>061-3560884/886</t>
  </si>
  <si>
    <t>061-356883</t>
  </si>
  <si>
    <t>061-3560095</t>
  </si>
  <si>
    <t>061-3936661</t>
  </si>
  <si>
    <t>061-3982894</t>
  </si>
  <si>
    <t>061-3922213/5</t>
  </si>
  <si>
    <t>061-3674025/8</t>
  </si>
  <si>
    <t>061-3674023</t>
  </si>
  <si>
    <t>061-3514250/53</t>
  </si>
  <si>
    <t>061-3514249</t>
  </si>
  <si>
    <t>061-3936637</t>
  </si>
  <si>
    <t>061-3991701</t>
  </si>
  <si>
    <t>061-3560348/349/350</t>
  </si>
  <si>
    <t>061-3560961/68</t>
  </si>
  <si>
    <t>061-2807008</t>
  </si>
  <si>
    <t>061-3560687/686</t>
  </si>
  <si>
    <t>061-3560685</t>
  </si>
  <si>
    <t>061-3560832/3/4</t>
  </si>
  <si>
    <t>061-3560835</t>
  </si>
  <si>
    <t>061-3838707</t>
  </si>
  <si>
    <t>061-3838706</t>
  </si>
  <si>
    <t>061-3936647/8</t>
  </si>
  <si>
    <t>061-3936649</t>
  </si>
  <si>
    <t>20/11/2008</t>
  </si>
  <si>
    <t>061-3936569/68/987</t>
  </si>
  <si>
    <t>061-36279111</t>
  </si>
  <si>
    <t>061-36279117</t>
  </si>
  <si>
    <t>061-3569039</t>
  </si>
  <si>
    <t>061-3569065</t>
  </si>
  <si>
    <t>061-3560651/652/653</t>
  </si>
  <si>
    <t>061-3936123</t>
  </si>
  <si>
    <t>061-3936124</t>
  </si>
  <si>
    <t>061-3514555</t>
  </si>
  <si>
    <t>061-3514779</t>
  </si>
  <si>
    <t>061-3671202</t>
  </si>
  <si>
    <t>061-3671201</t>
  </si>
  <si>
    <t>061-3569079</t>
  </si>
  <si>
    <t>061-3849500</t>
  </si>
  <si>
    <t>061-3569311</t>
  </si>
  <si>
    <t>061-3569307</t>
  </si>
  <si>
    <t>061-3541986</t>
  </si>
  <si>
    <t>061-514067</t>
  </si>
  <si>
    <t>061-3560045/46/47/48</t>
  </si>
  <si>
    <t>061-3671236</t>
  </si>
  <si>
    <t>061-3560025/26/27/80</t>
  </si>
  <si>
    <t>061-3560024</t>
  </si>
  <si>
    <t>061-8890001</t>
  </si>
  <si>
    <t>061-8890004</t>
  </si>
  <si>
    <t>061-3569198/202</t>
  </si>
  <si>
    <t>08-62915602</t>
  </si>
  <si>
    <t>061-3936426</t>
  </si>
  <si>
    <t>061-3993340/5</t>
  </si>
  <si>
    <t>061-3671222</t>
  </si>
  <si>
    <t>061-3671666</t>
  </si>
  <si>
    <t>061-3936486</t>
  </si>
  <si>
    <t>061-3836483</t>
  </si>
  <si>
    <t>061-3936888</t>
  </si>
  <si>
    <t>061-3936889</t>
  </si>
  <si>
    <t>061-3834906</t>
  </si>
  <si>
    <t>22/12/2008</t>
  </si>
  <si>
    <t>24/12/2008</t>
  </si>
  <si>
    <t>29/12/2008</t>
  </si>
  <si>
    <t>061-3675145-48</t>
  </si>
  <si>
    <t>061-3675149</t>
  </si>
  <si>
    <t>061-3984050</t>
  </si>
  <si>
    <t>061-3984051</t>
  </si>
  <si>
    <t>061-3512767</t>
  </si>
  <si>
    <t>061-3512765</t>
  </si>
  <si>
    <t>061-835662</t>
  </si>
  <si>
    <t>061-3512800-09</t>
  </si>
  <si>
    <t>061-6279276-8</t>
  </si>
  <si>
    <t>061-6279279</t>
  </si>
  <si>
    <t>061-3569345</t>
  </si>
  <si>
    <t>061-3569347</t>
  </si>
  <si>
    <t>061-3560053</t>
  </si>
  <si>
    <t>KCN029</t>
  </si>
  <si>
    <t>KCN29</t>
  </si>
  <si>
    <t>KCN030</t>
  </si>
  <si>
    <t>KCN30</t>
  </si>
  <si>
    <t>061-3560547</t>
  </si>
  <si>
    <t>061-3560453/454</t>
  </si>
  <si>
    <t>061-3569236/37</t>
  </si>
  <si>
    <t>061-3569238</t>
  </si>
  <si>
    <t>061-3569445</t>
  </si>
  <si>
    <t>061-3569230</t>
  </si>
  <si>
    <t>061-3514221</t>
  </si>
  <si>
    <t>061-3674888</t>
  </si>
  <si>
    <t>061-3674999</t>
  </si>
  <si>
    <t>061-3936821</t>
  </si>
  <si>
    <t>061-3936826</t>
  </si>
  <si>
    <t>061-3968968</t>
  </si>
  <si>
    <t>061-3968988</t>
  </si>
  <si>
    <t>061-6278685</t>
  </si>
  <si>
    <t>061-6278687</t>
  </si>
  <si>
    <t>061-3514271</t>
  </si>
  <si>
    <t>061-3841592</t>
  </si>
  <si>
    <t>061-3569083</t>
  </si>
  <si>
    <t>23/01/2009</t>
  </si>
  <si>
    <t>061-3560188/89</t>
  </si>
  <si>
    <t>061-3514698</t>
  </si>
  <si>
    <t>061-8830227</t>
  </si>
  <si>
    <t>061-8869354</t>
  </si>
  <si>
    <t>061-8890629</t>
  </si>
  <si>
    <t>061-8971345</t>
  </si>
  <si>
    <t>061-8971277</t>
  </si>
  <si>
    <t>061-3560562</t>
  </si>
  <si>
    <t>061-3514256</t>
  </si>
  <si>
    <t>061-3514286</t>
  </si>
  <si>
    <t>061-8971818</t>
  </si>
  <si>
    <t>061-8971616</t>
  </si>
  <si>
    <t>061-3936733</t>
  </si>
  <si>
    <t>061-3936734</t>
  </si>
  <si>
    <t>061-3671163</t>
  </si>
  <si>
    <t>061-3569670</t>
  </si>
  <si>
    <t>061-3569350/51/52/54</t>
  </si>
  <si>
    <t>061-3569356/57/58</t>
  </si>
  <si>
    <t xml:space="preserve"> </t>
  </si>
  <si>
    <t>061-3835588</t>
  </si>
  <si>
    <t>061-3560800</t>
  </si>
  <si>
    <t>061-3560782</t>
  </si>
  <si>
    <t>061-3569724</t>
  </si>
  <si>
    <t>061-3671095</t>
  </si>
  <si>
    <t>061-3671094</t>
  </si>
  <si>
    <t xml:space="preserve"> 3/2008</t>
  </si>
  <si>
    <t xml:space="preserve"> 05/2008</t>
  </si>
  <si>
    <t>061-3514337/338</t>
  </si>
  <si>
    <t>061-3514340</t>
  </si>
  <si>
    <t>061-3569508</t>
  </si>
  <si>
    <t>061-3569088</t>
  </si>
  <si>
    <t>061-3551934</t>
  </si>
  <si>
    <t>061-3551936</t>
  </si>
  <si>
    <t>061-3514304/05/06</t>
  </si>
  <si>
    <t>061-3514307</t>
  </si>
  <si>
    <t>08-62915600/01 -0983776638</t>
  </si>
  <si>
    <t>061-3936777</t>
  </si>
  <si>
    <t>061-3569043</t>
  </si>
  <si>
    <t>061-3569042</t>
  </si>
  <si>
    <t>061-3514510</t>
  </si>
  <si>
    <t>Mahe Republic Seychelles</t>
  </si>
  <si>
    <t>061-3677562</t>
  </si>
  <si>
    <t>061-3677561</t>
  </si>
  <si>
    <t xml:space="preserve"> thaùng 12/2010</t>
  </si>
  <si>
    <t xml:space="preserve"> 11/2007 hoạt động</t>
  </si>
  <si>
    <t>061-3569391</t>
  </si>
  <si>
    <t>061-3569393</t>
  </si>
  <si>
    <t>061-3743851</t>
  </si>
  <si>
    <t>061-3514678</t>
  </si>
  <si>
    <t>061-3514684</t>
  </si>
  <si>
    <t>061-3514386</t>
  </si>
  <si>
    <t>061-3936363</t>
  </si>
  <si>
    <t>061-3936365</t>
  </si>
  <si>
    <t>061-3936919</t>
  </si>
  <si>
    <t>26/10/2009</t>
  </si>
  <si>
    <t>0618-971380/81/82/83</t>
  </si>
  <si>
    <t>061-3971390</t>
  </si>
  <si>
    <t>26/11/2009</t>
  </si>
  <si>
    <t>14/12/2009</t>
  </si>
  <si>
    <t>061-8951160</t>
  </si>
  <si>
    <t>061-8951157</t>
  </si>
  <si>
    <t>061-3671056</t>
  </si>
  <si>
    <t>061-3671057</t>
  </si>
  <si>
    <t>061-3514200/01</t>
  </si>
  <si>
    <t>061-3514202</t>
  </si>
  <si>
    <t>061-3569529</t>
  </si>
  <si>
    <t>061-3676680</t>
  </si>
  <si>
    <t>17/8/2009</t>
  </si>
  <si>
    <t>20/11/2009</t>
  </si>
  <si>
    <t>061-3936633</t>
  </si>
  <si>
    <t>061-3936445</t>
  </si>
  <si>
    <t>061-3936340/41</t>
  </si>
  <si>
    <t>21/01/2010</t>
  </si>
  <si>
    <t>25/1/2010</t>
  </si>
  <si>
    <t>061-3993511</t>
  </si>
  <si>
    <t>061-3991801</t>
  </si>
  <si>
    <t>08-38333628</t>
  </si>
  <si>
    <t>061-3569253-254</t>
  </si>
  <si>
    <t>08-38279035</t>
  </si>
  <si>
    <t>061-38279030</t>
  </si>
  <si>
    <t>08-37310810</t>
  </si>
  <si>
    <t>061-3566168/9</t>
  </si>
  <si>
    <t>061-3566166</t>
  </si>
  <si>
    <t>061-3569642/3/4</t>
  </si>
  <si>
    <t>061-3569641</t>
  </si>
  <si>
    <t>061-3569756</t>
  </si>
  <si>
    <t>061-3673006/007/008</t>
  </si>
  <si>
    <t>061 - 3967171/172</t>
  </si>
  <si>
    <t>061-3869817/818/819</t>
  </si>
  <si>
    <t>061-3869166/167</t>
  </si>
  <si>
    <t>061 - 3869111</t>
  </si>
  <si>
    <t>061-3569619</t>
  </si>
  <si>
    <t>061-3936933</t>
  </si>
  <si>
    <t>061-3986105</t>
  </si>
  <si>
    <t>061-3986106</t>
  </si>
  <si>
    <t>061-3569500</t>
  </si>
  <si>
    <t>061-3569501</t>
  </si>
  <si>
    <t>KCN031</t>
  </si>
  <si>
    <t>KCN31</t>
  </si>
  <si>
    <t>061-8951900</t>
  </si>
  <si>
    <t>061-3671185</t>
  </si>
  <si>
    <t>061-3992961/2/3</t>
  </si>
  <si>
    <t>061-3992964</t>
  </si>
  <si>
    <t>061-3513877</t>
  </si>
  <si>
    <t>08-8999568</t>
  </si>
  <si>
    <t>061-3936468</t>
  </si>
  <si>
    <t>061-3936466</t>
  </si>
  <si>
    <t>061-3936342</t>
  </si>
  <si>
    <t>061-3936046</t>
  </si>
  <si>
    <t>061-3994131</t>
  </si>
  <si>
    <t>061-3994128</t>
  </si>
  <si>
    <t>061-3936351/3</t>
  </si>
  <si>
    <t>08-38131028</t>
  </si>
  <si>
    <t>061-3936588</t>
  </si>
  <si>
    <t>061-3566042/43</t>
  </si>
  <si>
    <t>061-3566045</t>
  </si>
  <si>
    <t>061-3514381</t>
  </si>
  <si>
    <t>061-3514380</t>
  </si>
  <si>
    <t>061-3897706</t>
  </si>
  <si>
    <t>30/09/2010</t>
  </si>
  <si>
    <t>30/9/2010</t>
  </si>
  <si>
    <t>061-3569776</t>
  </si>
  <si>
    <t>061-3569779</t>
  </si>
  <si>
    <t>061-3936861</t>
  </si>
  <si>
    <t>061-3936865</t>
  </si>
  <si>
    <t>061-3569300</t>
  </si>
  <si>
    <t>061-3569303</t>
  </si>
  <si>
    <t>061-6278571</t>
  </si>
  <si>
    <t>061-3994779</t>
  </si>
  <si>
    <t>061-3514243</t>
  </si>
  <si>
    <t>061-3514244</t>
  </si>
  <si>
    <t>061-3993275</t>
  </si>
  <si>
    <t>061-3514421/22/23</t>
  </si>
  <si>
    <t>061-3514425</t>
  </si>
  <si>
    <t>061-3510103</t>
  </si>
  <si>
    <t>061-3510104</t>
  </si>
  <si>
    <t>061-3936969</t>
  </si>
  <si>
    <t>061-3936847</t>
  </si>
  <si>
    <t>061-3673689/90</t>
  </si>
  <si>
    <t>061-3673691</t>
  </si>
  <si>
    <t>061-3510299</t>
  </si>
  <si>
    <t>061-3510245</t>
  </si>
  <si>
    <t>061-3936578</t>
  </si>
  <si>
    <t>061-3566068</t>
  </si>
  <si>
    <t>061-3560156</t>
  </si>
  <si>
    <t>061-3560086</t>
  </si>
  <si>
    <t>061-3569731~4</t>
  </si>
  <si>
    <t>061-3569735</t>
  </si>
  <si>
    <t>061-3936571</t>
  </si>
  <si>
    <t>061-3936604</t>
  </si>
  <si>
    <t>061-3560805</t>
  </si>
  <si>
    <t xml:space="preserve"> KCN AMATA: </t>
  </si>
  <si>
    <t xml:space="preserve"> VN-Thái Lan </t>
  </si>
  <si>
    <t xml:space="preserve"> Cty TNHH Kao Việt Nam </t>
  </si>
  <si>
    <t xml:space="preserve"> Nhật Bản </t>
  </si>
  <si>
    <t xml:space="preserve"> Cty TNHH Điện lực Amata (Biên Hòa) </t>
  </si>
  <si>
    <t xml:space="preserve"> Việt-Thái-Zurich </t>
  </si>
  <si>
    <t xml:space="preserve"> Cty TNHH Quadrille (Việt Nam) </t>
  </si>
  <si>
    <t>Sx các loại quần áo lót phụ nữ và các loại sp may mặc khác. Thực hiện quyền xuất khẩu và nhập khẩu.</t>
  </si>
  <si>
    <t xml:space="preserve"> Cty TNHH Việt Nam Wacoal  </t>
  </si>
  <si>
    <t>4/GP-KCN-ĐN</t>
  </si>
  <si>
    <t xml:space="preserve"> Cty TNHH Bao bì kỹ thuật cao Riches Việt Nam </t>
  </si>
  <si>
    <t>Sản xuất và in ấn các loại bao bì mềm phức hợp kỹ thuật cao</t>
  </si>
  <si>
    <t xml:space="preserve"> Đài Loan </t>
  </si>
  <si>
    <t xml:space="preserve"> Cty TNHH Bayer Viet Nam </t>
  </si>
  <si>
    <t>Sx, gia công đóng gói thuốc trừ sâu, thuốc diệt cỏ, diệt nấm, các chất kích thích sinh trưởng. Sx gia công và đóng gói các hạt giống rau. Sx kinh doanh các loại Premix cho thức ăn gia súc, gia cầm…Thực hiện quyền xuất khẩu; đóng gói phân bón, thực hiện quyền phân phối.</t>
  </si>
  <si>
    <t xml:space="preserve"> Pháp-Đức </t>
  </si>
  <si>
    <t>18/GP-KCN-ĐN</t>
  </si>
  <si>
    <t xml:space="preserve"> Sx các loại khóa kéo, các SP có liên quan, sx nguyên phụ liệu dùng cho ngành may. Thực hiện dịch vụ cho thuê thiết bị phụ trợ để hỗ trợ khách hàng tiêu thụ sản phẩm do Công ty sản xuất. Thực hiện quyền xuất khẩu và nhập khẩu; thực hiện quyền phân phối bán buôn </t>
  </si>
  <si>
    <t xml:space="preserve"> Singapore </t>
  </si>
  <si>
    <t>25/GP-KCN-ĐN</t>
  </si>
  <si>
    <t xml:space="preserve"> Công ty TNHH Map Pacific Việt Nam </t>
  </si>
  <si>
    <t xml:space="preserve"> Cty TNHH Akzo Nobel Coatings Vietnam </t>
  </si>
  <si>
    <t xml:space="preserve"> Hà Lan </t>
  </si>
  <si>
    <t>45/GP-KCN-ĐN</t>
  </si>
  <si>
    <t xml:space="preserve"> Công ty TNHH Xích KMC (Việt Nam) </t>
  </si>
  <si>
    <t xml:space="preserve"> Bristish Virgin Island </t>
  </si>
  <si>
    <t>48/GP-KCN-ĐN</t>
  </si>
  <si>
    <t xml:space="preserve"> Công ty TNHH Sanko Mold Việt Nam </t>
  </si>
  <si>
    <t>Thiết kế, chế tạo, gia công các loại khuôn mẫu cho các SP nhựa và kim loại. Sx và lắp ráp các sản phẩm từ các loại khuôn mẫu do doanh nghiệp SX. Sx dữ liệu CAD, dây điện, thiết bị sạc pin của điện thoại di động.</t>
  </si>
  <si>
    <t>58/GP-KCN-ĐN</t>
  </si>
  <si>
    <t xml:space="preserve"> Công ty TNHH Cơ khí Kao- Meng (Việt Nam) </t>
  </si>
  <si>
    <t>Sản xuất trục xích lăn, phụ kiện xích các loại, ốc vít, dây thép tròn và dây thép dẹt</t>
  </si>
  <si>
    <t>61/GP-KCN-ĐN</t>
  </si>
  <si>
    <t xml:space="preserve"> Công ty TNHH VP Components (Việt Nam) </t>
  </si>
  <si>
    <t>SX bàn đạp xe đạp, các bộ phận của bàn đạp, các chi tiết bằng nhựa của xe đạp</t>
  </si>
  <si>
    <t xml:space="preserve"> Mỹ </t>
  </si>
  <si>
    <t>70/GP-KCN-ĐN</t>
  </si>
  <si>
    <t xml:space="preserve"> Công ty TNHH Magx Việt Nam </t>
  </si>
  <si>
    <t>SX nam châm và các chi tiết của nam châm. Thực hiện quyền xuất khẩu và nhập khẩu các mặt hàng phù hợp với hoạt động sxkd của DN</t>
  </si>
  <si>
    <t>89/GP-KCN-ĐN</t>
  </si>
  <si>
    <t xml:space="preserve"> Công ty CP Nhựa Reliable (Việt Nam) </t>
  </si>
  <si>
    <t>SX màng film CPP, PE, VMOPP, VMOPP và VMPET</t>
  </si>
  <si>
    <t xml:space="preserve"> Đài Loan-British Virgin Islands </t>
  </si>
  <si>
    <t>93/GP-KCN-ĐN</t>
  </si>
  <si>
    <t xml:space="preserve"> Thái Lan </t>
  </si>
  <si>
    <t>94/GP-KCN-ĐN</t>
  </si>
  <si>
    <t xml:space="preserve"> Cty TNHH Arai Việt Nam </t>
  </si>
  <si>
    <t>Sx, gia công chăn, gối, nệm, may mặc hàng dệt, tơ sợi, sản phẩm trang trí nội thất.. Thực hiện quyền xuất khẩu, nhập khẩu</t>
  </si>
  <si>
    <t>100/GP-KCN-ĐN</t>
  </si>
  <si>
    <t xml:space="preserve"> Cty TNHH Namyang International Việt Nam </t>
  </si>
  <si>
    <t>Sx các sản phẩm may mặc. Thi công xây dựng công trình dân dụng và công nghiệp.</t>
  </si>
  <si>
    <t xml:space="preserve"> Hàn Quốc </t>
  </si>
  <si>
    <t>101/GP-KCN-ĐN</t>
  </si>
  <si>
    <t xml:space="preserve"> Cty TNHH Figla - Việt Nam </t>
  </si>
  <si>
    <t>Sx mỹ phẩm, bao bì mỹ phẩm, dụng cụ phụ trợ cho việc sử dụng mỹ phẩm, sản xuất bộ kết nối điện.</t>
  </si>
  <si>
    <t>107/GP-KCN-ĐN</t>
  </si>
  <si>
    <t xml:space="preserve"> Cty TNHH Okuno - Auromex Việt Nam </t>
  </si>
  <si>
    <t>134/GP-KCN-ĐN</t>
  </si>
  <si>
    <t xml:space="preserve"> Cty TNHH New Việt Nam  </t>
  </si>
  <si>
    <t>Sx phụ tùng bằng kim loại dùng cho xe ôtô, xe gắn máy. Thực hiện quyền xuất khẩu, quyền nhập khẩu.</t>
  </si>
  <si>
    <t>137GP-KCN-ĐN</t>
  </si>
  <si>
    <t xml:space="preserve"> Cty TNHH Fukuyama Gosei (Việt Nam) </t>
  </si>
  <si>
    <t xml:space="preserve">Sx các sp nhựa dùng cho bảng phân phối, phụ tùng xe ôtô, Sx khuôn các loại dùng cho sp nhựa. Sx các sp nhựa dùng cho ngành điện, điện tử và các loại MMTB. Sx các sp nhựa dùng cho ngành xây dựng.Sx các sp văn phòng phẩm. </t>
  </si>
  <si>
    <t>146/GP-KCN-ĐN</t>
  </si>
  <si>
    <t xml:space="preserve"> Cty TNHH Jiangsu Jing Meng (Việt Nam)  </t>
  </si>
  <si>
    <t>Sx quần áo len các loại</t>
  </si>
  <si>
    <t>148/GP-KCN-ĐN</t>
  </si>
  <si>
    <t xml:space="preserve"> Cty TNHH Unipax  </t>
  </si>
  <si>
    <t>Sx mũ các loại (trừ mũ bảo hiểm), túi xách và thú nhồi bông và các sản phẩm may mặc. Sx bán thành phẩm nón mũ các loại (trừ nón bảo hiểm), túi xách, thú nhồi bông và các sản phẩm may mặc.</t>
  </si>
  <si>
    <t>167/GP-KCN-ĐN</t>
  </si>
  <si>
    <t>Chế biến các loại hải sản. Thực hiện quyền xuất khẩu, nhập khẩu.</t>
  </si>
  <si>
    <t>173/GP-KCN-ĐN</t>
  </si>
  <si>
    <t xml:space="preserve"> Cty TNHH Valspar (Việt Nam) </t>
  </si>
  <si>
    <t>221/GP-KCN-ĐN</t>
  </si>
  <si>
    <t xml:space="preserve"> Cty TNHH Việt Nam Shine </t>
  </si>
  <si>
    <t>Xử lý bề mặt và gia công cán mỏng kim loại; Sx các sp từ nhựa và cao su tổng hợp, sx các loại khuôn polyme khoáng chất và sp bằng kim loại nhựa từ khuôn polyme khoáng chất, sx các sp cao cấp dùng cho nhà bếp…Thực hiện quyền xuất khẩu và nhập khẩu</t>
  </si>
  <si>
    <t>258/GP-KCN-ĐN</t>
  </si>
  <si>
    <t xml:space="preserve"> Cty TNHH Emerald Blue Việt Nam  </t>
  </si>
  <si>
    <t xml:space="preserve"> Nhật Bản-TQuốc </t>
  </si>
  <si>
    <t>262/GP-KCN-ĐN</t>
  </si>
  <si>
    <t xml:space="preserve"> Cty TNHH Toyo Ink Việt Nam </t>
  </si>
  <si>
    <t>265/GP-KCN-ĐN</t>
  </si>
  <si>
    <t>Sx các loại trang phục đi mưa (quần, áo, nón…) và các sản phẩm may mặc.Thực hiện quyền xuất khẩu, nhập khẩu</t>
  </si>
  <si>
    <t xml:space="preserve"> Trung Quốc (Hồng Kông) </t>
  </si>
  <si>
    <t>Sx mô tơ khởi động, bộ phát điện, còi, rơ le điện, dây dẫn điện, cuộn phát sung và một số sp điện tử khác của xe gắn máy…sx đinamô cho xe đạp, rơ le điện và dây dẫn điện cho xe ô tô; sx thiết bị gạt nước cho kính xe ô tô; sx các loại còi dùng cho xe ô tô; thực hiện quyền xuất khẩu và nhập khẩu; Sx bơm nhiên liệu và bộ tích hợp phát điện tự động</t>
  </si>
  <si>
    <t xml:space="preserve"> Chi nhánh Cty TNHH CN Nhựa Phú Lâm  </t>
  </si>
  <si>
    <t>Sx các loại vải giả da và tấm PVC mềm</t>
  </si>
  <si>
    <t>284/GP-KCN-ĐN</t>
  </si>
  <si>
    <t>Sx các sp may mặc (bao gồm công đoạn in trên sản phẩm của Cty). Thực hiện quyền xuât khẩu, nhập khẩu.</t>
  </si>
  <si>
    <t>298/GP-KCN-ĐN</t>
  </si>
  <si>
    <t xml:space="preserve"> Cty TNHH Nicca Việt Nam </t>
  </si>
  <si>
    <t xml:space="preserve"> Nhật Bản-Hong Kong </t>
  </si>
  <si>
    <t>301/GP-KCN-ĐN</t>
  </si>
  <si>
    <t xml:space="preserve"> Cty TNHH BMB </t>
  </si>
  <si>
    <t>310/GP-KCN-ĐN</t>
  </si>
  <si>
    <t xml:space="preserve"> Cty TNHH Việt Nam Nok  </t>
  </si>
  <si>
    <t xml:space="preserve"> Nhật Bản  </t>
  </si>
  <si>
    <t>313/GP-KCN-ĐN</t>
  </si>
  <si>
    <t>Sx các loại bàn ghế dùng cho hội trường, nhà hát, trường học (sử dụng nguồn gỗ nhập khẩu chính ngạch), sản xuất các chi tiết của hệ thống ghế chuyển động bằng điện…</t>
  </si>
  <si>
    <t xml:space="preserve"> Trung Quốc (Hong Kong) </t>
  </si>
  <si>
    <t>324/GP-KCN-ĐN</t>
  </si>
  <si>
    <t>Cty TNHH Quốc tế Fleming Việt Nam</t>
  </si>
  <si>
    <t>328/GP-KCN-ĐN</t>
  </si>
  <si>
    <t xml:space="preserve">Cty TNHH Nhựa Sakaguchi Việt Nam </t>
  </si>
  <si>
    <t>331/GP-KCN-ĐN</t>
  </si>
  <si>
    <t>341/GP-KCN-ĐN</t>
  </si>
  <si>
    <t xml:space="preserve">Cty TNHH Shiogai Seiki Việt Nam </t>
  </si>
  <si>
    <t>1937/GPĐC6-KCN-HN</t>
  </si>
  <si>
    <t>Chi nhánh Cty TNHH Nhà thép tiền chế-Zamil Việt Nam</t>
  </si>
  <si>
    <t xml:space="preserve">Nhà thép tiền chế </t>
  </si>
  <si>
    <t xml:space="preserve"> Channel Islands- Nhật Bản </t>
  </si>
  <si>
    <t xml:space="preserve"> Hàn Quốc  </t>
  </si>
  <si>
    <t>40/GPĐC2-ĐN-KCN</t>
  </si>
  <si>
    <t>Cty TNHH CN Sơn Nhất Phẩm (I Ping Chemical)</t>
  </si>
  <si>
    <t>Sx các loại sơn và dung môi tổng hợp</t>
  </si>
  <si>
    <t>360/GP-KCN-ĐN</t>
  </si>
  <si>
    <t xml:space="preserve">Cty TNHH Ritek Việt Nam </t>
  </si>
  <si>
    <t>365/GP-KCN-ĐN</t>
  </si>
  <si>
    <t>367/GP-KCN-ĐN</t>
  </si>
  <si>
    <t>375/GP-KCN-ĐN</t>
  </si>
  <si>
    <t xml:space="preserve">Cty TNHH Tohoku Chemical Industries (Việt Nam) </t>
  </si>
  <si>
    <t>377/GP-KCN-ĐN</t>
  </si>
  <si>
    <t>384/GP-KCN-ĐN</t>
  </si>
  <si>
    <t>402/GP-KCN-ĐN</t>
  </si>
  <si>
    <t xml:space="preserve">Sản xuất các sản phẩm điện tử </t>
  </si>
  <si>
    <t xml:space="preserve"> Cayman Islands </t>
  </si>
  <si>
    <t>405/GP-KCN-ĐN</t>
  </si>
  <si>
    <t xml:space="preserve"> Cty TNHH Sundat Crop Science </t>
  </si>
  <si>
    <t xml:space="preserve"> British Virgin Island </t>
  </si>
  <si>
    <t>422/GP-KCN-ĐN</t>
  </si>
  <si>
    <t xml:space="preserve"> Cty TNHH Watabe Wedding Việt Nam </t>
  </si>
  <si>
    <t>Sx các loại trang phục cưới, trang phục nghi lễ, Album ảnh đính kèm CD-ROM hoặc phim âm bản liên quan đến sản phẩm</t>
  </si>
  <si>
    <t>207/GP-KCN-ĐN</t>
  </si>
  <si>
    <t xml:space="preserve"> Cty CP thép đặc biệt Pro-Vision </t>
  </si>
  <si>
    <t>Sx, gia công các loại khuôn mẫu chưa hoàn chỉnh bằng thép và sx các chi tiết khuôn mẫu bằng thép và kim loại. Dịch vụ xử lý nhiệt các sp bằng thép và các dịch vụ khác liên quan đến sx khuôn mẫu. Thực hiện quyền xuất khẩu, nhập khẩu.</t>
  </si>
  <si>
    <t xml:space="preserve"> VN- Đài Loan </t>
  </si>
  <si>
    <t>429/GP-KCN-ĐN</t>
  </si>
  <si>
    <t xml:space="preserve"> Cty TNHH Lovetex Industrial Việt Nam </t>
  </si>
  <si>
    <t>Sx đai dán, dây thun. Thực hiện quyền xuát khẩu, nhập khẩu.</t>
  </si>
  <si>
    <t>446/GP-KCN-ĐN</t>
  </si>
  <si>
    <t>457/GP-KCN-ĐN</t>
  </si>
  <si>
    <t xml:space="preserve"> Mauritius </t>
  </si>
  <si>
    <t>460/GP-KCN-ĐN</t>
  </si>
  <si>
    <t>Sx các loại sản phẩm gỗ từ nguồn nguyên liệu nhập khẩu.</t>
  </si>
  <si>
    <t>469/GP-KCN-ĐN</t>
  </si>
  <si>
    <t xml:space="preserve"> Cty TNHH Fuji Carbon Việt Nam </t>
  </si>
  <si>
    <t>478/GP-KCN-ĐN</t>
  </si>
  <si>
    <t xml:space="preserve"> Cty TNHH Whittier Wood Products (Việt Nam) </t>
  </si>
  <si>
    <t>484/GP-KCN-ĐN</t>
  </si>
  <si>
    <t xml:space="preserve"> Cty TNHH Thép JFE Shoji Việt Nam  </t>
  </si>
  <si>
    <t>485/GP-KCN-ĐN</t>
  </si>
  <si>
    <t xml:space="preserve"> Cty TNHH PPG Yung Chi Coatings Company Limited  </t>
  </si>
  <si>
    <t xml:space="preserve"> Hà Lan-Đài Loan </t>
  </si>
  <si>
    <t>486/GP-KCN-ĐN</t>
  </si>
  <si>
    <t xml:space="preserve"> Cty TNHH Alltech Việt Nam </t>
  </si>
  <si>
    <t xml:space="preserve"> Cty TNHH Việt Nam Takagi </t>
  </si>
  <si>
    <t xml:space="preserve"> Cty TNHH Dongsung Chemical (Việt Nam) </t>
  </si>
  <si>
    <t xml:space="preserve"> Indonesia </t>
  </si>
  <si>
    <t xml:space="preserve"> Cty TNHH Shinwa Việt Nam </t>
  </si>
  <si>
    <t xml:space="preserve"> Cty TNHH Schaeffler Vietnam </t>
  </si>
  <si>
    <t xml:space="preserve"> Đức </t>
  </si>
  <si>
    <t xml:space="preserve"> Cty TNHH MTV Perrin Việt Nam </t>
  </si>
  <si>
    <t>Sx và gia công các sp từ da và vải sợi</t>
  </si>
  <si>
    <t xml:space="preserve"> Panama </t>
  </si>
  <si>
    <t xml:space="preserve"> Cty TNHH Cam Plas Mould (Việt Nam) </t>
  </si>
  <si>
    <t xml:space="preserve">Gia công các loại khuôn dùng để sản xuất các phụ kiện bằng nhựa, thiết kế, đo đạc các loại khuôn dùng để sản xuất các phụ kiện bằng nhựa  </t>
  </si>
  <si>
    <t xml:space="preserve"> Cty TNHH Hossack (Việt Nam) </t>
  </si>
  <si>
    <t xml:space="preserve"> Cty TNHH Wang Long (Việt Nam)  </t>
  </si>
  <si>
    <t xml:space="preserve"> Cty TNHH Việt Nam Musashi Paint </t>
  </si>
  <si>
    <t xml:space="preserve"> Cty TNHH Dongsung Vina Printing </t>
  </si>
  <si>
    <t>SX và gia công bao bì giấy (bao gồm công đoạn in)</t>
  </si>
  <si>
    <t xml:space="preserve"> Cty TNHH Shin Hong </t>
  </si>
  <si>
    <t xml:space="preserve"> Cty TNHH Shiseido Việt Nam  </t>
  </si>
  <si>
    <t xml:space="preserve"> Cty TNHH Sanyo Việt Nam  </t>
  </si>
  <si>
    <t>Sx tăm bông, bông ráy tai. Thực hiện quyền xuất khẩu và nhập khẩu, phân phối. Sx bao bì giấy, sơ bông, thân tăm bằng giấy</t>
  </si>
  <si>
    <t xml:space="preserve"> Cty TNHH EPE Packaging (Việt Nam) </t>
  </si>
  <si>
    <t xml:space="preserve"> Cty TNHH sản phẩm công nghiệp Toshiba Asia </t>
  </si>
  <si>
    <t>Thiết kế, nghiên cứu và phát triển sản xuất. Lắp ráp, gia công các loại động cơ mô tơ điện áp thấp có ứng dụng công nghệ cơ khí điện chính xác, công nghệ cao bao gồm các chi tiết, linh kiện, bộ phận và các sản phẩm hoàn chỉnh.</t>
  </si>
  <si>
    <t xml:space="preserve"> Cty TNHH Công nghiệp Sansei Việt Nam  </t>
  </si>
  <si>
    <t xml:space="preserve"> Chi nhánh Cty CP Thực phẩm nước giải khát Dona Newtower tại KCN Amata </t>
  </si>
  <si>
    <t xml:space="preserve"> Việt Nam - Trung Quốc (Hồng Kông) </t>
  </si>
  <si>
    <t xml:space="preserve"> Cty TNHH Kumkang Vina </t>
  </si>
  <si>
    <t xml:space="preserve"> Cty TNHH Daikan Việt Nam </t>
  </si>
  <si>
    <t>57/GP-KCN-ĐN</t>
  </si>
  <si>
    <t xml:space="preserve"> Công ty TNHH PPG Việt Nam </t>
  </si>
  <si>
    <t>Sx các loại chất phủ bề mặt kim loại có công dụng đặc biệt.</t>
  </si>
  <si>
    <t xml:space="preserve"> Cty TNHH Mỹ phẩm Aria Việt Nam </t>
  </si>
  <si>
    <t>Sx các saản phẩm chăm sóc cá nhân, sản phẩm gia dụng và sản phẩm dưỡng da. Thực hiện quyền xuất khẩu và nhập khẩu, quyến phân phối.</t>
  </si>
  <si>
    <t xml:space="preserve"> Cty TNHH Việt Nam Create Medic </t>
  </si>
  <si>
    <t xml:space="preserve"> Cty TNHH Gojo Paper (Việt nam) </t>
  </si>
  <si>
    <t xml:space="preserve"> Cty TNHH Chang Dae Vina  </t>
  </si>
  <si>
    <t xml:space="preserve"> Cty TNHH Briskheat Việt Nam </t>
  </si>
  <si>
    <t>Sx vỏ bọc chịu nhiệt, vỏ bọc cách nhiệt và thiết bị kiểm soát nhiệt độ sử dụng trong ngành công nghiệp điện, điện tử</t>
  </si>
  <si>
    <t xml:space="preserve"> Dự án Nhà máy SX cà phê của Cty TNHH Nestle Việt Nam </t>
  </si>
  <si>
    <t xml:space="preserve"> Thụy sĩ </t>
  </si>
  <si>
    <t xml:space="preserve"> CỘNG - KCN AMATA </t>
  </si>
  <si>
    <t>Chế biến gỗ</t>
  </si>
  <si>
    <t xml:space="preserve"> Cty Ajinomoto Việt Nam </t>
  </si>
  <si>
    <t xml:space="preserve"> Cty TNHH sản xuất hàng mây gỗ Đồng Nai- Bochang </t>
  </si>
  <si>
    <t>Sx hàng gia dụng băng mây gỗ và các mặt hàng khăn bàn, khăn ăn, tạp dề, bao tay…bằng vải, nỉ, simili…các mặt hàng gia dụng bằng sắt, thép kết hợp với mây, gỗ, vải để xuất khẩu và tiêu thụ nội địa.Thực hiện quyền xuất nhập khẩu</t>
  </si>
  <si>
    <t xml:space="preserve"> Cty CP Thực phẩm và Nước giải khát Dona Newtower </t>
  </si>
  <si>
    <t xml:space="preserve"> VN-TQ (Hong Kong) </t>
  </si>
  <si>
    <t xml:space="preserve"> VN-Hàn Quốc </t>
  </si>
  <si>
    <t xml:space="preserve"> Cty Tôn Phương Nam </t>
  </si>
  <si>
    <t>Sx tôn mạ màu</t>
  </si>
  <si>
    <t xml:space="preserve"> VN-Malaysia-Nhật Bản </t>
  </si>
  <si>
    <t>Sx nguyên vật liệu bao bì và bao bì xốp polyethylen</t>
  </si>
  <si>
    <t xml:space="preserve"> Cty Dây đồng Việt nam CFT </t>
  </si>
  <si>
    <t>Sx dây đồng làm nguyên liệu sản xuất dây điện và cáp điện.Sx dây đồng tráng thiếc làm nguyên liệu sx dây điện và cáp điện</t>
  </si>
  <si>
    <t xml:space="preserve"> VN-Nhật Bản </t>
  </si>
  <si>
    <t xml:space="preserve"> HĐHT SX Sơn Cao cấp Giữa Cty CP Sơn Đồng Nai và International Coatings </t>
  </si>
  <si>
    <t>Sx Sơn cao cấp, Dung môi</t>
  </si>
  <si>
    <t xml:space="preserve"> VN-Singapore </t>
  </si>
  <si>
    <t xml:space="preserve"> VN-Đài Loan </t>
  </si>
  <si>
    <t>62/GP-KCN-ĐN</t>
  </si>
  <si>
    <t xml:space="preserve"> Công ty TNHH Chiu Yuan </t>
  </si>
  <si>
    <t>97/GP-KCN-ĐN</t>
  </si>
  <si>
    <t xml:space="preserve"> Cty Vật liệu chịu lửa Nam Ưng </t>
  </si>
  <si>
    <t>Sx tấm lót nguội và vật liệu chịu lửa</t>
  </si>
  <si>
    <t xml:space="preserve"> VN-Trung Quốc </t>
  </si>
  <si>
    <t>114/GP-KCN-ĐN</t>
  </si>
  <si>
    <t xml:space="preserve"> Cty TNHH DongIl Engineering Việt Nam </t>
  </si>
  <si>
    <t>348/GP-KCN-ĐN</t>
  </si>
  <si>
    <t xml:space="preserve"> Cayman Island-Đài Loan </t>
  </si>
  <si>
    <t>424/GP-KCN-ĐN</t>
  </si>
  <si>
    <t xml:space="preserve"> Cty TNHH Iwaki Pumps Việt Nam </t>
  </si>
  <si>
    <t xml:space="preserve">Sx các hệ thống bơm định lượng hóa chất, hệ thống bơm truyền động, hệ thống thiết bị xử lý nước và các linh kiện máy bơm. Thực hiện quyền xuất khẩu, nhập khẩu. </t>
  </si>
  <si>
    <t xml:space="preserve"> Việt Nam-Nhật Bản-Đài Loan </t>
  </si>
  <si>
    <t>Sx các loại sợi</t>
  </si>
  <si>
    <t>129/GPĐC2-KCN-BD-ĐN</t>
  </si>
  <si>
    <t xml:space="preserve"> Cty TNHH Asia Reed Việt Nam </t>
  </si>
  <si>
    <t>Sx phụ tùng cơ khí ngành dệt may, gia công, khuôn mẫu phục vụ cho ngành dệt may</t>
  </si>
  <si>
    <t>Sx các sản phẩm may mặc</t>
  </si>
  <si>
    <t xml:space="preserve"> British Virgin Islands </t>
  </si>
  <si>
    <t xml:space="preserve"> Cty TNHH Winner Bags Product </t>
  </si>
  <si>
    <t xml:space="preserve">Sx và in thông tin trên túi xách bằng nhựa </t>
  </si>
  <si>
    <t xml:space="preserve"> Cty TNHH Siêu Phàm </t>
  </si>
  <si>
    <t>Tái chế cao su theo công nghệ xay khô từ nguồn săm lốp các loại đã qua sử dụng</t>
  </si>
  <si>
    <t xml:space="preserve"> Trung Quốc </t>
  </si>
  <si>
    <t xml:space="preserve"> Cty TNHH Hitech Co (R7) (1) </t>
  </si>
  <si>
    <t xml:space="preserve"> Cty CP dây &amp; cáp điện Taya Việt Nam </t>
  </si>
  <si>
    <t>438/GCNĐNC5/47/2</t>
  </si>
  <si>
    <t>Sx hàng may mặc xuất khẩu</t>
  </si>
  <si>
    <t xml:space="preserve"> Trung Quốc (Hồng Kong) </t>
  </si>
  <si>
    <t xml:space="preserve"> Cty TNHH Bultel International (Việt Nam) </t>
  </si>
  <si>
    <t>Sx sản phẩm may mặc</t>
  </si>
  <si>
    <t xml:space="preserve"> Cty TNHH Việt Nam Meiwa </t>
  </si>
  <si>
    <t>Sx các loại đàn ghi ta. Thực hiện quyền xuất khẩu, nhập khẩu</t>
  </si>
  <si>
    <t xml:space="preserve">Thiết kế kết cấu khung nhà thép, sx thép xây dựng và thực hiện các dịch vụ lắp đặt các sp của doanh nghiệp. </t>
  </si>
  <si>
    <t xml:space="preserve"> Úc </t>
  </si>
  <si>
    <t xml:space="preserve"> Cty TNHH Kim Cương Sao Sáng </t>
  </si>
  <si>
    <t>Nhập kim cương thô, kim cương bán thành phẩm để chế tác, sx các dụng cụ cắt kim cương</t>
  </si>
  <si>
    <t xml:space="preserve"> Cty TNHH Dệt S.Y  </t>
  </si>
  <si>
    <t>Sx sợi và dệt vải. Thực hiện quyền xuất khẩu và nhập khẩu.</t>
  </si>
  <si>
    <t xml:space="preserve"> Cty TNHH ống gang cầu Đài Việt </t>
  </si>
  <si>
    <t>Sx các loại ống nước và các chi tiết bằng gang cầu. Thi công, lắp đặt các hệ thống cấp nước và thoát nước. Thực hiện quyền xuất khẩu, quyền nhập khẩu</t>
  </si>
  <si>
    <t xml:space="preserve"> VN-British Virgin Islands </t>
  </si>
  <si>
    <t xml:space="preserve"> Cayman Island-Đài Loan  </t>
  </si>
  <si>
    <t xml:space="preserve"> Cty TNHH Nippon Paint (Việt Nam)  </t>
  </si>
  <si>
    <t xml:space="preserve"> Cty cổ phần Tae Kwang Vina Industrial </t>
  </si>
  <si>
    <t xml:space="preserve"> Nhật Bản-Singapore </t>
  </si>
  <si>
    <t xml:space="preserve"> Cty TNHH Dược phẩm Hisamitsu Việt Nam </t>
  </si>
  <si>
    <t>Sx kinh doanh các loại dược phẩm y tế trị bệnh ngoài da như băng dán y tế, dầu xoa bóp, thuốc mỡ, thuốc dán. Thực hiện quyền xuất khẩu, nhập khẩu</t>
  </si>
  <si>
    <t xml:space="preserve">Sx các loại hạt nhựa PVC; sản xuất các loại hạt nhựa dùng để sản xuất bao bì, ống nước, các loại đồ dùng bằng nhựa. </t>
  </si>
  <si>
    <t xml:space="preserve"> Pháp </t>
  </si>
  <si>
    <t xml:space="preserve"> Cty TNHH Pranda Việt Nam </t>
  </si>
  <si>
    <t xml:space="preserve"> Malaixia </t>
  </si>
  <si>
    <t xml:space="preserve"> Thụy Sĩ </t>
  </si>
  <si>
    <t xml:space="preserve"> Cty CP Công nghiệp TungKuang </t>
  </si>
  <si>
    <t>Sx các sp nhôm ở dạng thanh nhôm, ống nhôm, lá nhôm, lưới nhôm, dây nhôm, thực hiện các dịch vụ thiết kế, sửa chữa, lắp ráp các sp bằng nhôm, sx các phụ kiện để phục vụ lắp đặt các sản phẩm bằng nhôm…</t>
  </si>
  <si>
    <t xml:space="preserve"> Đài Loan-Mỹ </t>
  </si>
  <si>
    <t xml:space="preserve"> Cty TNHH Công nghiệp Plus Việt Nam  </t>
  </si>
  <si>
    <t xml:space="preserve"> Cty TNHH Vinapoly </t>
  </si>
  <si>
    <t xml:space="preserve"> Cty TNHH Muto Việt Nam </t>
  </si>
  <si>
    <t xml:space="preserve"> Cty TNHH Nuplex Resins (Việt Nam) </t>
  </si>
  <si>
    <t xml:space="preserve"> Cty TNHH Thép SeAH Việt Nam </t>
  </si>
  <si>
    <t xml:space="preserve"> Cty  sản phẩm máy tính Fujitsu Việt Nam TNHH </t>
  </si>
  <si>
    <t xml:space="preserve"> Cty TNHH Điện tử Việt Tường  </t>
  </si>
  <si>
    <t>Sx các loại biến thế trung tần, lõi cuộn cảm và bộ ăng ten song công.</t>
  </si>
  <si>
    <t xml:space="preserve"> Cty TNHH Yng Hua Việt Nam </t>
  </si>
  <si>
    <t xml:space="preserve"> Cty TNHH Cargill Việt Nam </t>
  </si>
  <si>
    <t xml:space="preserve"> Singapore  </t>
  </si>
  <si>
    <t xml:space="preserve"> Cty TNHH Boramtek Việt Nam </t>
  </si>
  <si>
    <t xml:space="preserve"> Cty CP Dược phẩm OPV  </t>
  </si>
  <si>
    <t xml:space="preserve"> Cty TNHH sản xuất Mica </t>
  </si>
  <si>
    <t>Sx mica và các sản phẩm từ mica. Thực hiện quyền xuất khẩu và nhập khẩu đối với các mặt hàng phù hợp với phạm vi kinh doanh của doanh nghiệp được được cấp phép</t>
  </si>
  <si>
    <t>Sx các loại máy giặt, tủ lạnh, các loại máy điều hòa, các loại máy nước nóng (dùng để tắm), cung cấp dịch vụ sửa chữa bảo hành cho các sp của cty. SX linh kiện bằng nhựa (vỏ hộp đựng linh kiện điện tử,...) ; thực hiện quyền phân phối</t>
  </si>
  <si>
    <t xml:space="preserve"> Cty Urai Phanich (Việt Nam) TNHH </t>
  </si>
  <si>
    <t>Sx các loại sơn công nghiệp và gia dụng. Thực hiện quyền xuất khẩu, nhập khẩu.</t>
  </si>
  <si>
    <t>Sx các loại gas công nghiệp, gas y tế, thiết kế, chế tạo, lắp đặt hệ thống đường ống, bình chứa và các thiết bị có liên quan tới việc cung cấp khí cho khách hàng sử dụng sản phẩm của DN. Thực hiện quyền xuất nhập khẩu, quyền phân phối.…</t>
  </si>
  <si>
    <t xml:space="preserve"> Cty HH sợi Tainan (Việt Nam) </t>
  </si>
  <si>
    <t xml:space="preserve"> Cty TNHH Metecno (Việt Nam) </t>
  </si>
  <si>
    <t>Sx tấm lợp, tấm vách ngăn và các loại thép hình phục vụ xây dựng bằng thép tráng nhôm, kẽm và mạ màu. Sản xuất và lắp đặt tấm cách nhiệt, các loại cửa bằng thép, nhựa, nhôm.</t>
  </si>
  <si>
    <t xml:space="preserve"> Cty TNHH Mabuchi Motor Việt Nam </t>
  </si>
  <si>
    <t>Sx, lắp ráp các loại động cơ truyền động, thiết bị điều khiển cho ngành hàng không, hàng hải</t>
  </si>
  <si>
    <t xml:space="preserve"> Cty CP Chien You Việt Nam </t>
  </si>
  <si>
    <t>Sx cải tạo các loại khung giàn kéo, thiết bị rơ-moóc, thùng, bồn chứa chuyên dùng</t>
  </si>
  <si>
    <t xml:space="preserve"> Cty TNHH Lucky Star Plast </t>
  </si>
  <si>
    <t xml:space="preserve"> Cty TNHH Liberty Lace </t>
  </si>
  <si>
    <t>Sx các sản phẩm thêu ren cao cấp xuất khẩu, sx và gia công các phụ liệu may mặc (khuy, chỉ, sợi…) không bao gồm công đoạn nhuộm. Thực hiện quyền xuất khẩu và nhập khẩu</t>
  </si>
  <si>
    <t xml:space="preserve"> Cty TNHH dược phẩm Shin Poong Deawoo </t>
  </si>
  <si>
    <t>26/KTĐN-GPĐT</t>
  </si>
  <si>
    <t xml:space="preserve"> Cty CP Scavi  </t>
  </si>
  <si>
    <t>Sx các sản phẩm may mặc bằng vải và da xuất khẩu. Thực hiện quyền xuất khẩu và nhập khẩu.</t>
  </si>
  <si>
    <t xml:space="preserve"> Cty CP Furniweb  (Việt Nam)  </t>
  </si>
  <si>
    <t>Sx dây thun và dây đai. Thực hiền quyền xuất khẩu, quyền nhập khẩu, quyền phân phối</t>
  </si>
  <si>
    <t xml:space="preserve"> Cty TNHH Dệt Hoành Thân (Việt Nam) </t>
  </si>
  <si>
    <t>Sx sợi O.E và găng tay bảo hộ lao động</t>
  </si>
  <si>
    <t xml:space="preserve"> Cty  TNHH Kobe En &amp; M Việt Nam </t>
  </si>
  <si>
    <t xml:space="preserve"> Cty TNHH Điện Công nghiệp Oriental Việt Nam </t>
  </si>
  <si>
    <t>Sx các loại công tơ điện theo tiêu chuẩn IEC-521. SX mô tơ, linh kiện ô tô, linh kiện đồng hồ điện, linh kiện thang máy, sx máy bơm. Thực hịên quyền xuất khẩu, nhập khẩu.</t>
  </si>
  <si>
    <t>Sx phôi chai PET và chai PET một mảnh chất lượng cao.</t>
  </si>
  <si>
    <t>03/GP-KCN-ĐN</t>
  </si>
  <si>
    <t xml:space="preserve"> Cty TNHH Asy Việt Nam  </t>
  </si>
  <si>
    <t>07/GP-KCN-ĐN</t>
  </si>
  <si>
    <t xml:space="preserve"> Cty TNHH Công nghiệp Fu Sheng (Việt Nam) </t>
  </si>
  <si>
    <t>1160A/GPĐC1</t>
  </si>
  <si>
    <t>Sx rượu sâm panh và rượu vang.</t>
  </si>
  <si>
    <t xml:space="preserve"> VN-Nga- Ucraina </t>
  </si>
  <si>
    <t>17/GP-KCN-ĐN</t>
  </si>
  <si>
    <t xml:space="preserve"> Cty TNHH Fashion Garments 2 (sáp nhập Cty TNHH Fashion Garments)  </t>
  </si>
  <si>
    <t>Sx các loại quần trẻ em, quần short, quần jean và một số sp may mặc khác.</t>
  </si>
  <si>
    <t>19/GP-KCN-ĐN</t>
  </si>
  <si>
    <t>26/GP-KCN-ĐN</t>
  </si>
  <si>
    <t xml:space="preserve"> Công ty TNHH Ojitex (Việt Nam)  </t>
  </si>
  <si>
    <t>27/GP-KCN-ĐN</t>
  </si>
  <si>
    <t>30/GP-KCN-ĐN</t>
  </si>
  <si>
    <t xml:space="preserve"> Cty HH Công nghiệp Kiến Hằng </t>
  </si>
  <si>
    <t xml:space="preserve"> Cty CP Chăn nuôi C.P Việt Nam </t>
  </si>
  <si>
    <t>36/GP-KCN-ĐN</t>
  </si>
  <si>
    <t>37/GP-KCN-ĐN</t>
  </si>
  <si>
    <t xml:space="preserve"> Cty TNHH Daisin Việt Nam  </t>
  </si>
  <si>
    <t>43/GP-KCN-ĐN</t>
  </si>
  <si>
    <t xml:space="preserve"> Cty TNHH Công nghiệp Hung Yih (Việt Nam) </t>
  </si>
  <si>
    <t>Sx các loại bộ dây đấu nối điện và dây điện (không bao gồm dây cáp điện trung hạ thế và dây cáp thông tin thông thường). Sx các sản phẩm bằng nhựa dùng trong gia dụng (ly nhựa, bình nhựa, móc áo nhựa...)Sx các sp nhựa gia dụng, các linh kiện, phụ tùng xe máy. Sx các sản phẩm trang trí nội thất, ngoại thất. Thực hiện quyền xuất khẩu, nhập khẩu.</t>
  </si>
  <si>
    <t>53/GP-KCN-ĐN</t>
  </si>
  <si>
    <t xml:space="preserve"> Cty TNHH Công nghiệp bao C.P (Việt Nam) </t>
  </si>
  <si>
    <t>55/GP-KCN-ĐN</t>
  </si>
  <si>
    <t xml:space="preserve"> Cty TNHH Syngenta Việt Nam </t>
  </si>
  <si>
    <t>74/GP-KCN-ĐN</t>
  </si>
  <si>
    <t xml:space="preserve"> Cty TNHH Trunet (Việt Nam) </t>
  </si>
  <si>
    <t>Sx lưới đựng thực phẩm. Thực hiện quyền xuất khẩu, nhập khẩu</t>
  </si>
  <si>
    <t>77/GP-KCN-ĐN</t>
  </si>
  <si>
    <t xml:space="preserve"> Cty TNHH Sitto Việt Nam </t>
  </si>
  <si>
    <t>79/GP-KCN-ĐN</t>
  </si>
  <si>
    <t xml:space="preserve"> Cty TNHH Công nghiệp Hung Cheng (Việt Nam) </t>
  </si>
  <si>
    <t>99/GP-KCN-ĐN</t>
  </si>
  <si>
    <t>105/GP-KCN-ĐN</t>
  </si>
  <si>
    <t xml:space="preserve"> Cty TNHH All Super (Việt Nam) </t>
  </si>
  <si>
    <t>116/GP-KCN-ĐN</t>
  </si>
  <si>
    <t xml:space="preserve"> Cty TNHH Shinkwang Việt Nam </t>
  </si>
  <si>
    <t>147/GP-KCN-ĐN</t>
  </si>
  <si>
    <t xml:space="preserve"> Cty TNHH Happy Cook </t>
  </si>
  <si>
    <t>165/GP-KCN-ĐN</t>
  </si>
  <si>
    <t xml:space="preserve"> Cty TNHH Texchem-Pack (Việt Nam) </t>
  </si>
  <si>
    <t>177/GP-KCN-ĐN</t>
  </si>
  <si>
    <t>42/GP-KCN-ĐN</t>
  </si>
  <si>
    <t>Chế biến thuỷ, hải sản đông lạnh; SX thức ăn cho tôm, cá để tạo nguồn nguyên liệu cho việc chế biến của doanh nghiệp, sx các loại chế phẩm sinh học…</t>
  </si>
  <si>
    <t xml:space="preserve"> Malaysia </t>
  </si>
  <si>
    <t>294/GP-KCN-ĐN</t>
  </si>
  <si>
    <t xml:space="preserve"> Cty TNHH Kobelco Việt Nam  </t>
  </si>
  <si>
    <t>312/GP-KCN-ĐN</t>
  </si>
  <si>
    <t>371/GP-KCN-ĐN</t>
  </si>
  <si>
    <t xml:space="preserve"> Cty TNHH Jin Hung Vina </t>
  </si>
  <si>
    <t>Sx các sản phẩm bằng nhựa (ABS, PP, PE, HDOP, OPP, PC), sx nhựa Phenolic, sx các loại thiết bị dùng trong ngành mạ, sx các loại khung, giàn, giá đỡ, kệ lắp ghép di động dùng trong công nghiệp.</t>
  </si>
  <si>
    <t>409/GP-KCN-ĐN</t>
  </si>
  <si>
    <t xml:space="preserve"> Cty TNHH Homer (Việt Nam)  </t>
  </si>
  <si>
    <t xml:space="preserve">Sx các loại ván từ nguồn gỗ và ván gỗ nhập khẩu chính ngạch và các vật liệu khác như khối Melamine, giấy Polyester và các loại keo. Chế biến gỗ xẻ các loại từ nguồn gỗ hợp pháp trong nước và nguồn gỗ nhập khẩu chính </t>
  </si>
  <si>
    <t xml:space="preserve"> Cty TNHH Tomei Việt Nam </t>
  </si>
  <si>
    <t>Dịch vụ bưu chính</t>
  </si>
  <si>
    <t xml:space="preserve"> Cty TNHH Young Sung Vina </t>
  </si>
  <si>
    <t xml:space="preserve"> Chi nhánh Cty TNHH Olam Việt nam KCN Biên Hòa II </t>
  </si>
  <si>
    <t xml:space="preserve"> KCN GÒ DẦU: </t>
  </si>
  <si>
    <t xml:space="preserve"> Cty TNHH U.I.C Việt Nam </t>
  </si>
  <si>
    <t xml:space="preserve"> Cty CP Công nghiệp Gốm Sứ Taicera </t>
  </si>
  <si>
    <t xml:space="preserve"> Cty TNHH Total Việt Nam (trước đây là Cty TNHH ExxonMobil Việt Nam) </t>
  </si>
  <si>
    <t xml:space="preserve"> Cty TNHH Nhựa và Hóa chất TPC Vina </t>
  </si>
  <si>
    <t>SX hạt nhựa PVC. Thực hiện quyền xuất khẩu, nhập khẩu.</t>
  </si>
  <si>
    <t xml:space="preserve"> Công ty Phân bón Việt Nhật </t>
  </si>
  <si>
    <t>Sx các loại phân tổng hợp NPK. Thực hiện quyền xuất khẩu, nhập khẩu.</t>
  </si>
  <si>
    <t xml:space="preserve"> Cty Shell Việt Nam TNHH </t>
  </si>
  <si>
    <t>38/GP-KCN-ĐN</t>
  </si>
  <si>
    <t xml:space="preserve"> Cty CP Gốm sứ Toàn Quốc </t>
  </si>
  <si>
    <t>232/GP-KCN-ĐN</t>
  </si>
  <si>
    <t xml:space="preserve"> Cty TNHH AK Vina </t>
  </si>
  <si>
    <t xml:space="preserve">Sx các loại keo polyester không bão hòa và các loại sơn lót trên chất liệu kim loại và nhựa; sx thùng phuy bằng thép (không bao gồm công đoạn xi mạ); thực hiện quyền xuất khẩu và quyền nhập khẩu, quyền phân phối </t>
  </si>
  <si>
    <t>234/GP-KCN-ĐN</t>
  </si>
  <si>
    <t xml:space="preserve"> Cty TNHH Công nghiệp Rock Team (Việt Nam)  </t>
  </si>
  <si>
    <t>Sx các loại hoá chất dùng trong ngành công nghiệp gốm sứ.</t>
  </si>
  <si>
    <t>401/GP-KCN-ĐN</t>
  </si>
  <si>
    <t xml:space="preserve"> Cty TNHH Surint Omya (Vietnam) </t>
  </si>
  <si>
    <t xml:space="preserve"> Thái Lan-Thụy Sĩ </t>
  </si>
  <si>
    <t xml:space="preserve"> Hàn Quốc-Singapore </t>
  </si>
  <si>
    <t xml:space="preserve"> Cty TNHH Công nghệ Hóa chất Haein </t>
  </si>
  <si>
    <t>Sản xuất formalin, sx UF Resin (không phát sinh nước thải công nghiệp)</t>
  </si>
  <si>
    <t xml:space="preserve"> Cty TNHH Top Solvent (Việt Nam) </t>
  </si>
  <si>
    <t>Sản xuất, chế biến, tinh chế, pha chế, xử lý, đóng gói các loại dung môi, chất pha loãng (dùng làm nguyên liệu trong ngành sản xuất sơn, sản xuất chất dẻo và các ngành công nghiệp khác), chất ức chế điểm chảy của dầu thô, các chất khử nước sử dụng trong khai thác dầu mỏ và các hóa chất khác: dung môi hydrocarbon, dung môi dẫn xuất oxygen, polyols, hóa chất dùng trong tẩy rửa, etylene glycols, alcohols, ethoxulates.</t>
  </si>
  <si>
    <t xml:space="preserve"> Cty CP Quốc tế Pancera </t>
  </si>
  <si>
    <t xml:space="preserve">Sản xuất gạch, ngói và gốm sứ xây dựng chịu lửa; thi công công trình dân dụng và công nghiệp </t>
  </si>
  <si>
    <t xml:space="preserve"> Chi nhánh Cty TNHH Cung ứng nhựa đường tại Đồng Nai </t>
  </si>
  <si>
    <t>Sản xuất, pha chế nhựa đường và nhũ tương nhựa đường</t>
  </si>
  <si>
    <t xml:space="preserve"> Cty TNHH Hóa chất &amp; phân bón Việt Tân (1) </t>
  </si>
  <si>
    <t>Sx phân bón. Mua bán, ký gởi phân bón, hóa chất. Dịch vụ vận chuyển và xếp dỡ hàng hóa</t>
  </si>
  <si>
    <t xml:space="preserve"> Việt Nam </t>
  </si>
  <si>
    <t xml:space="preserve"> CỘNG - KCN GÒ DẦU </t>
  </si>
  <si>
    <t xml:space="preserve"> KCN HỐ NAI: </t>
  </si>
  <si>
    <t xml:space="preserve"> Chi nhánh Cty TNHH Infinity (trước đây là Cty Thái Phước) </t>
  </si>
  <si>
    <t>Sx các loại thùng thiếc</t>
  </si>
  <si>
    <t xml:space="preserve"> Đài Loan  </t>
  </si>
  <si>
    <t xml:space="preserve"> Cty HH Ốc vít Lâm Viễn </t>
  </si>
  <si>
    <t xml:space="preserve"> Sx ốc vít xe gắn máy và ô tô, các linh kiện bản lề cửa tự động, băng tải hàng và cửa cuốn. Cho thuê nhà xưởng</t>
  </si>
  <si>
    <t xml:space="preserve"> Cty TNHH Vision (sáp nhập Cty Sunshine) </t>
  </si>
  <si>
    <t>Sx linh kiện, phụ tùng xe oô tô và xe gắn máy, sx các sp và chi tiết các sp trang trí bằng kim loại dùng cho nội, ngoại thất và văn phòng, sx đèn chiếu sáng và các sp điện gia dụng, các sp đúc áp lực từ kim loại, mạ các. Thực hiện quyền xuất khẩu, nhập khẩu và dịch vụ sơn tĩnh điện</t>
  </si>
  <si>
    <t xml:space="preserve"> Cty HH Đầu tư  See Well </t>
  </si>
  <si>
    <t>Sx linh kiện, phụ tùng cho xe ô tô và xe gắn máy. Sx khung dụng cụ thể thao, linh kiện máy cưa, bình chứa gas, nắp bảo vệ bình gas, khuôn sx đèn xe ô tô và xe gắn máy, vỏ lò nướng…</t>
  </si>
  <si>
    <t xml:space="preserve"> Cty CP CN Chính xác Việt Nam  </t>
  </si>
  <si>
    <t xml:space="preserve">  Cty HHCN Kaifa-Việt Nam </t>
  </si>
  <si>
    <t xml:space="preserve"> Cty HH K Source - Việt Nam </t>
  </si>
  <si>
    <t xml:space="preserve"> Sx gương chiếu hậu, các loại còi điện, cuộn dây đánh lửa IC…, sx các loại gương, kính trong và kính tráng thủy ngân. Thực hiện quyền xuất khẩu, nhập khẩu.</t>
  </si>
  <si>
    <t xml:space="preserve">  Cty HHCN Broad Bright </t>
  </si>
  <si>
    <t xml:space="preserve"> Cty HH Điện cơ Shih Lin-Việt Nam </t>
  </si>
  <si>
    <t>Sx linh kiện, phụ tùng điện dùng cho xe gắn máy và ô tô. Thực hiện hoạt động xuất khẩu và nhập khẩu.</t>
  </si>
  <si>
    <t xml:space="preserve"> Cty HHCN Vietshuenn  </t>
  </si>
  <si>
    <t>Gia công mạ (đồng, kẽm, crom…) các chi tiết xe máy, cơ khí, đồ gia dụng và điện tử</t>
  </si>
  <si>
    <t xml:space="preserve"> Cty Cao su Kenda (Việt Nam) </t>
  </si>
  <si>
    <t xml:space="preserve"> Cty TNHH Vina Bitumuls </t>
  </si>
  <si>
    <t>Sx nhựa đường dạng nhũ tương, gạch bằng nhựa đường nhũ tương, xd cầu đường</t>
  </si>
  <si>
    <t xml:space="preserve"> VN-Trung Quốc (Hồng Kông) </t>
  </si>
  <si>
    <t>07/GP-ĐN</t>
  </si>
  <si>
    <t xml:space="preserve"> Cty Công trình xử lý môi trường Chiline (Việt Nam) </t>
  </si>
  <si>
    <t>Thiết kế kỹ thuật, lắp đặt các hệ thống xử lý chất thải công nghiệp và dân dụng, thực hiện dịch vụ xử lý chất thải bảo vệ môi trường, đấu thầu, cung cấp thiết bị và xây dựng các công trình xử lý chất thải. Sx, gia</t>
  </si>
  <si>
    <t>32/GP-KCN-ĐN</t>
  </si>
  <si>
    <t xml:space="preserve">Sx các loại vòng đệm, lá đệm bằng cao su, chất dẻo tổng hợp, nhôm và đồng, phốt chặn dầu bằng cao su tổng hợp, các loại linh kiện, phụ tùng bằng nhựa của xe đạp... </t>
  </si>
  <si>
    <t>39/GP-KCN-ĐN</t>
  </si>
  <si>
    <t xml:space="preserve"> Cty HHCN Chính Long Việt Nam </t>
  </si>
  <si>
    <t>Sx bộ phận giảm xóc xe máy và gia công các linh kiện cơ khí, rèn, dập và ép đúc các sản phẩm cơ khí bằng công nghệ đúc trọng lực từ kim loại</t>
  </si>
  <si>
    <t>35/GP-KCN-ĐN</t>
  </si>
  <si>
    <t xml:space="preserve"> Cty TNHH Golden Flag Việt Nam </t>
  </si>
  <si>
    <t>Thiết kế chế tạo, lắp ráp, lắp đặt hệ thống thông, lọc gió, hệ thống điều hòa không khí, hệ thống xử lý khói, bụi và xử lý nước thải công nghiệp để bảo vệ môi trường.</t>
  </si>
  <si>
    <t>40/GP-KCN-ĐN</t>
  </si>
  <si>
    <t xml:space="preserve"> Cty HHSX Gia công Việt Nhất </t>
  </si>
  <si>
    <t>Gia công sơn các loại linh kiện bằng kim loại</t>
  </si>
  <si>
    <t>51/GP-KCN-ĐN</t>
  </si>
  <si>
    <t xml:space="preserve"> Công ty TNHH Infinity (nhận sáp nhập Cty Thái Phước) </t>
  </si>
  <si>
    <t>56/GP-KCN-ĐN</t>
  </si>
  <si>
    <t xml:space="preserve"> Cty TNHH Việt Hoằng  </t>
  </si>
  <si>
    <t>Sx gia công, chế biến các sp trang trí nội thất gỗ từ nguồn gỗ nhập khẩu chính ngạch. Thực hiện quyền xuất khẩu, quyền nhập khẩu</t>
  </si>
  <si>
    <t>64/GP-KCN-ĐN</t>
  </si>
  <si>
    <t xml:space="preserve"> Cty TNHH Điện cơ Chen Ho </t>
  </si>
  <si>
    <t>Sx các linh kiện motor, máy điều hòa, kho lạnh, thùng lạnh, động cơ điện, SP động cơ điện, sp điện gia dụng và các linh kiện có liên quan, sp điện công nghiệp và các linh kiện có liên quan.</t>
  </si>
  <si>
    <t>69/GP-KCN-ĐN</t>
  </si>
  <si>
    <t>72/GP-KCN-ĐN</t>
  </si>
  <si>
    <t xml:space="preserve"> Cty TNHH Công nghiệp Eagle  </t>
  </si>
  <si>
    <t>73/GP-KCN-ĐN</t>
  </si>
  <si>
    <t xml:space="preserve"> Cty TNHH May Million Win (Việt Nam) (trước là Mc Call) </t>
  </si>
  <si>
    <t>Sx và gia công các sp may mặc</t>
  </si>
  <si>
    <t>82/GP-KCN-ĐN</t>
  </si>
  <si>
    <t xml:space="preserve"> Cty HH Điện Thụy Thái Việt Nam </t>
  </si>
  <si>
    <t>Sx linh kiện, phụ tùng điện của xe ô tô và xe gắn máy, động cơ một số thiết bị điện gia dụng.</t>
  </si>
  <si>
    <t>85/GP-KCN-ĐN</t>
  </si>
  <si>
    <t xml:space="preserve"> Cty HHCN Bảo Việt </t>
  </si>
  <si>
    <t>Sx linh kiện xe ô tô và gắn máy,trang thiết bị văn phòng, mút ngồi các loại, các chi tiết kim loại của xe lăn dùng cho người tàn tật, các chi tiết kim loại dùng trong công nghiệp</t>
  </si>
  <si>
    <t>95/GP-KCN-ĐN</t>
  </si>
  <si>
    <t xml:space="preserve"> Cty HH KHKT Zoeng Chang Việt Nam  </t>
  </si>
  <si>
    <t>Sx, gia công các linh kiện xe ô tô, xe gắn máy, sx các chi tiết sp bằng hợp kim, ngũ kim (nhôm, gang, sắt, thép)</t>
  </si>
  <si>
    <t>96/GP-KCN-ĐN</t>
  </si>
  <si>
    <t xml:space="preserve"> Cty HHCN Geo-Gear </t>
  </si>
  <si>
    <t>103/GP-KCN-ĐN</t>
  </si>
  <si>
    <t xml:space="preserve"> Cty TNHH Lunji Vina </t>
  </si>
  <si>
    <t>108/GP-KCN-ĐN</t>
  </si>
  <si>
    <t xml:space="preserve"> Cty HHCN First Metal Việt Nam </t>
  </si>
  <si>
    <t>115/GP-KCN-ĐN</t>
  </si>
  <si>
    <t>Sx các loại găng tay bảo hộ lao động</t>
  </si>
  <si>
    <t>121/GP-KCN-ĐN</t>
  </si>
  <si>
    <t xml:space="preserve"> Cty TNHH Điện và điện tử Yow Guan </t>
  </si>
  <si>
    <t>Sx lắp ráp dây điện linh kiện, phụ tùng điện dùng cho xe ô tô và xe gắn máy, dây điện các loại…</t>
  </si>
  <si>
    <t xml:space="preserve"> Samoa </t>
  </si>
  <si>
    <t>122/GP-KCN-ĐN</t>
  </si>
  <si>
    <t xml:space="preserve"> Cty TNHH Yuoyi Việt Nam </t>
  </si>
  <si>
    <t>124/GP-KCN-ĐN</t>
  </si>
  <si>
    <t xml:space="preserve"> Cty HH Tín Dũng </t>
  </si>
  <si>
    <t>126/GP-KCN-ĐN</t>
  </si>
  <si>
    <t xml:space="preserve"> Cty HHCN Chính xác Golden Era </t>
  </si>
  <si>
    <t>Sx và gia công các loại linh kiện, phụ tùng bằng kim loại và nhựa dùng cho xe gắn máy, sx sơn công nghiệp, xử lý bề mặt các sp kim loại, sx khuôn mẫu cho các sp kim loại và các bộ phận liên quan. Thực hiện quyền xuất khẩu, nhập khẩu.</t>
  </si>
  <si>
    <t>130/GP-KCN-ĐN</t>
  </si>
  <si>
    <t xml:space="preserve"> Cty HHCN Lò xo Bát Đức  </t>
  </si>
  <si>
    <t>Sx các loại lò xo bằng kim loại</t>
  </si>
  <si>
    <t>131/GP-KCN-ĐN</t>
  </si>
  <si>
    <t>132/GP-KCN-ĐN</t>
  </si>
  <si>
    <t xml:space="preserve"> Cty HHCN Chin Lan Shing Rubber Việt Nam </t>
  </si>
  <si>
    <t>Sx sản phẩm từ cao su, nhựa dùng cho xe ôtô, gắn máy; dùng trong công nghiệp và gia dụng, sx khuôn mẫu cho các sản phẩm kim loại và phi kim loại</t>
  </si>
  <si>
    <t xml:space="preserve"> Brunei </t>
  </si>
  <si>
    <t>133/GP-KCN-ĐN</t>
  </si>
  <si>
    <t xml:space="preserve"> Cty TNHH Yang Ching Enterprise (Việt Nam) </t>
  </si>
  <si>
    <t>150/GP-KCN-ĐN</t>
  </si>
  <si>
    <t xml:space="preserve"> Cty TNHH (Việt Nam) Cơ điện Asia </t>
  </si>
  <si>
    <t>Sx linh kiện, phụ tùng dùng cho xe gắn máy, xe ô tô, máy nông nghiệp</t>
  </si>
  <si>
    <t>160/GP-KCN-ĐN</t>
  </si>
  <si>
    <t xml:space="preserve"> Cty HH Điện cơ Lục Nhân </t>
  </si>
  <si>
    <t>Sx mô tơ khởi động, bộ đèn nháy tín hiệu, công tắc sang số, cuộn dây kích đánh lửa, các chi tiết bằng nhữa, kim loại dùng cho sản phẩm điện gia dụng, các loại máy nước nóng, khuôn mẫu cho các sản phẩm kim loại và phi ki</t>
  </si>
  <si>
    <t>161/GP-KCN-ĐN</t>
  </si>
  <si>
    <t xml:space="preserve"> Cty HHCN Hồng Đạt </t>
  </si>
  <si>
    <t>Sx các linh kiện, phụ tùng dùng cho xe ôtô và xe gắn máy, sx dao tiện kim loại.</t>
  </si>
  <si>
    <t>183/GP-KCN-ĐN</t>
  </si>
  <si>
    <t xml:space="preserve"> Cty HH Sentec Việt Nam </t>
  </si>
  <si>
    <t>Sx bộ lọc gió, tấm xốp lọc gió, lọc xăng, hộp chống hơi độc, lọc nhớt, van khóa xăng, van lò xo, van 2 chiều, nắp bình xăng, hộp chứa dầu,…</t>
  </si>
  <si>
    <t>187/GP-KCN-ĐN</t>
  </si>
  <si>
    <t>201/Gp-KCN-ĐN</t>
  </si>
  <si>
    <t>Cty TNHH Công nghiệp Cica</t>
  </si>
  <si>
    <t>208/GP-KCN-ĐN</t>
  </si>
  <si>
    <t>Cty TNHH Thực nghiệp Đạt Kiến</t>
  </si>
  <si>
    <t>225/GP-KCN-ĐN</t>
  </si>
  <si>
    <t>Cty HHSX Gia công Việt Sáng</t>
  </si>
  <si>
    <t>Mạ và sơn các sản phẩm kim loại; Sx các loại thiết bị, dụng cụ dùng trong ngành xi, mạ.</t>
  </si>
  <si>
    <t>244/GP-KCN-ĐN</t>
  </si>
  <si>
    <t xml:space="preserve">Cty TNHH Công nghiệp Ho-Hsiang </t>
  </si>
  <si>
    <t>257/GP-KCN-ĐN</t>
  </si>
  <si>
    <t>Sx các linh kiện, các sp nhựa dùng cho xe ô tô, xe gắn máy, điện gia dụng và điện tử. Sx dây điện dùng cho xe ô tô, xe gắn máy, điện gia dụng và điện tử. Sx các loại khuôn dùng để sx sp nhựa</t>
  </si>
  <si>
    <t>264/GP-KCN-ĐN</t>
  </si>
  <si>
    <t>267/GP-KCN-ĐN</t>
  </si>
  <si>
    <t>274/GP-KCN-ĐN</t>
  </si>
  <si>
    <t xml:space="preserve">Cty HHCN Crest Top Việt Nam </t>
  </si>
  <si>
    <t>Sx linh kiện xe ô tô và xe gắn máy, linh kiện xe đạp điện, bình nhựa; sx các sản phẩm bằng nhựa, gia công khuôn, đầu thổi, sản xuất và gia công các sản phẩm ngũ kim</t>
  </si>
  <si>
    <t>323/GP-KCN-ĐN</t>
  </si>
  <si>
    <t>Cty TNHH Chiau Hung (Việt Nam)</t>
  </si>
  <si>
    <t xml:space="preserve"> Sx các loại khóa, ống khóa, SX linh kiện dùng cho xe ôtô &amp; xe gắn máy; Đúc các loại linh kiện ổ khóa bằng kẽm dùng cho xe ô tô, xe gắn máy, xe đạp, khóa của và khóa tủ. Thực hiện quyền xuất khẩu, quyền nhập khẩu.</t>
  </si>
  <si>
    <t>332/GP-KCN-ĐN</t>
  </si>
  <si>
    <t>347/GP-KCN-ĐN</t>
  </si>
  <si>
    <t xml:space="preserve"> Lắp đặt trang thiết bị cho các công trình xây dựng (lắp đặt hệ thống điện dân dụng và công nghiệp, hệ thống cấp-thoát nước và hệ thống đường ống), xây dựng công trình hoặc hạng mục công trình , sx thiết bị điện khác; sx thiết bị văn phòng; sx máy chuyên dụng khác; sx các thiết bị, linh kiện, phụ kiện dùng trong hệ thống điện dân dụng, điện công nghiệp, hệ thống cấp -thoát nước và hệ thống đường ống các loại; sx kệ thép đa năng, thanh trượt. </t>
  </si>
  <si>
    <t>350/GP-KCN-ĐN</t>
  </si>
  <si>
    <t>361/GP-KCN-ĐN</t>
  </si>
  <si>
    <t>373/GP-KCN-ĐN</t>
  </si>
  <si>
    <t>379/GP-KCN-ĐN</t>
  </si>
  <si>
    <t>Cty TNHH Tam Hưng</t>
  </si>
  <si>
    <t>386/GP-KCN-ĐN</t>
  </si>
  <si>
    <t>389/GP-KCN-ĐN</t>
  </si>
  <si>
    <t>Sx linh kiện, phụ tùng xe hơi và xe gắn máy. Sx các loại khuôn mẫu cho các sp kim loại và phi kim loại. SX các sản phẩm dập cơ khí.</t>
  </si>
  <si>
    <t>393/GP-KCN-ĐN</t>
  </si>
  <si>
    <t>Cty TNHH Công nghiệp Yng Tay Việt Nam</t>
  </si>
  <si>
    <t>Sx các loại phanh xe và các chi tiết của phanh</t>
  </si>
  <si>
    <t xml:space="preserve"> Brunei-Đài Loan </t>
  </si>
  <si>
    <t>410/GP-KCN-ĐN</t>
  </si>
  <si>
    <t>426/GP-KCN-ĐN</t>
  </si>
  <si>
    <t>Cty HHCN Chin Sheng Việt Nam</t>
  </si>
  <si>
    <t>428/GP-KCN-ĐN</t>
  </si>
  <si>
    <t>Cty TNHH Công nghiệp Master (trước là Ming Tsang)</t>
  </si>
  <si>
    <t>Sx các sản phẩm đúc từ kim loại bằng công nghệ đúc áp lực . Gia công các linh kiện cơ khí trong ngành công nghiệp ô tô, xe máy, điện, điện tử, cơ khí gia dụng, văn phòng (không bao gồm công đoạn xi mạ). Thực hiện quyền xuất khẩu, nhập khẩu.</t>
  </si>
  <si>
    <t>445/GP-KCN-ĐN</t>
  </si>
  <si>
    <t>Cty HH Kỹ thuật Axis Star Việt Nam</t>
  </si>
  <si>
    <t>390/GP-KCN-ĐN</t>
  </si>
  <si>
    <t>Cty TNHH Farmtech (Việt Nam)</t>
  </si>
  <si>
    <t>Sx thức ăn và các loại dưỡng chất hỗn hợp cho gia súc, gia cầm và thủy sản. Thực hiền quyền xuất khẩu,nhập khẩu, quyền phân phối</t>
  </si>
  <si>
    <t>474/GP-KCN-ĐN</t>
  </si>
  <si>
    <t>476/GP-KCN-ĐN</t>
  </si>
  <si>
    <t xml:space="preserve"> Nhật Bản-Đài Loan </t>
  </si>
  <si>
    <t>Cty CP kim loại CSGT Việt Nam</t>
  </si>
  <si>
    <t>Cty CP kim loại Comax Việt Nam</t>
  </si>
  <si>
    <t xml:space="preserve"> Samoa-Đài Loan </t>
  </si>
  <si>
    <t>Cty TNHH Meubles Demeyere Việt Nam (tên cũ là Cty TNHH Meubles Demeyere Fiberboard, trước đây là Cty TNHH Greenwood )</t>
  </si>
  <si>
    <t>Sản xuất các sản phẩm gỗ, các chi tiết sản phẩm gỗ từ nguồn gỗ hợp pháp. Sản xuất các sản phẩm trang trí nội thất, ngoại thất.</t>
  </si>
  <si>
    <t xml:space="preserve"> Hà Lan - Singapore - Pháp </t>
  </si>
  <si>
    <t>Sx các sp nhựa cao cấp</t>
  </si>
  <si>
    <t>Cty Lạc Viên (1)</t>
  </si>
  <si>
    <t>Cty Tân Trung Dũng (1)</t>
  </si>
  <si>
    <t>Cty Hiệp Gia (1)</t>
  </si>
  <si>
    <t xml:space="preserve"> CỘNG - KCN HỐ NAI </t>
  </si>
  <si>
    <t xml:space="preserve"> KCN LOTECO: </t>
  </si>
  <si>
    <t>24/01/1997</t>
  </si>
  <si>
    <t xml:space="preserve"> Cty TNHH Harada Industries Việt Nam </t>
  </si>
  <si>
    <t>Sx , lắp ráp các loại ăng ten, cáp mở rộng và bộ phận khởi động cho máy lạnh xe ô tô. Sx va gia cong các loại linh kiện, bán thành phẩm, thành phẩm ăng ten và cáp mở rộng dùng cho xe ô tô và các loại máy móc thiết bị</t>
  </si>
  <si>
    <t>2/GP-KCN-ĐN</t>
  </si>
  <si>
    <t>5/GP-KCN-ĐN</t>
  </si>
  <si>
    <t>13/GP-KCN-ĐN</t>
  </si>
  <si>
    <t xml:space="preserve"> Cty TNHH Hóa chất và môi trường Aureole Mitani  </t>
  </si>
  <si>
    <t>83/GP-KCN-ĐN</t>
  </si>
  <si>
    <t>87/GP-KCN-ĐN</t>
  </si>
  <si>
    <t xml:space="preserve"> Cty TNHH Aureole BCD </t>
  </si>
  <si>
    <t>128/GP-KCN-ĐN</t>
  </si>
  <si>
    <t xml:space="preserve"> Cty TNHH Emico (Việt Nam)  </t>
  </si>
  <si>
    <t>Sx các loại sp làm từ hạt nhựa; sp lưu niệm, gia dụng làm từ nhựa, kim loại, gỗ, vải,.... SX mũ bảo hiểm. Thực hiện quyền xuất khẩu, quyền nhập khẩu.</t>
  </si>
  <si>
    <t>138/GP-KCN-ĐN</t>
  </si>
  <si>
    <t xml:space="preserve"> Cty TNHH Yupoong Việt Nam (nhận sáp nhập Cty Movina từ 12/8/2010) </t>
  </si>
  <si>
    <t>Sx các loại mũ (nón), găng tay va khăn choàng bằng vải. SX nguyên phụ liệu, bán thành phẩm của mũ (nón). Thực hiện quyền xuất khẩu, nhập khẩu</t>
  </si>
  <si>
    <t>153/GP-KCN-ĐN</t>
  </si>
  <si>
    <t xml:space="preserve"> Cty TNHH Deuck Woo Việt Nam </t>
  </si>
  <si>
    <t>Sản xuất, Giặt các sản phẩm may mặc</t>
  </si>
  <si>
    <t>178/GP-KCN-ĐN</t>
  </si>
  <si>
    <t xml:space="preserve"> Cty TNHH Hasung Việt Nam </t>
  </si>
  <si>
    <t>Sx cửa và ống thép để chế tạo tàu thủy; kết cấu thuộc thân, khung, vỏ của máy công nghiệp; sx và gia công các phụ kiện phục vụ ngành đóng tàu; các sản phẩm kết cấu thép…,thực hiện quyền xuất khẩu và nhập khẩu.</t>
  </si>
  <si>
    <t xml:space="preserve"> Hàn Quốc-Nhật Bản </t>
  </si>
  <si>
    <t>202/GP-KCN-ĐN</t>
  </si>
  <si>
    <t xml:space="preserve"> Cty TNHH Dong-Il Interlining </t>
  </si>
  <si>
    <t>Sx các sản phẩm keo lót dùng cho hàng dệt may, sx chỉ thêu (không bao gồm công đoạn nhuôm), sx chỉ may. Thực hiện quyền nhập khẩu, quyền xuất khẩu</t>
  </si>
  <si>
    <t>204/GP-KCN-ĐN</t>
  </si>
  <si>
    <t xml:space="preserve"> Cty TNHH UlHwa Việt Nam </t>
  </si>
  <si>
    <t>205/GP-KCN-ĐN</t>
  </si>
  <si>
    <t xml:space="preserve"> Cty TNHH Jaeill Việt Nam </t>
  </si>
  <si>
    <t>209/GP-KCN-ĐN</t>
  </si>
  <si>
    <t>226/GP-KCN-ĐN</t>
  </si>
  <si>
    <t xml:space="preserve"> Cty TNHH SM Alupack </t>
  </si>
  <si>
    <t>229/GP-KCN-ĐN</t>
  </si>
  <si>
    <t xml:space="preserve"> Cty TNHH Kaya Vina </t>
  </si>
  <si>
    <t>Dệt vải</t>
  </si>
  <si>
    <t>Sản xuất mực in các loại và keo sử dụng cho ngành sản xuất mực in. Sx các chất dùng để phủ nền nhà và nền nhà xưởng. Sx các loại hạt màu và các loại dung môi; thực hiện quyền xuất khẩu và nhập khẩu</t>
  </si>
  <si>
    <t xml:space="preserve"> Cty TNHH Dong Jin Leiports Vina  </t>
  </si>
  <si>
    <t>Sản xuất các loại túi xách bằng nylon, polyester, da PU, da P.V.C, Sản xuất các loại túi xách bằng nylon, polyester, da PU, da P.V.C, Sản xuất các loại tấm nệm, tấm lót, tấm màn che phủ bằng vải nylon, polyester, da P.U, da P.V.C. Tthực hiện quyền xuất khẩu và nhập khẩu</t>
  </si>
  <si>
    <t xml:space="preserve"> Cty TNHH Dongjin Textile Vina (tên cũ là Ilshin Vina) </t>
  </si>
  <si>
    <t>Sx vải, vải keo, vải áo khoát, vải lót</t>
  </si>
  <si>
    <t xml:space="preserve"> Cty TNHH Shinhan Vina  </t>
  </si>
  <si>
    <t xml:space="preserve"> Cty TNHH TTD, INC. Việt Nam </t>
  </si>
  <si>
    <t>Sx khuôn mẫu và các sản phẩm từ khuôn mẫu bằng kim loại. SX sản phẩm hộp đèn trang trí. Thực hiện quyền xuất khẩu, nhập khẩu.</t>
  </si>
  <si>
    <t xml:space="preserve"> Cty TNHH Gold Coin Feedmill Đồng Nai (tên cũ là Cty TNHH Thức ăn chăn nuôi Kim Tiền Đồng Nai)  </t>
  </si>
  <si>
    <t>Sx thức ăn cho gia súc, gia cầm &amp; thức ăn nuôi trồng thủy sản</t>
  </si>
  <si>
    <t xml:space="preserve"> Cty TNHH CN Việt Nam Uy Tín </t>
  </si>
  <si>
    <t xml:space="preserve"> Cty TNHH Công nghiệp Kiến Đạt </t>
  </si>
  <si>
    <t xml:space="preserve"> Chi nhánh Công ty Muto (2) </t>
  </si>
  <si>
    <t>Cty TNHH Peaktop (Việt Nam)</t>
  </si>
  <si>
    <t>Sx các loại nến</t>
  </si>
  <si>
    <t>Sx, chế biến và bảo quản thịt, thủy sản, rau quả, dầu mỡ động thực vật (thực phẩm từ rong biển, từ nông sản và từ thủy sản); sx cacao, sôcola và mứt, kẹo (các loại bánh kẹo). Thực hiện quyền xuất khẩu, nhập khẩu</t>
  </si>
  <si>
    <t>Chi nhánh Cty TNHH Yupoong Việt Nam (trước đây là Cty TNHH Movina)</t>
  </si>
  <si>
    <t>Sx các loại mũ vải; Thực hiện quyền xuất khẩu, nhập khẩu</t>
  </si>
  <si>
    <t xml:space="preserve"> Republic of Dominica </t>
  </si>
  <si>
    <t>Cty TNHH Tae Kwang MTC Việt Nam (trước đây là BS tech)</t>
  </si>
  <si>
    <t xml:space="preserve">Cty TNHH CN Three Brother (VN) (trước đây là Tam Thân) </t>
  </si>
  <si>
    <t>Sx các loại linh kiện xe ô tô, xe gắn máy. Sx và gia công các loại linh kiện, phụ tùng bằng kim loại dùng trong điện gia dụng, dụng cụ thể thao, ngành y tế, lĩnh vực cơ khí</t>
  </si>
  <si>
    <t>Sx các loại dụng cụ bàn ăn (dao, muỗng, nĩa các loại), sx các loại bao bì và lơ đánh bóng</t>
  </si>
  <si>
    <t>Cty TNHH Việt Nam Suzuki</t>
  </si>
  <si>
    <t>Sx các sản phẩm cao su dùng cho công nghiệp sản xuất xe ô tô</t>
  </si>
  <si>
    <t>Sx bảng mạch điện tử FPC (Flexible print circuit)</t>
  </si>
  <si>
    <t>Cty TNHH Vega Fashion (sáp nhập Cty Bride &amp; Co) (DN chế xuất)</t>
  </si>
  <si>
    <t>382/GP-KCN-ĐN</t>
  </si>
  <si>
    <t xml:space="preserve"> Cty TNHH Boram Forging (trước ở KCN An Phước) </t>
  </si>
  <si>
    <t xml:space="preserve"> Cty TNHH Solar Rich (tên cũ là Cty TNHH Công nghiệp Raysound) </t>
  </si>
  <si>
    <t xml:space="preserve"> Đài Loan-Việt Nam </t>
  </si>
  <si>
    <t xml:space="preserve"> Cty TNHH Aureole Fine Chemical Products (DN Chế xuất) </t>
  </si>
  <si>
    <t xml:space="preserve"> Cty TNHH Oken Seiko Việt Nam  </t>
  </si>
  <si>
    <t>Sx vải thành phẩm (không bao gồm công đoạn nhuộm)</t>
  </si>
  <si>
    <t>Chi nhánh Cty Happy Cook (1)</t>
  </si>
  <si>
    <t>Sx nồi cơm điện, quạt điện, bếp điện, lò viba, máy lọc nước, bếp ga, các loại đồ dùng nấu bếp cao cấp bằng nhôm, thép không gỉ và nhựa Phonolic, thực phẩm làm từ rong biển sấy khô…</t>
  </si>
  <si>
    <t xml:space="preserve"> CỘNG - KCN LOTECO </t>
  </si>
  <si>
    <t xml:space="preserve"> Cty Sika hữu hạn Việt Nam </t>
  </si>
  <si>
    <t xml:space="preserve"> Cty TNHH Tongkook Việt Nam Spinning </t>
  </si>
  <si>
    <t xml:space="preserve"> Cty cơ khí và xây dựng Posco E&amp;C Việt Nam (tên cũ là Cty cơ khí và xây dựng Posco E&amp;C Lilama) </t>
  </si>
  <si>
    <t xml:space="preserve"> Cty CP Thiết bị vệ sinh Caesar Việt Nam </t>
  </si>
  <si>
    <t xml:space="preserve"> Cty  Splendour TNHH </t>
  </si>
  <si>
    <t>Sx giày dép da mũ giày và phụ kiện giày</t>
  </si>
  <si>
    <t>6/GP-KCN-ĐN</t>
  </si>
  <si>
    <t xml:space="preserve"> Cty TNHH Hirota Precision Việt Nam </t>
  </si>
  <si>
    <t>41/GP-KCN-ĐN</t>
  </si>
  <si>
    <t>52/GP-KCN-ĐN</t>
  </si>
  <si>
    <t xml:space="preserve"> Cty Cổ phần Gạch men Chang Yih </t>
  </si>
  <si>
    <t>Sx các loại gạch men và gạch mỹ thuật trang trí chất lượng cao, xây dựng công trình dân dụng.</t>
  </si>
  <si>
    <t>54/GP-KCN-ĐN</t>
  </si>
  <si>
    <t xml:space="preserve"> Cty TNHH IL Kwang Vina </t>
  </si>
  <si>
    <t>66/GP-KCN-ĐN</t>
  </si>
  <si>
    <t xml:space="preserve"> Cty TNHH Wooree Vina </t>
  </si>
  <si>
    <t>75/GP-KCN-ĐN</t>
  </si>
  <si>
    <t xml:space="preserve"> Cty TNHH Đài Đạt </t>
  </si>
  <si>
    <t xml:space="preserve">Sx, gia công các loại ống giấy phục vụ ngành sợi và dệt </t>
  </si>
  <si>
    <t>78/GP-KCN-ĐN</t>
  </si>
  <si>
    <t xml:space="preserve"> Cty TNHH may mặc United Sweethearts Việt Nam </t>
  </si>
  <si>
    <t>81/GP-KCN-ĐN</t>
  </si>
  <si>
    <t xml:space="preserve"> Cty TNHH Nhựa Công nghiệp Chung Long Việt Nam </t>
  </si>
  <si>
    <t xml:space="preserve">Sx phụ kiện bằng nhựa dùng cho thiết bị vệ sinh </t>
  </si>
  <si>
    <t>84/GP-KCN-ĐN</t>
  </si>
  <si>
    <t xml:space="preserve"> Cty TNHH Công nghiệp Gốm sứ Xie Xing (trước là Ho Yeh) </t>
  </si>
  <si>
    <t>90/GP-KCN-ĐN</t>
  </si>
  <si>
    <t xml:space="preserve"> Cty TNHH Sơn Bột tĩnh điện Akzo Nobel (Việt Nam) (tên cũ là Cty TNHH Akzo Nobel Chang Cheng (Việt Nam) </t>
  </si>
  <si>
    <t>Sx gia công các loại sơn và các nguyên vật liệu liên quan đến sơn; sx pha chế các sản phẩm keo dán gỗ, keo công nghiệp, thực hiện dịch vụ sửa chữa bảo trì các công trình sử dụng các sản phẩm keo dán gỗ, keo công nghiệp, thực hiện quyền xuất nhập khẩu, thực hiện quyền phân phối</t>
  </si>
  <si>
    <t>110/GP-KCN-ĐN</t>
  </si>
  <si>
    <t xml:space="preserve"> Cty TNHH sản xuất thun và nguyên liệu may Premier (Việt Nam) </t>
  </si>
  <si>
    <t>111/GP-KCN-ĐN</t>
  </si>
  <si>
    <t>112/GP-KCN-ĐN</t>
  </si>
  <si>
    <t xml:space="preserve"> Cty TNHH High Point Việt Nam  </t>
  </si>
  <si>
    <t>118/GP-KCN-ĐN</t>
  </si>
  <si>
    <t xml:space="preserve"> Cty TNHH Công nghiệp Swan Việt Nam </t>
  </si>
  <si>
    <t>119/GP-KCN-ĐN</t>
  </si>
  <si>
    <t xml:space="preserve"> Cty TNHH Dệt Daewon Việt Nam  </t>
  </si>
  <si>
    <t>123/GP-KCN-ĐN</t>
  </si>
  <si>
    <t xml:space="preserve"> Cty TNHH Hwaseung Vina </t>
  </si>
  <si>
    <t>143/GP-KCN-ĐN</t>
  </si>
  <si>
    <t xml:space="preserve"> Cty TNHH Seo Incheon Việt Nam (cũ là Cty TNHH Bu Kyeong VN) </t>
  </si>
  <si>
    <t>144/GP-KCN-ĐN</t>
  </si>
  <si>
    <t>168/GP-KCN-ĐN</t>
  </si>
  <si>
    <t>Sx kẽm cuộn, các sản phẩm từ sợi kẽm. Sx Sp gia dụng và dụng cụ thể thao từ nguồn nguyên liệu nhập khẩu; sx dây hàn, que hàn các loại</t>
  </si>
  <si>
    <t>180/GP-KCN-ĐN</t>
  </si>
  <si>
    <t xml:space="preserve"> Cty TNHH Cổ phần Sắt thép Lực Bảo  </t>
  </si>
  <si>
    <t>Sx dây kẽm, dây thép, dây thép không gỉ, dây thép mạ và các loại đinh, kim thép</t>
  </si>
  <si>
    <t>188/GP-KCN-ĐN</t>
  </si>
  <si>
    <t xml:space="preserve"> Cty TNHH Quốc tế Nguyên Hưng (tên cũ là CP Cơ điện Đại Tân) </t>
  </si>
  <si>
    <t>189/GP-KCN-ĐN</t>
  </si>
  <si>
    <t xml:space="preserve"> Cty TNHH Công nghiệp Elma Việt Nam </t>
  </si>
  <si>
    <t>200/GP-KCN-ĐN</t>
  </si>
  <si>
    <t>200/GCNĐC1/47/2</t>
  </si>
  <si>
    <t xml:space="preserve"> Cty TNHH Công nghiệp Thông Thật </t>
  </si>
  <si>
    <t>Sx, gia công chi tiết, linh kiện bằng nhôm dùng cho động cơ điện, sx các loại mô tơ công nghiệp và dân dụng</t>
  </si>
  <si>
    <t>237/GP-KCN-ĐN</t>
  </si>
  <si>
    <t xml:space="preserve"> Cty TNHH Công nghiệp Tai-Tech </t>
  </si>
  <si>
    <t>Sx linh kiện phụ tùng ô tô, gắn máy, sx các công cụ bằng kim loại, sx khuôn mẫu cho các sp kim loại và phi kim loại, xử lý nhiệt, mạ các sp nêu trên.</t>
  </si>
  <si>
    <t>256/GP-KCN-ĐN</t>
  </si>
  <si>
    <t>268/GP-KCN-ĐN</t>
  </si>
  <si>
    <t xml:space="preserve"> Cty TNHH công nghiệp gốm sứ Dian-Ya </t>
  </si>
  <si>
    <t>278/GP-KCN-ĐN</t>
  </si>
  <si>
    <t xml:space="preserve"> Cty TNHH Hong Won Vina (tên cũ là Cty TNHH Dae You Việt Nam) </t>
  </si>
  <si>
    <t>303/GP-KCN-ĐN</t>
  </si>
  <si>
    <t xml:space="preserve"> Cty TNHH Fine Cable Vina </t>
  </si>
  <si>
    <t>311/GP-KCN-ĐN</t>
  </si>
  <si>
    <t xml:space="preserve"> Cty TNHH Furnitech Components Việt Nam  </t>
  </si>
  <si>
    <t>Sx khung kim loại và các chi tiết bằng kim loại dùng cho sản phẩm gỗ</t>
  </si>
  <si>
    <t>317/GP-KCN-ĐN</t>
  </si>
  <si>
    <t xml:space="preserve"> Cty TNHH Posco VST (tên cũ là Cty TNHH Asia Stainless) </t>
  </si>
  <si>
    <t xml:space="preserve">Sx thép không gỉ cán nguội, xử lý và hoàn thiện bề mặt các loại thép không gỉ từ thép không gỉ cán nguội và cán nóng; thực hiện quyền xuất nhập khẩu các mặt hàng phù hợp phạm vi ngành, nghề kinh doanh của DN </t>
  </si>
  <si>
    <t xml:space="preserve"> Hàn Quốc-TQ (Hồng Ko6ng) </t>
  </si>
  <si>
    <t>319/GP-KCN-ĐN</t>
  </si>
  <si>
    <t xml:space="preserve"> Cty TNHH Công nghiệp T.A Việt Nam </t>
  </si>
  <si>
    <t>354/GP-KCN-ĐN</t>
  </si>
  <si>
    <t xml:space="preserve"> Cty TNHH Avco Việt Nam </t>
  </si>
  <si>
    <t>Sx thành phẩm và bán thành phẩm các loại hóa chất dùng trong ngành dệt, nhuộm, giặt, tẩy, tửa, in ấn xử lý nước, gỗ, giấy, nhựa, da. Thực  hiện quyền xuất khẩu, quyền nhập khẩu.</t>
  </si>
  <si>
    <t xml:space="preserve"> VN-Israel </t>
  </si>
  <si>
    <t>380/GP-KCN-ĐN</t>
  </si>
  <si>
    <t xml:space="preserve"> Cty TNHH White Glove  </t>
  </si>
  <si>
    <t>Sx găng tay cao su</t>
  </si>
  <si>
    <t>394/GP-KCN-ĐN</t>
  </si>
  <si>
    <t xml:space="preserve"> Cty TNHH Quốc Tế Samjin </t>
  </si>
  <si>
    <t>414/GP-KCN-ĐN</t>
  </si>
  <si>
    <t>433/GP-KCN-ĐN</t>
  </si>
  <si>
    <t xml:space="preserve"> Cty TNHH Majestic Enterprise </t>
  </si>
  <si>
    <t>Sx các loại hộp, túi đựng nhạc cụ, sx các loại vali, túi xách, sx các loại dây buộc, vòng cổ dùng cho vật nuôi trong nhà</t>
  </si>
  <si>
    <t>455/GP-KCN-ĐN</t>
  </si>
  <si>
    <t xml:space="preserve"> Cty TNHH Công nghiệp Thép Shin Chang </t>
  </si>
  <si>
    <t>Sx sắt tấm từ tôn (tole) cuộn, và các sản phẩm từ sắt tấm. SX lưới từ tôn cuộn và kim loại. Thực  hiện quyền xuất khẩu và nhập khẩu. Sản xuất linh kiện, phụ tùng các loại máy cơ khí, máy công nghiệp.</t>
  </si>
  <si>
    <t>456/GP-KCN-ĐN</t>
  </si>
  <si>
    <t xml:space="preserve"> Cty TNHH Công nghiệp Chean Shin (Việt Nam) </t>
  </si>
  <si>
    <t xml:space="preserve">Sx các sản phẩm và các chi tiêt bằng cao su tổng hợp dùng cho ngành dệt. Thực hiện quyền xuất khẩu, nhập khẩu </t>
  </si>
  <si>
    <t xml:space="preserve"> Cty TNHH Sợi DSCM Việt Nam (tên cũ là Cty TNHH sợi DS Vina) </t>
  </si>
  <si>
    <t>Sx các loại bọc dây điện và dây cáp. Thực hiện quyền xuất khẩu, nhập khẩu. Sản xuất các loại tăng cuốn cáp bằng gỗ; sx băng nhôm, thép dùng để bọc dây điện -không bao gồm công đoạn xi mạ.</t>
  </si>
  <si>
    <t>Sx phụ tùng, linh kiện của máy cán thép, máy tiện, máy xử lý nhiệt, sx bộ đồ dùng bàn ăn, bộ đồ dùng nhà bếp bằng thép không gỉ</t>
  </si>
  <si>
    <t xml:space="preserve"> Cty TNHH bột kim loại Julien Việt Nam </t>
  </si>
  <si>
    <t xml:space="preserve"> Cty TNHH Phospin </t>
  </si>
  <si>
    <t xml:space="preserve"> Cty TNHH Hóa chất HS Việt Nam </t>
  </si>
  <si>
    <t xml:space="preserve"> Cty TNHH E.Z Sports Vina </t>
  </si>
  <si>
    <t>Sx quần áo may sẵn, sản xuất và gia công bâu áo, tay áo, lai áo, mắc sợi; Thực hiện quyền xuất khẩu, nhập khẩu.</t>
  </si>
  <si>
    <t xml:space="preserve"> Cty Hualon Corporation Việt Nam </t>
  </si>
  <si>
    <t>Kéo sợi, dệt vải thủy lực, sx sợi POY-FDY, sợi polyester chip -POLY</t>
  </si>
  <si>
    <t xml:space="preserve"> Cty CP  Sản xuất ngư cụ Ching Fa </t>
  </si>
  <si>
    <t xml:space="preserve"> Cty CP SY Vina </t>
  </si>
  <si>
    <t>10GP-KCN-ĐN</t>
  </si>
  <si>
    <t xml:space="preserve"> Cty TNHH  Mỹ phẩm LG Vina </t>
  </si>
  <si>
    <t>80/GP-KCN-ĐN</t>
  </si>
  <si>
    <t>14/05/2001</t>
  </si>
  <si>
    <t>Sx các hóa chất phụ trợ cho việc nhuộm vải, sợi. Thực hiện quyền xuất khẩu, quyền nhập khẩu</t>
  </si>
  <si>
    <t>109/GP-KCN-ĐN</t>
  </si>
  <si>
    <t xml:space="preserve"> Cty TNHH King's Grating </t>
  </si>
  <si>
    <t>135/GP-KCN-ĐN</t>
  </si>
  <si>
    <t xml:space="preserve"> Cty TNHH Sợi chỉ Việt Côn </t>
  </si>
  <si>
    <t>Nhuộm, gia công nhuộm và sx các loại sợi, chỉ, dây, lưới, vải, xe các loại sợi, chỉ. Sx vải dệt thoi, ống nhựa cuộn chỉ. Cho thuê nhà xưởng.</t>
  </si>
  <si>
    <t>159/GP-KCN-ĐN</t>
  </si>
  <si>
    <t xml:space="preserve"> Cty TNHH Kosteel Vina  </t>
  </si>
  <si>
    <t>166/GP-KCN-ĐN</t>
  </si>
  <si>
    <t xml:space="preserve"> Cty TNHH Cơ khí công trình Wei-Chien </t>
  </si>
  <si>
    <t>Thi công các công trình dân dụng, công trình công nghiệp …Thực hiện quyền xuất khẩu, nhập khẩu, SX bồn chứa.</t>
  </si>
  <si>
    <t>176/GP-KCN-ĐN</t>
  </si>
  <si>
    <t xml:space="preserve"> Cty TNHH Cơ khí công trình Chang Fu </t>
  </si>
  <si>
    <t>185/GP-KCN-ĐN</t>
  </si>
  <si>
    <t xml:space="preserve"> Cty TNHH Vĩ Lợi </t>
  </si>
  <si>
    <t>Sx sản phẩm điện gia dụng &amp; linh kiện mô tơ</t>
  </si>
  <si>
    <t>199/GP-KCN-ĐN</t>
  </si>
  <si>
    <t xml:space="preserve"> Cty TNHH Chig Feng </t>
  </si>
  <si>
    <t>210/GP-KCN-ĐN</t>
  </si>
  <si>
    <t>Dệt, nhuộm và hoàn tất vải các loại, sx, nhuộm sợi chỉ các loại</t>
  </si>
  <si>
    <t>231/GP-KCN-ĐN</t>
  </si>
  <si>
    <t xml:space="preserve"> Cty TNHH Công nghiệp Tùng Hòa Việt Nam </t>
  </si>
  <si>
    <t>242/GP-KCN-ĐN</t>
  </si>
  <si>
    <t xml:space="preserve"> Cty TNHH Mỹ thuật Chin Kong </t>
  </si>
  <si>
    <t>295/GP-KCN-ĐN</t>
  </si>
  <si>
    <t xml:space="preserve"> Cty TNHH Dệt sợi Gi Tai </t>
  </si>
  <si>
    <t>343/GP-KCN-ĐN</t>
  </si>
  <si>
    <t>Cty TNHH Quốc tế Gold Long John Đồng Nai Việt Nam</t>
  </si>
  <si>
    <t>378/GP-KCN-ĐN</t>
  </si>
  <si>
    <t xml:space="preserve"> Cty TNHH Foam Hwa Ching DongNai </t>
  </si>
  <si>
    <t>Sx xốp PU, các sp được ghép, ép từ mút xốp, vải và da thành phẩm.</t>
  </si>
  <si>
    <t>391/GP-KCN-ĐN</t>
  </si>
  <si>
    <t xml:space="preserve"> Cty TNHH  Một Thành viên YGS Vina  </t>
  </si>
  <si>
    <t>Sx và gia công các loại thép không gỉ. Gia công các loại thép (trừ thép không gỉ và không bao gồm công đoạn xi mạ). Thực hiện quyền xuất khẩu, quyền nhập khẩu, quyền phân phối</t>
  </si>
  <si>
    <t>449/GP-KCN-ĐN</t>
  </si>
  <si>
    <t xml:space="preserve"> Cty TNHH Dệt may Eclat Việt Nam </t>
  </si>
  <si>
    <t>419/GP-KCN-ĐN</t>
  </si>
  <si>
    <t xml:space="preserve"> Cty TNHH Wha Il Vina </t>
  </si>
  <si>
    <t>475/GP-KCN-ĐN</t>
  </si>
  <si>
    <t xml:space="preserve"> Cty TNHH Da Luen (Việt Nam) </t>
  </si>
  <si>
    <t>Dệt, nhuộm các loại vải, nghiền, ép nhựa, phế liệu xuất khẩu</t>
  </si>
  <si>
    <t xml:space="preserve"> Cty TNHH Công nghiệp Vietwin </t>
  </si>
  <si>
    <t xml:space="preserve"> Cty TNHH Công nghiệp Hồng Xương </t>
  </si>
  <si>
    <t>Sx linh kiện điện tử, điện tử dân dụng và các linh kiện có liên quan</t>
  </si>
  <si>
    <t xml:space="preserve"> Cty TNHH Hemmay </t>
  </si>
  <si>
    <t xml:space="preserve"> Cty TNHH Hankook Tower Crane (tên cũ là Cty TNHH Hankook Tower Crane &amp; Tech  ) </t>
  </si>
  <si>
    <t xml:space="preserve"> Cty TNHH Vina Buhmwoo </t>
  </si>
  <si>
    <t>Sx các loại dầu nhờn để gia công kim loại (dầu cắt, dầu thủy lực, dầu làm sạch kim loại, dầu chống gỉ), sx hệ thống (ống dẫn, bơm, lọc, tẩy) để dẫn dung môi hoá dầu và dầu nhờn cho MM gia công kim loại</t>
  </si>
  <si>
    <t xml:space="preserve"> Cty TNHH công nghiệp King Tai </t>
  </si>
  <si>
    <t xml:space="preserve"> Cty TNHH JSP </t>
  </si>
  <si>
    <t xml:space="preserve"> Công ty TNHH AJU Việt Nam </t>
  </si>
  <si>
    <t>21/03/2008</t>
  </si>
  <si>
    <t xml:space="preserve"> Cty TNHH Việt Nam Center Power Tech  </t>
  </si>
  <si>
    <t>Sx và gia công các loại pin dùng cho các sản phẩm điện tử. Sản xuất các nguyên liệu dùng trong sản xuất ắc quy dùng cho các sản phẩm điện tử.</t>
  </si>
  <si>
    <t xml:space="preserve"> Cty TNHH Noroo-Nanpao Paints &amp; Coatings (Việt Nam) </t>
  </si>
  <si>
    <t xml:space="preserve"> Chi nhánh Cty Tôn Phương Nam tại Nhơn Trạch </t>
  </si>
  <si>
    <t xml:space="preserve"> Cty TNHH Concord textile Corporation </t>
  </si>
  <si>
    <t xml:space="preserve"> Chi nhánh Cty HH Sợi Tainan Việt Nam (2) </t>
  </si>
  <si>
    <t>Sản xuất sợi các loại</t>
  </si>
  <si>
    <t xml:space="preserve"> Cty TNHH Youngtex Vina  </t>
  </si>
  <si>
    <t xml:space="preserve">Sx các loại vải từ sợi polyester. Sx các sản phẩm may mặc (không bao gồm công đoạn nhuộm). Cho thuê nhà xưởng </t>
  </si>
  <si>
    <t xml:space="preserve"> Cty TNHH Hưng nghiệp Formosa </t>
  </si>
  <si>
    <t>145/GP-KCN-ĐN</t>
  </si>
  <si>
    <t>157/GP-KCN-ĐN</t>
  </si>
  <si>
    <t xml:space="preserve"> Cty TNHH Kim Long </t>
  </si>
  <si>
    <t>Sx bê tông tươi, các cấu kiện bê tông đúc sẵn, nhận thầu xd các công trình công nghiệp, thực hiện một số hoạt động dịch vụ có liên quan</t>
  </si>
  <si>
    <t>169/GP-KCN-ĐN</t>
  </si>
  <si>
    <t xml:space="preserve"> Cty TNHH Xây dựng Song Hui </t>
  </si>
  <si>
    <t>Sx các cấu kiện bê tông đúc sẵn, thi công các công trình phủ nhựa đường, thiết kế xây dựng các công trình công nghiệp và đân dụng, lắp đặt, sữa chữa và bảo trì máy móc, thiết bị công nghiệp và thiết bị xây dựng. cho thuê các thiết bị công trình, xây dựng văn phòng, nhà xưởng của Công ty PTHT KCN để cho thuê lại, thực hiện hoạt động trang trí nội thất và lắp đặt hệ thống cơ điện lạnh dùng cho các công trình công nghiệp và dân dụng.</t>
  </si>
  <si>
    <t>170/GP-KCN-ĐN</t>
  </si>
  <si>
    <t>175/GP-KCN-ĐN</t>
  </si>
  <si>
    <t xml:space="preserve"> Cty TNHH Chế biến thủy hải sản &amp; nước đá Tung Kong  </t>
  </si>
  <si>
    <t>Chế biến thủy hải sản, sx các loại thức ăn nhanh được chế biến từ thủy, hải sản. Dịch vụ cung cấp suất ăn công nghiệp. Chế biến thực phẩm nông nghiệp tươi sống (trái cây, rau củ, quả).Sx bánh nếp</t>
  </si>
  <si>
    <t>181/GP-KCN-ĐN</t>
  </si>
  <si>
    <t xml:space="preserve"> Cty TNHH Hung Ta Việt Nam </t>
  </si>
  <si>
    <t>211/GP-KCN-ĐN</t>
  </si>
  <si>
    <t xml:space="preserve"> Cty TNHH Dịch vụ Giám định các kết cấu hàn kim loại Yeong Jaan </t>
  </si>
  <si>
    <t>217/GP-KCN-ĐN</t>
  </si>
  <si>
    <t>Sx các loại phụ gia sử dụng trong công nghiệp dệt, sx keo dán trong ngành gỗ và da giày, sx các hóa chất xử lý nước thải  và các chất xúc tác dùng trong xây dựng và sx sơn.</t>
  </si>
  <si>
    <t>227/GP-KCN-ĐN</t>
  </si>
  <si>
    <t>235/GP-KCN-ĐN</t>
  </si>
  <si>
    <t>Sx và gia công các loại da đã thuộc dùng làm nguyên liệu cho ngành công nghiệp giầy, túi xách.</t>
  </si>
  <si>
    <t>254/GP-KCN-ĐN</t>
  </si>
  <si>
    <t>255/GP-KCN-ĐN</t>
  </si>
  <si>
    <t>269/GP-KCN-ĐN</t>
  </si>
  <si>
    <t>275/GP-KCN-ĐN</t>
  </si>
  <si>
    <t>279/GP-KCN-ĐN</t>
  </si>
  <si>
    <t xml:space="preserve"> Malaysia-British Virgin Islands </t>
  </si>
  <si>
    <t>289/GP-KCN-ĐN</t>
  </si>
  <si>
    <t xml:space="preserve"> Cty TNHH Bao bì Việt Long </t>
  </si>
  <si>
    <t>Sx bìa carton, bao bì &amp; một số sản phẩm từ giấy</t>
  </si>
  <si>
    <t xml:space="preserve"> Đài Loan-Thái Lan </t>
  </si>
  <si>
    <t>300/GP-KCN-ĐN</t>
  </si>
  <si>
    <t>339/GP-KCN-ĐN</t>
  </si>
  <si>
    <t>395/GP-KCN-ĐN</t>
  </si>
  <si>
    <t>416/GP-KCN-ĐN</t>
  </si>
  <si>
    <t xml:space="preserve"> Cty TNHH Công nghiệp Vật liệu gốm sứ Shun Yin </t>
  </si>
  <si>
    <t xml:space="preserve"> British Virgin Island  </t>
  </si>
  <si>
    <t>431/GP-KCN-ĐN</t>
  </si>
  <si>
    <t>432/GP-KCN-ĐN</t>
  </si>
  <si>
    <t>436/GP-KCN-ĐN</t>
  </si>
  <si>
    <t xml:space="preserve"> Cty TNHH Công nghiệp Hỗ Thành (tên cũ là Cty TNHH Công nghiệp Nguyên Tinh) </t>
  </si>
  <si>
    <t>440/GP-KCN-ĐN</t>
  </si>
  <si>
    <t xml:space="preserve"> Ba Lan </t>
  </si>
  <si>
    <t>462/GP-KCN-ĐN</t>
  </si>
  <si>
    <t xml:space="preserve"> Cty Liên doanh Thuận Thêm </t>
  </si>
  <si>
    <t>Tư vấn đầu tư, khai thuế hải quan, giao nhận bốc xếp, vận chuyển hàng hóa bằng đường bộ, đường thủy nội địa cho các doanh nghiệp.</t>
  </si>
  <si>
    <t xml:space="preserve"> Việt Nam- Đài Loan </t>
  </si>
  <si>
    <t>468/GP-KCN-ĐN</t>
  </si>
  <si>
    <t xml:space="preserve"> Cty TNHH Kỹ thuật Bueno </t>
  </si>
  <si>
    <t xml:space="preserve"> Cty TNHH Y.S.P (Vietnam) </t>
  </si>
  <si>
    <t>Sx dược phẩm, thuốc thú y và thủy sản, thuốc đông dược, thuốc bổ sung sức khoẻ, thực phẩm bổ sung, thuốc thú y và thủy sản, sx mỹ phẩm, sx dụng cụ y khoa</t>
  </si>
  <si>
    <t xml:space="preserve"> Cty TNHH Sammi </t>
  </si>
  <si>
    <t>Sx dây và lưới inox các loại</t>
  </si>
  <si>
    <t xml:space="preserve"> Cty TNHH Kirby Đông Nam Á </t>
  </si>
  <si>
    <t xml:space="preserve"> Cty TNHH Towa Việt Nam </t>
  </si>
  <si>
    <t xml:space="preserve"> Cty TNHH Rohm and Haas Việt Nam  </t>
  </si>
  <si>
    <t xml:space="preserve"> Đan Mạch </t>
  </si>
  <si>
    <t xml:space="preserve"> Chi nhánh Cty TNHH Plus Việt Nam </t>
  </si>
  <si>
    <t xml:space="preserve"> Cty TNHH Kyowa Việt Nam </t>
  </si>
  <si>
    <t>Sx các  cấu kiện thép và thép không gỉ; sx các loại ván công nghiệp; sx các loại máy trong xây dựng; sx các loại cần trục</t>
  </si>
  <si>
    <t xml:space="preserve"> Cty TNHH Soltec Việt nam </t>
  </si>
  <si>
    <t xml:space="preserve"> Cty TNHH SunYad Việt Nam Technology </t>
  </si>
  <si>
    <t>Sản xuất da nhân tạo</t>
  </si>
  <si>
    <t>276/GP-KCN-ĐN</t>
  </si>
  <si>
    <t>304/GP-KCN-ĐN</t>
  </si>
  <si>
    <t xml:space="preserve"> Cty TNHH Vật liệu KHKT Triển Vũ Việt Nam  </t>
  </si>
  <si>
    <t>Sx PU làm cứng bề mặt, keo PU, nhựa tổng hợp, sơn dùng cho ngành xây dựng, phủ bề mặt,… Thực hiện quyền xuất khẩu, quyền nhập khẩu. Gia công xử lý bán thành phẩm PU Resin</t>
  </si>
  <si>
    <t>473/GP-KCN-ĐN</t>
  </si>
  <si>
    <t xml:space="preserve"> Cty TNHH Nakagawa Denka Đồng Nai </t>
  </si>
  <si>
    <t>Sx các loại thiết bị điện, điện tử</t>
  </si>
  <si>
    <t xml:space="preserve"> Cty TNHH Jang In Furniture Việt Nam </t>
  </si>
  <si>
    <t>Sx kết cấu nhà thép tiền chế, sx gia công các loại tôn, xà gồ  hình chữ C và chữ Z, sx các SP Panel trang trí nội thất, ngoại thất. Xây dựng các công trình dân dụng và công nghiệp,… Thực hiện quyền xuất khẩu, nhập khẩu.</t>
  </si>
  <si>
    <t xml:space="preserve"> Cty TNHH Hyosung Việt Nam </t>
  </si>
  <si>
    <t xml:space="preserve"> Cty TNHH Hyundai Welding Vina </t>
  </si>
  <si>
    <t xml:space="preserve"> Cty TNHH Young Wire Vina </t>
  </si>
  <si>
    <t xml:space="preserve"> Cty TNHH Oto Vina (tên cũ là Cty TNHH Jase Việt Nam) </t>
  </si>
  <si>
    <t xml:space="preserve"> Cty TNHH Sam Hwan Vina </t>
  </si>
  <si>
    <t xml:space="preserve"> Công ty TNHH Coating Fine Chemical Việt Nam </t>
  </si>
  <si>
    <t>Sx và tiêu thụ sợi nhựa từ chai PET</t>
  </si>
  <si>
    <t xml:space="preserve"> KCN DỆT MAY NHƠN TRẠCH: </t>
  </si>
  <si>
    <t xml:space="preserve"> Cty TNHH Jungang Vina </t>
  </si>
  <si>
    <t xml:space="preserve"> Cty TNHH Sang Gee Roll Việt Nam </t>
  </si>
  <si>
    <t xml:space="preserve"> Cty TNHH nhựa Pusan Vina </t>
  </si>
  <si>
    <t>Sx các sp tấm nhựa định hình, sp phun nhựa định hình, các loại ống giấy và các sp khuôn mẫu</t>
  </si>
  <si>
    <t xml:space="preserve"> Công ty TNHH Giyeon Vina Machinery </t>
  </si>
  <si>
    <t xml:space="preserve"> Việt Nam- Anh-Nauy </t>
  </si>
  <si>
    <t xml:space="preserve"> Mahe Republic of Seychelles </t>
  </si>
  <si>
    <t xml:space="preserve"> Uc </t>
  </si>
  <si>
    <t xml:space="preserve"> Cty TNHH Nuri Việt Nam </t>
  </si>
  <si>
    <t>Sx, gia công, lắp đặt tủ hạ thế, trung thế, tủ đóng cắt, tủ điều khiển, tủ bảo vệ, tủ cấp nguồn, máng thang điện, hệ thống hút bụi, thông gió, ống hơi, nước, khí (có công đoạn sơn, không bao gồm công đoạn xi mạ)</t>
  </si>
  <si>
    <t xml:space="preserve"> Cty TNHH Pearlcoin Việt Nam </t>
  </si>
  <si>
    <t>Sx tóc giả các loại (không bao gồm công đoạn nhuộm)</t>
  </si>
  <si>
    <t xml:space="preserve"> Trung Quoốc (Hồng Kong) </t>
  </si>
  <si>
    <t xml:space="preserve"> CỘNG - KCN DỆT MAY NHƠN TRẠCH </t>
  </si>
  <si>
    <t xml:space="preserve"> KCN SÔNG MÂY: </t>
  </si>
  <si>
    <t>623/GP-KCN-ĐN</t>
  </si>
  <si>
    <t xml:space="preserve"> Cty TNHH đồ gia dụng Ngọc Sinh (VN) </t>
  </si>
  <si>
    <t xml:space="preserve"> Cty TNHH giầy Đồng Nai Việt Vinh </t>
  </si>
  <si>
    <t>86/GCNĐC9-BKH</t>
  </si>
  <si>
    <t xml:space="preserve"> Cty CP Vietbo (tên cũ là Cty TNHH Vietbo)  </t>
  </si>
  <si>
    <t>Sx và gia công vải lót giày thể thao, vải và khăn các loại, nhãn hàng hóa bằng vải…sx các sp từ thép không gỉ dùng để trang trí nội thất và gia dụng</t>
  </si>
  <si>
    <t xml:space="preserve">  Cty TNHH Dinh dưỡng Á Châu (VN) </t>
  </si>
  <si>
    <t xml:space="preserve"> Cty TNHH Virbac Việt Nam </t>
  </si>
  <si>
    <t xml:space="preserve"> VN-Pháp </t>
  </si>
  <si>
    <t xml:space="preserve"> Cty TNHH Xây dụng United Steel (Việt Nam) </t>
  </si>
  <si>
    <t>Thi công các công trình xây dựng dân dụng và công nghiệp. Thi công lắp đặt hệ thống điện dân dụng và công nghiệp. Thi công lắp đặt hệ thống bếp ăn công nghiệp. Thi công xây dựng các công trinh giao thông. Trồng cây xanh.</t>
  </si>
  <si>
    <t>29/GP-KCN-ĐN</t>
  </si>
  <si>
    <t xml:space="preserve"> Cty TNHH Tong Jou Việt Nam </t>
  </si>
  <si>
    <t>Sx các loại dầu bóng (vecni) bảo vệ bề mặt, mực dạng dầu cho ngành điện tử và một số loại chất trám, trét bề mặt trước khi sơn. Sx các loại sơn và dung môi pha sơn</t>
  </si>
  <si>
    <t>34/GP-KCN-ĐN</t>
  </si>
  <si>
    <t xml:space="preserve"> Cty TNHH Dona Victor Molds MFG </t>
  </si>
  <si>
    <t>46/GP-KCN-ĐN</t>
  </si>
  <si>
    <t xml:space="preserve"> Công ty TNHH Dona Pacific Việt Nam </t>
  </si>
  <si>
    <t>71/GP-KCN-ĐN</t>
  </si>
  <si>
    <t xml:space="preserve"> Công ty TNHH Dệt nhãn Junmay </t>
  </si>
  <si>
    <t>Dệt các loại nhãn hiệu, dệt dây đai, dây túi xách, in các loại nhãn hiệu. In ép nóng nhiệt trên các chất liệu từ nhựa, vải và giấy; cho thuê nhà xưởng.</t>
  </si>
  <si>
    <t>197/GP-KCN-ĐN</t>
  </si>
  <si>
    <t xml:space="preserve"> Cty CP Dinh dưỡng nông nghiệp quốc tế  </t>
  </si>
  <si>
    <t>240/GP-KCN-ĐN</t>
  </si>
  <si>
    <t xml:space="preserve"> Cty TNHH Đông Phương Đồng Nai Việt Nam </t>
  </si>
  <si>
    <t>250/GP-KCN-ĐN</t>
  </si>
  <si>
    <t>281/GP-KCN-ĐN</t>
  </si>
  <si>
    <t xml:space="preserve"> Cty TNHH Dong Yang Vina Special Metal  </t>
  </si>
  <si>
    <t>308/GP-KCN-ĐN</t>
  </si>
  <si>
    <t xml:space="preserve"> Cty TNHH Shin Fung Industrial </t>
  </si>
  <si>
    <t>Sx ống gang đúc và các phụ kiện</t>
  </si>
  <si>
    <t>318/GP-KCN-ĐN</t>
  </si>
  <si>
    <t>Sx linh kiện xe ô tô và xe gắn máy, tàu thuyền</t>
  </si>
  <si>
    <t>330/GP-KCN-ĐN</t>
  </si>
  <si>
    <t>Sx các loại linh kiện, phụ tùng bằng kim loại và nhựa dùng cho xe đạp, xe gắn máy, xe ôtô</t>
  </si>
  <si>
    <t>334/GP-KCN-ĐN</t>
  </si>
  <si>
    <t>Cty HHCN Xử lý nước-hóa chất Tân Ước</t>
  </si>
  <si>
    <t>Sx thiết bị lọc nước giếng, hệ thống xử lý nước sạch dùng trong công nghiệp. Sx các loại hóa chất dùng cho lò hơi, hóa chất xử lýnước, chất khử ô xít, các loại hóa chất dùng trong ngành da giày.</t>
  </si>
  <si>
    <t>340/GP-KCN-ĐN</t>
  </si>
  <si>
    <t xml:space="preserve">Cty TNHH GSK Việt Nam (nhận sáp nhập Cty Việt Chin) </t>
  </si>
  <si>
    <t xml:space="preserve">Sx các loại linh kiện, phụ tùng dùng cho xe ôtô, xe gắn máy và xe chuyên dùng </t>
  </si>
  <si>
    <t>344/GP-KCN-ĐN</t>
  </si>
  <si>
    <t xml:space="preserve"> Cty HH Kim Loại Sheng Bang (trước đây là Yu Lai) </t>
  </si>
  <si>
    <t>366/GP-KCN-ĐN</t>
  </si>
  <si>
    <t xml:space="preserve"> Cty TNHH Công nghiệp Huo Shuenn (trước là VietShuenn II) </t>
  </si>
  <si>
    <t>Gia công sơn tĩnh điện các loại sản phẩm</t>
  </si>
  <si>
    <t>369/GP-KCN-ĐN</t>
  </si>
  <si>
    <t>388/GP-KCN-ĐN</t>
  </si>
  <si>
    <t xml:space="preserve"> Cty TNHH Jia Mei  </t>
  </si>
  <si>
    <t>Sx các loại nhãn hiệu</t>
  </si>
  <si>
    <t>396/GP-KCN-ĐN</t>
  </si>
  <si>
    <t xml:space="preserve"> Cty TNHH Công trình Cơ Tướng Long Việt Nam </t>
  </si>
  <si>
    <t>403/GP-KCN-ĐN</t>
  </si>
  <si>
    <t xml:space="preserve"> Cty CP Van Shin Yi </t>
  </si>
  <si>
    <t>420/GP-KCN-ĐN</t>
  </si>
  <si>
    <t xml:space="preserve"> Cty HHCN Wintek Việt Nam </t>
  </si>
  <si>
    <t xml:space="preserve">Sx linh kiện, phụ tùng xe đạp, xe gắn máy và xe ô tô , sx trang thiết bị y tế , sx các sản phẩm trang trí nội thất </t>
  </si>
  <si>
    <t>451/GP-KCN-ĐN</t>
  </si>
  <si>
    <t xml:space="preserve"> Cty TNHH Sofa Tai Yu (cũ là Cty CPHH Đài Ngọc) </t>
  </si>
  <si>
    <t>Sx các linh kiện xe ô tô, gắn máy, thiết bị cơ khí</t>
  </si>
  <si>
    <t xml:space="preserve"> Cty TNHH Namyang Sông Mây </t>
  </si>
  <si>
    <t xml:space="preserve"> Cty TNHH Far Champion International </t>
  </si>
  <si>
    <t xml:space="preserve"> Cty TNHH Khoa học và kỹ thuật Hong Zheng Việt Nam </t>
  </si>
  <si>
    <t>Sx phụ tùng xe ô tô, gắn máy; khuôn mẫu, khuôn dẫn, đồ gá</t>
  </si>
  <si>
    <t xml:space="preserve"> Cty TNHH Polymeric Products V.&amp;H. (Việt Nam) </t>
  </si>
  <si>
    <t xml:space="preserve"> Cty TNHH công nghiệp cao su Cheng Tai </t>
  </si>
  <si>
    <t xml:space="preserve"> Cty TNHH công nghệ Chiêu Việt Đại  </t>
  </si>
  <si>
    <t xml:space="preserve"> Cty TNHH Moland </t>
  </si>
  <si>
    <t xml:space="preserve"> Cty TNHH khoa học và kỹ thuật Hung Li Việt Nam </t>
  </si>
  <si>
    <t xml:space="preserve"> Cty TNHH Quốc tế Luân Thịnh VN </t>
  </si>
  <si>
    <t>Sx các loại chi tiết, linh kiện và phụ tùng cho xe có động cơ, sx va gia cong khuôn khuôn linh kiện cao su kim loại, sx va gia công các thiết bị chiếu sáng, sx và gia công đèn chỉ phương hướng.</t>
  </si>
  <si>
    <t>136/GP-KCN-ĐN</t>
  </si>
  <si>
    <t>Sx, lắp đặt các loại máy hút bụi công nghiệp, máy hút bụi nhà xưởng và lò thiêu rác, sx hóa chất vệ sinh dùng cho lò hơi, hóa chất và chất liệu lọc nước… Thực  hiện quyền xuất khẩu và nhập khẩu.</t>
  </si>
  <si>
    <t xml:space="preserve"> Cty CP Greenfeed Việt Nam-Chi nhánh Đồng Nai </t>
  </si>
  <si>
    <t xml:space="preserve"> Việt Nam - Thái Lan - Hong Kong </t>
  </si>
  <si>
    <t xml:space="preserve"> Kho Cty Olam (1) </t>
  </si>
  <si>
    <t xml:space="preserve"> Cty Trường Hải Minh(1) </t>
  </si>
  <si>
    <t xml:space="preserve"> CỘNG - KCN SÔNG MÂY </t>
  </si>
  <si>
    <t xml:space="preserve">  KCN AN PHƯỚC:  </t>
  </si>
  <si>
    <t xml:space="preserve">  CỘNG - KCN AN PHƯỚC  </t>
  </si>
  <si>
    <t xml:space="preserve"> KCN TAM PHƯỚC </t>
  </si>
  <si>
    <t xml:space="preserve"> Cty TNHH Công nghiệp Diing Jyuo Việt Nam </t>
  </si>
  <si>
    <t xml:space="preserve"> Cty TNHH Homn Reen Việt Nam  (Công nghiệp King Jade Việt Nam) </t>
  </si>
  <si>
    <t xml:space="preserve"> Cty TNHH sản xuất đồ mộc Chien Việt Nam </t>
  </si>
  <si>
    <t xml:space="preserve"> Cty CP JohnSon Wood  </t>
  </si>
  <si>
    <t>Sx sản phẩm gỗ (bao gồm công đoạn in trên sản phẩm của Cty)</t>
  </si>
  <si>
    <t xml:space="preserve"> Cty TNHH Tân Dương </t>
  </si>
  <si>
    <t>Sx sản phẩm và chi tiết gỗ gia dụng từ nguồn gỗ hợp pháp và các loại vật liệu khác. Thực hiện quyền xuất khẩu và nhập khẩu.</t>
  </si>
  <si>
    <t>Sx sản phẩm gỗ gia dụng xuất khẩu</t>
  </si>
  <si>
    <t xml:space="preserve"> Cty CP Thực phẩm Ava  </t>
  </si>
  <si>
    <t xml:space="preserve"> Cty TNHH Mộc nghệ thuật  </t>
  </si>
  <si>
    <t xml:space="preserve"> Cty TNHH A First Vina </t>
  </si>
  <si>
    <t xml:space="preserve"> Cty TNHH Yuan Chang  </t>
  </si>
  <si>
    <t>64/GP-ĐN</t>
  </si>
  <si>
    <t>Sx sơn, dầu, chất phụ gia của sơn và dung môi dùng trong công nghiệp, xây dựng và dận dụng.</t>
  </si>
  <si>
    <t xml:space="preserve"> 70/GP-ĐN </t>
  </si>
  <si>
    <t>Gia công giặt các sản phẩm may mặc và vải sợi</t>
  </si>
  <si>
    <t>241/GP-KCN-ĐN</t>
  </si>
  <si>
    <t>Sx sản phẩm trang trí nội thất, đồ dùng gia dình và chi tiết sản phẩm gộ nhập khẩu chính ngạch và gỗ cao su thanh lý.</t>
  </si>
  <si>
    <t>260/GP-KCN-ĐN</t>
  </si>
  <si>
    <t xml:space="preserve"> Cty TNHH Timber Industries </t>
  </si>
  <si>
    <t>Sx các sản phẩm bằng gỗ và chi tiết sản phẩm gỗ từ nguồn gỗ nhập khẩu chính ngạch. Sx salon bằng vải và da (không bao gồm công đoạn thuộc da).</t>
  </si>
  <si>
    <t>283/GP-KCN-ĐN</t>
  </si>
  <si>
    <t xml:space="preserve"> Cty TNHH gỗ Lee Fu (Việt Nam)  </t>
  </si>
  <si>
    <t>291/GP-KCN-ĐN</t>
  </si>
  <si>
    <t xml:space="preserve"> Cty TNHH Huada Furniture Việt Nam </t>
  </si>
  <si>
    <t>305/GP-KCN-ĐN</t>
  </si>
  <si>
    <t xml:space="preserve"> Cty TNHH Shyange Paint </t>
  </si>
  <si>
    <t>314/GP-KCN-ĐN</t>
  </si>
  <si>
    <t xml:space="preserve"> Cty TNHH Gi-Wang Việt Nam </t>
  </si>
  <si>
    <t>91/GP-KCN-ĐN</t>
  </si>
  <si>
    <t xml:space="preserve"> Cty TNHH Thương mại Quốc tế Gia Mỹ </t>
  </si>
  <si>
    <t xml:space="preserve">Sx các sản phẩm gỗ gia dụng từ nguồn nguyên liệu gỗ nhập khẩu chính ngạch </t>
  </si>
  <si>
    <t>336/GP-KCN-ĐN</t>
  </si>
  <si>
    <t>Cty TNHH Cariyan Wooden (Việt Nam)</t>
  </si>
  <si>
    <t>Sx các loại sản phẩm gỗ từ nguồn gỗ nhập khẩu chính ngạch. Thực hiện quyền xuất khẩu, nhập khẩu.</t>
  </si>
  <si>
    <t>349/GP-KCN-ĐN</t>
  </si>
  <si>
    <t xml:space="preserve"> Cty TNHH Accendus Việt Nam </t>
  </si>
  <si>
    <t xml:space="preserve"> VN-Hàn Quốc  </t>
  </si>
  <si>
    <t>356/GP-KCN-ĐN</t>
  </si>
  <si>
    <t xml:space="preserve"> Cty TNHH  Segis (Việt Nam) </t>
  </si>
  <si>
    <t xml:space="preserve"> VN-Italy </t>
  </si>
  <si>
    <t xml:space="preserve"> 145/GPĐC3-KCN-BD </t>
  </si>
  <si>
    <t xml:space="preserve">  Chi nhánh Cty TNHH  Gỗ Poh Huat Việt Nam (đã gửi BCTC hợp nhất) </t>
  </si>
  <si>
    <t>408/GP-KCN-ĐN</t>
  </si>
  <si>
    <t xml:space="preserve"> Cty TNHH Armajaro Việt Nam </t>
  </si>
  <si>
    <t xml:space="preserve">Thu mua, chế biến cà phê, ca cao, hạt điều và các loại nông sản Nhập khẩu và xuất khẩu cà phê, ca cao, hạt điều và tất cả các loại nông sản khác. </t>
  </si>
  <si>
    <t xml:space="preserve"> Anh  </t>
  </si>
  <si>
    <t>418/GP-KCN-ĐN</t>
  </si>
  <si>
    <t>Sx các loại dụng cụ bàn ăn và nhà bếp (dao, muỗng, nĩa…)</t>
  </si>
  <si>
    <t>423/GP-KCN-ĐN</t>
  </si>
  <si>
    <t xml:space="preserve"> Cty TNHH VinaFilter Technology </t>
  </si>
  <si>
    <t>Sx thiết bị bảo vệ môi trường và máy lọc nước, thiết kế, thi công, lắp đặt và tư vấn hệ thống bảo vệ môi trường, hệ thống cung cấp nước thải sinh hoạt, hệ thống xử lý nước, hệ thống dẫn điện; sx hệ thống dây chuyền công nghiệp tự động sử dụng sản xuất dược phẩm, thực phẩm, nước uống đóng chai; Thực hiện quyền xuất khẩu. nhập khẩu và phân phối</t>
  </si>
  <si>
    <t>437/GP-KCN-ĐN</t>
  </si>
  <si>
    <t xml:space="preserve"> Cty TNHH Hàn Việt Plastic  </t>
  </si>
  <si>
    <t>463/GP-KCN-ĐN</t>
  </si>
  <si>
    <t xml:space="preserve">Sx các loại nến </t>
  </si>
  <si>
    <t xml:space="preserve"> Cty TNHH MTV ủy thác CN cầu vồng Việt Nam </t>
  </si>
  <si>
    <t>Sx các loại đầu nối phanh hãm xe, các loại đầu nối ống máy làm lạnh</t>
  </si>
  <si>
    <t xml:space="preserve"> Cty TNHH Symphony Century Việt Nam </t>
  </si>
  <si>
    <t>Sx bao bì thực phẩm và bao bì nước giải khát. Thực hiện quyền xuất khẩu, nhập khẩu.</t>
  </si>
  <si>
    <t>Sản xuất các sản phẩm làm từ nhựa dẻo nam châm (tầm lót từ nhựa dẻo nam châm, mảnh dán, miếng dán bằng nhựa dẻo...)</t>
  </si>
  <si>
    <t>Sản xuất các loại đồ gỗ gia dụng (bàn, ghế…)</t>
  </si>
  <si>
    <t xml:space="preserve"> Việt Nam -Úc </t>
  </si>
  <si>
    <t xml:space="preserve"> CỘNG - KCN TAM PHƯỚC </t>
  </si>
  <si>
    <t xml:space="preserve"> KCN LONG THÀNH: </t>
  </si>
  <si>
    <t>134/GPĐC4-HCM-KCN-ĐN</t>
  </si>
  <si>
    <t xml:space="preserve"> Cty TNHH Dae Myung Chemical (Việt Nam) (trước là DY Vina Sanitary) </t>
  </si>
  <si>
    <t>246/GP-KCN-ĐN</t>
  </si>
  <si>
    <t xml:space="preserve"> Cty Dệt Jomu (Việt Nam) TNHH </t>
  </si>
  <si>
    <t>266/GP-KCN-ĐN</t>
  </si>
  <si>
    <t xml:space="preserve"> Cty TNHH Quốc tế Kim Bảo Sơn (Việt Nam) </t>
  </si>
  <si>
    <t>Sx các loại găng tay từ bột nhựa PVC. Thực hiện quyền xuất khẩu, quyền nhập khẩu</t>
  </si>
  <si>
    <t>273/GP-KCN-ĐN</t>
  </si>
  <si>
    <t xml:space="preserve"> Cty TNHH Công nghệ Cao Ức Thái </t>
  </si>
  <si>
    <t>296/GP-KCN-ĐN</t>
  </si>
  <si>
    <t>309/GP-KCN-ĐN</t>
  </si>
  <si>
    <t xml:space="preserve"> Cty TNHH Global Dyeing </t>
  </si>
  <si>
    <t>329/GP-KCN-ĐN</t>
  </si>
  <si>
    <t>Cty TNHH KCC Việt Nam (trước là Global HS Vina)</t>
  </si>
  <si>
    <t>337/GP-KCN-ĐN</t>
  </si>
  <si>
    <t>Cty TNHH Công nghiệp Protek</t>
  </si>
  <si>
    <t>345/GP-KCN-ĐN</t>
  </si>
  <si>
    <t>355/GP-KCN-ĐN</t>
  </si>
  <si>
    <t>Sx các sản phẩm bằng da</t>
  </si>
  <si>
    <t>362/GP-KCN-ĐN</t>
  </si>
  <si>
    <t>Sx các loại vải thành phẩm</t>
  </si>
  <si>
    <t>364/GP-KCN-ĐN</t>
  </si>
  <si>
    <t xml:space="preserve"> Cty TNHH Mercafe Việt Nam </t>
  </si>
  <si>
    <t>376/GP-KCN-ĐN</t>
  </si>
  <si>
    <t xml:space="preserve"> Cty TNHH Điện cơ Teco (Việt Nam) </t>
  </si>
  <si>
    <t xml:space="preserve"> Singapore-British Virgin Islands </t>
  </si>
  <si>
    <t>385/GP-KCN-ĐN</t>
  </si>
  <si>
    <t>385/GCNĐC2/47/2</t>
  </si>
  <si>
    <t xml:space="preserve"> Cty TNHH MTV thuộc da Rostaing (Việt Nam) </t>
  </si>
  <si>
    <t>Sx các loại da từ nguyên liệu da đã qua sơ chế, sx các sản phẩm từ da</t>
  </si>
  <si>
    <t>392/GP-KCN-ĐN</t>
  </si>
  <si>
    <t xml:space="preserve"> Cty TNHH Hóa dầu Great Prosperity </t>
  </si>
  <si>
    <t>412/GP-KCN-ĐN</t>
  </si>
  <si>
    <t>434/GP-KCN-ĐN</t>
  </si>
  <si>
    <t>Sx các loại dây và cáp điện trung thế, hạ thế, cáp quang, cáp viễn thông. Sx vật liệu sử dụng cho sx các sản phẩm dây và cáp điện, cáp quang, cáp viễn thông…</t>
  </si>
  <si>
    <t>438/GP-KCN-ĐN</t>
  </si>
  <si>
    <t xml:space="preserve"> Cty TNHH Dae Duk Band Vietnam </t>
  </si>
  <si>
    <t>Sx các loại dây đai bằng nhựa, các loại khóa dây đai bằng nhựa. Thực hiện quyền xuất khẩu, nhập khẩu, quyền phân phối</t>
  </si>
  <si>
    <t>441/GP-KCN-ĐN</t>
  </si>
  <si>
    <t xml:space="preserve"> Cty TNHH Samil Vina  </t>
  </si>
  <si>
    <t>454/GP-KCN-ĐN</t>
  </si>
  <si>
    <t xml:space="preserve"> Cty TNHH Công nghệ Daimosa (Việt Nam) </t>
  </si>
  <si>
    <t>461/GP-KCN-ĐN</t>
  </si>
  <si>
    <t xml:space="preserve"> Cty TNHH Hiang Kie Industries </t>
  </si>
  <si>
    <t>472/GP-KCN-ĐN</t>
  </si>
  <si>
    <t>Sx linh kiện, thiết bị, phụ tùng dùng trong ngành điện và thực hiện dịch vụ thiết kế, lắp đặt, sửa chữa, bảo trì và tư vấn kỹ thuật.Sản xuất thiết bị điện gia dụng, điện lạnh Thực hiện quyền nhập khẩu.</t>
  </si>
  <si>
    <t>480/GP-KCN-ĐN</t>
  </si>
  <si>
    <t xml:space="preserve"> Cty TNHH Daewon Chemical Vina </t>
  </si>
  <si>
    <t>487/GP-KCN-ĐN</t>
  </si>
  <si>
    <t>488/GP-KCN-ĐN</t>
  </si>
  <si>
    <t xml:space="preserve"> Cty TNHH Jiin Huei </t>
  </si>
  <si>
    <t xml:space="preserve"> Cty TNHH Suheung Việt Nam </t>
  </si>
  <si>
    <t xml:space="preserve"> Cty TNHH Mao Bảo Việt Nam </t>
  </si>
  <si>
    <t xml:space="preserve"> Cty TNHH ILSam Việt Nam </t>
  </si>
  <si>
    <t xml:space="preserve">Sx các loại keo Polyurethane và keo màu </t>
  </si>
  <si>
    <t xml:space="preserve"> Cty TNHH Polycom </t>
  </si>
  <si>
    <t>457/GP-HCM-KCN-ĐN</t>
  </si>
  <si>
    <t xml:space="preserve"> Cty TNHH Dong Lim Vina Chemical </t>
  </si>
  <si>
    <t xml:space="preserve"> Cty TNHH Chosun Vina </t>
  </si>
  <si>
    <t xml:space="preserve"> Cty TNHH Kỹ thuật và xây dựng KJ </t>
  </si>
  <si>
    <t>Sx các sản phẩm từ công nghệ đúc sẵn, xử lý và tráng phủ kim loại, cung cấp các hoạt động về kiến trúc, dịch vụ tư vấn công nghệ, kỹ thuật,  xây dựng các công trình dân dụng và công nghiệp</t>
  </si>
  <si>
    <t>Sx các loại hạt nhựa, nhựa nguyên liệu dùng trong quá trình sx sp nhựa, sx các sp nhựa dùng trong gia dụng và công nghiệp, sx các loại khuôn mẫu bằng nhựa, sx các loại sơn và mực in, sx các loại hạt màu. Xử lý và tráng p</t>
  </si>
  <si>
    <t xml:space="preserve"> Chi nhánh Cty TNHH cà phê Vĩnh An tại Đồng Nai </t>
  </si>
  <si>
    <t>Sơ chế, gia công, chế biến các sp nông nghiệp, chủ yếu là cà phê và ca cao, cung cấp dịch vụ lưu kho</t>
  </si>
  <si>
    <t xml:space="preserve"> Cty TNHH Perfect Vision </t>
  </si>
  <si>
    <t>Sx linh kiện điện tử, pin gia đình và phụ tùng tự động</t>
  </si>
  <si>
    <t xml:space="preserve"> Cty TNHH Janisset Việt Nam </t>
  </si>
  <si>
    <t>Sx, gia công các loại chỉ sợi, dây đai và dây ruy băng, các loại móc khoá và phụ kiện kỹ thuật gắn trên dây đai, các phụ kiện của túi xách, vali bằng chất liệu nhựa tổng hợp, vải sợi hoặc kim loại và các sp may mặc</t>
  </si>
  <si>
    <t xml:space="preserve"> Pháp-Trung Quốc (Hồng Kông) </t>
  </si>
  <si>
    <t>247/GP-KCN-ĐN</t>
  </si>
  <si>
    <t>447/GP-KCN-ĐN</t>
  </si>
  <si>
    <t xml:space="preserve"> Cty TNHH MTV Boo Seong Vina </t>
  </si>
  <si>
    <t xml:space="preserve"> Cty TNHH Daeyang Vina Precision </t>
  </si>
  <si>
    <t>Sx các loại đầu thép đấu với cọc bêtông, Sx các sản phẩm thép dùng trong ngành xây dựng</t>
  </si>
  <si>
    <t xml:space="preserve"> Cty TNHH Framas Korea Vina </t>
  </si>
  <si>
    <t xml:space="preserve"> Cty TNHH Ponaflex Việt Nam  </t>
  </si>
  <si>
    <t>Sx và gia công các loại khung bản in dùng trong công nghệ in kỹ thuật số (không bao gồm công đoạn in ấn)</t>
  </si>
  <si>
    <t xml:space="preserve"> Cty Zagro Việt Nam </t>
  </si>
  <si>
    <t xml:space="preserve"> Chi nhánh Công ty Ajinomoto Long Thành, Tel: 061-3514374, Fax: 061-3514225 </t>
  </si>
  <si>
    <t xml:space="preserve"> CỘNG - KCN LONG THÀNH </t>
  </si>
  <si>
    <t xml:space="preserve"> KCN ĐỊNH QUÁN: </t>
  </si>
  <si>
    <t xml:space="preserve"> Cty TNHH Hạt giống C.P Việt Nam </t>
  </si>
  <si>
    <t>411/GP-KCN-ĐN</t>
  </si>
  <si>
    <t xml:space="preserve"> Cty TNHH Lò Xo Việt Nam </t>
  </si>
  <si>
    <t>Sx lò xo, các chi tiết kim loại định hình dùng trong công nghiệp</t>
  </si>
  <si>
    <t xml:space="preserve"> Ba Lan  </t>
  </si>
  <si>
    <t xml:space="preserve"> Cty TNHH Đại Quang Minh </t>
  </si>
  <si>
    <t xml:space="preserve"> Việt Nam - Đài Loan </t>
  </si>
  <si>
    <t xml:space="preserve"> CỘNG - KCN ĐỊNH QUÁN </t>
  </si>
  <si>
    <t xml:space="preserve"> KCN XUÂN LỘC: </t>
  </si>
  <si>
    <t>479/GP-KCN-ĐN</t>
  </si>
  <si>
    <t xml:space="preserve"> Cty TNHH Giày Dona Standard Việt Nam </t>
  </si>
  <si>
    <t xml:space="preserve"> CỘNG - KCN XUÂN LỘC </t>
  </si>
  <si>
    <t xml:space="preserve"> KCN NHƠN TRẠCH II-LỘC KHANG: </t>
  </si>
  <si>
    <t xml:space="preserve"> CỘNG - KCN NHƠN TRẠCH II-LỘC KHANG </t>
  </si>
  <si>
    <t xml:space="preserve"> KCN THẠNH PHÚ </t>
  </si>
  <si>
    <t xml:space="preserve"> Cty Chang Shin Việt Nam TNHH </t>
  </si>
  <si>
    <t>96/GP-ĐN</t>
  </si>
  <si>
    <t xml:space="preserve"> Cty Công nghệ Chang Shin Việt Nam </t>
  </si>
  <si>
    <t>Sx các loại khuôn mẫu cho ngành sản xuất giày, sửa chữa các loại khuôn mẫu, sx đế giày</t>
  </si>
  <si>
    <t xml:space="preserve"> CỘNG - KCN THẠNH PHÚ </t>
  </si>
  <si>
    <t xml:space="preserve"> KCN BÀU XÉO </t>
  </si>
  <si>
    <t>26/GP-ĐN</t>
  </si>
  <si>
    <t xml:space="preserve"> Cty TNHH Nông nghiệp E.H Việt Nam </t>
  </si>
  <si>
    <t>Sx thức ăn gia súc, chất phụ gia cho thức ăn gia súc và thức ăn thủy sản. Thực hiện quyền xuất khẩu, nhập khẩu. Sx thức ăn gia cầm</t>
  </si>
  <si>
    <t xml:space="preserve"> Trung Quốc-British Virgin Islands </t>
  </si>
  <si>
    <t>34/GP-ĐN</t>
  </si>
  <si>
    <t xml:space="preserve"> Cty TNHH San Lim Furniture Việt Nam </t>
  </si>
  <si>
    <t>Sx, gia công các sản phẩm trang trí nội thất bằng nguyên liệu sắt, kẽm, đồng, nhựa, poly, mây tre, gỗ, gia công xi mạ và gia công đúc các sp trang trí nội thất bằng kim loại</t>
  </si>
  <si>
    <t xml:space="preserve"> Cty TNHH Pou Sung Việt Nam </t>
  </si>
  <si>
    <t xml:space="preserve"> Cty TNHH Kỹ nghệ Stand Dragon </t>
  </si>
  <si>
    <t>37/GP-ĐN</t>
  </si>
  <si>
    <t xml:space="preserve"> Cty TNHH Woosung Việt Nam </t>
  </si>
  <si>
    <t xml:space="preserve"> Cty TNHH Ooksan Vina </t>
  </si>
  <si>
    <t>103/GP-ĐN</t>
  </si>
  <si>
    <t>Sx các sản phẩm dệt kim và may mặc</t>
  </si>
  <si>
    <t>Sx hàng may sẵn (trừ trang phục)</t>
  </si>
  <si>
    <t xml:space="preserve"> CỘNG - KCN BẦU XÉO </t>
  </si>
  <si>
    <t xml:space="preserve"> KCN NHƠN TRẠCH II-NHƠN PHÚ: </t>
  </si>
  <si>
    <t xml:space="preserve"> Cty TNHH Iljin Việt Nam </t>
  </si>
  <si>
    <t>Sx va gia công máy công nghiệp và các phụ tùng, máy và phụ tùng dùng cho ngành điện, điện tử chính xác.</t>
  </si>
  <si>
    <t xml:space="preserve"> CỘNG - KCN NHƠN TRẠCH II-NHƠN PHÚ </t>
  </si>
  <si>
    <t xml:space="preserve"> KCN TÂN PHÚ </t>
  </si>
  <si>
    <t xml:space="preserve"> CỘNG - KCN TÂN PHÚ </t>
  </si>
  <si>
    <t xml:space="preserve"> KCN NHƠN TRẠCH VI </t>
  </si>
  <si>
    <t xml:space="preserve"> CỘNG - KCN NHƠN TRẠCH VI </t>
  </si>
  <si>
    <t xml:space="preserve"> KCN AGTEX LONG BÌNH </t>
  </si>
  <si>
    <t xml:space="preserve"> Chi  nhánh Cty CP Tae Kwang Vina Industrial </t>
  </si>
  <si>
    <t>Sx hàng may mặc và thực hiện dịch vụ thiết kế thời trang</t>
  </si>
  <si>
    <t xml:space="preserve"> CỘNG - KCN AGTEX LONG BÌNH </t>
  </si>
  <si>
    <t xml:space="preserve"> KCN LONG ĐỨC </t>
  </si>
  <si>
    <t xml:space="preserve"> CỘNG - KCN LONG ĐỨC </t>
  </si>
  <si>
    <t xml:space="preserve"> KCN ÔNG KÈO </t>
  </si>
  <si>
    <t>33/GP-ĐN</t>
  </si>
  <si>
    <t>Công ty TNHH Vopak Việt Nam</t>
  </si>
  <si>
    <t xml:space="preserve">Công ty TNHH MTV  Sanrimjohap Vina </t>
  </si>
  <si>
    <t xml:space="preserve"> CỘNG - KCN ÔNG KÈO </t>
  </si>
  <si>
    <t xml:space="preserve"> KCN LONG KHÁNH </t>
  </si>
  <si>
    <t xml:space="preserve"> CỘNG - KCN LONG KHÁNH </t>
  </si>
  <si>
    <t xml:space="preserve"> KCN GIANG ĐIỀN </t>
  </si>
  <si>
    <t xml:space="preserve"> CỘNG - KCN GIANG ĐIỀN </t>
  </si>
  <si>
    <t xml:space="preserve"> KCN DẦU GIÂY </t>
  </si>
  <si>
    <t>Chi nhánh Cty TNHH De Heus</t>
  </si>
  <si>
    <t>Sx thức ăn gia súc và gia cầm</t>
  </si>
  <si>
    <t xml:space="preserve"> Hà lan </t>
  </si>
  <si>
    <t xml:space="preserve"> CỘNG - KCN DẦU GIÂY </t>
  </si>
  <si>
    <t xml:space="preserve"> KCN LỘC AN - BÌNH SƠN </t>
  </si>
  <si>
    <t xml:space="preserve"> CỘNG - KCN LỘC AN - BÌNH SƠN </t>
  </si>
  <si>
    <t xml:space="preserve"> CÁC VỊ TRÍ KHÁC: </t>
  </si>
  <si>
    <t xml:space="preserve"> Cty TNHH Pou Chen Việt Nam ( tên cũ là Cty Hưng Nghiệp CP TNHH Pou chen Việt Nam) </t>
  </si>
  <si>
    <t>Sx giày dép các loại, các cấu kiện giày dép và nguyên phụ liệu để sản xuất giày dép; sx khuôn mẫu các loại dùng trong ngành giày dép.Giày thể thao</t>
  </si>
  <si>
    <t xml:space="preserve"> CỘNG VỊ TRÍ KHÁC </t>
  </si>
  <si>
    <t xml:space="preserve"> TỔNG CỘNG </t>
  </si>
  <si>
    <t xml:space="preserve"> Ghi chú:  </t>
  </si>
  <si>
    <t xml:space="preserve"> * Mã hoạt động </t>
  </si>
  <si>
    <t xml:space="preserve">     1: Đang hoạt động </t>
  </si>
  <si>
    <t xml:space="preserve">     2: Đang triển khai </t>
  </si>
  <si>
    <t xml:space="preserve">     3: Chưa triển khai </t>
  </si>
  <si>
    <t xml:space="preserve">    4: Ngưng hoạt động </t>
  </si>
  <si>
    <t>1997 hoạt động</t>
  </si>
  <si>
    <t>tháng 01/1997</t>
  </si>
  <si>
    <t>tháng 8/2000</t>
  </si>
  <si>
    <t>THÁNG 3/2001</t>
  </si>
  <si>
    <t>tháng 6/2001</t>
  </si>
  <si>
    <t>08/2001 hoạt động</t>
  </si>
  <si>
    <t>Tháng 7/2002</t>
  </si>
  <si>
    <t xml:space="preserve">02/2002 hoạt động </t>
  </si>
  <si>
    <t>tháng 6/2002</t>
  </si>
  <si>
    <t>tháng 02/2003</t>
  </si>
  <si>
    <t>Tháng 11/2002</t>
  </si>
  <si>
    <t>03/2003 hoạt động</t>
  </si>
  <si>
    <t>2/05/2004 hoạt động</t>
  </si>
  <si>
    <t>10/2003 hoạt  động</t>
  </si>
  <si>
    <t>05/2003 hoạt động</t>
  </si>
  <si>
    <t>tháng 01/2004</t>
  </si>
  <si>
    <t>05/11/2004 hoạt động</t>
  </si>
  <si>
    <t>tháng 12/2004</t>
  </si>
  <si>
    <t>7/2004 hoạt động</t>
  </si>
  <si>
    <t>tháng 9/2005</t>
  </si>
  <si>
    <t>tháng 10/2004</t>
  </si>
  <si>
    <t>10/2005 hoạt động</t>
  </si>
  <si>
    <t>05/2005 hoạt động</t>
  </si>
  <si>
    <t>08/2005 hoạt động</t>
  </si>
  <si>
    <t>04/2005 hoạt động</t>
  </si>
  <si>
    <t>Tháng 01/2006</t>
  </si>
  <si>
    <t>07/2005 hoạt động</t>
  </si>
  <si>
    <t>12/2005 hoạt động</t>
  </si>
  <si>
    <t>09/2006 hoạt động</t>
  </si>
  <si>
    <t>05/2006 hoạt động</t>
  </si>
  <si>
    <t>04/2006 hoạt động</t>
  </si>
  <si>
    <t xml:space="preserve"> chuyển đổi niên độ đã nộp BCTC của 06 tháng đầu năm 2007 </t>
  </si>
  <si>
    <t>08/2003 hoạt động</t>
  </si>
  <si>
    <t>15/02/2007 hoạt động</t>
  </si>
  <si>
    <t>tháng 9/2007</t>
  </si>
  <si>
    <t>05/2007 hoạt động</t>
  </si>
  <si>
    <t>11/2007 hoạt động</t>
  </si>
  <si>
    <t>04/2008 hoạt động</t>
  </si>
  <si>
    <t xml:space="preserve"> 12/2007 hoạt động</t>
  </si>
  <si>
    <t xml:space="preserve"> 9/2007 hoạt động</t>
  </si>
  <si>
    <t xml:space="preserve"> 04/2008 hoạt động</t>
  </si>
  <si>
    <t xml:space="preserve"> 05/2008 hoạt động</t>
  </si>
  <si>
    <t xml:space="preserve"> 01/2008 hoạt động</t>
  </si>
  <si>
    <t>dự kiến 06/2010 hoạt động</t>
  </si>
  <si>
    <t xml:space="preserve"> tháng 3/2008</t>
  </si>
  <si>
    <t xml:space="preserve"> tháng 6/2008</t>
  </si>
  <si>
    <t xml:space="preserve"> tháng 11/2008</t>
  </si>
  <si>
    <t xml:space="preserve"> tháng 3/2009</t>
  </si>
  <si>
    <t>THÁNG 04/2009</t>
  </si>
  <si>
    <t xml:space="preserve"> Ong Hiếu (GĐSX) hieu.np@tapl.com.vn </t>
  </si>
  <si>
    <t>năm 1991</t>
  </si>
  <si>
    <t>Tháng 4/1994</t>
  </si>
  <si>
    <t>01/05/1997 hoạt động</t>
  </si>
  <si>
    <t>thaáng 01/2003</t>
  </si>
  <si>
    <t>06/2002 hoạt động</t>
  </si>
  <si>
    <t xml:space="preserve"> 08/2007 hoạt động</t>
  </si>
  <si>
    <t>tháng 11/1993</t>
  </si>
  <si>
    <t>tháng 01/1994</t>
  </si>
  <si>
    <t>tháng 02/1994</t>
  </si>
  <si>
    <t>07/1996 hoạt động</t>
  </si>
  <si>
    <t>01/2005 hoạt động</t>
  </si>
  <si>
    <t>05/1995 hoạt động</t>
  </si>
  <si>
    <t>tháng 8/1994</t>
  </si>
  <si>
    <t xml:space="preserve">06/1995 hoạt động </t>
  </si>
  <si>
    <t>07/1997 hoạt động</t>
  </si>
  <si>
    <t>tháng 10/1995</t>
  </si>
  <si>
    <t>06/1996 hoạt động</t>
  </si>
  <si>
    <t>tháng 5/1998</t>
  </si>
  <si>
    <t>tháng 8/1996</t>
  </si>
  <si>
    <t>tháng 12/1996</t>
  </si>
  <si>
    <t>tháng 10/1997</t>
  </si>
  <si>
    <t>12/2003 hoạt động</t>
  </si>
  <si>
    <t xml:space="preserve"> VTH lấy theo GPĐT </t>
  </si>
  <si>
    <t>01/1996 hoạt động</t>
  </si>
  <si>
    <t>10/1998 hoạt động</t>
  </si>
  <si>
    <t>01/1998 hoạt động</t>
  </si>
  <si>
    <t>11/1997 hoạt động</t>
  </si>
  <si>
    <t>tháng 9/1998</t>
  </si>
  <si>
    <t>02/1998 hoạt động</t>
  </si>
  <si>
    <t>09/1999 hoạt động</t>
  </si>
  <si>
    <t>06/1999 hoạt động</t>
  </si>
  <si>
    <t>10/2000 hoạt động</t>
  </si>
  <si>
    <t>12/2000 hoạt động</t>
  </si>
  <si>
    <t>10/2002 hoạt động</t>
  </si>
  <si>
    <t>thaáng 4/2003</t>
  </si>
  <si>
    <t>09/12/2003 hoạt động</t>
  </si>
  <si>
    <t>tháng 5/2004</t>
  </si>
  <si>
    <t>01/9/2004 hoạt động</t>
  </si>
  <si>
    <t>28/7/2005 hoạt động</t>
  </si>
  <si>
    <t>12/1998 hoạt động</t>
  </si>
  <si>
    <t>tháng 3/2004</t>
  </si>
  <si>
    <t>11/1995 hoạt động</t>
  </si>
  <si>
    <t>thaáng 01/1996</t>
  </si>
  <si>
    <t>02/1996 hoạt động</t>
  </si>
  <si>
    <t>Tháng 7/2000</t>
  </si>
  <si>
    <t>03/2000 hoạt động</t>
  </si>
  <si>
    <t>11/2001 hoạt động</t>
  </si>
  <si>
    <t>10/2001 hoạt động</t>
  </si>
  <si>
    <t>hoạt động 05/2005</t>
  </si>
  <si>
    <t>02/2003 hoạt động</t>
  </si>
  <si>
    <t>12/2002 hoạt động</t>
  </si>
  <si>
    <t>tháng 4/2003</t>
  </si>
  <si>
    <t>tháng 8/2003</t>
  </si>
  <si>
    <t>06/2003 hoạt động</t>
  </si>
  <si>
    <t>04/2003 hoạt động</t>
  </si>
  <si>
    <t>07/2004 hoạt động</t>
  </si>
  <si>
    <t>02/2005 hoạt động</t>
  </si>
  <si>
    <t>10/2004 hoạt động</t>
  </si>
  <si>
    <t>02/01/2005 hoạt động</t>
  </si>
  <si>
    <t xml:space="preserve"> 06/2007 hoạt động</t>
  </si>
  <si>
    <t>01/7/2005 hoạt động</t>
  </si>
  <si>
    <t>03/2005 hoạt động</t>
  </si>
  <si>
    <t>tháng 4/2006</t>
  </si>
  <si>
    <t>01/2007 hoạt động</t>
  </si>
  <si>
    <t>thaáng 8/2006</t>
  </si>
  <si>
    <t>tháng 10/2006</t>
  </si>
  <si>
    <t>9/2007 hoạt động</t>
  </si>
  <si>
    <t xml:space="preserve"> 12/2008 hoạt động</t>
  </si>
  <si>
    <t>02/2009 hoạt động</t>
  </si>
  <si>
    <t>mã ngành 2592</t>
  </si>
  <si>
    <t>07/1998 hoạt động</t>
  </si>
  <si>
    <t>03/2002 hoạt động</t>
  </si>
  <si>
    <t>tháng 05/2003</t>
  </si>
  <si>
    <t>03/2004 hoạt động</t>
  </si>
  <si>
    <t>02/2004 hoạt động</t>
  </si>
  <si>
    <t>02/08/2004 hoạt động</t>
  </si>
  <si>
    <t>3/2005 hoạt động</t>
  </si>
  <si>
    <t>11/2004 hoạt động</t>
  </si>
  <si>
    <t>THÁNG 12/2004</t>
  </si>
  <si>
    <t>hoạt động 06/2005</t>
  </si>
  <si>
    <t>11/2005 hoạt động</t>
  </si>
  <si>
    <t>03/2006 hoạt động</t>
  </si>
  <si>
    <t>tháng 6/2005</t>
  </si>
  <si>
    <t>năm 1996</t>
  </si>
  <si>
    <t>08/2006 hoạt động</t>
  </si>
  <si>
    <t>07/2007 hoạt động</t>
  </si>
  <si>
    <t>05/1997 hoạt động</t>
  </si>
  <si>
    <t>12/1996 hoạt động</t>
  </si>
  <si>
    <t xml:space="preserve"> đc VTH theo GP </t>
  </si>
  <si>
    <t>tháng 9/2001</t>
  </si>
  <si>
    <t>05/2002 hoaạt động</t>
  </si>
  <si>
    <t>tháng 12/2002</t>
  </si>
  <si>
    <t>9/2004 hoạt động</t>
  </si>
  <si>
    <t>05/2002 hoạt động</t>
  </si>
  <si>
    <t>06/2004 hoạt động</t>
  </si>
  <si>
    <t>15/9/2005 hoạt động</t>
  </si>
  <si>
    <t>07/2006 hoạt động</t>
  </si>
  <si>
    <t>01/08/2007 HOẠT ĐỘNG</t>
  </si>
  <si>
    <t xml:space="preserve"> 02/2008 hoạt động</t>
  </si>
  <si>
    <t xml:space="preserve"> 09/2008 hoạt động</t>
  </si>
  <si>
    <t>09/2008 hoạt động</t>
  </si>
  <si>
    <t>tháng 10/1996</t>
  </si>
  <si>
    <t>tháng 5/1995</t>
  </si>
  <si>
    <t>16/12/2003 hoạt động</t>
  </si>
  <si>
    <t>12/2004 hoạt động</t>
  </si>
  <si>
    <t>04/2007 hoạt động</t>
  </si>
  <si>
    <t>tháng 10/2005</t>
  </si>
  <si>
    <t>18/8/2006 hoạt động</t>
  </si>
  <si>
    <t>10/2006 hoạt động</t>
  </si>
  <si>
    <t>tháng 7/2007</t>
  </si>
  <si>
    <t xml:space="preserve"> 08/2008 hoạt động</t>
  </si>
  <si>
    <t xml:space="preserve"> 07/2008 hoạt động</t>
  </si>
  <si>
    <t xml:space="preserve"> 04/2009 hoạt động</t>
  </si>
  <si>
    <t xml:space="preserve"> 11/2008 hoạt động</t>
  </si>
  <si>
    <t xml:space="preserve"> 03/2009 hoạt động</t>
  </si>
  <si>
    <t xml:space="preserve"> tháng 12/08</t>
  </si>
  <si>
    <t xml:space="preserve"> vốn ĐTTH 619350000 theo hồ sơ điều chỉnh GP </t>
  </si>
  <si>
    <t>Tháng 02/2004</t>
  </si>
  <si>
    <t>tháng 5/2003</t>
  </si>
  <si>
    <t>tháng 03/2003</t>
  </si>
  <si>
    <t>11/2002 hoạt động</t>
  </si>
  <si>
    <t>tháng 6/2003</t>
  </si>
  <si>
    <t>08/3/2005 hoạt động</t>
  </si>
  <si>
    <t>Tháng 12/2004</t>
  </si>
  <si>
    <t>thấng 9/2005</t>
  </si>
  <si>
    <t>tháng 02/2006</t>
  </si>
  <si>
    <t>Tháng 6/2007</t>
  </si>
  <si>
    <t>12/2007 hoạt động</t>
  </si>
  <si>
    <t xml:space="preserve"> 03/2008 hoạt động</t>
  </si>
  <si>
    <t>quý II/2008hoạt động</t>
  </si>
  <si>
    <t>10/2007 hoạt động</t>
  </si>
  <si>
    <t xml:space="preserve"> 08/2010 hoạt động</t>
  </si>
  <si>
    <t xml:space="preserve"> tháng 8/2008</t>
  </si>
  <si>
    <t>tháng 06/2010</t>
  </si>
  <si>
    <t>09/2003 hoạt động</t>
  </si>
  <si>
    <t>tháng 01/2007</t>
  </si>
  <si>
    <t>d 07/2008 hoạt động</t>
  </si>
  <si>
    <t>dự kiến 09/2008 hoạt động</t>
  </si>
  <si>
    <t>04/1994 hoạt động</t>
  </si>
  <si>
    <t>THÁNG 9/1995</t>
  </si>
  <si>
    <t>tháng 7/1997</t>
  </si>
  <si>
    <t>tháng 02/2008</t>
  </si>
  <si>
    <t>tháng 03/2001</t>
  </si>
  <si>
    <t>Tháng 8/2005</t>
  </si>
  <si>
    <t>09/2005 hoạt động</t>
  </si>
  <si>
    <t>tháng 12/2005</t>
  </si>
  <si>
    <t>Tháng 4/2006</t>
  </si>
  <si>
    <t>C.Loan kế toán viên, thuê nhà xưởng của Cty Zet Mar đến ngày 01/7/2009 hết thời hạn</t>
  </si>
  <si>
    <t xml:space="preserve"> 05/2007 hđ</t>
  </si>
  <si>
    <t xml:space="preserve"> 12/2007 hđ</t>
  </si>
  <si>
    <t xml:space="preserve"> 3/2008 hoạt động</t>
  </si>
  <si>
    <t>n08/2008 hoạt động</t>
  </si>
  <si>
    <t>tháng 7/2003</t>
  </si>
  <si>
    <t>26/6/2005 hoạt động</t>
  </si>
  <si>
    <t>tháng 9/2004</t>
  </si>
  <si>
    <t>tháng 12/2003</t>
  </si>
  <si>
    <t>tháng 3/2005</t>
  </si>
  <si>
    <t>04/2004 hoạt động</t>
  </si>
  <si>
    <t>11/2006 hoạt động</t>
  </si>
  <si>
    <t>06/2005 hoạt động</t>
  </si>
  <si>
    <t>tháng 01/2006</t>
  </si>
  <si>
    <t>tháng 7/2005</t>
  </si>
  <si>
    <t>tháng 05/2006 hoạt động</t>
  </si>
  <si>
    <t>08/2007 hoạt động</t>
  </si>
  <si>
    <t>12/1993 hoạt động</t>
  </si>
  <si>
    <t>Tháng 01/2008</t>
  </si>
  <si>
    <t>Dự kiến tháng 02/2008 hoạt động</t>
  </si>
  <si>
    <t xml:space="preserve"> THÁNG 11/2007</t>
  </si>
  <si>
    <t>05/2008 hoạt động</t>
  </si>
  <si>
    <t>06/2007 hoạt động</t>
  </si>
  <si>
    <t>06/2006 hoạt động</t>
  </si>
  <si>
    <t>02/08 hoạt động</t>
  </si>
  <si>
    <t>12/2006 hoạt động</t>
  </si>
  <si>
    <t>10/2007 hooạt động</t>
  </si>
  <si>
    <t>d 10/2007 hoạt động</t>
  </si>
  <si>
    <t>01/2009 hoạt động</t>
  </si>
  <si>
    <t xml:space="preserve"> 10/2007 hoaạt động</t>
  </si>
  <si>
    <t xml:space="preserve"> 10/2007 hoạt động</t>
  </si>
  <si>
    <t xml:space="preserve"> 02/2009 hoạt động</t>
  </si>
  <si>
    <t>02/2006 hoạt động</t>
  </si>
  <si>
    <t>Tháng 7/2008</t>
  </si>
  <si>
    <t>THÁNG 8/1995</t>
  </si>
  <si>
    <t>THÁNG 6/2002</t>
  </si>
  <si>
    <t>0913940588 Ô. TẠ giám đốc điều hành Cty</t>
  </si>
  <si>
    <t>01/08 hoạt động</t>
  </si>
  <si>
    <t xml:space="preserve">KCN4 </t>
  </si>
  <si>
    <t>Đài Loan</t>
  </si>
  <si>
    <t>Nhật Bản</t>
  </si>
  <si>
    <t>Hàn Quốc</t>
  </si>
  <si>
    <t>Thái Lan</t>
  </si>
  <si>
    <t>Mỹ</t>
  </si>
  <si>
    <t>Pháp</t>
  </si>
  <si>
    <t>Úc</t>
  </si>
  <si>
    <t>Đức</t>
  </si>
  <si>
    <t>Hà Lan</t>
  </si>
  <si>
    <t>Trung Quốc</t>
  </si>
  <si>
    <t>Phần Lan</t>
  </si>
  <si>
    <t>Đan Mạch</t>
  </si>
  <si>
    <t>BÀU XÉO</t>
  </si>
  <si>
    <t>GIANG ĐIỀN</t>
  </si>
  <si>
    <t>LỘC AN - BÌNH SƠN</t>
  </si>
  <si>
    <t>Sản xuất dịch truyền, thực hiện uyền xuất khẩu và nhập khẩu, máy móc thiết bị y tế…
Dịch vụ tư vấn quản lý tiếp thị</t>
  </si>
  <si>
    <t>Sx các sp may mặc; cho thuê nhà xưởng</t>
  </si>
  <si>
    <t xml:space="preserve"> Cty CP DongJin Việt Nam (tên cũ là Cty TNHH DongJin Việt Nam)</t>
  </si>
  <si>
    <t xml:space="preserve">Cty TNHH Giày Liann Wan VN (tên cũ là Chi nhánh Cty TNHH Việt Tín (tên cũ là Cty TNHH chế biến đồ gỗ Sen He, sáp nhập vào Việt Tín)  </t>
  </si>
  <si>
    <t>1212/GP</t>
  </si>
  <si>
    <t>239/GP-KCN-ĐN</t>
  </si>
  <si>
    <t>249/GP-KCN-ĐN</t>
  </si>
  <si>
    <t>259/GP-KCN-ĐN</t>
  </si>
  <si>
    <t>270/GP-KCN-ĐN</t>
  </si>
  <si>
    <t>280/GP-KCN-ĐN</t>
  </si>
  <si>
    <t>288/GP-KCN-ĐN</t>
  </si>
  <si>
    <t>292/GP-KCN-ĐN</t>
  </si>
  <si>
    <t>299/GP-KCN-ĐN</t>
  </si>
  <si>
    <t>321/GP-KCN-ĐN</t>
  </si>
  <si>
    <t>325/GP-KCN-ĐN</t>
  </si>
  <si>
    <t>358/GP-KCN-ĐN</t>
  </si>
  <si>
    <t>359/GP-KCN-ĐN</t>
  </si>
  <si>
    <t>374/GP-KCN-ĐN</t>
  </si>
  <si>
    <t>397/GP-KCN-ĐN</t>
  </si>
  <si>
    <t>443/GP-KCN-ĐN</t>
  </si>
  <si>
    <t>458/GP-KCN-ĐN</t>
  </si>
  <si>
    <t>459/GP-KCN-ĐN</t>
  </si>
  <si>
    <t>471/GP-KCN-ĐN</t>
  </si>
  <si>
    <t>29/GP-ĐN</t>
  </si>
  <si>
    <t>30/GP-ĐN</t>
  </si>
  <si>
    <t>42/GP-ĐN</t>
  </si>
  <si>
    <t>43/GP-ĐN</t>
  </si>
  <si>
    <t>44/GP-ĐN</t>
  </si>
  <si>
    <t>48/GP-ĐN</t>
  </si>
  <si>
    <t>53/GP-ĐN</t>
  </si>
  <si>
    <t>55/GP-ĐN</t>
  </si>
  <si>
    <t>57/GP-ĐN</t>
  </si>
  <si>
    <t>35/GP-ĐN</t>
  </si>
  <si>
    <t>216/GPĐC4-BD-KCN-ĐN</t>
  </si>
  <si>
    <t>Cty TNHH Fashion Garments 2 - Chi nhánh Tân Phú</t>
  </si>
  <si>
    <t>Sản xuất hàng may mặc (bao gồm công đoạn in, thêu; không bao gồm công đoạn giặt và nhuộm)</t>
  </si>
  <si>
    <t>Trung Quốc (Hồng Kong)</t>
  </si>
  <si>
    <t>Sx giầy thể thao và các bộ phận của giầy, khuôn đúc và các bộ phận của giày thể thao. Sx khuôn đúc, các  thành phần của khuôn đúc. Gia công chi tiết giày các loại</t>
  </si>
  <si>
    <t>29/01/2011</t>
  </si>
  <si>
    <t>Cty TNHH MKTP</t>
  </si>
  <si>
    <t>Đúc kim loại, sản xuất các cấu kiện kim loại, sửa chữa máy móc thiết bị, bào dưỡng, sửa chữa ô tô, mô tô, xe máy và xe có động cơ khác, sản xuất phụ tùng và bộ phụ trợ cho xe có động cơ, lắp đặt máy móc và thiết bị công nghiệp, rèn, dập, ép và cán kim loại, gia công cơ khí (không bao gồm công đoạn xi mạ)</t>
  </si>
  <si>
    <t xml:space="preserve"> Việt Nam -Nhật Bản</t>
  </si>
  <si>
    <t>Tây Ban Nha</t>
  </si>
  <si>
    <t>Sản xuất, lắp ráp thành phẩm và bán thành phẩm mô tơ điện, động cơ điện, máy phát điện cho ô tô và linh kiện ô tô</t>
  </si>
  <si>
    <t>Sx các loại sơn, vecni và matít. Thực hiện quyền nhập khẩu và quyền phân phối. Thực hiện xuất khẩu</t>
  </si>
  <si>
    <t>Sản xuất kết cấu thép, nhà thép tiền chế; Thực hiện các dịch vụ lắp đặt kết cấu thép và nhà thép tiền chế</t>
  </si>
  <si>
    <t>28/02/2011</t>
  </si>
  <si>
    <t xml:space="preserve"> Cty CP vật liệu xây dựng Châu âu </t>
  </si>
  <si>
    <t xml:space="preserve"> Cty HH Khai thác Quốc tế Heng Tong </t>
  </si>
  <si>
    <t xml:space="preserve"> Cty TNHH Grobest Industrial VN ( tên cũ là Cty TNHH Grobest &amp;I -Mei Industrial (Việt Nam)  </t>
  </si>
  <si>
    <t>Cty TNHH Công nghiệp Brother Sài Gòn</t>
  </si>
  <si>
    <t>061-3566085</t>
  </si>
  <si>
    <t>061-3566083</t>
  </si>
  <si>
    <t>QUỐC GIA</t>
  </si>
  <si>
    <t>Sản xuất vải không dệt và các sản phẩm từ polypropylene (không bao gồm công đoạn nhuộm).</t>
  </si>
  <si>
    <t xml:space="preserve"> Hàn Quốc - Việt Nam</t>
  </si>
  <si>
    <t xml:space="preserve">Nhật Bản </t>
  </si>
  <si>
    <t>Chia ra: - DA trong nước</t>
  </si>
  <si>
    <t xml:space="preserve">             - DA có vốn đầu tư nước ngoài</t>
  </si>
  <si>
    <t>lao động nước ngoài</t>
  </si>
  <si>
    <t>Sx, lắp đặt, bảo trì các thiết bị phòng cháy, chữa cháy, thiết bị thoát hiểm. Gia công cácsản phẩm kim loại. Bs quyền xuất khẩu và quyền phân phối.</t>
  </si>
  <si>
    <t xml:space="preserve"> Cty TNHH Texma Vina (tên cũ là may mặc Civic) </t>
  </si>
  <si>
    <t>061-62998400</t>
  </si>
  <si>
    <t>Sản xuất đồ kim hoàn và các phụ kiện kim hoàn, các phụ kiện thời trang và vật trang trí</t>
  </si>
  <si>
    <t>25/4/2011</t>
  </si>
  <si>
    <t>Thụy sĩ</t>
  </si>
  <si>
    <t>Hàn Quốc - Việt Nam</t>
  </si>
  <si>
    <t>Cty TNHH Tiger (Việt Nam)</t>
  </si>
  <si>
    <t xml:space="preserve"> Cty TNHH Nhuận Thái</t>
  </si>
  <si>
    <t xml:space="preserve"> Cty TNHH Korea Express-Packsimex </t>
  </si>
  <si>
    <t>061-8951740</t>
  </si>
  <si>
    <t>061-6278585/6</t>
  </si>
  <si>
    <t>061-6278587</t>
  </si>
  <si>
    <t xml:space="preserve"> Cty CP Dệt Texhong Nhơn Trạch</t>
  </si>
  <si>
    <t>061-3936740</t>
  </si>
  <si>
    <t>061-3936751</t>
  </si>
  <si>
    <t>061-3936311</t>
  </si>
  <si>
    <t>061-3936310</t>
  </si>
  <si>
    <t>061-3936702</t>
  </si>
  <si>
    <t>061-3936710</t>
  </si>
  <si>
    <t>061-3569636</t>
  </si>
  <si>
    <t>061-3569635</t>
  </si>
  <si>
    <t>061-3514036</t>
  </si>
  <si>
    <t>061-3893507</t>
  </si>
  <si>
    <t>061-3893518</t>
  </si>
  <si>
    <t>061-3569681-3</t>
  </si>
  <si>
    <t>061-3569684</t>
  </si>
  <si>
    <t>08-54221156</t>
  </si>
  <si>
    <t>061-3560852</t>
  </si>
  <si>
    <t>061-3560309</t>
  </si>
  <si>
    <t>061-3511567</t>
  </si>
  <si>
    <t>061-3511566</t>
  </si>
  <si>
    <t>0613-569521</t>
  </si>
  <si>
    <t>061-6280252-3</t>
  </si>
  <si>
    <t>061-6280251</t>
  </si>
  <si>
    <t>061-3836073</t>
  </si>
  <si>
    <t>061-3514346-8</t>
  </si>
  <si>
    <t>061-3514349</t>
  </si>
  <si>
    <t>061-968790/968794</t>
  </si>
  <si>
    <t>061-3936753</t>
  </si>
  <si>
    <t>061-3897712</t>
  </si>
  <si>
    <t>061-3936075</t>
  </si>
  <si>
    <t>061-3936073</t>
  </si>
  <si>
    <t>061-3936596</t>
  </si>
  <si>
    <t>061-3936174</t>
  </si>
  <si>
    <t>061-3671038</t>
  </si>
  <si>
    <t>061-3983817</t>
  </si>
  <si>
    <t>08-62905066</t>
  </si>
  <si>
    <t>061-6279338</t>
  </si>
  <si>
    <t>061-3987750</t>
  </si>
  <si>
    <t>061-3987677</t>
  </si>
  <si>
    <t>061-3936869/71</t>
  </si>
  <si>
    <t>061-3936872</t>
  </si>
  <si>
    <t>061-3560586</t>
  </si>
  <si>
    <t>061-3892224</t>
  </si>
  <si>
    <t>061-3992584</t>
  </si>
  <si>
    <t>061-3936390</t>
  </si>
  <si>
    <t>061-3936386</t>
  </si>
  <si>
    <t>061-3514369</t>
  </si>
  <si>
    <t>061-3514515/16</t>
  </si>
  <si>
    <t>061-3514518</t>
  </si>
  <si>
    <t>061-3566077</t>
  </si>
  <si>
    <t>061-3566076</t>
  </si>
  <si>
    <t>061-3936630/31</t>
  </si>
  <si>
    <t>061-3836706</t>
  </si>
  <si>
    <t>061-3560860</t>
  </si>
  <si>
    <t>061-3566067</t>
  </si>
  <si>
    <t>061-3569993</t>
  </si>
  <si>
    <t>061-3569992</t>
  </si>
  <si>
    <t>061-841042</t>
  </si>
  <si>
    <t>061-3514350</t>
  </si>
  <si>
    <t>061-3514358</t>
  </si>
  <si>
    <t>061-3983300</t>
  </si>
  <si>
    <t>061-3983960</t>
  </si>
  <si>
    <t>061-3543653/652</t>
  </si>
  <si>
    <t>061-3671381</t>
  </si>
  <si>
    <t>061-3671860</t>
  </si>
  <si>
    <t>08-35127317</t>
  </si>
  <si>
    <t>08-35106230</t>
  </si>
  <si>
    <t>061-8877009</t>
  </si>
  <si>
    <t>061-3936793</t>
  </si>
  <si>
    <t>061-3671182/83</t>
  </si>
  <si>
    <t>061-3560600-2</t>
  </si>
  <si>
    <t>061-3560603</t>
  </si>
  <si>
    <t>061-3560338/0839301901</t>
  </si>
  <si>
    <t>061-3671845</t>
  </si>
  <si>
    <t>061-3560495</t>
  </si>
  <si>
    <t>061-3671142-5</t>
  </si>
  <si>
    <t>061-3671022</t>
  </si>
  <si>
    <t>061-3993368/69/71</t>
  </si>
  <si>
    <t>08-354318898</t>
  </si>
  <si>
    <t xml:space="preserve"> Cty TNHH Hang do Vina  </t>
  </si>
  <si>
    <t>061-3936961</t>
  </si>
  <si>
    <t>061-3936964</t>
  </si>
  <si>
    <t>061-3569101/2</t>
  </si>
  <si>
    <t>061-3569103</t>
  </si>
  <si>
    <t>061-3836581</t>
  </si>
  <si>
    <t>20/7/2011</t>
  </si>
  <si>
    <t>Cty TNHH Onishi (Việt Nam)</t>
  </si>
  <si>
    <t>25/7/2011</t>
  </si>
  <si>
    <t>Sản xuất nhãn, logo, decal từ nguyên liệu giấy, vải, da, nhựa và kim loại (có bao gồm công đoạn in, không bao gồm công đoạn xi mạ) phục vụ cho lĩnh vực trang trí phương tiện vận chuyển, nhà cửa và văn phòng.</t>
  </si>
  <si>
    <t>Việt Nam-Ý</t>
  </si>
  <si>
    <t xml:space="preserve">Cty Cáp điện và Hệ thống LS Việt Nam (tên cũ là Cty TNHH LS Cable Việt Nam) </t>
  </si>
  <si>
    <t>061-3984313</t>
  </si>
  <si>
    <t>061-3569520</t>
  </si>
  <si>
    <t>061-6291816</t>
  </si>
  <si>
    <t>061-3892983</t>
  </si>
  <si>
    <t xml:space="preserve">Sx hàng may mặc. Thực hiện quyền xuất khẩu, nhập khẩu các mặt hàng phù hợp với ngành nghề sản xuất kinh doanh của doanh nghiệp. </t>
  </si>
  <si>
    <t>061-3513312</t>
  </si>
  <si>
    <t>061-3513314</t>
  </si>
  <si>
    <t>061-6280202</t>
  </si>
  <si>
    <t>061-3569404/0854221155</t>
  </si>
  <si>
    <t>061-3569743</t>
  </si>
  <si>
    <t>061-3569755</t>
  </si>
  <si>
    <t>061-8877007</t>
  </si>
  <si>
    <t>061-8899586-8</t>
  </si>
  <si>
    <t>061-3560023</t>
  </si>
  <si>
    <t xml:space="preserve"> Cty CP Nhựa Tân Tiến (1) </t>
  </si>
  <si>
    <t>061-3570023</t>
  </si>
  <si>
    <t>061-3570025</t>
  </si>
  <si>
    <t>061-3673662/3</t>
  </si>
  <si>
    <t>061-8877036-8</t>
  </si>
  <si>
    <t>061-8877038-9</t>
  </si>
  <si>
    <t>061-3569895</t>
  </si>
  <si>
    <t>061-3836499</t>
  </si>
  <si>
    <t>061 - 3836498</t>
  </si>
  <si>
    <t xml:space="preserve"> Cty TNHH Wei Kang Việt Nam </t>
  </si>
  <si>
    <t xml:space="preserve">Chi nhánh Cty TNHH Cung ứng Nhựa đường </t>
  </si>
  <si>
    <t>061-3983037</t>
  </si>
  <si>
    <t>061-3514744</t>
  </si>
  <si>
    <t>15/8/2011</t>
  </si>
  <si>
    <t>Sx gạch thạch anh, gạch men. Thực hiện quyền nhập khẩu các mặt hàng phù hợp với hoạt động sản xuất kinh doanh của doanh nghiệp .</t>
  </si>
  <si>
    <t>Sản xuất các loại túi xách và vali; Cho thuê nhà xưởng dôi dư; Sản xuất các loại linh kiện của vali, túi xách</t>
  </si>
  <si>
    <t>Sx bộ truyền động, trục hộp số, trục bánh răng, bánh răng hộp số và một số linh kiện cơ khí dùng cho máy móc, phương tiện sử dụng động cơ và công cụ điện. Thực hiện quyền xuất khẩu, quyền nhập khẩu các mặt hàng phù hợp với hoạt động sản xuất kinh doanh của doanh nghiệp.</t>
  </si>
  <si>
    <t>Cty TNHH Yamato Protec (Đồng Nai) (tên cũ là  Cty TNHH YP Rex Việt Nam (cũ là Cty TNHH Meguro Việt Nam)</t>
  </si>
  <si>
    <t>Cty TNHH JFE Mechanical Việt Nam</t>
  </si>
  <si>
    <t>Thiết kế và sản xuất các loại cần cẩu, máy móc vận tải: hệ thống băng chuyền, hệ thống băng tải cầu cảng...; Thiết kế và sản xuất các thiết bị môi trường: thiết bị làm sạch không khí bằng túi, thiết bị làm sạch khí ga...; Thiết kế và sản xuất các thiết bị sản xuất sắt thép: thiết bị đóng gói thép cuộn, máy ép..., thiết bị phát điện, nhà kho tự động và máy phu cát; Thiết kế và sản xuất khung dầm cầu thép; Thiết kế và sản xuất các cấu kiện thép: bể chứa bằng thép, boong hoặc sàn bằng thép..; Thi công, lắp đặt hệ thống ống, lắp đặt hệ thống điện, tháo ráp, bảo trì, sửa chữa, phun sơn, xây dựng và chống thấm cho các loại cần cẩu, máy móc vận tải, thiết bị môi trường, thiết bị sản xuất thép, thiết bị phát điện, nhà kho tự động, máy phun cát, khung dầm cầu thép và các cấu kiện thép.</t>
  </si>
  <si>
    <t>Sản xuất giày dép các loại</t>
  </si>
  <si>
    <t>061-8877017</t>
  </si>
  <si>
    <t>061-8877016</t>
  </si>
  <si>
    <t>061-6280291/2</t>
  </si>
  <si>
    <t xml:space="preserve"> Cty TNHH AX-Thiết kế </t>
  </si>
  <si>
    <t>Cty TNHH Gỗ Xanh</t>
  </si>
  <si>
    <t xml:space="preserve">Cty TNHH HanSoll VN (thuê nhà xưởng của Cty Sao Việt) </t>
  </si>
  <si>
    <t>061-3514093/4/5</t>
  </si>
  <si>
    <t>061-3936513</t>
  </si>
  <si>
    <t>061-3514145</t>
  </si>
  <si>
    <t>061-3514046-8</t>
  </si>
  <si>
    <t>061-3836961</t>
  </si>
  <si>
    <t>061-3835677</t>
  </si>
  <si>
    <t>061-3834903</t>
  </si>
  <si>
    <t>061-3983502</t>
  </si>
  <si>
    <t>061-3569077</t>
  </si>
  <si>
    <t>061-3936030/1</t>
  </si>
  <si>
    <t>061-3981851/852</t>
  </si>
  <si>
    <t>061-3560575</t>
  </si>
  <si>
    <t>061-3560576</t>
  </si>
  <si>
    <t>061-3566061</t>
  </si>
  <si>
    <t>061-3566060</t>
  </si>
  <si>
    <t>061-3560171</t>
  </si>
  <si>
    <t xml:space="preserve"> Cty CP Thực phẩm Quốc tế </t>
  </si>
  <si>
    <t>0613-514223</t>
  </si>
  <si>
    <t>061-3671768/9</t>
  </si>
  <si>
    <t>061-3671767</t>
  </si>
  <si>
    <t>061-3836613</t>
  </si>
  <si>
    <t>08-838422745</t>
  </si>
  <si>
    <t>061-6281969/70</t>
  </si>
  <si>
    <t>061-6281971</t>
  </si>
  <si>
    <t>061-8972881</t>
  </si>
  <si>
    <t>17/10/2011</t>
  </si>
  <si>
    <t>Sản xuất mũ giày các loại</t>
  </si>
  <si>
    <t>19/10/2011</t>
  </si>
  <si>
    <t>Cty TNHH Acrowel Vietnam</t>
  </si>
  <si>
    <t>24/10/2011</t>
  </si>
  <si>
    <t>Cty TNHH Thiết bị Tân Tiến Sumiden Việt Nam</t>
  </si>
  <si>
    <t>Nhật Bản - Đài Loan</t>
  </si>
  <si>
    <t>Sản xuất, chế biến gỗ (thanh gỗ, trục gỗ dạng hình vuông, tròn,...) từ nguồn gỗ rừng trồng và nhập khẩu hợp pháp</t>
  </si>
  <si>
    <t>New Zealand-Việt Nam</t>
  </si>
  <si>
    <t>Cty TNHH Tanaka Scale Việt Nam</t>
  </si>
  <si>
    <t>Nhà máy Sản xuất, đóng gói của Cty Nestle Việt Nam</t>
  </si>
  <si>
    <t>Sản xuất, chế biến và đóng gói các loại thức uống dinh dưỡng, các sản phẩm ngũ cốc, các sản phẩm cà phê, các sản phẩm từ sữa, các loại nước hoa quả không ga, nước sốt và các chế phẩm làm nước sốt, gia vị và bột canh hỗn hợp các loại, mì ăn liền, trà hòa tan, bột kem thực vật các loại; đóng gói các sản phẩm sữa; cung cấp dịch vụ đóng gói sản phẩm</t>
  </si>
  <si>
    <t>270/GP</t>
  </si>
  <si>
    <t>061-8899437</t>
  </si>
  <si>
    <t>061-8899435/36</t>
  </si>
  <si>
    <t>061-3560896/3560054</t>
  </si>
  <si>
    <t>061-3560371-5</t>
  </si>
  <si>
    <t>061-3560364-5</t>
  </si>
  <si>
    <t>061-3560988</t>
  </si>
  <si>
    <t>061-6291766</t>
  </si>
  <si>
    <t>061-8971321</t>
  </si>
  <si>
    <t>061-8971320</t>
  </si>
  <si>
    <t>061-3984088</t>
  </si>
  <si>
    <t>08-38113285</t>
  </si>
  <si>
    <t>061-3836125</t>
  </si>
  <si>
    <t>061-3936556</t>
  </si>
  <si>
    <t>061-3936559</t>
  </si>
  <si>
    <t>061-3560817</t>
  </si>
  <si>
    <t>061-3569966/77</t>
  </si>
  <si>
    <t>061-3569955</t>
  </si>
  <si>
    <t>061 - 3936770/773</t>
  </si>
  <si>
    <t>061-3569165</t>
  </si>
  <si>
    <t>061-3936456</t>
  </si>
  <si>
    <t>061-3513881-4</t>
  </si>
  <si>
    <t>061-3513841</t>
  </si>
  <si>
    <t>061-8872083</t>
  </si>
  <si>
    <t>061-279337</t>
  </si>
  <si>
    <t>061-3994997</t>
  </si>
  <si>
    <t>061-3993334-7</t>
  </si>
  <si>
    <t>061-3560450</t>
  </si>
  <si>
    <t>061-3569387</t>
  </si>
  <si>
    <t>061-8877026-9</t>
  </si>
  <si>
    <t>061-3936014</t>
  </si>
  <si>
    <t>061-3968705</t>
  </si>
  <si>
    <t>061-3967695</t>
  </si>
  <si>
    <t>061-3569757</t>
  </si>
  <si>
    <t>061-3560522/26</t>
  </si>
  <si>
    <t>061-3569723/25</t>
  </si>
  <si>
    <t>061-3569936</t>
  </si>
  <si>
    <t>061-3569938</t>
  </si>
  <si>
    <t>21/11/2011</t>
  </si>
  <si>
    <t>Cty TNHH Sản phẩm Xây dựng Dingo</t>
  </si>
  <si>
    <t>Úc-Việt Nam</t>
  </si>
  <si>
    <t xml:space="preserve"> Cty TNHH Ace Pacific Việt Nam (tên cũ là Cty TNHH Shih Jung Việt Nam) </t>
  </si>
  <si>
    <t xml:space="preserve"> VN-Nhật Bản-Malaixia</t>
  </si>
  <si>
    <t xml:space="preserve">Việt Nam-Nhật bản-Malaixia </t>
  </si>
  <si>
    <t>Trung Quốc (Hong Kong)</t>
  </si>
  <si>
    <t xml:space="preserve"> Hàn Quốc-Nhật Bản</t>
  </si>
  <si>
    <t>Sản xuất nước giải khát, các loại bánh và chế biến các mặt hàng nông sản thực phẩm.</t>
  </si>
  <si>
    <t>Sx các dụng cụ y tế.</t>
  </si>
  <si>
    <t>061-6280999/207</t>
  </si>
  <si>
    <t>061-6280799</t>
  </si>
  <si>
    <t>061-3512498</t>
  </si>
  <si>
    <t>061-3836361-4</t>
  </si>
  <si>
    <t>061-6251851</t>
  </si>
  <si>
    <t>061-6251766</t>
  </si>
  <si>
    <t>061-3853586</t>
  </si>
  <si>
    <t>08-38126030/ 08-38126066
061-3833057/061</t>
  </si>
  <si>
    <t xml:space="preserve">Cty TNHH Jaan-E </t>
  </si>
  <si>
    <t>061-8877055</t>
  </si>
  <si>
    <t>061-8877056</t>
  </si>
  <si>
    <t>061-3671129/30</t>
  </si>
  <si>
    <t>061-3671131</t>
  </si>
  <si>
    <t>061-3512828/830</t>
  </si>
  <si>
    <t>061-3569140-5</t>
  </si>
  <si>
    <t>061-6278551</t>
  </si>
  <si>
    <t>061-3832911</t>
  </si>
  <si>
    <t>20/12/2011</t>
  </si>
  <si>
    <t>28/12/2011</t>
  </si>
  <si>
    <t>Cung cấp dịch vụ vận tải hàng hóa bằng đường bộ (CPC 7123); cung cấp dịch vụ đại lý vận tải hàng hóa bằng đường bộ (CPC 748); cung cấp các dịch vụ đại lý vận tải hàng hóa bằng đường hàng không (CPC 748); cung cấp các dịch vụ đại lý vận tải hàng hóa bằng đường biển (CPC 748); dịch vụ giao nhận hàng hóa được vận tải bằng đường biển (CPC 748); dịch vụ giao nhận hàng hóa vận tải bằng đường bộ (CPC 748); dịch vụ giao nhận hàng hóa được vận tải bằng đường sắt (CPC 7112); cung cấp dịch vụ lưu giữ hàng hóa (CPC 742); cung  cấp dịch vụ đại lý làm thủ tục hải quan; cung cấp dịch vụ đóng gói hàng hóa (CPC 749).</t>
  </si>
  <si>
    <t>Nhật Bản-Việt Nam</t>
  </si>
  <si>
    <t>21/12/2011</t>
  </si>
  <si>
    <t>Chi nhánh Công ty CP Everpia Việt Nam tại Đồng Nai.</t>
  </si>
  <si>
    <t>26/12/2011</t>
  </si>
  <si>
    <t>Dự án nhá máy sản xuất của Cty TNHH YKK Việt Nam tại KCN Nhơn Trạch III-giai đoạn 2</t>
  </si>
  <si>
    <t>Sản xuất đầu khóa kéo, dây kéo vòng, băng vải, chuỗi khóa kéo và các sản phẩm có liên quan</t>
  </si>
  <si>
    <t>Nhà máy sản xuất của Công ty CP thiết bị vệ sinh Caesar Việt Nam tại KCN Nhơn Trạch II-Nhơn Phú</t>
  </si>
  <si>
    <t>Sản xuất vòi nước và phụ kiện bằng kim loại dùng cho phòng tắm và các thiết bị vệ sinh; sản xuất các loại tủ cao cấp bằng nhựa, gỗ (từ nguồn gỗ hợp pháp) và inox dùng trong phòng tắm và nhà bếp</t>
  </si>
  <si>
    <t xml:space="preserve">Cty TNHH Sản xuất kim loại Yu Cheng </t>
  </si>
  <si>
    <t xml:space="preserve"> Cty TNHH liên doanh hóa chất Arirang (tên cũ là Cty TNHH Hóa chất Dy Vina)  </t>
  </si>
  <si>
    <t xml:space="preserve"> Cty TNHH S-Print (tên cũ là Cty TNHH NSK Global Textile) </t>
  </si>
  <si>
    <t xml:space="preserve"> Hàn Quốc-Mỹ-Singapore </t>
  </si>
  <si>
    <t>Cty TNHH Fujikura Electronics VN (tên cũ là Cty TNHH Sakai Circuit Device Việt Nam)</t>
  </si>
  <si>
    <t>Sản xuất các loại sản phẩm chăm sóc cá nhân và sản phẩm gia dụng bao gồm mỹ phẩm, các chế phẩm trang điểm, mỹ phẩm màu, đồ phụ kiện trang điểm, dầu thơm các loại; xà bông và sản phẩm chăm sóc tóc; kem đánh răng và sản phẩm chăm sóc răng miệng; chất khử mùi bồn cầu, kem dưỡng da và kem dưỡng ẩm toàn thân, dầu gội đầu và sản phẩm chăm sóc da; chất khử mùi cơ thể; chất tẩy rửa và sản phẩm phẩm lau nhà, nước lau nhà, nước xả vải; nước xịt phòng.</t>
  </si>
  <si>
    <t>Cty TNHH Thực phẩm House Việt Nam</t>
  </si>
  <si>
    <t>17/01/2012</t>
  </si>
  <si>
    <t>061-8877058</t>
  </si>
  <si>
    <t>061-3514676</t>
  </si>
  <si>
    <t>061-3936186</t>
  </si>
  <si>
    <t>Cty TNHH U-Best Việt Nam Polymer Industry</t>
  </si>
  <si>
    <t>061-3569000</t>
  </si>
  <si>
    <t>061-6293447</t>
  </si>
  <si>
    <t>061-8972235</t>
  </si>
  <si>
    <t>061-3569774</t>
  </si>
  <si>
    <t>061-3569773</t>
  </si>
  <si>
    <t>061-3936516</t>
  </si>
  <si>
    <t>061-8877035</t>
  </si>
  <si>
    <t xml:space="preserve"> Cty TNHH Hóa chất HsinSou Việt Nam </t>
  </si>
  <si>
    <t xml:space="preserve"> Cty TNHH Glassworks</t>
  </si>
  <si>
    <t>061-3991265</t>
  </si>
  <si>
    <t xml:space="preserve"> Cty TNHH Henkel Adhesive Technologies Việt Nam (tên cũ là Cty TNHH Henkel Dongsung Việt Nam) </t>
  </si>
  <si>
    <t>15/02/2012</t>
  </si>
  <si>
    <t>Cty TNHH Samil Textile</t>
  </si>
  <si>
    <t>061-8877045</t>
  </si>
  <si>
    <t>061-8877044</t>
  </si>
  <si>
    <t>061-3560409</t>
  </si>
  <si>
    <t>061-3836449</t>
  </si>
  <si>
    <t>061-3981708</t>
  </si>
  <si>
    <t>061-3991214</t>
  </si>
  <si>
    <t>Công ty TNHH Gia công và Dịch vụ thép Sài Gòn</t>
  </si>
  <si>
    <t>061-6291768</t>
  </si>
  <si>
    <t>061-3510156-9</t>
  </si>
  <si>
    <t>Cty TNHH Nam Rong (thuê nhà xưởng Cty CPCN Chính xác VN)</t>
  </si>
  <si>
    <t>061-3560066/67</t>
  </si>
  <si>
    <t>061-3561311</t>
  </si>
  <si>
    <t xml:space="preserve"> KCN SUỐI TRE</t>
  </si>
  <si>
    <t>KCN032</t>
  </si>
  <si>
    <t xml:space="preserve"> CỘNG - KCN SUỐI TRE</t>
  </si>
  <si>
    <t>KCN32</t>
  </si>
  <si>
    <t>KCN 22</t>
  </si>
  <si>
    <t>061-3841594</t>
  </si>
  <si>
    <t>061-3540067</t>
  </si>
  <si>
    <t>061-8972468</t>
  </si>
  <si>
    <t>061-3967691</t>
  </si>
  <si>
    <t>061-3936439/40/542</t>
  </si>
  <si>
    <t>061-6278569/70</t>
  </si>
  <si>
    <t>061-6278828</t>
  </si>
  <si>
    <t>061-6278718</t>
  </si>
  <si>
    <t>Nhật Bản-VN</t>
  </si>
  <si>
    <t>061-3569426</t>
  </si>
  <si>
    <t>061-3510697</t>
  </si>
  <si>
    <t>061-3673586</t>
  </si>
  <si>
    <t>23/3/2012</t>
  </si>
  <si>
    <t>Cty TNHH Belmont Manufacturing</t>
  </si>
  <si>
    <t>22/3/2012</t>
  </si>
  <si>
    <t>Sản xuất các nguyên vật liệu làm giày như: TPU da, TPU màng mỏng, TPU dạng nóng chảy, TPU hỗn hợp, PU da và PU màng mỏng..</t>
  </si>
  <si>
    <t>Sản xuất các loại mực in ( Lamination Ink, Surface Ink, Co-solvent flexo Ink, Transfer Ink).</t>
  </si>
  <si>
    <t>Cty TNHH SX Toàn Cầu LIXIL VN</t>
  </si>
  <si>
    <t>061-3512864</t>
  </si>
  <si>
    <t>061-8877013</t>
  </si>
  <si>
    <t>061-8877012</t>
  </si>
  <si>
    <t xml:space="preserve"> Singapore - Pháp</t>
  </si>
  <si>
    <t>061-3569147/8</t>
  </si>
  <si>
    <t>Cty TNHH Suzuki Latex Việt Nam (tên cũ Cty TNHH VSL)</t>
  </si>
  <si>
    <t>16/10/2007</t>
  </si>
  <si>
    <t>Cty TNHH Đầu tư Long Đức</t>
  </si>
  <si>
    <t>Đầu tư xây dựng kinh doanh cơ sở hạ tầng KCN Long Đức.</t>
  </si>
  <si>
    <t>Việt Nam - Singapore</t>
  </si>
  <si>
    <t>061-3569648</t>
  </si>
  <si>
    <t>061-8830381</t>
  </si>
  <si>
    <t>061-6256021</t>
  </si>
  <si>
    <t>061-6256022</t>
  </si>
  <si>
    <t>Cty TNHH YUUKI MOLD &amp; PLASTIC VN</t>
  </si>
  <si>
    <t>08-39103373</t>
  </si>
  <si>
    <t>25/4/2012</t>
  </si>
  <si>
    <t>British Virgin Islands</t>
  </si>
  <si>
    <t>27/3/2012</t>
  </si>
  <si>
    <t>Cty TNHH Công nghiệp Nhân Đức VN</t>
  </si>
  <si>
    <t>Chế tạo khuôn mẫu liên quan đến sản xuất các loại mắt kính bằng plastic và các loại mũ bằng plastic; sản xuất các loại mắt kính: kính mát, kính thể thao, kính bảo hộ (bao gồm chuyên dùng trượt tuyết và an toàn) và các loại linh kiện mắt kính bằng plastic hoặc kim loại; sản xuất các loại mũ bảo hiểm, mũ công trình, mũ ngành hàng chuyên dụng; sản xuất các loại thiết bị an toàn giao thông.</t>
  </si>
  <si>
    <t>29/3/2012</t>
  </si>
  <si>
    <t>Cty Daiwa Light Alloy Industry VN</t>
  </si>
  <si>
    <t>Sản xuất các chi tiết, linh kiện máy móc thiết bị từ hợp kim nhôm, như: máy phát điện, van công nghiệp, các loại máy nông nghiệp... (không bao gồm công đoạn xi mạ)</t>
  </si>
  <si>
    <t xml:space="preserve"> Cty CP Tuico (nhận sáp nhập Cty Unionline)</t>
  </si>
  <si>
    <t>061-3514791</t>
  </si>
  <si>
    <t>Cty TNHH Maspro VN</t>
  </si>
  <si>
    <t>17/5/2012</t>
  </si>
  <si>
    <t>Cty TNHH Bassday Việt Nam</t>
  </si>
  <si>
    <t>25/5/2012</t>
  </si>
  <si>
    <t>Cty TNHH Joowon Vina</t>
  </si>
  <si>
    <t>Sản xuất phụ kiện cho ngành giày</t>
  </si>
  <si>
    <t>Cty TNHH KCTC Vina (tên cũ là Cty TNHH Full Power Nhơn Trạch)</t>
  </si>
  <si>
    <t xml:space="preserve"> Cty TNHH On Semiconductor ( tên cũ là Cty Sanyo Di Solutions Việt Nam)  </t>
  </si>
  <si>
    <t>Sản xuất linh kiện, phụ tùng giảm xóc xe ô tô, xe gắn máy, xe đạp; sản xuất dụng cụ thể thao, trang thiết bị văn phòng và cửa văn phòng,.... Thực hiện quyền xuất khẩu, nhập khẩu.</t>
  </si>
  <si>
    <t>061-8971201/02/03/04</t>
  </si>
  <si>
    <t>061-8971205</t>
  </si>
  <si>
    <t>061-3566055</t>
  </si>
  <si>
    <t>061-3566056</t>
  </si>
  <si>
    <t xml:space="preserve"> Cty TNHH Zer-Mat </t>
  </si>
  <si>
    <t>14/6/2012</t>
  </si>
  <si>
    <t>sản xuất tấm nhựa ABS, HíP, PE, PP…từ chính phẩm; sản xuất các sả phẩm nhựa và các chi tiết, bộ phận của sả phẩm nhựa từ các tấm nhựa chính phẩm ABS, HíP, PE, PP,,,, để phụ cvụ cho ngành sản xuất đồ gia dụng, công nghiệp ôtô, đóng góp thực phẩm.</t>
  </si>
  <si>
    <t>Cty Hữu hạn Cơ khí Động lực Tòan cầu</t>
  </si>
  <si>
    <t>Việt Nam - Trung Quốc (Đài Loan)</t>
  </si>
  <si>
    <t>Sản xuất phụ kiện bằng kim loại có mạ hợp kim cho ngành may mặc, giày da, túi xách …</t>
  </si>
  <si>
    <t>ViỆt Nam - Hàn Quốc</t>
  </si>
  <si>
    <t>Sản xuất màng nhựa, tấm nhựa các lọai , vải tráng phủ keo nhựa (PVC, PU, PP) giả da, simili</t>
  </si>
  <si>
    <t xml:space="preserve"> Cty TNHH Viet Hsiang (tên cũ là Cty Piing Heh) </t>
  </si>
  <si>
    <t>Sản xuất và gia công sản phẩm may mặc</t>
  </si>
  <si>
    <t>Công ty TNHH Kowide Outdoors</t>
  </si>
  <si>
    <t>Công ty TNHH Gum Sung Vina</t>
  </si>
  <si>
    <t>Sản xuất và gia công các sản phẩm biến thế, bộ khuyếch đại, đàn piano, dây điện tử các loại dùng trong sản xuất linh kiện điện tử.</t>
  </si>
  <si>
    <t>061-3936579/779</t>
  </si>
  <si>
    <t>061-3566134</t>
  </si>
  <si>
    <t>061-3671688</t>
  </si>
  <si>
    <t>061-3521321</t>
  </si>
  <si>
    <t>061-3982866</t>
  </si>
  <si>
    <t>17/7/2012</t>
  </si>
  <si>
    <t xml:space="preserve">Cty TNHH W.K.K Đồng Nai </t>
  </si>
  <si>
    <t>25/7/2012</t>
  </si>
  <si>
    <t>Sản xuất các loại giường và các chi tiết, phụ tùng có liên quan; sản xuất các trang thiết bị y tế (máy, thiết bị tập chức năng, khay, thiết bị tay cầm dùng trong y tế, ống bơm,…) và các chi tiết phụ tùng có liên quan (quy trình sản xuất không bao gồm công đoạn xi mạ)</t>
  </si>
  <si>
    <t xml:space="preserve"> Cty TNHH Kỹ thuật điện tử Chính xác Wei-mo (Tên cũ là Cty TNHH Công nghiệp Syndyne (Việt Nam) </t>
  </si>
  <si>
    <t>Sản xuất, chế tác đồ trang sức các loại bằng kim loại như vàng, bạc, đồng, thau, thiếc, sắt, kẽm,… phụ kiện đồ tiêu dùng, phụ kiện văn phòng phẩm từ nguồn nguyên liệu nhập khẩu và mua trong nước</t>
  </si>
  <si>
    <t xml:space="preserve"> Đài Loan-British Virgin Islands-Marshall Isiands</t>
  </si>
  <si>
    <t>061-8890631</t>
  </si>
  <si>
    <t>061-3569578</t>
  </si>
  <si>
    <t>061-3560587/8</t>
  </si>
  <si>
    <t>061-3893433</t>
  </si>
  <si>
    <t>061-3647666</t>
  </si>
  <si>
    <t>061-3876812</t>
  </si>
  <si>
    <t xml:space="preserve">Trung Quốc (Hong Kong),  British Virgin Islands </t>
  </si>
  <si>
    <t>21/8/2012</t>
  </si>
  <si>
    <t>Cty TNHH Hayamizu Việt Nam</t>
  </si>
  <si>
    <t>Cty TNHH KSM</t>
  </si>
  <si>
    <t>24/8/2012</t>
  </si>
  <si>
    <t>Cty TNHH Kotop Vina</t>
  </si>
  <si>
    <t>30/8/2012</t>
  </si>
  <si>
    <t>Cty TNHH Nankai Kinzoku Việt Nam</t>
  </si>
  <si>
    <t xml:space="preserve"> Samoa</t>
  </si>
  <si>
    <t>Cty TNHH Max Succeed (tên cũ là Cty Quốc tế Vĩ Hảo Việt Nam TNHH)</t>
  </si>
  <si>
    <t xml:space="preserve"> Hàn Quốc - Nhật Bản</t>
  </si>
  <si>
    <t>061-3514333-lành</t>
  </si>
  <si>
    <t>lành 0989754444</t>
  </si>
  <si>
    <t>061-3541905</t>
  </si>
  <si>
    <t>061-8877059</t>
  </si>
  <si>
    <t>Sản xuất các nguyên phụ liệu ngành giày da</t>
  </si>
  <si>
    <t>Cty TNHH Thép Assab VN</t>
  </si>
  <si>
    <t>SX sản phẩm thép gia công(thép tấm, thép thanh, thép hình..); SX thép xử lý nhiệt</t>
  </si>
  <si>
    <t>Singapoore</t>
  </si>
  <si>
    <t>Sản xuất gọng áo lót, móc gài áo lót, dây áo lót, khoen áo lót</t>
  </si>
  <si>
    <t xml:space="preserve">British Virgin Islands </t>
  </si>
  <si>
    <t xml:space="preserve">Nhật Bản - Singapore </t>
  </si>
  <si>
    <t xml:space="preserve">Hàn Quốc </t>
  </si>
  <si>
    <t xml:space="preserve">Brunei Darussalam </t>
  </si>
  <si>
    <t xml:space="preserve">Sản xuất các sản phẩm nội thất và ngoại thất làm từ gỗ, kim loại, mây, tre, lá, gốm sứ, thủy tinh, pha lê, vải, nhựa, da và giả da (từ da thành phẩm)... </t>
  </si>
  <si>
    <t>Sản xuất các sản phẩm điện, điện tử và in trên các sản phẩm do Công ty sản xuất.; Sản xuất các linh kiện bằng nhựa dùng trong ngành điện tử với quy mô 100 tấn sản phẩm/năm</t>
  </si>
  <si>
    <t>Nhà máy sản xuất của Cty Yng Hua</t>
  </si>
  <si>
    <t>061-3992441</t>
  </si>
  <si>
    <t>061-8878150</t>
  </si>
  <si>
    <t>061-8878154</t>
  </si>
  <si>
    <t>0618972774</t>
  </si>
  <si>
    <t>Sản xuất, gia công các loại mặt hàng gia dụng bằng gỗ</t>
  </si>
  <si>
    <t>Sản xuất và chế biến thức ăn gia súc, gia cầm;  Chăn nuôi heo và gia súc (thực hiện ngoài trụ sở chính); Chăn nuôi gia cầm (thực hiện ngoài trụ sở chính).</t>
  </si>
  <si>
    <t>Malaysia - Việt Nam</t>
  </si>
  <si>
    <t>Sản xuất, chế biến hạt cà phê; thực hiện quyền XNK</t>
  </si>
  <si>
    <t>061-3836421-30</t>
  </si>
  <si>
    <t>061-569048</t>
  </si>
  <si>
    <t>061-3568339</t>
  </si>
  <si>
    <t>061-3569514-19</t>
  </si>
  <si>
    <t>061-3568052</t>
  </si>
  <si>
    <t>Sản xuất các sản phẩm may mặc (trang phục dùng cho múa ba lê, áo cưới …)</t>
  </si>
  <si>
    <t>Dự án Đường ống tiếp nhận và cung cấp khí CNG - Cty Sojitz VN</t>
  </si>
  <si>
    <t xml:space="preserve"> Samoa - Đài Loan</t>
  </si>
  <si>
    <t>Sx gia công sản phẩm mộc gia dụng và các bộ phận chi tiết sản phẩm gỗ từ nguồn nguyên liệu gỗ, ván nhập khẩu chính ngạch. SX gia công sản phẩm mộc gia dụng và các bộ phận chi tiết sản phẩm gỗ từ nguồn nguyên liệu gỗ, ván hợp pháp trong nước. Sơ chế (cắt, xẻ, bào láng, cắt cạnh, khoan lỗ) các loại gỗ từ nguồn nhập khẩu chính ngạch để XK. Thực hiện quyền xuất nhập khẩu, phân phối.</t>
  </si>
  <si>
    <t xml:space="preserve">Sx các sản phẩm tổng hợp từ nguyên liệu chính là dầu hạt điều dùng cho phanh (thắng) và bộ phận ly  hợp của xe ô tô và xe gắn máy. Thực hiện quyền xuất khẩu và nhập khẩu </t>
  </si>
  <si>
    <t>061-3864688</t>
  </si>
  <si>
    <t>061-3864693</t>
  </si>
  <si>
    <t>Dự án Nhà máy sản xuất hóa chất của Công ty TNHH Aureole Fine Chemical Products</t>
  </si>
  <si>
    <t>Sx thức ăn gia súc và gia cầm. Thực hiện quyền xuất nhập khẩu</t>
  </si>
  <si>
    <t>Sản xuất bao dệt bằng sợi PP, bao dệt bằng sợi PP lót, vải dệt bằng sợi PP để sản xuất bao, có bao gồm công đoạn in; Sản xuất các sản phẩm bằng nhựa dùng trong ngành thực phẩm (thùng, ly, tách, bao bì bằng nhựa…) không bao gồm công đoạn tái chế; Thực hiện quyền xuất, quyền nhập khẩu đối với những sản phẩm phù hợp với ngành nghề sản xuất kinh doanh của Doanh nghiệp theo quy định của pháp luật; Thực hiện quyền phân phối bán buôn, bán lẻ (không gắn với thành lập cơ sở bán buôn, bán lẻ các sản phẩm sau theo quy định của pháp luật: các loại bao bằng giấy, nhựa các loại (PP. PE), nhựa ghép màng BOPP, OPP, nhựa ghép giấy (Mã HS 6305); tấm phim PVC không xốp, BOPP phim (Mã HS 3920); hạt nhựa (Mã HS 3902); Bộ đồ ăn bằng nhựa loại sử dụng một lần, bao gồm: ly, thùng, vỉ, tô,… và những sản phẩm đóng gói khác dùng trong ngành thực phẩm (Mã HS 3924); chỉ khâu làm từ sợi filament nhân tạo, đã hoặc chưa đóng gói (Mã HS 5401); sợi filament tổng hợp, kể cả sợi monofilament tổng hợp có độ mảnh dưới 67 decitex làm từ nylon, từ các polyester, từ các polypropylene (Mã HS 5402); vải dệt thoi từ sợi dạng dài hoặc dạng tương tự (Mã HS 5407); Ống hút bằng nhựa, loại sử dụng một lần (Mã HS 3917); vỉ, tô, dĩa, ly,… và những vật dụng tương tự được làm bằng giấy hoặc giấy cứng (Mã HS 4823); hạt canxi, hợp chất canxi (Mã HS 2805); hạt canxi carbonat (Mã HS 2836); Dịch vụ tư vấn quản lý (CPC 865) trong ngành sản xuất bao bì nhựa; Sản xuất màng phim BOPP;</t>
  </si>
  <si>
    <t xml:space="preserve"> Cty TNHH FC Việt Nam (tên cũ Shirasaki VN)</t>
  </si>
  <si>
    <t>061-3892949</t>
  </si>
  <si>
    <t>Cty TNHH Impack Việt Nam</t>
  </si>
  <si>
    <t>14/12/2012</t>
  </si>
  <si>
    <t>Công ty TNHH Koken Việt Nam</t>
  </si>
  <si>
    <t>Dệt các sản phẩm từ sợi polyester; sản xuất các loại ống giấy dùng cho ngành dệt; thực hiện quyền xuất khẩu, nhập khẩu</t>
  </si>
  <si>
    <t>061-38336167</t>
  </si>
  <si>
    <t>Sx các loại bulon, đinh ốc, đinh vít, đinh ri-vê, các loại chốt, dây kéo tăng lực, khuôn mẫu và xử lý nhiệt, mạ bề mặt kim loại, phun ép nhựa các sản phẩm kim loại. Thực hiện quyền xuất nhập khẩu.</t>
  </si>
  <si>
    <t>MÃ KCN</t>
  </si>
  <si>
    <t>NGÀY CẤP</t>
  </si>
  <si>
    <t>SỐ GCNĐT ĐĂNG KÝ LẠI</t>
  </si>
  <si>
    <t>TÊN DỰ ÁN</t>
  </si>
  <si>
    <t>MÃ
NGÀNH KINH TẾ CẤP 4</t>
  </si>
  <si>
    <t>MÃ
NGÀNH KINH TẾ CẤP 2</t>
  </si>
  <si>
    <t>ĐĂNG KÝ</t>
  </si>
  <si>
    <t>VỐN ĐẦU TƯ
LŨY KẾ TỪ ĐẦU DỰ ÁN</t>
  </si>
  <si>
    <t>TỔNG SỐ</t>
  </si>
  <si>
    <t>TRONG ĐÓ: VN</t>
  </si>
  <si>
    <t>NGÀY ĐIỀU CHỈNH GẦN NHẤT</t>
  </si>
  <si>
    <t>DIỆN TÍCH</t>
  </si>
  <si>
    <t>MÃ HOẠT ĐỘNG</t>
  </si>
  <si>
    <t>MÃ QUỐC GIA</t>
  </si>
  <si>
    <t>THỰC
HIỆN</t>
  </si>
  <si>
    <t>LAO ĐỘNG
(Người)</t>
  </si>
  <si>
    <t>ĐIỆN THOẠI</t>
  </si>
  <si>
    <t>NGÀY HOẠT ĐỘNG</t>
  </si>
  <si>
    <t>Brunei Darussalam</t>
  </si>
  <si>
    <t xml:space="preserve"> Cty CP Gas Việt Nhật </t>
  </si>
  <si>
    <t>Cty TNHH Terumo BCT Việt Nam</t>
  </si>
  <si>
    <t>3600265395</t>
  </si>
  <si>
    <t>3600246811</t>
  </si>
  <si>
    <t>3600257958-1</t>
  </si>
  <si>
    <t>3600263817</t>
  </si>
  <si>
    <t>3600263944</t>
  </si>
  <si>
    <t>3600359371</t>
  </si>
  <si>
    <t>3600359484</t>
  </si>
  <si>
    <t>3600255100</t>
  </si>
  <si>
    <t>0300850801</t>
  </si>
  <si>
    <t>3600465041</t>
  </si>
  <si>
    <t>3600470683</t>
  </si>
  <si>
    <t>3600481734</t>
  </si>
  <si>
    <t>3600485577</t>
  </si>
  <si>
    <t>3600487239</t>
  </si>
  <si>
    <t>3600507301</t>
  </si>
  <si>
    <t>3600509651</t>
  </si>
  <si>
    <t>3600512608</t>
  </si>
  <si>
    <t>3600515020</t>
  </si>
  <si>
    <t>3600515662</t>
  </si>
  <si>
    <t>3600545709</t>
  </si>
  <si>
    <t>3600552086</t>
  </si>
  <si>
    <t>3600574185</t>
  </si>
  <si>
    <t>3600580855</t>
  </si>
  <si>
    <t>3600618890</t>
  </si>
  <si>
    <t>3600644900</t>
  </si>
  <si>
    <t>3600666693</t>
  </si>
  <si>
    <t>3600668186</t>
  </si>
  <si>
    <t>3600666686</t>
  </si>
  <si>
    <t>3600677381</t>
  </si>
  <si>
    <t>3600681571</t>
  </si>
  <si>
    <t>3600688545</t>
  </si>
  <si>
    <t>3600689323</t>
  </si>
  <si>
    <t>3600701228</t>
  </si>
  <si>
    <t>3600711392</t>
  </si>
  <si>
    <t>3600713600</t>
  </si>
  <si>
    <t>3600715894</t>
  </si>
  <si>
    <t>3600533527</t>
  </si>
  <si>
    <t>3600718951</t>
  </si>
  <si>
    <t>3600725250</t>
  </si>
  <si>
    <t>3600726550</t>
  </si>
  <si>
    <t>3600728621</t>
  </si>
  <si>
    <t>3600731141</t>
  </si>
  <si>
    <t>3600738387</t>
  </si>
  <si>
    <t>3600744895</t>
  </si>
  <si>
    <t>3600753931</t>
  </si>
  <si>
    <t>3600630601</t>
  </si>
  <si>
    <t>3600786729</t>
  </si>
  <si>
    <t>3600790161</t>
  </si>
  <si>
    <t>3600816236</t>
  </si>
  <si>
    <t>3600823515</t>
  </si>
  <si>
    <t>3600817751</t>
  </si>
  <si>
    <t>3600819692</t>
  </si>
  <si>
    <t>3600861101</t>
  </si>
  <si>
    <t>3600873386</t>
  </si>
  <si>
    <t>0304379252</t>
  </si>
  <si>
    <t>3600913127</t>
  </si>
  <si>
    <t>3600918132</t>
  </si>
  <si>
    <t>3600932916</t>
  </si>
  <si>
    <t>3600938918</t>
  </si>
  <si>
    <t>3600967316</t>
  </si>
  <si>
    <t>3600975684</t>
  </si>
  <si>
    <t>3600994768</t>
  </si>
  <si>
    <t>3601000200</t>
  </si>
  <si>
    <t>3601022437</t>
  </si>
  <si>
    <t>3601117199</t>
  </si>
  <si>
    <t>3601324879</t>
  </si>
  <si>
    <t>3601404806</t>
  </si>
  <si>
    <t>3600248569</t>
  </si>
  <si>
    <t>3602231151</t>
  </si>
  <si>
    <t>3600478837</t>
  </si>
  <si>
    <t>3602314457</t>
  </si>
  <si>
    <t>3602328918</t>
  </si>
  <si>
    <t>3602375322</t>
  </si>
  <si>
    <t>3602387173</t>
  </si>
  <si>
    <t>3602403932</t>
  </si>
  <si>
    <t>3602401808</t>
  </si>
  <si>
    <t>3602464741</t>
  </si>
  <si>
    <t>3602482363</t>
  </si>
  <si>
    <t>3602651420</t>
  </si>
  <si>
    <t>3600244645</t>
  </si>
  <si>
    <t>3600234213</t>
  </si>
  <si>
    <t>3600236891</t>
  </si>
  <si>
    <t>3600253223</t>
  </si>
  <si>
    <t>3600241669</t>
  </si>
  <si>
    <t>3600484622</t>
  </si>
  <si>
    <t>3600525195</t>
  </si>
  <si>
    <t>3600525212</t>
  </si>
  <si>
    <t>3600861447</t>
  </si>
  <si>
    <t>36003761883</t>
  </si>
  <si>
    <t>3700393224</t>
  </si>
  <si>
    <t>3600568216</t>
  </si>
  <si>
    <t>3600241468</t>
  </si>
  <si>
    <t>3600264514</t>
  </si>
  <si>
    <t>3600262806</t>
  </si>
  <si>
    <t>3600401760</t>
  </si>
  <si>
    <t>3600267635</t>
  </si>
  <si>
    <t>3600237824</t>
  </si>
  <si>
    <t>3600255799</t>
  </si>
  <si>
    <t>3600254629</t>
  </si>
  <si>
    <t>3600263020</t>
  </si>
  <si>
    <t>3600244941</t>
  </si>
  <si>
    <t>3600266046</t>
  </si>
  <si>
    <t>3600253135</t>
  </si>
  <si>
    <t>3600245712</t>
  </si>
  <si>
    <t>3600243377</t>
  </si>
  <si>
    <t>3600264641</t>
  </si>
  <si>
    <t>3600255943</t>
  </si>
  <si>
    <t>3600243747</t>
  </si>
  <si>
    <t>3600235305</t>
  </si>
  <si>
    <t>3600254361</t>
  </si>
  <si>
    <t>3600256520</t>
  </si>
  <si>
    <t>3600253061</t>
  </si>
  <si>
    <t>3600240425</t>
  </si>
  <si>
    <t>3600238602</t>
  </si>
  <si>
    <t>3600240030</t>
  </si>
  <si>
    <t>3600243539</t>
  </si>
  <si>
    <t>3600246593</t>
  </si>
  <si>
    <t>3600255340</t>
  </si>
  <si>
    <t>3600249795</t>
  </si>
  <si>
    <t>360044713</t>
  </si>
  <si>
    <t>3600247893</t>
  </si>
  <si>
    <t>3600263581</t>
  </si>
  <si>
    <t>3600245416</t>
  </si>
  <si>
    <t>3600249837</t>
  </si>
  <si>
    <t>3600239483</t>
  </si>
  <si>
    <t>3600659583</t>
  </si>
  <si>
    <t>3600240707</t>
  </si>
  <si>
    <t>3600242246</t>
  </si>
  <si>
    <t>3600358427</t>
  </si>
  <si>
    <t>3600262362</t>
  </si>
  <si>
    <t>3600251554</t>
  </si>
  <si>
    <t>3600275957</t>
  </si>
  <si>
    <t>3600239229</t>
  </si>
  <si>
    <t>0300771645</t>
  </si>
  <si>
    <t>3600259680</t>
  </si>
  <si>
    <t>3600251699</t>
  </si>
  <si>
    <t>3600254499</t>
  </si>
  <si>
    <t>3600241242</t>
  </si>
  <si>
    <t>3600253022</t>
  </si>
  <si>
    <t>3600259881</t>
  </si>
  <si>
    <t>3600361204</t>
  </si>
  <si>
    <t>3600411423</t>
  </si>
  <si>
    <t>3600370960</t>
  </si>
  <si>
    <t>3600416862</t>
  </si>
  <si>
    <t>3600224423</t>
  </si>
  <si>
    <t>3600450091</t>
  </si>
  <si>
    <t>3600458894</t>
  </si>
  <si>
    <t>3600478731</t>
  </si>
  <si>
    <t>3600477110</t>
  </si>
  <si>
    <t>3600499883</t>
  </si>
  <si>
    <t>3600492687</t>
  </si>
  <si>
    <t>3600496882</t>
  </si>
  <si>
    <t>3600523938</t>
  </si>
  <si>
    <t>3600525526</t>
  </si>
  <si>
    <t>3600611983</t>
  </si>
  <si>
    <t>3600627535</t>
  </si>
  <si>
    <t>3600456424</t>
  </si>
  <si>
    <t>3600685086</t>
  </si>
  <si>
    <t>3600692936</t>
  </si>
  <si>
    <t>3600723736</t>
  </si>
  <si>
    <t>3600737062</t>
  </si>
  <si>
    <t>3600856422</t>
  </si>
  <si>
    <t>0304680974</t>
  </si>
  <si>
    <t>3600241228</t>
  </si>
  <si>
    <t>3600254001</t>
  </si>
  <si>
    <t>3600258817</t>
  </si>
  <si>
    <t>3600248368</t>
  </si>
  <si>
    <t>3600242888</t>
  </si>
  <si>
    <t>3600524089</t>
  </si>
  <si>
    <t>3600360169</t>
  </si>
  <si>
    <t>3600462957</t>
  </si>
  <si>
    <t>3600649634</t>
  </si>
  <si>
    <t>3600655437</t>
  </si>
  <si>
    <t>3600749484</t>
  </si>
  <si>
    <t>3600745306</t>
  </si>
  <si>
    <t>3601045297</t>
  </si>
  <si>
    <t>3602029555</t>
  </si>
  <si>
    <t>3600245568</t>
  </si>
  <si>
    <t>3600245014</t>
  </si>
  <si>
    <t>3600245670</t>
  </si>
  <si>
    <t>3600244282</t>
  </si>
  <si>
    <t>3600244765</t>
  </si>
  <si>
    <t>3600255125</t>
  </si>
  <si>
    <t>3600263870</t>
  </si>
  <si>
    <t>3600428667</t>
  </si>
  <si>
    <t>3600450302</t>
  </si>
  <si>
    <t>3600454681</t>
  </si>
  <si>
    <t>3600476318</t>
  </si>
  <si>
    <t>3600487253</t>
  </si>
  <si>
    <t>3600490111</t>
  </si>
  <si>
    <t>3600488313</t>
  </si>
  <si>
    <t>3600488786</t>
  </si>
  <si>
    <t>3600505706</t>
  </si>
  <si>
    <t>3600511964</t>
  </si>
  <si>
    <t>3600520704</t>
  </si>
  <si>
    <t>3600521465</t>
  </si>
  <si>
    <t>3600525170</t>
  </si>
  <si>
    <t>3600529577</t>
  </si>
  <si>
    <t>3600526600</t>
  </si>
  <si>
    <t>3600532844</t>
  </si>
  <si>
    <t>3600541969</t>
  </si>
  <si>
    <t>3600552223</t>
  </si>
  <si>
    <t>3600592233</t>
  </si>
  <si>
    <t>3600609695</t>
  </si>
  <si>
    <t>3600612112</t>
  </si>
  <si>
    <t>3600630055</t>
  </si>
  <si>
    <t>3600653158</t>
  </si>
  <si>
    <t>3600658646</t>
  </si>
  <si>
    <t>3600663597</t>
  </si>
  <si>
    <t>3600665280</t>
  </si>
  <si>
    <t>3600669831</t>
  </si>
  <si>
    <t>3600675377</t>
  </si>
  <si>
    <t>3600696257</t>
  </si>
  <si>
    <t>3600713985</t>
  </si>
  <si>
    <t>3600717299</t>
  </si>
  <si>
    <t>3600717108</t>
  </si>
  <si>
    <t>3600725892</t>
  </si>
  <si>
    <t>3600727586</t>
  </si>
  <si>
    <t>3600728029</t>
  </si>
  <si>
    <t>3600728082</t>
  </si>
  <si>
    <t>3600752790</t>
  </si>
  <si>
    <t>3600758760</t>
  </si>
  <si>
    <t>3600793684</t>
  </si>
  <si>
    <t>3600727836</t>
  </si>
  <si>
    <t>3600813482</t>
  </si>
  <si>
    <t>3600869608</t>
  </si>
  <si>
    <t>3600922403</t>
  </si>
  <si>
    <t>3600958061</t>
  </si>
  <si>
    <t>3601047738</t>
  </si>
  <si>
    <t>0302755896</t>
  </si>
  <si>
    <t>3602504828</t>
  </si>
  <si>
    <t>3600266060</t>
  </si>
  <si>
    <t>3600243024</t>
  </si>
  <si>
    <t>3600241066</t>
  </si>
  <si>
    <t>3600240432</t>
  </si>
  <si>
    <t>3600241718</t>
  </si>
  <si>
    <t>3600506273</t>
  </si>
  <si>
    <t>3600504910</t>
  </si>
  <si>
    <t>3600533693</t>
  </si>
  <si>
    <t>3600563401</t>
  </si>
  <si>
    <t>3600591014</t>
  </si>
  <si>
    <t>3600610838</t>
  </si>
  <si>
    <t>3600631524</t>
  </si>
  <si>
    <t>3600630626</t>
  </si>
  <si>
    <t>3600630619</t>
  </si>
  <si>
    <t>3600637861</t>
  </si>
  <si>
    <t>3600648623</t>
  </si>
  <si>
    <t>3600648630</t>
  </si>
  <si>
    <t>3600655941</t>
  </si>
  <si>
    <t>3600660518</t>
  </si>
  <si>
    <t>3600663685</t>
  </si>
  <si>
    <t>3600672129</t>
  </si>
  <si>
    <t>3600674743</t>
  </si>
  <si>
    <t>3600677078</t>
  </si>
  <si>
    <t>3600686259</t>
  </si>
  <si>
    <t>3600693792</t>
  </si>
  <si>
    <t>3600696715</t>
  </si>
  <si>
    <t>3600718648</t>
  </si>
  <si>
    <t>3600719200</t>
  </si>
  <si>
    <t>3600563401-001</t>
  </si>
  <si>
    <t>3600728011</t>
  </si>
  <si>
    <t>3700446081</t>
  </si>
  <si>
    <t>3600731166</t>
  </si>
  <si>
    <t>3600244035</t>
  </si>
  <si>
    <t>3600786736</t>
  </si>
  <si>
    <t>3600805869</t>
  </si>
  <si>
    <t>3600804456</t>
  </si>
  <si>
    <t>3600811319</t>
  </si>
  <si>
    <t>3600902365</t>
  </si>
  <si>
    <t>3601056595</t>
  </si>
  <si>
    <t>3601128472</t>
  </si>
  <si>
    <t>3601405373</t>
  </si>
  <si>
    <t>3602028015</t>
  </si>
  <si>
    <t>3600254227</t>
  </si>
  <si>
    <t>3600249192</t>
  </si>
  <si>
    <t>3600254851</t>
  </si>
  <si>
    <t>3600253375</t>
  </si>
  <si>
    <t>3600265853</t>
  </si>
  <si>
    <t>3600365047</t>
  </si>
  <si>
    <t>3600477135</t>
  </si>
  <si>
    <t>3600487246</t>
  </si>
  <si>
    <t>3600492366</t>
  </si>
  <si>
    <t>3600497815</t>
  </si>
  <si>
    <t>3600505181</t>
  </si>
  <si>
    <t>3600505223</t>
  </si>
  <si>
    <t>3600505495</t>
  </si>
  <si>
    <t>3600526174</t>
  </si>
  <si>
    <t>3600523053</t>
  </si>
  <si>
    <t>3600606704</t>
  </si>
  <si>
    <t>3600526625</t>
  </si>
  <si>
    <t>3600573294</t>
  </si>
  <si>
    <t>3600573093</t>
  </si>
  <si>
    <t>3600606655</t>
  </si>
  <si>
    <t>3600612137</t>
  </si>
  <si>
    <t>3600625344</t>
  </si>
  <si>
    <t>3600630217</t>
  </si>
  <si>
    <t>3600654320</t>
  </si>
  <si>
    <t>3600663269</t>
  </si>
  <si>
    <t>3600667224</t>
  </si>
  <si>
    <t>3600670844</t>
  </si>
  <si>
    <t>3600691668</t>
  </si>
  <si>
    <t>3600691629</t>
  </si>
  <si>
    <t>3600726575</t>
  </si>
  <si>
    <t>3600743147</t>
  </si>
  <si>
    <t>3600805266</t>
  </si>
  <si>
    <t>3600795561</t>
  </si>
  <si>
    <t>3600841225</t>
  </si>
  <si>
    <t>3600895157</t>
  </si>
  <si>
    <t>3600991622</t>
  </si>
  <si>
    <t>3601019917</t>
  </si>
  <si>
    <t>3602789563</t>
  </si>
  <si>
    <t>3600261552</t>
  </si>
  <si>
    <t>3600250335</t>
  </si>
  <si>
    <t>3600254869</t>
  </si>
  <si>
    <t>3600515630</t>
  </si>
  <si>
    <t>3600531128</t>
  </si>
  <si>
    <t>3600580044</t>
  </si>
  <si>
    <t>3600591021</t>
  </si>
  <si>
    <t>3600595770</t>
  </si>
  <si>
    <t>3600603799</t>
  </si>
  <si>
    <t>3600625432</t>
  </si>
  <si>
    <t>3600617858</t>
  </si>
  <si>
    <t>3600641177</t>
  </si>
  <si>
    <t>3600679597</t>
  </si>
  <si>
    <t>3600725684</t>
  </si>
  <si>
    <t>3600726543</t>
  </si>
  <si>
    <t>3600728195</t>
  </si>
  <si>
    <t>3600753794</t>
  </si>
  <si>
    <t>3600846424</t>
  </si>
  <si>
    <t>3600899313</t>
  </si>
  <si>
    <t>3600899539</t>
  </si>
  <si>
    <t>3600905260</t>
  </si>
  <si>
    <t>3600905366</t>
  </si>
  <si>
    <t>3600938788</t>
  </si>
  <si>
    <t>3600953659</t>
  </si>
  <si>
    <t>3600964989</t>
  </si>
  <si>
    <t>3600892847</t>
  </si>
  <si>
    <t>3601094946</t>
  </si>
  <si>
    <t>3602629351</t>
  </si>
  <si>
    <t>3602692106</t>
  </si>
  <si>
    <t>3600250060</t>
  </si>
  <si>
    <t>3600517557</t>
  </si>
  <si>
    <t>3600586328</t>
  </si>
  <si>
    <t>3600595763</t>
  </si>
  <si>
    <t>3600595756</t>
  </si>
  <si>
    <t>3600602273</t>
  </si>
  <si>
    <t>3600610098</t>
  </si>
  <si>
    <t>3600639065</t>
  </si>
  <si>
    <t>3600653415</t>
  </si>
  <si>
    <t>3600663854</t>
  </si>
  <si>
    <t>3600667383</t>
  </si>
  <si>
    <t>3600672295</t>
  </si>
  <si>
    <t>3600674052</t>
  </si>
  <si>
    <t>3600676902</t>
  </si>
  <si>
    <t>3600711988</t>
  </si>
  <si>
    <t>3600731871</t>
  </si>
  <si>
    <t>3600777989</t>
  </si>
  <si>
    <t>3600807979</t>
  </si>
  <si>
    <t>3600810160</t>
  </si>
  <si>
    <t>3600878627</t>
  </si>
  <si>
    <t>3600882782</t>
  </si>
  <si>
    <t>3600893174</t>
  </si>
  <si>
    <t>3600925891</t>
  </si>
  <si>
    <t>3600932923</t>
  </si>
  <si>
    <t>3600975620</t>
  </si>
  <si>
    <t>3601004861</t>
  </si>
  <si>
    <t>3602352678</t>
  </si>
  <si>
    <t>3602458794</t>
  </si>
  <si>
    <t>3602787661</t>
  </si>
  <si>
    <t>3600631041</t>
  </si>
  <si>
    <t>3600685840</t>
  </si>
  <si>
    <t>3600815289</t>
  </si>
  <si>
    <t>3600837370</t>
  </si>
  <si>
    <t>3600836923</t>
  </si>
  <si>
    <t>3600852146</t>
  </si>
  <si>
    <t>3600879846</t>
  </si>
  <si>
    <t>3600890952</t>
  </si>
  <si>
    <t>3600921745</t>
  </si>
  <si>
    <t>3600922386</t>
  </si>
  <si>
    <t>3600933282</t>
  </si>
  <si>
    <t>3600942745</t>
  </si>
  <si>
    <t>3600943192</t>
  </si>
  <si>
    <t>3600955617</t>
  </si>
  <si>
    <t>3600965686</t>
  </si>
  <si>
    <t>3602018377</t>
  </si>
  <si>
    <t>3601018800</t>
  </si>
  <si>
    <t>3602387166</t>
  </si>
  <si>
    <t>3602417558</t>
  </si>
  <si>
    <t>3602572514</t>
  </si>
  <si>
    <t>3600233925</t>
  </si>
  <si>
    <t>3600265726</t>
  </si>
  <si>
    <t>3600450214</t>
  </si>
  <si>
    <t>3600233805</t>
  </si>
  <si>
    <t>3600245832</t>
  </si>
  <si>
    <t>3600410356</t>
  </si>
  <si>
    <t>3600456375</t>
  </si>
  <si>
    <t>3600492775</t>
  </si>
  <si>
    <t>3600618918</t>
  </si>
  <si>
    <t>3600662804</t>
  </si>
  <si>
    <t>3600674278</t>
  </si>
  <si>
    <t>3600690008</t>
  </si>
  <si>
    <t>3600708431</t>
  </si>
  <si>
    <t>3600712484</t>
  </si>
  <si>
    <t>3600717041</t>
  </si>
  <si>
    <t>3600745497</t>
  </si>
  <si>
    <t>3600751074</t>
  </si>
  <si>
    <t>3600792024</t>
  </si>
  <si>
    <t>3600836994</t>
  </si>
  <si>
    <t>3600838159</t>
  </si>
  <si>
    <t>3600841666</t>
  </si>
  <si>
    <t>3600874686</t>
  </si>
  <si>
    <t>3600877581</t>
  </si>
  <si>
    <t>3600909949</t>
  </si>
  <si>
    <t>3600919425</t>
  </si>
  <si>
    <t>3600934159</t>
  </si>
  <si>
    <t>3600958079</t>
  </si>
  <si>
    <t>1100598642-019</t>
  </si>
  <si>
    <t>3600525188</t>
  </si>
  <si>
    <t>3600528100</t>
  </si>
  <si>
    <t>3600529584</t>
  </si>
  <si>
    <t>3600585927</t>
  </si>
  <si>
    <t>3600563391</t>
  </si>
  <si>
    <t>3600580848</t>
  </si>
  <si>
    <t>3600585941</t>
  </si>
  <si>
    <t>3600629758</t>
  </si>
  <si>
    <t>3600633539</t>
  </si>
  <si>
    <t>3600635582</t>
  </si>
  <si>
    <t>3600666679</t>
  </si>
  <si>
    <t>3600674542</t>
  </si>
  <si>
    <t>3600677180</t>
  </si>
  <si>
    <t>3600685720</t>
  </si>
  <si>
    <t>3600691650</t>
  </si>
  <si>
    <t>3600690600</t>
  </si>
  <si>
    <t>3600712389</t>
  </si>
  <si>
    <t>3600723976</t>
  </si>
  <si>
    <t>3600725571</t>
  </si>
  <si>
    <t>3600745507</t>
  </si>
  <si>
    <t>3600748755</t>
  </si>
  <si>
    <t>3600756509</t>
  </si>
  <si>
    <t>3600777139</t>
  </si>
  <si>
    <t>3600809133</t>
  </si>
  <si>
    <t>3600873996</t>
  </si>
  <si>
    <t>3600897411</t>
  </si>
  <si>
    <t>3600245631</t>
  </si>
  <si>
    <t>3600954356</t>
  </si>
  <si>
    <t>3600961219</t>
  </si>
  <si>
    <t>3601010551</t>
  </si>
  <si>
    <t>3601018448</t>
  </si>
  <si>
    <t>3601275004</t>
  </si>
  <si>
    <t>3602549963</t>
  </si>
  <si>
    <t>3600661374</t>
  </si>
  <si>
    <t>3600672150</t>
  </si>
  <si>
    <t>3600672104</t>
  </si>
  <si>
    <t>3600685093</t>
  </si>
  <si>
    <t>3600690618</t>
  </si>
  <si>
    <t>3600718912</t>
  </si>
  <si>
    <t>3600716048</t>
  </si>
  <si>
    <t>3600717820</t>
  </si>
  <si>
    <t>3600721626</t>
  </si>
  <si>
    <t>3600723655</t>
  </si>
  <si>
    <t>3600729671</t>
  </si>
  <si>
    <t>3600728396</t>
  </si>
  <si>
    <t>3600729826</t>
  </si>
  <si>
    <t>3600777040</t>
  </si>
  <si>
    <t>3600784457</t>
  </si>
  <si>
    <t>3600790154</t>
  </si>
  <si>
    <t>3600797311</t>
  </si>
  <si>
    <t>3600812993</t>
  </si>
  <si>
    <t>3600811291</t>
  </si>
  <si>
    <t>3600823561</t>
  </si>
  <si>
    <t>3600828344</t>
  </si>
  <si>
    <t>3600823508</t>
  </si>
  <si>
    <t>3600849520</t>
  </si>
  <si>
    <t>3600855877</t>
  </si>
  <si>
    <t>3600872008</t>
  </si>
  <si>
    <t>3600873058</t>
  </si>
  <si>
    <t>3600886321</t>
  </si>
  <si>
    <t>3600884363</t>
  </si>
  <si>
    <t>3600939069</t>
  </si>
  <si>
    <t>3600788934</t>
  </si>
  <si>
    <t>3600974465</t>
  </si>
  <si>
    <t>3601065938</t>
  </si>
  <si>
    <t>3601192647</t>
  </si>
  <si>
    <t>3602364916</t>
  </si>
  <si>
    <t>3602789161</t>
  </si>
  <si>
    <t>3602814717</t>
  </si>
  <si>
    <t>3600358402</t>
  </si>
  <si>
    <t>3600834796</t>
  </si>
  <si>
    <t>3600840729</t>
  </si>
  <si>
    <t>3600727240</t>
  </si>
  <si>
    <t>3600487052</t>
  </si>
  <si>
    <t>3600515013</t>
  </si>
  <si>
    <t>3600520091</t>
  </si>
  <si>
    <t>3600905246</t>
  </si>
  <si>
    <t>3600777971</t>
  </si>
  <si>
    <t>3602453676</t>
  </si>
  <si>
    <t>3602814724</t>
  </si>
  <si>
    <t>3600993316</t>
  </si>
  <si>
    <t>0305051873</t>
  </si>
  <si>
    <t>3602456885</t>
  </si>
  <si>
    <t>3600532315</t>
  </si>
  <si>
    <t>3600237278</t>
  </si>
  <si>
    <t>3600622216</t>
  </si>
  <si>
    <t>3601010061</t>
  </si>
  <si>
    <t>3600265571</t>
  </si>
  <si>
    <t>3600710751</t>
  </si>
  <si>
    <t>3600526590</t>
  </si>
  <si>
    <t>3600249019</t>
  </si>
  <si>
    <t>3600676042</t>
  </si>
  <si>
    <t>3600488793</t>
  </si>
  <si>
    <t>3600248720</t>
  </si>
  <si>
    <t>3600517525</t>
  </si>
  <si>
    <t>3600965005</t>
  </si>
  <si>
    <t>3600603809</t>
  </si>
  <si>
    <t>3600695207</t>
  </si>
  <si>
    <t>3602396516</t>
  </si>
  <si>
    <t>3600655980</t>
  </si>
  <si>
    <t>3600477142</t>
  </si>
  <si>
    <t>3600840239</t>
  </si>
  <si>
    <t>3600263422</t>
  </si>
  <si>
    <t>3600234703</t>
  </si>
  <si>
    <t>3601027019</t>
  </si>
  <si>
    <t>3600264144</t>
  </si>
  <si>
    <t>3600523430</t>
  </si>
  <si>
    <t>3602125812</t>
  </si>
  <si>
    <t>3600583091</t>
  </si>
  <si>
    <t>3600233178</t>
  </si>
  <si>
    <t>3600874340</t>
  </si>
  <si>
    <t>3601050184</t>
  </si>
  <si>
    <t>3600661381</t>
  </si>
  <si>
    <t>3600895206</t>
  </si>
  <si>
    <t>3600883881</t>
  </si>
  <si>
    <t>3602178162</t>
  </si>
  <si>
    <t>3600886314</t>
  </si>
  <si>
    <t>3600973013</t>
  </si>
  <si>
    <t>3602226088</t>
  </si>
  <si>
    <t>3600726462</t>
  </si>
  <si>
    <t>3600869661</t>
  </si>
  <si>
    <t>3600660490</t>
  </si>
  <si>
    <t>3600807993</t>
  </si>
  <si>
    <t>3600685382</t>
  </si>
  <si>
    <t>3600816268</t>
  </si>
  <si>
    <t>3601413448</t>
  </si>
  <si>
    <t>3600232833</t>
  </si>
  <si>
    <t>3600676035</t>
  </si>
  <si>
    <t>3600909667</t>
  </si>
  <si>
    <t>3602428616</t>
  </si>
  <si>
    <t>3600900745</t>
  </si>
  <si>
    <t>3600975853</t>
  </si>
  <si>
    <t>3600505696</t>
  </si>
  <si>
    <t>3602677387</t>
  </si>
  <si>
    <t>3600818307</t>
  </si>
  <si>
    <t>3600245399</t>
  </si>
  <si>
    <t>3602819497</t>
  </si>
  <si>
    <t>3600462308</t>
  </si>
  <si>
    <t>3602881833</t>
  </si>
  <si>
    <t>3600873643</t>
  </si>
  <si>
    <t>3602257664</t>
  </si>
  <si>
    <t>3600880182</t>
  </si>
  <si>
    <t>3600840221</t>
  </si>
  <si>
    <t>3602569310</t>
  </si>
  <si>
    <t>3602794690</t>
  </si>
  <si>
    <t>3600633200</t>
  </si>
  <si>
    <t>3600245208</t>
  </si>
  <si>
    <t>3600738637</t>
  </si>
  <si>
    <t>3600728075</t>
  </si>
  <si>
    <t>3600525533</t>
  </si>
  <si>
    <t>3602590993</t>
  </si>
  <si>
    <t>3600523448</t>
  </si>
  <si>
    <t>3600817303</t>
  </si>
  <si>
    <t>3600258422</t>
  </si>
  <si>
    <t>3600564476</t>
  </si>
  <si>
    <t>3600525205</t>
  </si>
  <si>
    <t>3601019882</t>
  </si>
  <si>
    <t>3600692943</t>
  </si>
  <si>
    <t>3600564525</t>
  </si>
  <si>
    <t>3600727258</t>
  </si>
  <si>
    <t>3600445366</t>
  </si>
  <si>
    <t>3601405158</t>
  </si>
  <si>
    <t>3600631482</t>
  </si>
  <si>
    <t>3600725733</t>
  </si>
  <si>
    <t>3600526311</t>
  </si>
  <si>
    <t>3602519687</t>
  </si>
  <si>
    <t>3600532114</t>
  </si>
  <si>
    <t>3600663847</t>
  </si>
  <si>
    <t>3602632594</t>
  </si>
  <si>
    <t>3601051082</t>
  </si>
  <si>
    <t>3600609688</t>
  </si>
  <si>
    <t>3602851564</t>
  </si>
  <si>
    <t>3602807396</t>
  </si>
  <si>
    <t>3600916826</t>
  </si>
  <si>
    <t>3600555048</t>
  </si>
  <si>
    <t>3602703358</t>
  </si>
  <si>
    <t>3602703340</t>
  </si>
  <si>
    <t>3600964996</t>
  </si>
  <si>
    <t>3600477128</t>
  </si>
  <si>
    <t>3602803627</t>
  </si>
  <si>
    <t>3602947410</t>
  </si>
  <si>
    <t>3602800464</t>
  </si>
  <si>
    <t>3602874113</t>
  </si>
  <si>
    <t>3600919312</t>
  </si>
  <si>
    <t>3602651413</t>
  </si>
  <si>
    <t>3600938812</t>
  </si>
  <si>
    <t>3602903251</t>
  </si>
  <si>
    <t>3602867892</t>
  </si>
  <si>
    <t>3601047897</t>
  </si>
  <si>
    <t>3602630325</t>
  </si>
  <si>
    <t>3600785348</t>
  </si>
  <si>
    <t>3602962105</t>
  </si>
  <si>
    <t>3602363535</t>
  </si>
  <si>
    <t>3600249587</t>
  </si>
  <si>
    <t>3600614825</t>
  </si>
  <si>
    <t>3602727373</t>
  </si>
  <si>
    <t>3600915678</t>
  </si>
  <si>
    <t>3602832459</t>
  </si>
  <si>
    <t>3602496038</t>
  </si>
  <si>
    <t>3600267868</t>
  </si>
  <si>
    <t>3600789864</t>
  </si>
  <si>
    <t>3600242574</t>
  </si>
  <si>
    <t>3600672993</t>
  </si>
  <si>
    <t>3600748794</t>
  </si>
  <si>
    <t>3600929173</t>
  </si>
  <si>
    <t>3600772853</t>
  </si>
  <si>
    <t>3602379888</t>
  </si>
  <si>
    <t>3600807986</t>
  </si>
  <si>
    <t>3601040394</t>
  </si>
  <si>
    <t>Cty TNHH Hokuriku Aluminium Việt Nam</t>
  </si>
  <si>
    <t>Sản xuất các sản phẩm từ nhôm phục vụ cho ngành công nghiệp và dân dụng trong quy trình sản xuất không có công đoạn xi mạ</t>
  </si>
  <si>
    <t>Thiết kế khuôn đúc kim loại và chi tiết cơ khí trên máy tính bằng phần mềm thiết kế Unigraphic; sản xuất, chế tạo chi tiết khuôn mẫu; bảo trì, sửa chữa khuôn mẫu (CPC 633)</t>
  </si>
  <si>
    <t>khách hàng sử dụng sản phẩm của Công ty - dịch vụ sau bán hàng; thực hiện quyền phân pối bán buôn, bán lẻ và thực hện dịch vụ cho thuê máy móc thiết bị</t>
  </si>
  <si>
    <t>Sản xuất các loại giày; sản xuất các loại túi</t>
  </si>
  <si>
    <t>Sản xuất các sản phẩm dưỡng da, trang điểm, tạo mùi thơm; sản phẩm làm sạch và chăm sóc tóc; sản phẩm làm sạch và chăm sóc răng, miệng; xà phòng tắm và sản phẩm tẩy rửa gia dụng. Thành lập các trung tâm tư vấn kỹ thuật trang điểm, dịch vụ làm tóc và chăm sóc tóc, dịch vụ làm móng tay và chân, kỹ thuật chăm sóc da và dịch vụ chăm sóc da toàn thân (không phẫu thuật). Thực hiện quyền xuất khẩu, nhập khẩu. Thực hiện quyền phân phối bán buôn, bán lẻ các mặt hàng mỹ phẩm và các sản phẩm làm đẹp theo quy định của pháp luật. Thực hiện quyền phân phối các nhóm hàng có mã HS là 2106, 3303, 3304, 3305, 3306, 3307, 3401, 3402, 3505, 3923, 3926, 4803, 4818, 6302, 6307, 6505, 6704, 7009, 8212, 8214, 8308, 9603, 9615, 9616, 2106, 3303, 3304, 3305, 3306, 3307, 3401, 9603.</t>
  </si>
  <si>
    <t>Sx các sản phẩm dệt may, sx nguyên liệu dùng trong ngành nhuộm, sx thiết bị, linh kiện dùng trong công nghiệp dệt, dệt kim, sx các loại vải không dệt, nhuộm các loại vải với quy mô 50,000,000 m/năm; In hoa trên các loại vải do Công ty sản xuất</t>
  </si>
  <si>
    <t xml:space="preserve">Sx các loại sản phẩm và các chi tiết sản phẩm trang trí nội thất bằng gỗ từ nguồn gỗ nhập khẩu chính ngạch, gỗ MDF (Mediun density Fibreboard) và gỗ phủ PVC; thực hiện thi công lắp đặt, lắp ráp các sản phẩm nội thất của Công ty và các sản phẩm cùng chủng loại của đơn vị khác; thực hiện quyền xuất khẩu, nhập khẩu và quyền phân phối các mặt hàng có mã HS 4408, 4409, 7321, 7323, 7324, 8302, 8303, 8509, 8516, 9401, 9403, 9404, 9405  </t>
  </si>
  <si>
    <t xml:space="preserve">Sản xuất các sản phẩm may mặc; thực hiện quyền xuất khẩu, nhập khẩu và phân phối; cung cấp dịch vụ tư vấn quản lý và tư vấn kỹ thuật các sản phẩm may mặc; </t>
  </si>
  <si>
    <t>Dự án Nhà máy sản xuất găng tay của Công ty TNHH Quốc tế Kim Bảo Sơn (Việt Nam) tại KCN Giang Điền tỉnh Đồng Nai</t>
  </si>
  <si>
    <t>Sản xuất các loại găng tay từ bột nhựa PVC</t>
  </si>
  <si>
    <t>0618-899099</t>
  </si>
  <si>
    <t>0618-899191</t>
  </si>
  <si>
    <t>0618-972666</t>
  </si>
  <si>
    <t>203/GP-BD</t>
  </si>
  <si>
    <t>Cty TNHH Teijin Frontier Việt Nam (tên cũ cty Phát Thương 1)</t>
  </si>
  <si>
    <t>Sx các loại sơn và nguyên liệu để sx sơn, (k bao gồm hóa chất cơ bản) dùng trong ngành xây dựng và công nghiệp. Thực hiện dịch vụ sơn gia công.thực hiện quyền xuất nhập khẩu. Thực hiện quyền phân phối bán buôn, bán lẻ (không thành lập cơ sở bán lẻ) các mặt hàng có mã HS: 3204, 3206, 3209, 3210, 3212</t>
  </si>
  <si>
    <t xml:space="preserve">Cty TNHH Grobest Landfound (trước đây là Cty TNHH Betagro-Thai Luxe Vina Feed Mill) </t>
  </si>
  <si>
    <t>Chế biến thức ăn và một số sản phẩm liên quan để nuôi tôm (hóa chất xử lý nước, cải tạo môi trường, chế phẩm sinh học dùng trong nuôi trồng thủy sản); sản xuất thuốc thú y thủy sản; sản xuất các loại nguyên liệu dùng để sản xuất thức ăn cho gia súc, gia cầm và thủy sản; sản xuất các loại phân bón; sản xuất thuốc bảo vệ thực vật; thực hiện quyền xuất khẩu, nhập khẩu và phân phối.sx các loại phân bón. Thực hiện quyền phân phối.</t>
  </si>
  <si>
    <t>Sản xuất lò đốt công nghiệp; sản xuất dây chuyền công nghệ sản xuất tự động (băng chuyền, hệ thống giữ nhiệt, hệ thống phân loại sản phẩm, dây chuyền sản xuất túi xách); sản xuất các thiết bị dùng trong ngành sơn; sản xuất, lắp đặt kết cấu thép để phục vụ các công trình xây dựng (không bao gồm công đoạn xi mạ); sản xuất, lắp ráp các sản phẩm, linh kiện bằng thép của máy móc thiết bị dùng cho các công trình xây dựng (bòn chứa, thùng, khung sườn thép ... )đặt kết cấu thép để phục vụ các công trình xây dựng (không bao gồm công đoạn xi mạ)</t>
  </si>
  <si>
    <t>Sản xuất các loại bao bì chất lượng cao (bao gồm công đoạn in ấn trên sản phẩm của doanh nghiệp); thực hiện quyền phân phối</t>
  </si>
  <si>
    <t>Cty TNHH Neosys Việt Nam</t>
  </si>
  <si>
    <t>Sản xuất các loại máy móc, thiết bị và linh kiện máy móc thiết bị nhà bếp: các loại bếp, lò, tủ bảo quản tực phẩm, máy chế biến thực phẩm, máy rửa (ly, chén,…), các loại giá đỡ, xe đẩy thức ăn, bàn chế biến thức ăn,…</t>
  </si>
  <si>
    <t>Cty TNHH Masakatsu Kouzai Việt Nam</t>
  </si>
  <si>
    <t>Cty TNHH Hogetsu Việt Nam</t>
  </si>
  <si>
    <t>Nhật Bản- Malaysia - Samoa - Đài Loan</t>
  </si>
  <si>
    <t>Gia công các loại thép và hợp kim như: thép tấm; thép cán nóng; thép cán nguội; thép silic (ES); các loại thép đã phủ, mạ hoặc tráng kim loại bằng phương pháp điện phân và các phương pháp khác (EG); các loại thép đã phủ, mạ hoặc tráng kẽm (GI); thép đã phủ, sơn, hoặc mạ màu (PPGI); thép không gỉ; hợp kim nhôm; thép hình chữ H, chữ I (không bao gồm công đoạn xi, mạ); dập thép tấm làm lõi của mô tơ; Thục hiện quyền phân phối các mặt hàng có mã HS 7208, 7209, 7210, 7219, 7225 VA2 7606</t>
  </si>
  <si>
    <t>Sản xuất các sản phẩm từ cao su tổng hợp và cao su tự nhiên đã qua tinh chế (keo cao su latex) như bao tay ngón tay, bóng bay; thực hiện quyền nhập khẩu, quyền phân phối các mặt hàng có mã HS là 3926, 4015, 4016, 8305 và 9503</t>
  </si>
  <si>
    <t>Sản xuất keo dạng nước, keo dạng dung môi, chất tẩy rửa, sơn lót, chất làm đông và các hóa chất liên quan dùng trong ngành sản xuất giày; thực hiện quyền xuất khẩu, nhập khẩu và tực hiện quyền phân phối các mặt hàng có mã HS 2507, 2834, 2835, 2837, 2910, 2917 ,2929, 2934, 3208, 3210, 3214, 3402, 3403, 3501, 3503, 3505, 3506, 3507, 3808, 3809, 3812, 3815, 3824, 3901, 3902, 3903, 3904, 3905, 3906, 3907, 3908, 3909, 3910, 3911, 3912, 3913, 3919, 4002, 8003,  8413, 8479, 2902, 291411, 291412; dịch vụ tư vấn quản ý (CPC 865) trong lĩnh vực hoạt động của Cty; sản xuất keo công nghệp; dịch vụ gia công (CPC 884, 885)</t>
  </si>
  <si>
    <t>Cty TNHH Pegasus-Shimamoto Auto Part Việt Nam</t>
  </si>
  <si>
    <t>Sản xuất các sản phẩm, chi tiết, bộ phận, phụ tùng, linh kiện của xe ô tô, xe gắn máy và các loại máy công nghiệp</t>
  </si>
  <si>
    <t>Cty TNHH KHKT Texhong Nhơn Trạch (tên cũ là Cty TNHH Liên Minh Vina)</t>
  </si>
  <si>
    <t xml:space="preserve"> Cty TNHH Kotobuki Sea (sáp nhập cty Chang Jun)</t>
  </si>
  <si>
    <t>Sảm xuất dây thép không ỉ và các loại dây thép đặc biệt, sản xuất dây cáp không gỉ.</t>
  </si>
  <si>
    <t>Sản xuất đá đánh bóng, đá nhám; sản xuất hàng thủ công mỹ nghệ mây, tre, lá; sản xuất nguyên liệu phục vụ cho đánh bóng, xử lý kim lọai dùng trong công nghiệp; sản xuất, lắp ráp và gia công máy móc cơ khí (máy chấn động và máy móc phụ vụ cho ngành công nghiệp).sản xuất phụ tùng xe ôtô, xe máy, xe đạp, sản xuất phân bón hữu cơ dùng trong nông nghiệp; sản xuất xà phòng, nước rữa chén, chất tẩy rửa.</t>
  </si>
  <si>
    <t>061-3992886</t>
  </si>
  <si>
    <t>Sản xuất máy đóng gói và linh phụ kiện, bộ phận của máy đóng gói (dây đai, bộ phận điều khiển, con lăn nhựa, trục thép, hộc và bàn nhôm…)</t>
  </si>
  <si>
    <t xml:space="preserve">Cty TNHH Nagae Việt Nam </t>
  </si>
  <si>
    <t>Chi nhánh Long Bình Cty TNHH Olam Việt Nam</t>
  </si>
  <si>
    <t>Chế biến hạt tiêu, gia vị và các sản phẩm nông nghiệp khác</t>
  </si>
  <si>
    <t>Chi nhánh sản xuất công ty Chang Shin Việt Nam Trách Nhiệm Hữu Hạn</t>
  </si>
  <si>
    <t>Sản xuất bán thành, phụ kiện giày thể thao</t>
  </si>
  <si>
    <t>Sản xuất dụng cụ bảo hộ bóng đá kiểu mỹ; dụng cụ bóng chày, dụng cụ bảo hộ trượt tuyết, dụng cụ bảo hộ xe mô tô; dụng cụ bảo hộ xe đạp; phụ kiện bắn nhựa, ngũ kim; quà tặng, đồ trang trí . Sản xuất khuôn mẫu bằng nhựa; dụng cụ, thiết bị y tế bằng nhựa, văn phòng phẩm bằng nhựa (như bìa hồ sơ, kẹp giấy...); quà lưu nệm bằng nhựa, đồ chơi cho thú nuôi (chó, mèo...) bằng nhưa và vải; nguyên phụ liệu trong ngành công nghiệp may mặc; sản xuất, gia công túi xách các loại; sản xuất gia công may mặc quần áo; sản xuất mũ bảo hiểm; sản xuất các loại ốc, vít bằng nhựa</t>
  </si>
  <si>
    <t>Sản xuất linh kiện, phụ tùng bằng kim loại, nhựa và nhựa phản quang dùng cho xe ô tô và xe gắn máy; sản xuất các kim loại có áp lực dầu, áp lực khí trong các ngành công nghiệp ô tô, xe máy, máy móc cơ khí, cơ khí gia dụng và văn phòng ( ống giảm xóc, ben dầu, ben hơi các loại…); thực hiện quyền xuất khẩu và nhập khẩu; Sản xuất bút điện tử và bút cảm ứng.</t>
  </si>
  <si>
    <t>Cty TNHH Tone Việt Nam</t>
  </si>
  <si>
    <t>Cty TNHH Fukuvi Việt Nam</t>
  </si>
  <si>
    <t>Cty TNHH Một thành viên An Lạc Nhơn Trạch</t>
  </si>
  <si>
    <t>Đóng gói các sản phẩm giấy vệ sinh và giấy tiêu dùng; Sản xuất các loại sản phẩm từ giấy và bìa như: khăn ướt, giấy vệ sinh, khăn ăn, giấy ăn, khăn lau, băng vệ sinh và khăn lau vệ sinh, tã giấy cho trẻ sơ sinh, tã giấy cho nười lớn và tã lót động vật</t>
  </si>
  <si>
    <t>Sản xuất các loại vải thành phẩm, sợi và chỉ màu; Sản xuất các loại mành dùng cho lốp xe; Sản xuất các loại vải chịu nhiệt</t>
  </si>
  <si>
    <t xml:space="preserve">Cty TNHH NS Bluescope Lysaght Việt Nam </t>
  </si>
  <si>
    <t>061-38877228</t>
  </si>
  <si>
    <t>061-3514768</t>
  </si>
  <si>
    <t>Cty TNHH Jungwoo Vina</t>
  </si>
  <si>
    <t>Cty TNHH STK Việt Nam</t>
  </si>
  <si>
    <t>Sản xuất cấu kiện kim loại; Gia công cơ khí chính xác công nghệ cao; Sản xuất phụ tùng máy cơ khí chính xác công nghệ cao; Sản xuất mô tô, máy phát, biến thế điện, thiết bị phân phối và điều khiển điện; Sản xuất, lắp ráp máy móc và thiết bị công nghiệp; Sản xuất dây cáp, sợi cáp quang học; Sản xuất thiết bị dây dẫn điện các loại; Sản xuất bi, bánh răng, hộp số, các bộ phận điều khiển và truyền chuyển động; Sản xuất máy công cụ và máy tạo hình kim lại;Sửa chữa, lắp đặt, bảo trì,  bảo dưỡng máy móc, thiết bị cơ khí chính xác công nghệ cao; Sửa chữa thiết bị điện</t>
  </si>
  <si>
    <t xml:space="preserve"> Cty TNHH Quốc tế Grande </t>
  </si>
  <si>
    <t>Cty TNHH Aica Việt Nam (tên cũ Cty TNHH Dynea Việt Nam )</t>
  </si>
  <si>
    <t>Sản xuất các loại dây điện, dây điện từ, dây thông tin, dây đồng không bọc; sản xuất các loại cáp điện thường, cápđiện cao thế, cáp thông tin; sản xuất động cơ và máy bơm nước; thi công xây lắp công trình điện; thực hiện quyền xuất khẩu, nhập khẩu và phân phối bán lẻ. Sản xuất linh kiện, thiết bị, phụ tùng dùng cho ngành điện; Thi công xây lắp các công trình dân dụng và công nghiệp; Bổ sung mục tiêu cho thuê nhà xưởng cho chi nhánh Hải Dương</t>
  </si>
  <si>
    <t xml:space="preserve"> Chi nhánh Cty TNHH Scansia Pacific (trước đây chi nhánh Cty LD Scansia Pacific (2) )</t>
  </si>
  <si>
    <t>Cty TNHH Shen Phat Furniture</t>
  </si>
  <si>
    <t>Sản xuất các loại ván ép, hàng mộc dân dụng</t>
  </si>
  <si>
    <t>Cty TNHH Việt Nam Nisshin Seifun</t>
  </si>
  <si>
    <t>Sản xuất các loại thực phẩm đóng gói (nước sốt, cà ri, súp và các sản phẩm tương tự)</t>
  </si>
  <si>
    <t>061-38877225/08-39110877</t>
  </si>
  <si>
    <t>0301948302</t>
  </si>
  <si>
    <t>0309839873</t>
  </si>
  <si>
    <t>Sản xuất các sản phẩm ngành dệt may bao gồm công đoạn thiết kế các loại bản in và in trên các sản phẩm ngành dệt may, giày dép (chăn, nêm, khăn, vải bông, các loại cặp, túi xách,mũ, quần  áo, găng tay…) và sản xuất các sản phẩm may mặc không bao gồm công đoạn nhuộm, giặt tẩy, và không in ấn phẩm.</t>
  </si>
  <si>
    <t>Chế biến các loại nông sản, cho thuê nhà xưởng dôi dư</t>
  </si>
  <si>
    <t>Kinh doanh phát triển hạ tầng ; Tham gia vận động đầu tư vào KCN trên cơ sở quy hoạch phát triển đã được duyệt; thiết kế, san lấp mặt bằng, xây dựng hoàn chỉnh các công trình kỹ thuật cơ sở hạ tầng, tiện nghi, tiện ích công cộng, các nhà xưởng tiêu chuẩn, kho tàng, sân bãi, các công trình đảm bảo môi sinh, môi trường; phòng chống cháy, nổ cho toàn khu công nghiệp để: Cho các nhà đầu tư thuê các lô đất trong Khu công nghiệp đã được xây dựng công trình kỹ thuật hạ tầng, cho thuê hoặc bán nhà xưởng do công ty xây dựng trong Khucoong nghiệp, kinh doanh dịch vụ kho bãi phục vụ Khu công nghiệp, kinh doanh dịch vụ vệ sinh trong Khu công nghiệp, cung cấp dịch vụ đầu tư cho các Chủ dự án sẽ đầu tư và hoạt động trong Khu công nghiệp này, thực hiện các dịch vụ kết nối và cung cấp tiện ích cho các nhà đầu tư trong Khu công nghiệp, tham gia vận chuyển hàng hóa trong nội bộ Khu công nghiệp, từ Khu công nghiệp đến các điểm giao nhận hàng hóa, các cơ sở gia công bên ngoài Khu công nghiệp và ngược lại, theo quy định quản lý vận chuyển hàng háo của Ủy ban nhân dân tỉnh Đồng Nai; Kiến nghị với Ban quản lý Khu công nghiệp Đồng Nai việc thành lập xí nghiệp của các tổ chức, cá nhân nước ngoài và Việt Nam trong Khu công nghiệp; ấn định giá biểu tiền thuê đất, phí dịch vụ, tiện nghi, tiện ích công cộng theo quy chế Khu công nghiệp ban hành theo Nghị định 192/CP ngày 28/12/1992 của Chính Phủ; Thực hiện dịch vụ quản lý Khu công nghiệp.</t>
  </si>
  <si>
    <t>Sản xuất và gia công các loại linh kiện, phụ tùng xe ô tô và xe gắn máy; sản xuất và gia công các loại linh kiện bằng kim loại dùng cho mô tơ công nghiệp và gia dụng, máy lạnh, máy camera, giường bệnh (không bao gồm công đoạn xi mạ); chế tạo các loại khuôn mẫu dùng cho sản xuất cơ khí (không bao gồm công đoạn xi mạ); sản xuất các sản phẩm bằng nhựa như khay nhựa, hộp dựng hàng hóa, linh kiện dùng cho ngành cơ khí…; sản xuất các loại linh kiện bằng kim loại dùng cho ngành cơ khí: linh kiện các loại máy móc thiết bị, linh kiện dùng cho các loại khóa, không bao gồm công đoạn xi mạ.</t>
  </si>
  <si>
    <t>Sản xuất linh kiện, thiết bị, công cụ, dụng cụ phục vụ cho ngành công nghiệp, nông nghiệp, ngành xây dựng, ngành thiết bị y tế…</t>
  </si>
  <si>
    <t>Sản xuất các loại cưa và lưỡi cưa; sản xuất dụng cụ cầm tay; các linh kiện dụng cụ cầm tay (kìm, búa, đục, khoan…); sản xuất các dụng cụ, linh kiện, thiết bị y tế (dụng cụ giải phẫu, mô tơ phục vụ giải phẫu, gắp, dao, kéo, cưa, que soi, nhíp…); sản xuất các thiết bị, dụng cụ, linh kiện cầm tay bằng điện (khoan, dùi, bắt vít…); sản xuất máy sản xuất cưa các loại và linh kiện, phụ tùng chi tiết của máy; sản xuất các loại bản, cuộn thép từ bản, cuộn lớn; Thực hiện quyền xuất khẩu, nhập khẩu và phân phối bán buôn và bán lẻ (không thành lập cơ sở bán lẻ) các nhóm hàng có mã HS 8202, 8203, 8205, 8208, 8211.</t>
  </si>
  <si>
    <t xml:space="preserve">Sản xuất bánh các loại, kẹo các loại; sản xuất đường mạch nha; chế biến cà phê, lạc, hạt điều…; thực hiện quyền xuất nhập khẩu. Sản xuất bao bì bằng giấy bao </t>
  </si>
  <si>
    <t>3701850032</t>
  </si>
  <si>
    <t xml:space="preserve"> Cty TNHH Bao bì Nước giải khát Crown Đồng Nai (tên cũ là Cty TNHH Bao bì Thực phẩm Quốc tế) </t>
  </si>
  <si>
    <t>Sản xuất ống nhựa quấn sợi; sản xuất vỏ bình ắc quy.</t>
  </si>
  <si>
    <t>Chế biến nông sản (sơ chế, chế biến cà phê); cho thuê văn phòng, nhà kho, nhà xưởng.</t>
  </si>
  <si>
    <t>Cty TNHH Hory VN</t>
  </si>
  <si>
    <t>Cty TNHH Paramount Bed VN</t>
  </si>
  <si>
    <t xml:space="preserve">Sản xuất ổ bi tròn, ổ bi đũa và các linh kiện có liên quan; cung cấp các dịch vụ thiết kế, lắp đặt, và bảo trì ổ bi tròn, ổ bi đũa và các linh kiện có liên quan; thực hiện dịch vụ cho thuê máy móc và thiết bị công nghiệp (không bao gồm thiết bị khai thác mỏ và thiết bị dàn khoan, các thiết bị viễn thông, truyền hình và truyền thông thương mại); thực hiện quyền nhập khẩu; thực hiện quyền phân phối bán buôn (không thành lập cơ sở bán buôn) và thực hiện quyền phân phối bán lẻ (không thành lập cơ sở bán lẻ) các mặt hàng có mã HS 8482, 8483, 8708, 8714, 8205, 9031.; </t>
  </si>
  <si>
    <t>Dịch vụ thiết kế, lắp đặt, bảo trì, sửa chữa các loại máy móc, trang thiết bị công nghiệp; sản xuất các loại máy nén khí, máy sấy và bồn chứa khí; sản xuất linh kiện, phụ tùng của máy nén dầu, hệ thống lọc đường ống và hệ thống giải nhiệt. Thực hiện quyền xuất khẩu, nhập khẩu và quyền phân phối bán buôn, bán lẻ (không thành lập cơ sở bán lẻ) các mặt hàng bán thành phẩm, phụ tùng, thiết bị dùng để sản xuất, lắp ráp thành bộ máy nén khí, máy bơm áp mã HS là 8413, 8414, 8467.</t>
  </si>
  <si>
    <t>Sản xuất câần trục tháp, cần trục công nghiệp, cầu trục, băng tải, máy nâng và máy mài, kết cấu thép; cho thuê mãy móc, thiết bị xây dựng; thực hiện quyền XNK; sản xuất tời (pa lăng) dùng cho cầu trục và cẩu trục công nghiệp); Sản xuất các loại phụ kiện đi kèm của tời (pa lăng) dùng cho cầu trục và cẩu trục công nghiệp.</t>
  </si>
  <si>
    <t>Sản xuất dây, que hàn điện bằng kim loại thường, các bua kim loại hoặc hợp kim để hàn xì, hàn hơi, hàn điện với quy mô 10.000 tấn/ năm; sản xuất bột hàn Flux trong dây hàn với quy mô 720 tấn/ năm; sản xuất lõi nhựa quấn dây hàn với quy mô 3.400.000 cái/năm.</t>
  </si>
  <si>
    <t>0650-3766942</t>
  </si>
  <si>
    <t>0101431115-008</t>
  </si>
  <si>
    <t>061-8890500</t>
  </si>
  <si>
    <t>Sản xuất các loại mạch điện; sản xuất các linh kiện, thiết bị và phụ tùng điện.</t>
  </si>
  <si>
    <t>06/8/20123</t>
  </si>
  <si>
    <t>Cty TNHH Fumakilla VN (tên cũ Cty TNHH Technopia Việt Nam)</t>
  </si>
  <si>
    <t xml:space="preserve"> Cty TNHH Sanher  (Việt Nam) </t>
  </si>
  <si>
    <t>Sản xuất các loại văn phòng phẩm khác (kim kẹp, kẹp từ tính, bìa hồ sơ…) với quy mô 19.202,744 tấn/năm</t>
  </si>
  <si>
    <t>Cty TNHH Myung Sung Chemical (trước đây là cty Mi Ju)</t>
  </si>
  <si>
    <t>Cty TNHH Bao Bì Nhật Bản Đồng Nai</t>
  </si>
  <si>
    <t>Cty TNHH Okatsune VN</t>
  </si>
  <si>
    <t>Cty TNHH Hòa Bình</t>
  </si>
  <si>
    <t>Sản xuất, gia công quần áo</t>
  </si>
  <si>
    <t>Việt Nam - Hàn Quốc</t>
  </si>
  <si>
    <t>Chi nhánh Cty TNHH Kanepackage VN</t>
  </si>
  <si>
    <t>Chi nhánh Cty TNHH BL Leatherbank</t>
  </si>
  <si>
    <t>Sản xuất các loại bóp, ví, cặp, ba lô, túi xách, dây thắt lưng bằng vải da.</t>
  </si>
  <si>
    <t>Sản xuất các loại dụng cụ ăn, nấu ăn và đồ dùng gia đình bằng kim loại; sản xuất các phụ kiện cho ngành giày, dép và may mặc; cho thuê nhà xưởng dôi dư; thực hiện hoạt động sơn tĩnh điện; Sản xuất dây đai, dây đeo các loại và các phụ kiện kèm theo.</t>
  </si>
  <si>
    <t>Sản xuất polymer nhũ tương, nhựa Alkyd, Polyester, Gelcoat và hạt nhựa màu; thực hiện quyền nhập khẩu và phân phối bán buôn, bán lẻ các loại hàng hóa có mã số HS: 1505, 1507, 1509, 1513, 1515, 1516, 1518, 2005, 2507, 2508, 2511, 2519, 2608, 2707, 2709 (không được phân phối), 2811, 2813, 2817, 2818, 2819, 2820, 2821, 2822, 2823, 2825, 2833, 2836, 2839, 2840, 2841, 2842, 2905, 2906, 2912, 2915, 1916, 1917, 2922, 2923, 2938, 2939, 3206, 3211, 3212, 3402, 3403, 3404, 3803, 3804, 3805, 3806, 3812, 3814, 3815, 3817, 3901, 3902, 3903, 3905, 3906, 3907, 3908, 3909, 3910, 3911, 3912, 3913, 7019.</t>
  </si>
  <si>
    <t>Cty TNHH Sanwa Egg VN</t>
  </si>
  <si>
    <t>Sản xuất thức ăn chế biễn sẵn từ trứng, từ khoai tây nghiền</t>
  </si>
  <si>
    <t>061-3647869/870</t>
  </si>
  <si>
    <t>061-3560076/077/604</t>
  </si>
  <si>
    <t>061-3560087/605</t>
  </si>
  <si>
    <t>Sản xuất các sản phẩm bằng cao su, nhựa, nhựa tổng hợp như: con lăn, chất kết dính, vòng đệm, tấm chắn cao su dùng cho cầu cảng, tàu thuyền; sản xuất linh kiện, máy móc thiết bị của các loại con lăn sắt, lò phản ứng dùng trong vận tải.</t>
  </si>
  <si>
    <t>Cty TNHH Men - chuen VN</t>
  </si>
  <si>
    <t>Sản xuất, lắp ráp các linh kiện, phụ kiện bằng nhựa và kim loại dập khuôn các loại liên quan dây cáp dùng trong ngành xây dựng và hạ tầng</t>
  </si>
  <si>
    <t>Sản xuất vật liệu tổng hợp thay thế gỗ</t>
  </si>
  <si>
    <t>Se sợi, dệt sợi thành vải và hoàn tất vải thành phẩm - trong quy trình sản xuất không bao gồm công đoạn nhuộm, có công đoạn in</t>
  </si>
  <si>
    <t>Cung cấp dịch vụ tư vấn, thiết kế, phát triển , bảo trì ứng dụng, quản lý mạng máy vi tính; tích hợp và cài đặt hệ thống phần mềm máy tính đáp ứng theo yêu cầu khách hàng; đại lý cho các công ty trong nước hoạt động trong lĩnh vực viễn thông và tin học; đại lý tập đoàn KDDI trong các lĩnh vực có liên quan được pháp luật VN cho phép; tư vấn, thiết kế, nhận thầu thi công lắp đặt các hệ thống điện, cấp thoát nước, sưởi, điều hòa không khí, phòng công nghệ thông tin và liên lạc cho các công trình xây dựng; cung cấp các dịch vụ cho thuê thiết bị công nghệ thông tin; cung cấp các dịch vụ quản lý và tư vấn quản lý.</t>
  </si>
  <si>
    <t>Sản xuâất và gia công hàng may mặc, ba lô, túi xách, đồ chơi may bằng vải (bao gồm công đoạn in trên các sản phẩm của Công ty sản xuất), thêu trên vải.</t>
  </si>
  <si>
    <t>Cty TNHH Kum Young Vina (trước đây là Cty TNHH Yee Joo Vina)</t>
  </si>
  <si>
    <t xml:space="preserve">Cty CP Welcron Global VN (tên cũ là Cty TNHH Toa Lighting Việt Nam) </t>
  </si>
  <si>
    <t>Lắp đặt và vận hành các thiết bị, đường ống tiếp nhận và cung cấp khí CNG tại KCN Long Đức để cung cấp sản phẩm khí CNG cho các doanh nghiệp trong KCN Long Đức</t>
  </si>
  <si>
    <t>Tồn trữ, chế biến và phân phối khí hóa lỏng, khí Amoniac; Công ty được phép nhập khẩu và mua sản phẩm LPG tại Việt Nam làm nguyên liệu đầu vào để tồn trữ, chế biến và phân phối sản phẩm của Công ty (xuất khẩu và bán tại thị trường VN)</t>
  </si>
  <si>
    <t xml:space="preserve"> Cty CP Đúc chính xác C.Q.S. May's </t>
  </si>
  <si>
    <t>Công ty TNHH Egflex</t>
  </si>
  <si>
    <t>Sản xuất các loại mũ vải, bao tay bằng sợi, khăn choàng, khăn tay, túi xách, tạp dề, ô, giày vải và quần áo; sản xuất các sản phẩm: túi đựng bút, vớ (tất), ví…</t>
  </si>
  <si>
    <t>0310432024-001</t>
  </si>
  <si>
    <t>Chi nhánh Cty TNHH Thiết bị nặng Marubeni tại Biên Hòa</t>
  </si>
  <si>
    <t>0613-514949</t>
  </si>
  <si>
    <t>0613-514950</t>
  </si>
  <si>
    <t>061-3993348</t>
  </si>
  <si>
    <t>061-3512669</t>
  </si>
  <si>
    <t>061-3512670</t>
  </si>
  <si>
    <t>0613-994192</t>
  </si>
  <si>
    <t>0613-514840</t>
  </si>
  <si>
    <t>0613-514842</t>
  </si>
  <si>
    <t>Cty TNHH Komet Vina ( trước là Cty TNHH Cơ khí Yoorim Vina)</t>
  </si>
  <si>
    <t>Nhà máy chế biến hải sản đông lạnh của cty chăn nuôi CP</t>
  </si>
  <si>
    <t>Nhà máy thức ăn thuỷ sản Bàu Xéo và phân xưởng công nghệ sinh học của cty chăn nuôi CP</t>
  </si>
  <si>
    <t>0613-566047</t>
  </si>
  <si>
    <t>0613-566115</t>
  </si>
  <si>
    <t>0613-566018/019</t>
  </si>
  <si>
    <t>0613-566518</t>
  </si>
  <si>
    <t>0618-877032</t>
  </si>
  <si>
    <t>0618-877033</t>
  </si>
  <si>
    <t>061 - 3836251/…/8</t>
  </si>
  <si>
    <t>0915-945758</t>
  </si>
  <si>
    <t>Công ty TNHH Great Super (VN)</t>
  </si>
  <si>
    <t>Nhà xưởng sản xuất cty Harada tại KCN Loteco với diện tích 3.322,84 m2</t>
  </si>
  <si>
    <t>Sản xuất các loại bảng hiệu và bảng quảng cáo; thiết kế, lắp đặt thành phẩm, bán thành phẩm các vật dụng, linh kiện phục vụ chiếu sáng, thủ công mỹ nghệ, trang trí nội thất, ngoại thất; gia công nguyên liệu phục vụ sản xuất bảng hệuaà bảng quảng cáo; thiết kế, may đồ bảo hộ bảo ộ lao động, quần áo thời trang, in logo lên đồ bảo hộ laođộng, quần áo thời trang, các vật dụng trang trí, thủ công mỹ nghệ.</t>
  </si>
  <si>
    <t>Sản xuất máy bơm và van; dịch vụ sửa chữa và bảo dưỡng, van và hệ thống bơm và van; thực hiện quyền xuất khẩu, nhập khẩu và phân phối một số mặt hàng cosmax FHS: 8413, 8481, 8482, 8484, 8501</t>
  </si>
  <si>
    <t>Sản xuất, gia công các loại sản phẩm bằng sắt và thép chuyên dụng dùng trong công nghiệp và xây dựng: thép hình chữ H, xà rầm xây dựng hình chữ H, thép tấm cọc, sắt tấm, cọc đường ray, sắt hình chữ U, sắt góc, sắt tròn, thép vuông, cốt thép…;sản xuất, gia công các loại sản phẩm bằng kim loại: máy kích, bu lông, ốc, ê cu, mũi khoan, vòng đệm, dây cưa, lưỡi cứ, máy đo áp lực đất và các sản phẩm tương tự; sản xuất, gia công máy khoan, máy bắn đinh, máy hàn, máy bẻ khóa bu lông và các linh kiện liên quan; sản xuất, gia công sắt, thép dưới dạng phôi, thỏi, thanh, tấm lá (không bao gồm công đoạn xi mạ); thực hiện quyền xuất, nhập khẩu các mặt hàng  mã HS: 7301~7308, 7208~7217, 7219~7229, 7317, 7318, 8202, 842542, 8205, 8207, 7201~7207, 7218</t>
  </si>
  <si>
    <t>Cty TNHH Vật liệu xây dựng Eagle (VN) (tên cũ là Cty Nhựa Leader)</t>
  </si>
  <si>
    <t>Chi nhánh Cty TNHH Sợi DSCM Việt Nam</t>
  </si>
  <si>
    <t>Công ty TNHH Công nghiệp Kim Hoàng ( tên cũ Cty TNHH Công nghiệp Đại Liên)</t>
  </si>
  <si>
    <t>Sản xuất nước dưỡng da, sữa dưỡng da, kem dưỡng da, sản phẩm làm sạch da, thuốc nhuộm tóc và sản phẩm chăm sóc tóc; sản xuất dụng cụ hóa mỹ phẩm, sản phẩm để trang điểm, nước hoa và nước thơm;dịch vụ nghiên cứu thị trường và dịch vụ quản lý chung</t>
  </si>
  <si>
    <t>Cty TNHH Resinoplast VN (tên cũ là Cty Arkerma)</t>
  </si>
  <si>
    <t>0613-511888/698</t>
  </si>
  <si>
    <t>0613-511668</t>
  </si>
  <si>
    <t>0618-877114</t>
  </si>
  <si>
    <t>0989106455/0613-936804</t>
  </si>
  <si>
    <t>08-2944964/0613-936946</t>
  </si>
  <si>
    <t>0613-566180</t>
  </si>
  <si>
    <t>0618-877162</t>
  </si>
  <si>
    <t>0618-877163</t>
  </si>
  <si>
    <t>0613-936068</t>
  </si>
  <si>
    <t>0613-513056</t>
  </si>
  <si>
    <t>Cty TNHH Settsu Carton VN</t>
  </si>
  <si>
    <t>Cty TNHH Sợi Long Thái Tử</t>
  </si>
  <si>
    <t>Cty TNHH V-Stainless Steel</t>
  </si>
  <si>
    <t>Sản xuất các mạch tích hợp lai với quy mô 50.000.000 sản phẩm/năm (tương đương 1.200 tấn sản phẩm/năm); Sản xuất các linh kiện bán dẫn khác cho công nghệ mạch điện rời, tín hiệu nhỏ, tín hiệu tương tự, logic và hỗn hợp với quy mô 2.500.000.000 sản phẩm/năm (tương đương 3.746 tấn sản phẩm/năm); Trong quy trình sản xuất sản phẩm nêu trên của Doanh nghiệp có bao gồm công đoạn xi mạ với quy mô khoảng 18,23 tấn sản phẩm/năm</t>
  </si>
  <si>
    <t>Sản xuất sợi và chỉ các loại (không bao gồm công đoạn nhuộm); sản xuất các loại ống giấy và lõi giấy</t>
  </si>
  <si>
    <t>Seychelles</t>
  </si>
  <si>
    <t>Cty TNHH Koatsu Gas Kogyo</t>
  </si>
  <si>
    <t>Nhà xưởng sản xuất  Cty CP Dinh dưỡng nông nghiệp quốc tế  tại KCN Sông Mây, diện tích 33.346 m2</t>
  </si>
  <si>
    <t xml:space="preserve"> Cty TNHH Hitech Mould </t>
  </si>
  <si>
    <t xml:space="preserve"> Công ty TNHH Home Voyage (tên cũ là Cty TNHH Pro-Concepts  Việt Nam, sáp nhập Cty TNHH Shen Bao Furniture) </t>
  </si>
  <si>
    <t>Sản xuất vật liệu hàn và máy hàn; thực hiện quyền xuất khẩu; thực hiện quyền phân phối các mặt hàng có mã HS 3810, 7229, 8311</t>
  </si>
  <si>
    <t>Sản xuất cân xe tải, cân sàn, các loại cân công nghiệp khác, sản xuất quả cân hiệu chỉnh trọng lượng và sản xuất linh kiện, thiết bị và các bộ phận liên quan đến cân, không bao gồm công đoạn xi mạ trong quy trình sản xuất; lắp đặt, bảo dưỡng, sửa chữa các loại cân: cân xe tải, cân sàn, các loại cân công nghiệp khác</t>
  </si>
  <si>
    <t>Cty TNHH Quốc Tế Designlive</t>
  </si>
  <si>
    <t>Thi công xậy dựng các công trình kỹ thuật dân dụng với quy mô 3.500.000 USD; sản xuất bê tông tươi; sản xuất bê tông nhựa nóng với quy mô 150.000 tấn sản phẩm/năm; cho thuê máy móc thiết bị thi công công trình xây dựng</t>
  </si>
  <si>
    <t>Amata</t>
  </si>
  <si>
    <t>Belgium</t>
  </si>
  <si>
    <t>Se sợi, dệt sợi thành vải; hoàn tất vải thành phẩm không bao gồm công đoạn nhuộm; thực hiện quyền xuất khẩu, nhập khẩu và phân phối bán buôn, bán lẻ các mặt hàng có mã HS: 5201, 5202, 5206, 5208, 5209, 5210, 5211, 5212, 5402, 5407, 5509, 5510, 58.01, 58.02, 58.03, 58.04, 58.05, 58.06, 58.10, 5811, 58.01, 59.02, 59.03, 59.04, 5905, 59.06, 59.07, 59.08, 59.11</t>
  </si>
  <si>
    <t>sản xuất bê tông tươi, bê tông nhựa nóng, các cấu kiện bê tông đúc sẵn; xây dựng các công trình dân dụng và công nghiệp; thiết kế, sản xuất và lắp đặt hệ thống điều hòa không khí, hệ thống thông gió giải nhiệt, hệ thống kết cấu giá đỡ, công trình mặt dựng cửa nhôm, trang thiết bị máy móc công nghiệp; sản xuất dây đai PP và dây đai PET; sản xuất con bọ dùng cho dây đai đóng gói; thi công công trình phòng cháy chữa cháy; cho thuê xe cẩu các loại</t>
  </si>
  <si>
    <t>Cung cấp dịch vụ bảo trì, sửa chữa, hỗ trợ, tư vấn kỹ thuật các loại máy móc, thiết bị chuyên dùng trong công nghiệp xây dựng; dịch vụ cho thuê máy móc và thiết bị công nghiệp; thực hiện quyền xuất nhập khẩu, phân phối; Công ty được mua trong nước các mặt hàng dầu thủy lực, dầu bôi trơn để bán kèm trong quá trình cung cấp dịch vụ cho khách hàng.</t>
  </si>
  <si>
    <t>Sản xuất vật liệu sợi, vật liệu chỉ và các sản phẩm liên quan; sản xuất băng dệt, băng nhãn in, ren, vải và các sản phẩm liên quan đến ngành dệt; thực hiện quyền xuất, nhập khẩu các mặt hàng thuộc nhóm hàng có mã HS: 3208, 3215, 3402, 3707, 3814, 3919, 3921, 3926, 4804, 4806, 4811, 4821, 4908, 5402, 5513, 5514, 5516, 5608, 7610, 9606, 9607, 9612</t>
  </si>
  <si>
    <r>
      <t xml:space="preserve">Tham gia vận động đầu tư vào KCN trên cơ sở quy hoạch phát triển đã được duyệt; Thiết kế, san lấp mặt bằng, xây dựng hoàn chỉnh các công trình kỹ thuật cơ sở hạ tầng, tiện nghi, tiện ích công cộng, các nhà xưởng tiêu chuẩn, kho tàng, sân bãi, các công trình đảm bảo môi sinh, môi trường; phòng chống cháy, nổ cho toàn KCN Long Bình; để cho các nhà đầu tư thuê các lô đất trong KCN đã được xây dựng do Cty xây dựng trong KCN; Kinh doanh dịch vụ vệ sinh trong KCN; tham gia vận chuyển hàng hóa trong nội bộ KCN, từ KCN đến các điểm giao nhận hàng hóa, các cơ sở gia công bên ngoài KCN và ngược lại theo quy định quản lý vận chuyển hàng hóa của UBND tỉnh ĐN; Kiến nghị với BQL KCN việc thành lập xí nghiệp của các tổ chức, cá nhân nước ngoài và Việt Nam trong KCN; ấn định biểu tiền thuê đất, phí dịch vụ, tiện nghi, tiện ích công cộng với sự chấp thuận của BQL KCN; đầu tư xây dựng khu thương mại, dịch vụ và nhà ở để bán và cho thuê với quy mô với quy mô 19,19 ha tại p.long bình, Tp. Biên Hòa, Tỉnh Đồng Nai; </t>
    </r>
    <r>
      <rPr>
        <sz val="9"/>
        <color indexed="12"/>
        <rFont val="Times New Roman"/>
        <family val="1"/>
      </rPr>
      <t>Thành lập sàn giao dịch bất động sản tại khu thương mại Amata.</t>
    </r>
  </si>
  <si>
    <r>
      <t xml:space="preserve">Sản xuất các sản phẩm nhựa dùng trong xây dựng và văn phòng; Thực hiện quyền xuất khẩu và quyền nhập khẩu; Thực hiện quyền phân phối bán buôn, bán lẻ (không thành lập cơ sở bán lẻ) các mặt hàng khuôn ép sản phẩm nhựa (mã HS 8480); nhựa PVC (mã HS 3904); nhựa PP-PE (mã HS 3901); </t>
    </r>
    <r>
      <rPr>
        <sz val="9"/>
        <color indexed="12"/>
        <rFont val="Times New Roman"/>
        <family val="1"/>
      </rPr>
      <t>SẢn xuất các loại bồn tắm bằng nhựa với quy mô 350.000 tấn sản phẩm/năm</t>
    </r>
  </si>
  <si>
    <r>
      <t xml:space="preserve">Sản xuất, lắp đặt bảo trì các thiết bị phòng cháy, chữa cháy, thiết bị thoát hiểm; Gia công hàn, dập, uốn… (không bao gồm công đoạn xi mạ), các sản phẩm kim loại như: hộp, thùng, pallet,…; Thực hiện quyền xuất khẩu, quyền nhập khẩu và quyền phân phối; </t>
    </r>
    <r>
      <rPr>
        <sz val="9"/>
        <color indexed="12"/>
        <rFont val="Times New Roman"/>
        <family val="1"/>
      </rPr>
      <t>Tư vấn, thiết kế những công trình liên quan đến hệ thống thiết bị phòng cháy chữa cháy, thiết kế sản phẩm, thiết bị liên quan đến phòng cháy chữa cháy, các công trình, thiết bị phòng cháy chữa cháy … (CPC 8672 và CPC 8673)</t>
    </r>
  </si>
  <si>
    <r>
      <t xml:space="preserve">Sản xuất các loại khuôn đúc với quy mô 1.500 khuôn/năm; Sản xuất các sản phẩm từ khuôn đúc (Engine parts, Automotive parts, Transmission parts, Axle parts, Computer parts, Precision parts) với quy mô 90.000.000 sản phẩm/năm; Sản xuất và lắp ráp thiết bị xiết đinh ốc liên hoàn với quy mô 2.000 sản phẩm/năm; </t>
    </r>
    <r>
      <rPr>
        <sz val="9"/>
        <color indexed="12"/>
        <rFont val="Times New Roman"/>
        <family val="1"/>
      </rPr>
      <t>thực hiện quyền xuất khẩu, nhập khẩu và phân phối.</t>
    </r>
  </si>
  <si>
    <r>
      <t xml:space="preserve">Gia công các loại thép tấm (không bao gồm công đoạn xi mạ); </t>
    </r>
    <r>
      <rPr>
        <sz val="9"/>
        <color indexed="12"/>
        <rFont val="Times New Roman"/>
        <family val="1"/>
      </rPr>
      <t>Sản xuất các sản phẩm (các loại tủ điện, vỏ hộp các sản phẩm như củ CPU, vỏ điện thoại iphone,...) bằng nhôm, sắt, inox (bao gồm công đoạn sơn tĩnh điện, không bao gồm công đoạn xi mạ)</t>
    </r>
  </si>
  <si>
    <r>
      <t xml:space="preserve">sản xuất chất có hoạt tính bề mặt cho công nghiệp dệt và giấy với quy mô </t>
    </r>
    <r>
      <rPr>
        <sz val="9"/>
        <color indexed="12"/>
        <rFont val="Times New Roman"/>
        <family val="1"/>
      </rPr>
      <t>từ 120 tấn/năm lên 250 tấn/năm; sản xuất các loại hoá chất khác (không bao gồm sản xuất hoá chất cơ bản) gồm: chất tinh luyện nhũ hoá, chất thẩm thấu, chất cào lông, chất cầm màu, chất tẩy hồ, chât chống thấm, chất phân tán, chất xử lý nước thải với quy mô từ 130 tấn/năm lên 250 tấn/năm</t>
    </r>
  </si>
  <si>
    <r>
      <t xml:space="preserve">sản xuất các sản phẩm may mặc bằng vải Jean (không bao gồm công đoạn nhuộm); </t>
    </r>
    <r>
      <rPr>
        <sz val="9"/>
        <color indexed="12"/>
        <rFont val="Times New Roman"/>
        <family val="1"/>
      </rPr>
      <t>Sản xuất các loại túi xách, ví, tạp dề, thắt lưng và giày bao gồm công đoạn giặt mài (wash) với quy mô khoảng 4.000.000 sản phẩm/năm</t>
    </r>
  </si>
  <si>
    <r>
      <t xml:space="preserve">Sản xuất các loại co nối bằng thép; Thực hiện quyền xuất khẩu, nhập khẩu </t>
    </r>
    <r>
      <rPr>
        <sz val="9"/>
        <color indexed="12"/>
        <rFont val="Times New Roman"/>
        <family val="1"/>
      </rPr>
      <t>các mặt hàng phù hợp với hoạt động sản xuất kinh doanh của doanh nghiệp; Thực hiện quyền phân phối bán buôn, bán lẻ (không thành lập cơ sở bán buôn, bán lẻ) mặt hàng các mặt hàng ống, phụ kiện ống, mặt bích, van và ống nối bằng thép và thép không gỉ có mã số HS 7304, 7306, 7307 và 8481 theo quy định của pháp luật</t>
    </r>
  </si>
  <si>
    <t>SX  và chế biến các loại sản phẩm cà phê (bao gồm cà phê hạt dã khử chất cà-phê-in); sản xuất các sản phẩm cà-phê-in.</t>
  </si>
  <si>
    <r>
      <t>Thiết kế, sản xuất các loại máy sản xuất chất bán dẫn, tấm hiển thị tinh thể lỏng, tấm hiển thị plasma, tấm pin năng lượng mặt trời; Sản xuất tấm hiển thị tinh thể lỏng;</t>
    </r>
    <r>
      <rPr>
        <sz val="9"/>
        <color indexed="12"/>
        <rFont val="Times New Roman"/>
        <family val="1"/>
      </rPr>
      <t xml:space="preserve"> sản xuất các linh kiện cơ khí của máy sản xuất sản phẩm điện gia dụng, máy sản xuất pin, máy sản xuất động cơ xe...(tấm đế tay robot, tấm đế dẫn hướng, buli, miếng chặn, ống lót,...)</t>
    </r>
  </si>
  <si>
    <r>
      <t xml:space="preserve">Sản xuất linh kiện điện di động; </t>
    </r>
    <r>
      <rPr>
        <sz val="9"/>
        <color indexed="12"/>
        <rFont val="Times New Roman"/>
        <family val="1"/>
      </rPr>
      <t>sản xuất thiệt bị điện tử và quang học</t>
    </r>
  </si>
  <si>
    <t>Chi nhánh VMEP (1)</t>
  </si>
  <si>
    <r>
      <t xml:space="preserve">Sản xuất kim bấm, đồ bấm và các loại văn phòng phẩm khác và mạ gia công các sản phẩm; In nhiều màu trên sản phẩm do Cty sản xuất; thực hiện quyền XNK; </t>
    </r>
    <r>
      <rPr>
        <sz val="9"/>
        <color indexed="12"/>
        <rFont val="Times New Roman"/>
        <family val="1"/>
      </rPr>
      <t>sản xấut khuôn ép nhựa bằng kim loại và sửa chữa khuôn ép nhựa</t>
    </r>
  </si>
  <si>
    <r>
      <t>Sản xuất các loại ống bằng thép;</t>
    </r>
    <r>
      <rPr>
        <sz val="9"/>
        <color indexed="12"/>
        <rFont val="Times New Roman"/>
        <family val="1"/>
      </rPr>
      <t xml:space="preserve"> Thực hiện quyền nhập khẩu và quyền phân phối mặt hàng thép có mã HS 7208</t>
    </r>
  </si>
  <si>
    <r>
      <t xml:space="preserve">Sản xuất linh kiện, phụ tùng dùng cho xe ô tô, xe gắn máy và máy nổ với </t>
    </r>
    <r>
      <rPr>
        <sz val="9"/>
        <color indexed="12"/>
        <rFont val="Times New Roman"/>
        <family val="1"/>
      </rPr>
      <t>quy mô 2.400.000 bộ/năm; Sản xuất động cơ điện (có công suất từ 0,1 đến 25 HP) và cân các loại; Sản xuất các loại sản phẩm bằng nhôm dùng trong công nghiệp, xây dựng và gia dụng;  SẢn xuất các sản phẩm bằng sắt dùng trong công nghiệp, xây dựng và gia dụng … (không bao gồm công đoạn xi mạ). Thực hiện quyền xuất nhập khẩu</t>
    </r>
  </si>
  <si>
    <r>
      <t xml:space="preserve">Sản xuất và lắp ráp các loại máy nén khí, máy sấy khô không khí, bình chứa khí, máy nén tác nhân lạnh, gậy đánh gôn và linh kiện phụ tùng thay thế; thực hiện các dịch vụ: cho thuê kho, nhà xưởng; tư vấn kỹ thuật, lưu kho, quản lý hàng tồn kho và giao hàng đối với các khách hàng tiêu thụ sản phẩm do Cty sản xuất; thực hiện quyền xuất nhập khẩu; </t>
    </r>
    <r>
      <rPr>
        <sz val="9"/>
        <color indexed="12"/>
        <rFont val="Times New Roman"/>
        <family val="1"/>
      </rPr>
      <t>dịch vụ sửa chữa, bảo dưỡng cho các sản phẩm do Cty sản xưất</t>
    </r>
  </si>
  <si>
    <r>
      <t xml:space="preserve">Sản xuất các loại dây điện từ bọc sơn men cách điện, dây đồng hợp kim, dây đồng mạ thiếc, dây điện có đầu cắm liền, sản xuất đèn led và chi tiết của đèn led; thực hiện quyền xuất khẩu và nhập khẩu; Sản xuất tăng phô; Sản xuất máy biến áp; Sản xuất mô tơ; </t>
    </r>
    <r>
      <rPr>
        <sz val="9"/>
        <color indexed="12"/>
        <rFont val="Times New Roman"/>
        <family val="1"/>
      </rPr>
      <t>Sản xuất đèn quảng cáo quang học; Sản xuất đèn đường tăng phô điện từ (không bao gồm công đoạn xi mạ)</t>
    </r>
  </si>
  <si>
    <t>Sản xuất nhựa tổng hợp nhân tạo, tấm ép, que, ống tẩm nhựa phenol; bảng mạch dự phòng cho bảng mạch in điện tử, lá đồng dát mỏng cho bản mạch in điện tử và vật liệu cách điện phục vụ cho ngành điện và điện tử; thực hiện quyền xuất nhập khẩu. Sản xuất các khuôn mẫu; sản xuất các sản phẩm, linh kiện bằng nhựa cho các loại máy móc thiết bị (vỏ tivi, máy khâu, điện thoại..); sản xuất linh kiện điện điện tử.</t>
  </si>
  <si>
    <r>
      <t xml:space="preserve">Tồn trữ, phân phối gas đặc biệt (butan), nhựa đường lỏng không đóng thùng; đóng thùng và phân phối nhựa đường đóng thùng; pha chế dầu nhờn và dung môi theo công thức của khách hàng; sản xuất và phân phối các sản phẩm dần nhờn và dung môi; phân phối sản phẩm hóa dầu và các loại sáp (paraffin) mang nhãn hiệu của tập đoàn </t>
    </r>
    <r>
      <rPr>
        <sz val="9"/>
        <color indexed="12"/>
        <rFont val="Times New Roman"/>
        <family val="1"/>
      </rPr>
      <t>Total và các công ty trực thuộc (ngoại trừ sản phẩm có mã HS 2710 sẽ được phân phối theo sự chấp thuận của Bộ Công Thương căn cứ vào từng thời điểm); cung ứng các sản phẩm do doanh nghiệp sản xuất cho các tàu hàng hải nước ngoài cập cảng Việt Nam; ký hợp đồng thầu phụ với các công ty thuộc tập đoàn Total để cung cấp các sản phẩm cho khách hàng Việt Nam và nước ngoài đối với hợp đồng hoặc phần hợp đồng thực hiện ở nước ngoài</t>
    </r>
  </si>
  <si>
    <r>
      <t xml:space="preserve">Sản xuất các loại sản phẩm Calcium carbonate; Thực hiện quyền xuất khẩu, nhập khẩu các sản phẩm từ Calcium carbonate; </t>
    </r>
    <r>
      <rPr>
        <sz val="9"/>
        <color indexed="12"/>
        <rFont val="Times New Roman"/>
        <family val="1"/>
      </rPr>
      <t>Thực hiện quyền phân phối các mặt hàng có mã HS 2507, 2518, 2525, 2526, 2811, 2825, 2836, 2839, 2905, 2915, 2918, 2919, 3204, 3824, 3901, 3902, 3905, 3906, 3909, 3920, 4002</t>
    </r>
  </si>
  <si>
    <r>
      <t xml:space="preserve">Sản xuất các loại bình xịt áp lực (Aerosol); các loại vỏ hộp, bao bì bằng kim loại </t>
    </r>
    <r>
      <rPr>
        <sz val="9"/>
        <color indexed="12"/>
        <rFont val="Times New Roman"/>
        <family val="1"/>
      </rPr>
      <t>(bao gồm công đoạn sơn trên sản phẩm của Công ty sản xuất)</t>
    </r>
  </si>
  <si>
    <r>
      <t xml:space="preserve">SẢn xuất các loại khuôn mẫu; sản xuất các loại xe đẩy tay sử dụng cho người tàn tật và dùng trong ngành y tế; Sản xuất các loại bàn, ghế văn phòng bằng kim loại; sản xuất chi tiết của các loại đèn trang trí; sản xuất sản phẩm cơ khí các loại; tư vấn, thiết kế và xây dưng các công trình công nghiệp và dân dụng; cho thuê nhà xưởng dôi dư; </t>
    </r>
    <r>
      <rPr>
        <sz val="9"/>
        <color indexed="12"/>
        <rFont val="Times New Roman"/>
        <family val="1"/>
      </rPr>
      <t>SẢn xuất, lắp ráp đèn xe hơi, xe máy (không bao gồm công đoạn xi mạ)</t>
    </r>
  </si>
  <si>
    <r>
      <rPr>
        <sz val="9"/>
        <color indexed="12"/>
        <rFont val="Times New Roman"/>
        <family val="1"/>
      </rPr>
      <t>Sản xuất linh kiện, phụ tùng dùng cho xe ô tô với quy mô 2.300.000 sản phẩm/năm; Sản xuất linh kiện, phụ tùng dùng cho xe gắn máy với quy mô 17.500.000 sản phẩm/năm; Sản xuất linh kiện, phụ tùng dùng cho xe đạp với quy mô 25.000.000 sản phẩm/năm; Sản xuất linh kiện, phụ tùng dùng cho xe tải với quy mô 2.300.000 sản phẩm/năm; Sản xuất linh kiện, phụ tùng dùng cho máy móc thiết bị công nghiệp với quy mô 500.000 sản phẩm/năm;  Sản xuất linh kiện, phụ tùng dùng cho máy móc thiết bị nông nghiệp với quy mô 500.000 sản phẩm/năm; Sản xuất linh kiện, phụ tùng dùng cho máy móc thiết bị ngư nghiệp với quy mô 500.000 sản phẩm/năm.</t>
    </r>
  </si>
  <si>
    <t>Sản xuất giấy lụa tráng nhôm; sản xuất băng P/S (polyester) dùng cho sản phẩm cáp viễn thông; sản xuất và gia công màng nhôm, băng nhôm, băng thép dùng trong dân dụng từ nguyên liệu cuộn nhôm, thép lớn; sản xuất xuất lưỡi răng cưa sử dụng cho hộp bao bì; thực hiện quyền xuất khẩu, nhập khẩu; sản xuất giấy cuộn các loại từ khối giấy lớn thành phẩm</t>
  </si>
  <si>
    <r>
      <t xml:space="preserve">SẢn xuất keo acrylic các loại, sản xuất album (không chứa thông tin, hình ảnh), sản xuất hộp đựng điện thoại di động bằng giấy phủ plastic; thực hiện quyền xuất khẩu, nhập khẩu và quyền phân phối </t>
    </r>
    <r>
      <rPr>
        <sz val="9"/>
        <color indexed="12"/>
        <rFont val="Times New Roman"/>
        <family val="1"/>
      </rPr>
      <t>đối với các mặt hàng có mã HS 2915, 1916, 2918, 3402, 3403, 3809, 3905, 3906</t>
    </r>
  </si>
  <si>
    <t>Sản xuất các lọai sơn và dung môi dùng trog ngành dân dụng và công nghiệp. Dịch vụ phun sơn các lọai sản phẩm dùng trong ngành công nghiệp. Thực hiện quyền xuất khẩu, quyền nhập khẩu. Cho thuê nhà xuởng dôi dư làm kho chứa hàng</t>
  </si>
  <si>
    <t>Chi nhánh Công ty Muto (1)</t>
  </si>
  <si>
    <t>Sản xuất bình chứa khí; gia công, lắp ráp máy nén khí và hệ thống cung cấp khí nén; cung cấp dịch vụ sửa chữa, bảo trì các sản phẩm trên; Thực hiện quyền quyền xuất khẩu, nhập khẩu và quyền phân phối bán buôn, bán lẻ</t>
  </si>
  <si>
    <r>
      <t xml:space="preserve">Sản xuất, gia công và lắp ráp thành phẩm, bán thành phẩm: mô-tơ, các loại quạt điện, linh kiện điện tử, linh kiện nhựa, kim loại và dụng cụ thể thao;Sản xuất các sản phẩm từ sợi kim loại (không bao gồm công đoạn xi mạ); 
Sản xuất các sản phẩm từ ống kim loại (không bao gồm công đoạn xi mạ);Sản xuất và lắp đặt các loại hệ thống trang thiết bị kho bãi chứa hàng hóa vật tư;Sản xuất, gia công và lắp ráp các sản phẩm từ sắt thép dùng trong công nghiệp và dân dụng như: sọt chứa hàng, xe đẩy hàng, kệ chứa hàng,... (không bao gồm công đoạn xi mạ);Sản xuất, gia công, lắp ráp các loại bánh xe đẩy từ nhựa, PU, cao su, nylon;Thực hiện quyền xuất khẩu và nhập khẩu và quyền phân phối; </t>
    </r>
    <r>
      <rPr>
        <sz val="9"/>
        <color indexed="12"/>
        <rFont val="Times New Roman"/>
        <family val="1"/>
      </rPr>
      <t xml:space="preserve">Sản xuất sợi kẽm, thép không gỉ (không xi mạ)
</t>
    </r>
  </si>
  <si>
    <t>SX các loại gạch đá granit nhân tạo bóng kính và gạch kín cao cấp; xử lý bề mặt, đánh bóng, mài cạch các loại đá granit, gạch thạch anh nhân tạo; sản xuất khối đá granit và đá hoa cương; sản xuất và gia công khuôn mẫu dùng cho sản xuất gạch men; thực hiện quyền xuất khẩu, quyền nhập khẩu</t>
  </si>
  <si>
    <r>
      <t xml:space="preserve">Sản suất chất tẩy rửa, chất tạo bọt, chất làm mềm và các loại hóa chất khác dùng trong ngành dệt, sợi; </t>
    </r>
    <r>
      <rPr>
        <sz val="9"/>
        <color indexed="12"/>
        <rFont val="Times New Roman"/>
        <family val="1"/>
      </rPr>
      <t>Sản xuất các loại hóa chất phụ gia dùng trong ngành sản xuất bê tông</t>
    </r>
  </si>
  <si>
    <t>Nhuộm, hòan tất vải do các nhà máy dệt tại VN sản xuất; May gia công khăn các lọai; nhập vải mộc, gia công hòan tâst để xuất khẩu và dệt vải; sản xuất các sản phẩm gia dụng bằng vải (khăn các lọai, miếng lót nồi, găng tay làm bếp, miếng nhấc nồi..); sản xuất sản phẩm may mặc (quần, áo); thực hiện quyền nhập khẩu và quyền phân phối</t>
  </si>
  <si>
    <r>
      <t>Sản xuất thép dây với hàm lượng carbon thấp, đinh thép, dây kẽm gai. T</t>
    </r>
    <r>
      <rPr>
        <sz val="9"/>
        <color indexed="12"/>
        <rFont val="Times New Roman"/>
        <family val="1"/>
      </rPr>
      <t>hực hiện quyền nhập khẩu và quyền phân phối</t>
    </r>
  </si>
  <si>
    <r>
      <t xml:space="preserve">Sản xuất và nhuộm các loại sợi, chỉ, dây, lưới, vải; Sản xuất và nhuộm phụ liệu giày dép; </t>
    </r>
    <r>
      <rPr>
        <sz val="9"/>
        <color indexed="12"/>
        <rFont val="Times New Roman"/>
        <family val="1"/>
      </rPr>
      <t>Thực hiện quyền xuất khẩu, nhập khẩu</t>
    </r>
  </si>
  <si>
    <r>
      <t xml:space="preserve">Sản xuất thiết bị thông tin, viễn thông và các sản phẩm công nghệ thông tin trọng điểm; sản xuất và lắp đặt các loại dụng cụ, máy móc thiết bị đo lường điện và điện tử trong ngành điện; sản xuất và lắp đặt các thiết bị điều khiển tự động và hệ thống báo động; sản xuất các loại linh kiện, phụ tùng liên quan đến các sản phẩm do Doanh nghiệp sản xuất; </t>
    </r>
    <r>
      <rPr>
        <sz val="9"/>
        <color indexed="12"/>
        <rFont val="Times New Roman"/>
        <family val="1"/>
      </rPr>
      <t>Sản xuất và lắp đặt PU cách nhiệt tấm (panel); sản xuất và lắp đặt tấm cách ngăn; sản xuất và lắp đặt nhà trạm lắp ghép di động; Sản xuất và lắp đặt tủ đông lạnh, kho lạnh, tấm ghép phòng lạnh, linh kiện hoặc thiết bị liên quan.</t>
    </r>
  </si>
  <si>
    <t>Kéo sợi (sợi Poly, Poy/Fdy, Dty) và dệt vải thủy lực Weaving (không bao gồm công đoạn nhuộm); sản xuất hạt nhựa tổng hợp chip.</t>
  </si>
  <si>
    <r>
      <t xml:space="preserve">Sản xuất các loại cửa, vách ngăn bằng PVC; sản xuất các loại cửa bằng nhôm, sắt, gỗ và vách ngăn, mặt dựng bằng nhôm; </t>
    </r>
    <r>
      <rPr>
        <sz val="9"/>
        <color indexed="12"/>
        <rFont val="Times New Roman"/>
        <family val="1"/>
      </rPr>
      <t>sán xuất các loại vách ngăn, vách kính</t>
    </r>
  </si>
  <si>
    <t>Cty TNHH Meishin Việt Nam (thuê nhá xưởng của Tổng Cty Tín Nghĩa)</t>
  </si>
  <si>
    <r>
      <t xml:space="preserve">Sản xuất bấc chống thấm các loại, ống nhựa HDPE dùng để xử lý nền đất yếu trong các công trình xây dựng và cầu đường; sản xuất màn chống thấm các loại, màn HDPE dùng để xử lý nền đất yếu trong  các công trình xây dựng và cầu đường; </t>
    </r>
    <r>
      <rPr>
        <sz val="9"/>
        <color indexed="12"/>
        <rFont val="Times New Roman"/>
        <family val="1"/>
      </rPr>
      <t>Thực hiện quyền xuất khẩu, nhập khẩu các mặt hàng có mã HS 3917, 4016, 5603, 5909 và 5911</t>
    </r>
  </si>
  <si>
    <r>
      <t xml:space="preserve">Sản xuất giày thể thao, sản xuất bán thành phẩm giày; </t>
    </r>
    <r>
      <rPr>
        <sz val="9"/>
        <color indexed="12"/>
        <rFont val="Times New Roman"/>
        <family val="1"/>
      </rPr>
      <t>sản xuất linh kiện, chi tiết giày</t>
    </r>
  </si>
  <si>
    <r>
      <t xml:space="preserve">Sản xuất bánh và kẹo các loại; sản xuất dầu đậu phộng, dầu mè; </t>
    </r>
    <r>
      <rPr>
        <sz val="9"/>
        <color indexed="12"/>
        <rFont val="Times New Roman"/>
        <family val="1"/>
      </rPr>
      <t>Sản xuất và chế biến thực phẩm từ nông sản: khoai lang, khoai tây, khoai môn, khoai mỡ, bí đỏ, cà rốt, xoài, chuối, nấm, tiêu và mít sấy, nhân đậu xanh, nhân hạt sen, bột đậu, bột ngũ cốc, bột gạo, tương ớt, mứt các loại, chế biến hạt điều, cafe</t>
    </r>
  </si>
  <si>
    <r>
      <t xml:space="preserve">Sản xuất các loại túi xách và các phụ kiện kèm theo; Sản xuất các loại quần áo, mũ nón và các phụ kiện kèm theo; In ấn (in lôgô, chữ, tên lên các sản phẩm do Công ty sản xuất); thêu trên sản phẩm; </t>
    </r>
    <r>
      <rPr>
        <sz val="9"/>
        <color indexed="12"/>
        <rFont val="Times New Roman"/>
        <family val="1"/>
      </rPr>
      <t>Sản xuất các loại chăn gối, khăn, lều, bạt, mành, tấm phủ, thảm, cờ, bao tay, thắt lưng, khăn choàng, giày dép, các loại bao - túi đựng dụng cụ các loại từ da thuộc thành phẩm (nhập khẩu), vải; Sản xuất các loại vali, đồ thể thao, file đựng hồ sơ, hộp đựng đồ dùng (trang sức, mỹ phẩm, thức ăn, đồ uống,…) từ hạt nhựa</t>
    </r>
  </si>
  <si>
    <r>
      <t xml:space="preserve">Saản xuất các sản phẩm nội thất gia dụng, văn phòng, trường học; nhập khẩu bán thành phẩm sản phẩm nội thất để gia công, sản xuất, xuất khẩu; thực hiện quyền xuất khẩu, nhập khẩu; cho thuê nhà xưởng dôi dư; sản xuất các sản phẩm bằng kim loại (khung bàn, ghế, móc áo...) có bao gồm công đoạn sơn tĩnh điện; </t>
    </r>
    <r>
      <rPr>
        <sz val="9"/>
        <color indexed="12"/>
        <rFont val="Times New Roman"/>
        <family val="1"/>
      </rPr>
      <t>Sản xuất nhãn, logo, decal từ vải, da, nhựa, giấy và kim loại (có công đoạn in, không bao gồm công đoạn xi mạ) để cung cấp cho lĩnh vực trang trí phương tiện vận chuyển, nhà cửa và văn phòng</t>
    </r>
  </si>
  <si>
    <r>
      <t>Sản xuất, gia công các loại sản phẩm phối kiện dùng trong gia đình bằng nhựa PU mô phỏng gỗ, vật dụng trang trí, phối kiện trang trí nội thất (thân giường, thân bàn, đế chân bàn, đế chân giường,…) với quy mô 1.500 tấn/năm;</t>
    </r>
    <r>
      <rPr>
        <sz val="9"/>
        <color indexed="12"/>
        <rFont val="Times New Roman"/>
        <family val="1"/>
      </rPr>
      <t xml:space="preserve"> sản xuất phụ kiện bằng nhựa phục vụ cho ngành giày (lót giày, đế giày,…); thực hiện quyền nhập khẩu; Sản xuất sản phẩm trang trí nội thất được đan lát hoặc tết bện bằng dây và sợi nhựa các loại (giường, tủ, bàn ghế, cửa,…).</t>
    </r>
  </si>
  <si>
    <r>
      <t>Sản xuất dây điện, cáp điện và cáp quang các loại;</t>
    </r>
    <r>
      <rPr>
        <sz val="9"/>
        <color indexed="12"/>
        <rFont val="Times New Roman"/>
        <family val="1"/>
      </rPr>
      <t xml:space="preserve"> quyền xuất khẩu, nhập khẩu và phân phối (bán buôn, bán lẻ) các mặt hàng có mã số HS 3403, 3901, 3921, 6814, 7217, 7403, 7408, 7409, 7413, 7601, 7605, 7607, 7614, 8463, 8479, 8536 và 8544</t>
    </r>
  </si>
  <si>
    <r>
      <t xml:space="preserve">SẢn xuất các loại dầu bôi trơn, dầu làm mát dùng trong ngành cơ khí; sản xuất hoá chất dùng trong ngành công nghiệp; </t>
    </r>
    <r>
      <rPr>
        <sz val="9"/>
        <color indexed="12"/>
        <rFont val="Times New Roman"/>
        <family val="1"/>
      </rPr>
      <t>thực hiện quyền XNK các mặt hàng có mã HS 2710, 2815, 2827</t>
    </r>
  </si>
  <si>
    <t>Chế biến các loại cà phê; Thực hiện quyền xuất khẩu các mặt hàng mã HS 0901</t>
  </si>
  <si>
    <r>
      <t xml:space="preserve">Cắt dăm mảnh gỗ xuất khẩu, khai thác cầu cảng chuyên dùng Phước Khánh, trồng 10,000 ha nguyên liệu giấy thông qua các Hợp đồng kinh tế với các tổ chức, cá nhân trong nước VN; </t>
    </r>
    <r>
      <rPr>
        <sz val="9"/>
        <color indexed="12"/>
        <rFont val="Times New Roman"/>
        <family val="1"/>
      </rPr>
      <t>Sản xuất mùn cưa và viên nén mùn cưa làm chất đốt từ nguồn gỗ rừng trồng hợp pháp</t>
    </r>
  </si>
  <si>
    <t>SỐ GIẤY PHÉP ĐẦU TƯ</t>
  </si>
  <si>
    <t>TRỤ SỞ CHÍNH</t>
  </si>
  <si>
    <t>QUYỀN PHÂN PHỐI</t>
  </si>
  <si>
    <t>QUYỀN XUẤT NHẬP KHẨU</t>
  </si>
  <si>
    <t>Giai đoạn I và II của Khu công nghiệp Amata: 50 năm kể từ ngày 31/12/1994; Giai đoạn II mở rộng (đối với phần diện tích 101,56 ha tiếp theo của KCN): 50 năm kể từ ngày 05 tháng 02 năm 2008; Giai đoạn III mở rộng (đối với phần diện tích 64,49 ha – phía Đông Bắc khu công nghiệp) là 50 năm kể từ ngày được cấp Giấy chứng nhận đầu tư điều chỉnh 24/12/2012</t>
  </si>
  <si>
    <t>Loteco</t>
  </si>
  <si>
    <t>44 (bốn mươi bốn) năm kể từ ngày 16 tháng 9 năm 2002</t>
  </si>
  <si>
    <t>Dự án đã đi vào hoạt động sản xuất kinh doanh từ tháng 01 năm 2003</t>
  </si>
  <si>
    <t>Nhơn Trạch III</t>
  </si>
  <si>
    <t>50 (năm mươi) năm kể từ ngày 26 tháng 12 năm 2001</t>
  </si>
  <si>
    <t>Nhơn Trạch II</t>
  </si>
  <si>
    <t>Long Thành</t>
  </si>
  <si>
    <t>KCN Thăng Long, huyện Đông Anh, thành phố Hà Nội, Việt Nam</t>
  </si>
  <si>
    <t>34 (ba mươi bốn) năm kể từ 19/8/2013</t>
  </si>
  <si>
    <t>thuê nhà xưởng công ty CP Amata (Việt Nam) với diện tích 1.345,6 m2</t>
  </si>
  <si>
    <t>48 (bốn mươi tám) năm kể từ ngày 03 tháng 9 năm 1997</t>
  </si>
  <si>
    <t>Cty TNHH Torrecid VN</t>
  </si>
  <si>
    <t>20 năm kể từ ngày 02/01/2014</t>
  </si>
  <si>
    <t>Sản xuất và gia công các loại khăn; sản xuất, gia công dệt vải may khăn</t>
  </si>
  <si>
    <t>Thái Lan - British Virgin Islands - Indonesia</t>
  </si>
  <si>
    <t>Sản xuất các loại mực in, hóa chất ngành in, chất kết dính cho màng phim dùng để sản xuất các loại bao bì phức hợp nhiều lớp, các chất sơn phủ và véc ni chống gỉ sét dùng để phủ bên trong và bên ngoài các loại vỏ lon, vỏ hộp; thực hiện quyền xuất khẩu, nhập khẩu  phân phối, cho thuê nhà xưởng dôi dư</t>
  </si>
  <si>
    <t xml:space="preserve">Sãn xuất các sản phẩm vỏ nhựa cao cấp dùng trong công nghiệp điện, điện tử, đồ gia dụng, dụng cụ văn phòng và các bộ phận bằng nhựa cao cấp; thực hiện quyền xuất khẩu, quyền nhập khẩu và quyền phân phối bán lẻ </t>
  </si>
  <si>
    <t xml:space="preserve"> KCN BIÊN HÒA I: </t>
  </si>
  <si>
    <t xml:space="preserve"> CỘNG - KCN BIÊN HÒA I </t>
  </si>
  <si>
    <t xml:space="preserve"> KCN BIÊN HÒA II: </t>
  </si>
  <si>
    <t xml:space="preserve"> CỘNG - KCN BIÊN HÒA II </t>
  </si>
  <si>
    <t xml:space="preserve"> KCN NHƠN TRẠCH I: </t>
  </si>
  <si>
    <t xml:space="preserve"> KCN NHƠN TRẠCH II: </t>
  </si>
  <si>
    <t xml:space="preserve"> CỘNG - KCN NHƠN TRẠCHII </t>
  </si>
  <si>
    <t xml:space="preserve"> KCN NHƠN TRẠCH III: </t>
  </si>
  <si>
    <t xml:space="preserve"> CỘNG - KCN NHƠN TRẠCH III </t>
  </si>
  <si>
    <t xml:space="preserve"> KCN NHƠN TRẠCH V: </t>
  </si>
  <si>
    <t xml:space="preserve"> CỘNG - KCN NHƠN TRẠCH V </t>
  </si>
  <si>
    <t>Cty TNHH Kuk Il Việt Nam</t>
  </si>
  <si>
    <t>Sản xuất sợi (bao gồm quay và dệt sợi, không có công đoạn nhuộm)</t>
  </si>
  <si>
    <t>50 năm kể từ ngày 15/01/2014</t>
  </si>
  <si>
    <t xml:space="preserve"> CỘNG - KCN NHƠN TRẠCH I</t>
  </si>
  <si>
    <r>
      <t xml:space="preserve">Sản xuất sợi nhân tạo, hạt polyester; Xe, dệt, nhuộm, hoàn tất, chế biến sợi; Lắp đặt, vận hành nhà máy điện với công suất thiết kế 300MW (bao gồm tổ máy 1 và tổ máy 2 với công suất thiết kế của mỗi tổ máy là 150 MW) để tự tiêu thụ điện và hơi nước, bán điện không dùng hết cho Tổng Công ty Điện lực Việt Nam và bán điện, hơi nước cho các doanh nghiệp khác trong Khu công nghiệp Nhơn Trạch III; Xây dựng Nhà máy xử lý nước để tự tiêu thụ và bán cho các doanh nghiệp khác trong Khu công nghiệp Nhơn Trạch III; Thuê lại đất tại Khu công nghiệp Nhơn Trạch III để xây dựng và kinh doanh cơ sở hạ tầng phân khu công nghiệp Hưng Nghiệp Formosa; Xây dựng và cho thuê kho, bãi, nhà xưởng tại phân khu công nghiệp Hưng nghiệp Formosa; Đầu tư khu nhà ở cho cán bộ quản lý và công nhân không vì mục đích lợi nhuận, theo quy định của Ủy ban nhân dân tỉnh Đồng Nai; Xây dựng nhà máy sản xuất sản phẩm BOPP; sản xuất màng nhựa PVC, sản xuất nylon các loại (sợi nylon, hạt nylon, …); xây dựng nhà máy xử lý nước thải trong phân Khu Công nghiệp Hưng nghiệp Formosa; thu gom, phân loại, lưu giữ và vận chuyển chất thải nguy hại trong phân khu công nghiệp Formosa; Sản xuất màng bọc thực phẩm, màng quấn pallet, vật liệu đóng gói bằng nhựa (dùng trong đóng gói thực phẩm và công nghiệp); </t>
    </r>
    <r>
      <rPr>
        <sz val="9"/>
        <color indexed="12"/>
        <rFont val="Times New Roman"/>
        <family val="1"/>
      </rPr>
      <t>Sản xuất vải nhựa PVC, cho thuê buồng chứa tại cảng Phú Mỹ.</t>
    </r>
  </si>
  <si>
    <t>Cty TNHH Zirtec</t>
  </si>
  <si>
    <t>30 năm kể từ ngày 15/01/2014</t>
  </si>
  <si>
    <t>Cty TNHH Hóa chất Fuji Việt Nam</t>
  </si>
  <si>
    <t>Long Đức</t>
  </si>
  <si>
    <t>50 năm kể từ ngày 17/01/2014</t>
  </si>
  <si>
    <t>thuê nhà xưởng Cty Sonadezi Long Thành 4.560 m2</t>
  </si>
  <si>
    <t>Cty CP Q.M.T - JP Plastic</t>
  </si>
  <si>
    <t>Hố Nai</t>
  </si>
  <si>
    <t xml:space="preserve">Sản xuất các sản phẩm, linh kiện từ nhựa phục vụ dân dụng và các nguyên liệu nhựa </t>
  </si>
  <si>
    <t>50 năm kể từ ngày 21/01/2014</t>
  </si>
  <si>
    <t>Nhật Bản - Việt Nam</t>
  </si>
  <si>
    <t>45 năm kể từ ngày 22/01/2014</t>
  </si>
  <si>
    <t>Malaysia</t>
  </si>
  <si>
    <t>Biên Hoà II</t>
  </si>
  <si>
    <t xml:space="preserve">Sản xuất vitamin, khoáng, dinh dưỡng, nguyên liệu, phụ gia chế biến thức ăn cho gia súc, gia cầm và thủy sản; thuốc thú y và thú y thủy snar; thực hiện nhập khẩu, xuất khẩu; sản xuất thuốc bảo vệ thực vật, phân bón; sản xuất các chế phẩm sinh học, các sản phẩm xử lý cải tạo môi trường nuôi trồng thủy sản, chăn nuôi </t>
  </si>
  <si>
    <t xml:space="preserve">Cty TNHH Greif Flexibles Việt Nam (trước đây là Cty TNHH Storsack Việt Nam) </t>
  </si>
  <si>
    <t>sản xuất bao bì trọng tải cao, túi lót và các sản phẩm nhựa và dệt liên quan; thực hiện quyền xuất khẩu, nhập khẩu các mặt hàng có mã HS 3920, 3923, 5401 và 6305.</t>
  </si>
  <si>
    <t>Sông Mây</t>
  </si>
  <si>
    <t>Tam Phước</t>
  </si>
  <si>
    <t>thời gian cho thuê nhà xưởng đến hết ngày 31/12/2016</t>
  </si>
  <si>
    <t>Dệt May Nhơn Trạch</t>
  </si>
  <si>
    <t xml:space="preserve"> Đài Loan - Việt Nam</t>
  </si>
  <si>
    <t>Ông Jacques Rostaing</t>
  </si>
  <si>
    <t xml:space="preserve"> Cty TNHH Glovintec (trước đây là Cty TNHH Rostaing Technic) </t>
  </si>
  <si>
    <t>Gò Dầu</t>
  </si>
  <si>
    <t>Nhơn Trạch II Nhơn Phú</t>
  </si>
  <si>
    <t>Ông Kèo</t>
  </si>
  <si>
    <t>Sản xuất các loại máy khoan: máy khoan tốc độ cao, máy khoan cầm tay, máy khoan động lực, máy khoan bên tông, máy khoan gỗ, máy khoan bắt vít…(không bao gồm công đoạn xi mạ); sản xuất nút chặn, chốt chặn, taro, bulon từ nguyên vật liệu sắt carbon S55C (không bao gồm công đoạn xi mạ); thực hiện quyền xuất khẩu</t>
  </si>
  <si>
    <t>Dự kiến đi vào hoạt động tháng 12/2014</t>
  </si>
  <si>
    <t>Cty TNHH Inoue VN</t>
  </si>
  <si>
    <t xml:space="preserve">Chế biến các sản phẩm cà phê </t>
  </si>
  <si>
    <t>50 năm kể từ ngày 25/01/2014</t>
  </si>
  <si>
    <t>Quyền xuất khẩu: 1</t>
  </si>
  <si>
    <t>Quyền nhập khẩu: 2</t>
  </si>
  <si>
    <t>Quyền xuất, nhập khẩu: 3</t>
  </si>
  <si>
    <t>Nhơn Trạch I</t>
  </si>
  <si>
    <t>Bàu Xéo</t>
  </si>
  <si>
    <t xml:space="preserve">Sản xuất phụ tùng dùng cho xe ô tô và xe gắn máy; sản xuất linh kiện cơ khí dùng trong máy xây dựng (động cơ máy đào đất, xích máy kéo…), máy nông nghiệp (máy xay lúa, máy cắt lúa,…) và máy điện công nghiệp (bánh răng của thang máy, cẩu trục, băng chuyền,...) không bao gồm công đoạn xi mạ; sản xuất linh kiện từ kim loại dùng trong các loại ghế (ghế nha sĩ, ghế hội trường...), linh kiện kim loại các loại giường (giường bệnh viện...) và linh kiện kim loại các loại loa (loa xe hơi, loa các loại máy...) </t>
  </si>
  <si>
    <t>Gia công cắt thép cuộn; gia công thép tấm; sản xuất và gia công thép ống;  thực hiện quyền xuất khẩu, nhập khẩu, phân phối bán buôn, bán lẻ (không thành lập cơ sở bán lẻ) các mặt hàng có mã HS 7208, 7209, 7210, 7211, 7212, 7216, 7219, 7220, 7225, 7226, 7306</t>
  </si>
  <si>
    <t xml:space="preserve"> Cty TNHH Choice Pro-Tech </t>
  </si>
  <si>
    <t>thuê nhà xưởng của Ngôi Sao hết tháng 12/2016</t>
  </si>
  <si>
    <t>Doanh nghiệp có Chi nhánh sản xuất tại KCN Agtex Long Bình, thành phố Biên Hòa, tỉnh Đồng Nai; dự án Khu dân cư Long Tân - Phú Hội tại xã Long Tân và xã Phú Hội, huyện Nhơn Trạch, tỉnh Đồng Nai; Chi nhánh sản xuất tại tỉnh lộ 864, xã Trung An, thành phố Mỹ Tho, tỉnh Tiền Giang; Chi nhánh sản xuất tại phường Bửu Hòa, thành phố Biên Hòa, tỉnh Đồng Nai. Vốn đầu tư để thực hiện dự án Chi nhánh sản xuất tại Mỹ Tho: 12.000.000 USD; Vốn đầu tư để thực hiện dự án Chi nhánh sản xuất tại phường Bửu Long, thành phố Biên Hòa, tỉnh Đồng Nai: 800.000 USD</t>
  </si>
  <si>
    <t>Sản xuất giày thể thao; cho thuê nhà xưởng dôi dư (9,929,5 m2)</t>
  </si>
  <si>
    <t xml:space="preserve"> Cty TNHH Asia Garment Manufacturer Việt Nam  </t>
  </si>
  <si>
    <t>Cty TNHH Kỹ thuật Muro Việt Nam</t>
  </si>
  <si>
    <t xml:space="preserve"> Cty TNHH Shirai Việt Nam </t>
  </si>
  <si>
    <t xml:space="preserve"> Công ty TNHH Kureha Việt Nam </t>
  </si>
  <si>
    <t xml:space="preserve"> Cty TNHH Matsuya R&amp;D (Việt Nam) </t>
  </si>
  <si>
    <t xml:space="preserve"> Cty TNHH Saitex International Đồng Nai (VN) </t>
  </si>
  <si>
    <t xml:space="preserve">Cty TNHH Daitoh Industry VN </t>
  </si>
  <si>
    <t>thuê nhà xưởng Cty CP Amata VN</t>
  </si>
  <si>
    <t xml:space="preserve">Cty TNHH Major Craft Việt Nam </t>
  </si>
  <si>
    <t>thuê nhà xưởng Cty CP Amata (Việt Nam)</t>
  </si>
  <si>
    <t xml:space="preserve">Cty TNHH Silk Việt Nam </t>
  </si>
  <si>
    <t>thuê nhà xưởng của Cty CP Amata (Việt Nam</t>
  </si>
  <si>
    <t xml:space="preserve">Cty Jowel .M Việt Nam </t>
  </si>
  <si>
    <t>thuê nhà xưởng Công ty CP Amata VN</t>
  </si>
  <si>
    <t xml:space="preserve">Cty TNHH Hondaplus Việt Nam </t>
  </si>
  <si>
    <t>thuê nhà xưởng của Công ty CP Amata Việt Nam 2,204.52 m2</t>
  </si>
  <si>
    <t>Cty TNHH Sanor Electronics VN</t>
  </si>
  <si>
    <t xml:space="preserve"> thuê nhà xưởng của Cty CP Amata 1.345,6 m2</t>
  </si>
  <si>
    <t xml:space="preserve"> Cty TNHH giặt mài Texma Vina ( tên cũ là Cty TNHH giặt mài Civic)  </t>
  </si>
  <si>
    <t>Bắt đầu tạm ngưng từ tháng 02/2012, đề nghị tiếp tục  ngưng hoạt động đến hết 2013 theo công văn số 379C ngày 11/01/2013, đã có văn bản đề nghị tiếp tục gia hạn ngưng hoạt động năm 2014</t>
  </si>
  <si>
    <t xml:space="preserve">Cty TNHH Timbalink Việt Nam </t>
  </si>
  <si>
    <t xml:space="preserve"> Cty TNHH Sản xuất Đàn ghita xuất khẩu (tên cũ là Xí nghiệp sản xuất Đàn ghita xuất khẩu) </t>
  </si>
  <si>
    <t xml:space="preserve"> Cty TNHH May mặc Toptex (tên cũ là Cty TNHH Quốc tế Y Trang Roo Hsing) </t>
  </si>
  <si>
    <t xml:space="preserve"> Cty TNHH Nestlé Việt Nam </t>
  </si>
  <si>
    <t xml:space="preserve">vốn đăng ký 466.450.600 USD do công ty có 02 dự án tại Amata </t>
  </si>
  <si>
    <t xml:space="preserve"> Cty TNHH Pierre Fabre (trước là Cty TNHH Interpharma Manuafacturing (Việt Nam) </t>
  </si>
  <si>
    <t xml:space="preserve"> Cty TNHH Fashy (Viễn Đông) </t>
  </si>
  <si>
    <t xml:space="preserve"> Cty Rượu Sâm panh Mátxcơva </t>
  </si>
  <si>
    <t xml:space="preserve"> Chi nhánh Đồng Nai - Cty TNHH chuyển phát nhanh DHL-VNPT </t>
  </si>
  <si>
    <t>Thuê nhà xưởng của Cty TNHH TM Vĩnh Phú, hạn 31/12/2017</t>
  </si>
  <si>
    <t xml:space="preserve">Chi nhánh Cty TNHH Jaeill VN </t>
  </si>
  <si>
    <t>thuê nhà xưởng Tiên Triết</t>
  </si>
  <si>
    <t>Biên Hoà I</t>
  </si>
  <si>
    <t>Hà Nội</t>
  </si>
  <si>
    <t xml:space="preserve"> Cty TNHH Young Jin Textile Việt Nam </t>
  </si>
  <si>
    <t xml:space="preserve">(thuê nhà xưởng của Cty Loteco) </t>
  </si>
  <si>
    <t>Cty TNHH Thai Kodama (VN)</t>
  </si>
  <si>
    <t xml:space="preserve"> thuê nhà xưởng Cty TNHH phát triển KCN Loteco</t>
  </si>
  <si>
    <t>thuê nhà xưởng của Loteco</t>
  </si>
  <si>
    <t xml:space="preserve"> Cty TNHH Leader Callar </t>
  </si>
  <si>
    <t>(thuê nhà xưởng của Cty TNHH Wooree Vina)</t>
  </si>
  <si>
    <t>thuê nhà xưởng  Công ty TNHH Loong Bien Việt Nam với diện tích 3.390 m2</t>
  </si>
  <si>
    <t xml:space="preserve"> Cty Dệt Choongnam Việt Nam TNHH </t>
  </si>
  <si>
    <t xml:space="preserve"> Cty TNHH Viễn Thông Kinghigh </t>
  </si>
  <si>
    <t xml:space="preserve">Cty TNHH Moa Vina </t>
  </si>
  <si>
    <t xml:space="preserve">Cty TNHH Sejin Process Việt Nam </t>
  </si>
  <si>
    <t xml:space="preserve">Cty TNHH Ym Tex VN </t>
  </si>
  <si>
    <t>phân khu Formosa</t>
  </si>
  <si>
    <t xml:space="preserve"> Cty TNHH C.T Polymer </t>
  </si>
  <si>
    <t xml:space="preserve"> Cty TNHH Kuang Tai (Việt Nam) tên cũ là Nomura Weldteco (Việt Nam) </t>
  </si>
  <si>
    <t xml:space="preserve"> Cty TNHH Kuo Yuen Việt Nam </t>
  </si>
  <si>
    <t xml:space="preserve"> Cty TNHH Bao bì Kaoten (Việt Nam)  </t>
  </si>
  <si>
    <t xml:space="preserve"> Cty TNHH Palm Paper (trước là Hung Yuan) </t>
  </si>
  <si>
    <t xml:space="preserve"> Cty TNHH Chao Hun (Việt Nam) </t>
  </si>
  <si>
    <t xml:space="preserve"> Cty TNHH Chánh Đại</t>
  </si>
  <si>
    <t xml:space="preserve"> Cty TNHH Chin Well Fasteners (Việt Nam) </t>
  </si>
  <si>
    <t xml:space="preserve"> Cty TNHH Formosa Taffeta Đồng Nai </t>
  </si>
  <si>
    <t xml:space="preserve">Cty TNHH Advanced Multitech (Việt Nam) </t>
  </si>
  <si>
    <t xml:space="preserve"> Cty TNHH Da thuộc Wei Tai Việt Nam </t>
  </si>
  <si>
    <t xml:space="preserve"> Cty TNHH Cửu Thăng (Việt Nam)</t>
  </si>
  <si>
    <t xml:space="preserve"> Cty TNHH Công nghiệp cao su Chính Tân Việt Nam </t>
  </si>
  <si>
    <t xml:space="preserve"> Cty TNHH Promax Textile (Việt Nam) (trước là Toàn Nghiệp) </t>
  </si>
  <si>
    <t>Cty TNHH TK Industry Việt Nam</t>
  </si>
  <si>
    <t>Cty TNHH Starhardtech</t>
  </si>
  <si>
    <t>Nhơn Trạch V</t>
  </si>
  <si>
    <t xml:space="preserve"> Cty TNHH Polytec </t>
  </si>
  <si>
    <t>chuyển trụ sở từ TP HCM về KCN nhơn Trạch V</t>
  </si>
  <si>
    <t xml:space="preserve"> Cty TNHH Sun Metallurgy </t>
  </si>
  <si>
    <t>thuê nhà xưởng của Cty Việt Tiến Đông Á</t>
  </si>
  <si>
    <t xml:space="preserve"> Cty TNHH Dong Kwang Việt Nam </t>
  </si>
  <si>
    <t xml:space="preserve"> Cty TNHH Hong Mi (Việt Nam) </t>
  </si>
  <si>
    <t xml:space="preserve">Cty TNHH SPE Vina </t>
  </si>
  <si>
    <t xml:space="preserve">Cty TNHH Công Nghệ  Yuefa VN </t>
  </si>
  <si>
    <t>thuê nhà xưởng của Cty CP Việt Tiến Đông Á 2.788 m2</t>
  </si>
  <si>
    <t xml:space="preserve"> Cty TNHH Hi-Trans </t>
  </si>
  <si>
    <t xml:space="preserve"> Cty TNHH Xử lý nước, hóa chất, cơ khí CN Yuong Hsin </t>
  </si>
  <si>
    <t>chuyển lại từ Biên hòa 1 sang, thuê nhà xưởng của Cty Hiệu Hoàng</t>
  </si>
  <si>
    <t xml:space="preserve">Cty TNHH Platz Việt Nam </t>
  </si>
  <si>
    <t>thuê nhà xưởng của Cty Hữu hạn Kim loại Sheng Bang</t>
  </si>
  <si>
    <t>An Phước</t>
  </si>
  <si>
    <t xml:space="preserve">Cty TNHH Katoen Natie Việt Nam </t>
  </si>
  <si>
    <t xml:space="preserve"> Cty TNHH Kumsung Vina (tên cũ là SKS Việt Nam</t>
  </si>
  <si>
    <t>thuê nhà xưởng Cty TNHH P.M.C 02 năm kể từ ngày 07/5/2012</t>
  </si>
  <si>
    <t xml:space="preserve"> Cty TNHH Evertrade Việt Nam</t>
  </si>
  <si>
    <t>thuê nhà xưởng Cty TNHH Gi-Wang VN</t>
  </si>
  <si>
    <t xml:space="preserve"> Cty TNHH xây dựng Ho Team </t>
  </si>
  <si>
    <t>chuyển trụ sở từ Nhơn Trạch III về</t>
  </si>
  <si>
    <t xml:space="preserve">Cty TNHH MTV Cho Won </t>
  </si>
  <si>
    <t xml:space="preserve">Cty TNHH Esanastri Việt Nam </t>
  </si>
  <si>
    <t xml:space="preserve">Cty TNHH Golden </t>
  </si>
  <si>
    <t>thuê nhà xưởng cty Toàn Lộc</t>
  </si>
  <si>
    <t xml:space="preserve">Cty TNHH Tae Young Sang Sa VN </t>
  </si>
  <si>
    <t xml:space="preserve">thuê nhà xưởng của Công ty CP Khải Toàn </t>
  </si>
  <si>
    <t xml:space="preserve">Cty TNHH Hồ bơi Châu Á Thái Bình Dương Desjoyaux </t>
  </si>
  <si>
    <t>Cty TNHH Hansoll Kovi Vina</t>
  </si>
  <si>
    <t>thuê nhà xưởng Cty TNHH Kotop Vina 6.468,45 m2</t>
  </si>
  <si>
    <t xml:space="preserve"> Cty TNHH Jungwoo Textile Vina </t>
  </si>
  <si>
    <t>thuê nhà xưởng cty Global Dyeing</t>
  </si>
  <si>
    <t xml:space="preserve"> Cty TNHH Công nghệ Teco (Việt Nam) </t>
  </si>
  <si>
    <t xml:space="preserve"> Cty TNHH Kumo Vina </t>
  </si>
  <si>
    <t xml:space="preserve"> Cty TNHH Olympus Việt Nam </t>
  </si>
  <si>
    <t xml:space="preserve"> Cty TNHH Mainetti (Việt Nam) </t>
  </si>
  <si>
    <t>chuyển từ Amata</t>
  </si>
  <si>
    <t xml:space="preserve"> Cty CP Angel Việt Nam</t>
  </si>
  <si>
    <t>chuyển từ Tam Phước</t>
  </si>
  <si>
    <t xml:space="preserve"> Cty TNHH Việt Nam Yuncheng Laser Plate Making </t>
  </si>
  <si>
    <t xml:space="preserve"> Cty TNHH Taekwang Screen</t>
  </si>
  <si>
    <t xml:space="preserve">Cty TNHH Yo Limited </t>
  </si>
  <si>
    <t>thuê nhà xưởng Cty CP Sonadezi Long Thành</t>
  </si>
  <si>
    <t xml:space="preserve">Cty TNHH P &amp; F Vina </t>
  </si>
  <si>
    <t xml:space="preserve">Cty TNHH Nippon Konpo Hồ Chí Minh </t>
  </si>
  <si>
    <t>thuê kho của Cty CP Sonadezi Long Thành</t>
  </si>
  <si>
    <t xml:space="preserve">Cty TNHH Vật Liệu Công nghệ AMICO </t>
  </si>
  <si>
    <t>thuê nhà xưởng của Cty CP Sonadezi LT</t>
  </si>
  <si>
    <t xml:space="preserve">Công ty TNHH Gia công kim loại NIC </t>
  </si>
  <si>
    <t>thuê nhà xưởng Cty TNHH Duy Hiếu 2.448 m2</t>
  </si>
  <si>
    <t>Định Quán</t>
  </si>
  <si>
    <t>Xuân Lộc</t>
  </si>
  <si>
    <t>Nhơn Trạch II Lộc Khang</t>
  </si>
  <si>
    <t>Thạnh Phú</t>
  </si>
  <si>
    <t>Bào Xéo</t>
  </si>
  <si>
    <t xml:space="preserve"> Cty TNHH KL Texwell Vina (trước đây là Cty TNHH Mastex Việt Nam)</t>
  </si>
  <si>
    <t>thuê nhà xưởng cty An Thiên Lý 9.676,16 m2, thuê nhà xưởng cty Sao Việt 9.777 m2</t>
  </si>
  <si>
    <t xml:space="preserve"> Cty TNHH Starite International Việt Nam</t>
  </si>
  <si>
    <t>Agtex Long Bình</t>
  </si>
  <si>
    <t xml:space="preserve"> Cty TNHH W &amp; W Việt Nam </t>
  </si>
  <si>
    <t xml:space="preserve">Cty TNHH Djempro </t>
  </si>
  <si>
    <t xml:space="preserve">Cty TNHH KD VN </t>
  </si>
  <si>
    <t xml:space="preserve">Cty TNHH Fuji Impulse Long Đức </t>
  </si>
  <si>
    <t xml:space="preserve">Cty TNHH Taiyo Brush Việt Nam </t>
  </si>
  <si>
    <t xml:space="preserve">Cty TNHH The Support Việt Nam </t>
  </si>
  <si>
    <t xml:space="preserve">Chi nhánh Cty TNHH KDDI </t>
  </si>
  <si>
    <t>Giang Điền</t>
  </si>
  <si>
    <t>Lộc An Bình Sơn</t>
  </si>
  <si>
    <t>Suối Tre</t>
  </si>
  <si>
    <t>KCN Nội Bài, Hà Nội</t>
  </si>
  <si>
    <t>4/2007 khánh thành nhà máy</t>
  </si>
  <si>
    <t>Cao ốc Shereton, số 88, đường Đồng Khởi, quận 1, thành phố Hồ Chí Minh</t>
  </si>
  <si>
    <t>50 năm kể từ ngày 09/2/2012</t>
  </si>
  <si>
    <t>xã Dương Xá, huyện Gia Lâm, thành phố Hà Nội</t>
  </si>
  <si>
    <t xml:space="preserve">Sản xuất các loại bao bì hộp carton; Sản xuất các loại bao bì tấm đệm lót </t>
  </si>
  <si>
    <t>Sx dây thừng, dây thắng, má phanh, dây cáp cẩu hàng, dây thép, cửa đóng xả nước, Thực hiện quyền xuất, nhập khẩu các mặt hàng có mã HS 7207, 7209, 7211, 7212, 7213, 7214, 7215, 7217, 7221, 7222, 7223, 7227, 7228, 9811, 7229, 7312, 7314, 7315, 7326, 4601, 5307, 5607, 4407, 4415, 4421</t>
  </si>
  <si>
    <t>Quyền phân phối</t>
  </si>
  <si>
    <t>3602904946</t>
  </si>
  <si>
    <t>061-3510810</t>
  </si>
  <si>
    <t>3600747367</t>
  </si>
  <si>
    <t>061-3568466</t>
  </si>
  <si>
    <t>061-3568463</t>
  </si>
  <si>
    <t>061-3936461-464-130</t>
  </si>
  <si>
    <t>061-3569946</t>
  </si>
  <si>
    <t>3603048173</t>
  </si>
  <si>
    <t>3603078185</t>
  </si>
  <si>
    <t>3602936190</t>
  </si>
  <si>
    <t>061-3566187</t>
  </si>
  <si>
    <t>3603080882</t>
  </si>
  <si>
    <t>061-3512543</t>
  </si>
  <si>
    <t>3600768913</t>
  </si>
  <si>
    <t>Cty TNHH Tayca (Việt Nam)</t>
  </si>
  <si>
    <t>45 năm kể từ ngày 12/2/2014</t>
  </si>
  <si>
    <t>Cty TNHH Jooco Dona</t>
  </si>
  <si>
    <t>Sản xuát, gia công các loại giày, dép</t>
  </si>
  <si>
    <t>50 năm kể từ ngày 19/2/2014</t>
  </si>
  <si>
    <t>thuê nhà xưởng Cty TNHH Vĩnh Cường</t>
  </si>
  <si>
    <t>Cty TNHH Four Nine</t>
  </si>
  <si>
    <t>50 năm kể từ ngày 25/2/2014</t>
  </si>
  <si>
    <t>Sản xuất máy đóng gói và linh phụ kiện máy đóng gói</t>
  </si>
  <si>
    <t>Cty TNHH Kimura Seal Việt Nam</t>
  </si>
  <si>
    <t>Công ty TNHH CJ Vina Agri-Chi nhánh Đồng Nai</t>
  </si>
  <si>
    <t>Công ty TNHH Jinmyung</t>
  </si>
  <si>
    <t>45 kể từ ngày 11/2/2014</t>
  </si>
  <si>
    <t>Sản xuất thức ăn cho gia súc, gia cầm và thủy sản</t>
  </si>
  <si>
    <t xml:space="preserve"> Cty TNHH Dệt nhuộm Nam Phương </t>
  </si>
  <si>
    <t xml:space="preserve"> Đài Loan - Hong Kong</t>
  </si>
  <si>
    <t>thuê nhà xưởng của Cty Segis đến hết ngày 31/12/2018</t>
  </si>
  <si>
    <t>Cty có chi nhánh tại Campuchia</t>
  </si>
  <si>
    <t>sản xuất đồ trang sức bằng vằng, bạc có gắn đá quý từ nguồn nguyên liệu nhập khẩu là chủ yêu; sản xuất và gia công đá quý, ngọc trai các lọi và các sản phẩm bằng vàng bạc và đồ trang sữ ằng kim loại khác;thực hện quyền xuất khẩu và nhập khẩu; thực hiện quyền phân phối bán buôn, bán lẻ các loại hàng có mã HS: 71.13, 71.14, 71.15, 71.16, 71.17</t>
  </si>
  <si>
    <t>061-3681111/3681115</t>
  </si>
  <si>
    <t>sản xuất, gia công, lắp ráp đèn trang trí trong nhà và các chi tiết, bộ phận của đèn trang trí trong nhà; sản xuất, gia công, lắp ráp đèn trang trí ngoài trời và các chi tiết, bộphanajc ủa đèn trang trí ngoài trời</t>
  </si>
  <si>
    <t>061-3569528/569</t>
  </si>
  <si>
    <t>3603078241</t>
  </si>
  <si>
    <t>3602788489</t>
  </si>
  <si>
    <t>061-3201100</t>
  </si>
  <si>
    <t>061-3560338</t>
  </si>
  <si>
    <t>sử dụng chung điện thoại với cty Hua lon</t>
  </si>
  <si>
    <t>061-3983112</t>
  </si>
  <si>
    <t>061-3983114</t>
  </si>
  <si>
    <t>061-3512800-9</t>
  </si>
  <si>
    <t>061-3812590</t>
  </si>
  <si>
    <t>năm 2013</t>
  </si>
  <si>
    <t xml:space="preserve"> Cty TNHH Nexwell (trước đây làCty TNHH Hai thành viên két sắt Castle)</t>
  </si>
  <si>
    <t>061-8877193</t>
  </si>
  <si>
    <t>061-8877191</t>
  </si>
  <si>
    <t>tháng 11/2012</t>
  </si>
  <si>
    <t>tháng 08/2013</t>
  </si>
  <si>
    <t>061-3560335</t>
  </si>
  <si>
    <t>tháng 05/2012</t>
  </si>
  <si>
    <t>tháng 09/2013</t>
  </si>
  <si>
    <t>061-3681177</t>
  </si>
  <si>
    <t>061-3681176/87</t>
  </si>
  <si>
    <t>061-3569816</t>
  </si>
  <si>
    <t>tháng 03/2014</t>
  </si>
  <si>
    <t>061-3513671</t>
  </si>
  <si>
    <t>tháng 08/2012</t>
  </si>
  <si>
    <t>tháng 02/2014</t>
  </si>
  <si>
    <t>tháng 2/2014</t>
  </si>
  <si>
    <t>A Nam 0946529016-061-3514190</t>
  </si>
  <si>
    <t>061-3514193</t>
  </si>
  <si>
    <t>3600724426</t>
  </si>
  <si>
    <t>Cty TNHH Jade Success (VN)</t>
  </si>
  <si>
    <t>Sản xuất quần áo len các loại, sản xuất bán thành phẩm áo len các loại và các sản phẩm khác từ len</t>
  </si>
  <si>
    <t>50 năm kể từ ngày 07/3/2014</t>
  </si>
  <si>
    <t>Mahe Republic Seychelle</t>
  </si>
  <si>
    <t>Cty TNHH Anywear</t>
  </si>
  <si>
    <t>30 năm kể từ ngày 12/3/2014</t>
  </si>
  <si>
    <t>thuê nhà xưởng của cty Duy Hiếu với diện tích 5000 m2</t>
  </si>
  <si>
    <t>Cty TNHH Việt Nam Osaka Fuji</t>
  </si>
  <si>
    <t>44 năm kể từ ngày 12/3/2014</t>
  </si>
  <si>
    <t>Cty TNHH Phát triển Bất động sản Daiwa House</t>
  </si>
  <si>
    <t>Cho thuê nhà xưởng</t>
  </si>
  <si>
    <t>đến hết ngày 16 tháng 10 năm 2057</t>
  </si>
  <si>
    <t>Cty TNHH Grai Asia</t>
  </si>
  <si>
    <t>Sản xuất sản phẩm bình chữa cháy</t>
  </si>
  <si>
    <t>44 năm kể từ ngày 21/3/2004</t>
  </si>
  <si>
    <t>Sản xuất khuôn đúc và các thành phần của khuôn các loại, sản xuất dụng cụ các loại phục vụ trong ngành sản xuất giày, trong quy trình sản xuất không bao gồm cong đoạn xi mạ</t>
  </si>
  <si>
    <t>50 năm kể từ ngày 31/3/2014</t>
  </si>
  <si>
    <t>Dự án Cty TNHH Dongjin Textile Vina</t>
  </si>
  <si>
    <t>43 năm kể từ ngày 17/3/2014</t>
  </si>
  <si>
    <t>Chi nhánh Công ty TNHH Sankyu VN</t>
  </si>
  <si>
    <t>đến hết 30 tháng 11 năm 2024</t>
  </si>
  <si>
    <t>Thành phố Hồ Chí Minh</t>
  </si>
  <si>
    <t>30 năm kể từ ngày 25/01/1999</t>
  </si>
  <si>
    <t>CÔNG TY TNHH TENMA (HCM) VIỆT NAM (trước là cty TNHH Showpla Việt Nam)</t>
  </si>
  <si>
    <t>Công ty có các nhà xưởng sản xuất tại: Nhà xưởng sản xuất số 1, 2: Đường 16A; Khu Công nghiệp Biên Hòa II, thành phố Biên Hòa, tỉnh Đồng Nai</t>
  </si>
  <si>
    <t>Cty TNHH Hata International Vietnam</t>
  </si>
  <si>
    <t>Hong Kong</t>
  </si>
  <si>
    <t>cty có thêm nhà xưởng snar xuất tại Lô L, KCN Lộc An - Bình Sơn, huyện Long Thành, Đồng Nai</t>
  </si>
  <si>
    <t>cty có thêm nhà xưởng sản xuất mới tại lô 104/5, đường 2-4, KCN Amata</t>
  </si>
  <si>
    <t>Lắp ráp và sản xuất xe tải đa dụng loại nhỏ, xe chở khách loại nhỏ, xe máy nhãn hiệu Suzuki,sx các loại linh kiện phụ tùng cho xe ô tô và xe máy, cung cấp các dịch vụ bảo hành, sửa xe ô tô và xe máy Suzuki. Thực hiện quyền xuất khẩu, nhập khẩu, phân phối</t>
  </si>
  <si>
    <t>Sản xuất các loại bình sữa, núm vú dùng cho trẻ em và dụng cụ hút sữa; sản xuất đồ dùng cho trẻ em (bình uống nước, bàn chải rửa bình sữa, nước xả vải, miếng thấm sữa cho bà mẹ, chén muỗng cho bé, dụng cụ làm khô bình sữa, núm vú giả, tã giấy, băng vệ sinh, khăn ướt, khăn quàng cổ lúc cho bé ăn, bô cho bé, bông ngoáy tai); sản xuất mỹ phẩm dùng cho trẻ em (dầu gội đầu, sữa tắm, phấn, mỹ phẩm lỏng dùng cho da, dầu, xà phòng cục, thuốc chống muỗi, kem chống nắng; không bao gồm các sản phẩm chưa được phép sử dụng tại Việt Nam); sản xuất dụng cụ cho trẻ em (dụng cụ đo nhiệt độ, kem đánh răng, bàn chải đánh răng, dụng cụ cho bé uống thuốc, dụng cụ an toàn cho bé, nôi điện, thau tắm, xe tập đi, giường, bàn cho bé, dây cài an toàn, miếng cài đầu lúc cho bé tắm, miếng nệm ngồi cho người mang thai, miếng nệm chống thấm nước cho em bé, xe đẩy bé, nước rửa bình sữa, xà phòng giặt quần áo cho em bé, nước tẩy, nước làm mềm vải); sản xuất quần áo trẻ em, vớ, chăn, mền gối; sản xuất thực phẩm cho em bé gồm sữa bột, thức ăn dặm cho em bé (không bao gồm các sản phẩm chưa được phép sử dụng tại Việt Nam); sản xuất các loại đồ chơi cho trẻ em; sản xuất máy nghe nhạc MP3, MP4, tai nghe; thực hiện quyền xuất khẩu và nhập khẩu; Thực hiện quyền phân phối bán buôn, bán lẻ (không lập cơ sở bán lẻ)</t>
  </si>
  <si>
    <t>Sản xuất cao su tổng hợp và các sản phẩm từ cao su tổng hợp dùng cho ngành công nghiệp xe hơi; Sản xuất các loại cao su tổng hợp và các sản phẩm từ cao su tổng hợp dùng cho ngành công nghiệp xe hơi, điên tử, cơ khí, giày da, nông lâm nghiệp; sản xuất các loại nhựa tổng hợp và các sản phẩm từ nhựa tổng hợp dùng cho ngành công nghiệp xe hơi, điện tử, cơ khí, giày da, nông lâm nghiệp</t>
  </si>
  <si>
    <t xml:space="preserve">Tinh chế hoá chất, nguyên liệu cung cấp cho các công trình xử lý nước thải và phân tích thành phần nước thải; thực hiện các dịch vụ xử lý nước thải và các dịch vụ khác có liên quan đến công tác bảo vệ môi trường cho các cơ quan, đơn vị tại Việt Nam; Thực hiện quyền xuất khẩu, nhập khẩu; thực hiện quyền phần phối bán buôn, bán lẻ (không thành lập cơ sở bán lẻ) </t>
  </si>
  <si>
    <t>thuê nhà xưởng của Điện cơ Teco trong 3 năm kể từ ngày 16/4/2014</t>
  </si>
  <si>
    <t>Sản xuất các loại ron cao su dùng cho cửa thang máy và cửa lưới; sản xuất đế giữ kiếng bằng cao su; sản xuất các loại ron dùng cho các loại cửa, pin và tấm năng lượng mặt trời; sản xuất các linh kiện, chi tiết của thang máy; sản xuất các chi tiết của dụng cụ văn phòng phẩm (bút, bút xóa, băng xóa, …); thực hiện quyền xuất nhập khẩu; sản xuất các phụ kiện nhựa dùng cho các loại ghế (khoen nhựa, khoen cao su, miếng nhựa ốp tay ghế, nắp nhựa tay ghế, miếng nhựa làm nhãn ghế...), xe hơi (nẹp nhựa thành xe, vỏ bọc chân thắng...), đồ trang trí nội thất (nẹp nhựa chân tường, tấm nhựa dán tường...); Dịch vụ tư vấn kỹ thuật đối với máy ép, máy đùn dùng trong lĩnh vực sản xuất ron cao su, các linh kiện, chi tiết của thang máy, các dụng cụ văn phòng phẩm; thực hiện quyền xuất nhập khẩu</t>
  </si>
  <si>
    <t>Sản xuất khăn lau, băng vệ sinh, sản phẩm may mặc (áo choàng tăm, khăn tắm, quần áo các loại…) và các sản phẩm gia dụng khác từ vải (chăn, ra giường…), dệt vải không bao gồm công đoạn nhuộm</t>
  </si>
  <si>
    <t>061-3681171</t>
  </si>
  <si>
    <t>061-3671170</t>
  </si>
  <si>
    <t>061-3201009</t>
  </si>
  <si>
    <t>061-3681106</t>
  </si>
  <si>
    <t>061-7305000</t>
  </si>
  <si>
    <t>061-3514113</t>
  </si>
  <si>
    <t>3603046546</t>
  </si>
  <si>
    <t>061-3510580-1</t>
  </si>
  <si>
    <t>3700406681</t>
  </si>
  <si>
    <t>061-369906</t>
  </si>
  <si>
    <t>3602837577</t>
  </si>
  <si>
    <t>061-3681178</t>
  </si>
  <si>
    <t>061-3681179</t>
  </si>
  <si>
    <t>tháng 04/2014</t>
  </si>
  <si>
    <t>tháng 01/2014</t>
  </si>
  <si>
    <t>BIÊN HÒA I</t>
  </si>
  <si>
    <t>BIÊN HÒA II</t>
  </si>
  <si>
    <t>Cty TNHH Dong Il Việt Nam</t>
  </si>
  <si>
    <t>50 năm kể từ ngày 184/2014</t>
  </si>
  <si>
    <t>Nhà máy ấp trứng - Chi nhánh Cty TNHH Sunjin Vina</t>
  </si>
  <si>
    <t>44 năm kể từ ngày 23/4/2014</t>
  </si>
  <si>
    <t>Chế tạo, lắp ráp, sửa chữa máy móc, thiết bị phục vụ ngành giày,  thực hiện quyền xuất khẩu, nhập khẩu, phân phối bán buôn, bán lẻ mặt hàng mã Hs 8543</t>
  </si>
  <si>
    <t>Sản xuất klinh kiện, cụm linh kiện CVT và khớp ly hợp cho phương tiện vận tải; sản xuất phụ tùng cho xe ô tô và xe găn smays; sản xuất khuôn mẫu, khuôn dẫn, đồ gá và thiết bị; sản xuất, gia công các linh kiện, cụm linh kiện của máy móc nông nghiệp, không báo gồm công đoạn xi mạ; sản xất, gia công các sản phẩm đúc, dập, nhựa, không bao gồmoông đoạn xi mạ</t>
  </si>
  <si>
    <t>thuê NX Cty JunMay đến ngày 09/1/2015</t>
  </si>
  <si>
    <t>Dệt, nhuộm và hoàn tất các loại vải; se sợi các loại (không có công đoạn nhuộm),  thực hiện quyền xuất khẩu, nhập khẩu các mặt hàng có mã HS: 5201, 5205, 5208, 5209, 5210, 5211, 5212, 5402, 5407, 5509, 5510, 58.01, 58.02, 58.03, 58.04, 58.05, 58.06, 58.10, 5811.00.00, 59.01, 59.02, 59.03, 59.04, 5905.00.00, 59.06, 59.07, 59.08, 59.11</t>
  </si>
  <si>
    <t>061-3566577</t>
  </si>
  <si>
    <t>061-3566599</t>
  </si>
  <si>
    <t>3603144913</t>
  </si>
  <si>
    <t>3603082914</t>
  </si>
  <si>
    <t>061-3994033</t>
  </si>
  <si>
    <t>Chi nhánh Cty TNHH Suheung VN</t>
  </si>
  <si>
    <t>43 năm kể từ ngày 05/5/2014</t>
  </si>
  <si>
    <t>Quốc lộ 1A, xã Mỹ Yêu, huyện Bến Lức, tỉnh Long An</t>
  </si>
  <si>
    <t xml:space="preserve"> Cty TNHH Shing Mark Vina (Sáp nhập Cty TNHH Shinchem VN)</t>
  </si>
  <si>
    <t xml:space="preserve"> chi nhánh tại đường 12 KCN Long Thành</t>
  </si>
  <si>
    <t xml:space="preserve">Sản xuất các loại vỏ nang rỗng  dùng trong dược pẩm và thực phẩm chức năng theo nguyên tắc, tiêu chuẩn GMP của Tổ chức Y tế Thế giới </t>
  </si>
  <si>
    <t>đến hết ngày 06/5/2054</t>
  </si>
  <si>
    <t>Xây dựng công trình dân dụng: từ tháng 3 đến tháng 6 năm 2014; Xây dựng nhà xưởng, kho: từ tháng 6 đến tháng 8 năm 2014; Lắp đặt máy móc thiết bị: từ tháng 9 năm 2014 đến tháng 2 năm 2015; Chạy thử: từ tháng 02 năm 2015 đến tháng 3 năm 2015; Bắt đầu sản xuất: từ tháng 3 năm 2015</t>
  </si>
  <si>
    <t>3603126978</t>
  </si>
  <si>
    <t>061-3567817/3569788</t>
  </si>
  <si>
    <t>3602917430</t>
  </si>
  <si>
    <t>Brunei-Bristish Virgin Island</t>
  </si>
  <si>
    <t>3603046539</t>
  </si>
  <si>
    <t>3603151692</t>
  </si>
  <si>
    <t>3603049554</t>
  </si>
  <si>
    <t>3600710582</t>
  </si>
  <si>
    <t>3603069906</t>
  </si>
  <si>
    <t>061-3566151</t>
  </si>
  <si>
    <t>061-3566152</t>
  </si>
  <si>
    <t>061-3681194</t>
  </si>
  <si>
    <t>061-3681195</t>
  </si>
  <si>
    <t>061-3681216</t>
  </si>
  <si>
    <t>061-3651214/1215 (Ms-205)</t>
  </si>
  <si>
    <t>061-3569989</t>
  </si>
  <si>
    <t>50 năm kể từ ngày 16/5/2014</t>
  </si>
  <si>
    <t>Sản xuất và gia công vải dệt kim, vải đan móc và vải không dệt khác ; vải dệt thoi ; thảm, chăn đệm ; trang phục dệt kim, đan móc ; hàng may sẵn (trừ trang phục) ,các sản phẩm gia dụng bằng vải</t>
  </si>
  <si>
    <t>Cty TNHH Linen Supply</t>
  </si>
  <si>
    <t>50 năm kể từ ngày 15/5/2014</t>
  </si>
  <si>
    <t>Việt Nam - Nhật Bản</t>
  </si>
  <si>
    <t>Cty TNHH Plus One Việt Nam</t>
  </si>
  <si>
    <t>Sản xuất, lắp ráp các linh kiện, phụ tùng, các bộ phận chi tiết, thiết bị, sản phẩm phục vụ cho ngành điện tử, ngành sản xuất xe hơi, sản xuất các thiết bị âm thanh</t>
  </si>
  <si>
    <t>44 năm kể từ ngày 19/5/2014</t>
  </si>
  <si>
    <t>Cty TNHH Hikari VN</t>
  </si>
  <si>
    <t>Sản xuất thực phẩm mì</t>
  </si>
  <si>
    <t>50 năm kể từ ngày 19/5/2014</t>
  </si>
  <si>
    <t>Cty TNHH Yamashita Plastic Việt Nam</t>
  </si>
  <si>
    <t>44 năm kể từ ngày 3/6/2014</t>
  </si>
  <si>
    <t>TPHCM</t>
  </si>
  <si>
    <t>Dịch vụ kho bãi, làm thủ tục hải quan với quy mô doanh thu dự kiến là 20.000.000.000 đồng</t>
  </si>
  <si>
    <t>Chi nhánh Cty Liên doanh TNHH Nippon Express VN</t>
  </si>
  <si>
    <t>đến hết 25/7/2020</t>
  </si>
  <si>
    <t>061-3681211/0938810898</t>
  </si>
  <si>
    <t>061-3681199</t>
  </si>
  <si>
    <t>Cty TNHH Volcafe VN</t>
  </si>
  <si>
    <t>Chế biến cà phê, ca cao; thực hiện quyền xuất khẩu các sản phẩm cà phê và ca cao.</t>
  </si>
  <si>
    <t>50 năm kể từ ngày 10/6/2014</t>
  </si>
  <si>
    <t>Cty TNHH FSV Industry</t>
  </si>
  <si>
    <t>50 năm kể từ ngày 04/7/2014</t>
  </si>
  <si>
    <t>Chi nhánh Cty TNHH Logistics Sojitz (VN)</t>
  </si>
  <si>
    <t>10 năm kể từ ngày 10/6/2014</t>
  </si>
  <si>
    <t>Tòa nhà Alpha Tower, tầng 5, số 151, đường Nguyễn Đình Chiểu, phường 6, quận 3, Thành phố Hồ Chí Minh</t>
  </si>
  <si>
    <t>Singapore-Việt Nam</t>
  </si>
  <si>
    <t>Thi công xây dựng công trình công nghiệp và dân dụng; thi công lắp đặt công trình hệ thống điện công nghiệp và dân dụng; thi công lắp đặt hệ thống cấp thoát nước công trình công nghiệp và dân dụng; thi công lắp đặt hệ thống điều hòa không khí công nghiệp và dân dụng; thi công lắp đặt hệ thống xử lý nước thải và vệ sinh công trình công nghiệp và dân dụng; thi công lắp đặt hệ thống thông tin nội bộ công trình công nghiệp và dân dụng; thi công lắp đặt hệ thống phòng cháy chữa cháy công trình công nghiệp và dân dụng với quy mô doanh thu đạt 2.500.000 USD/năm; Thiết kế kiến trúc các công trình công nghiệp và dân dụng với quy mô doanh thu đạt khoảng 200.000 USD/năm; Thực hiện dịch vụ nhà hàng ăn uống phục vụ cho Khu Công nghiệp với quy mô doanh thu đạt khoảng 300.000 USD/năm; Thực hiện các dịch vụ: Dịch vụ kiến trúc (CPC 8671); dịch vụ tư vấn kỹ thuật (CPC 8672); dịch vụ tư vấn kỹ thuật đồng bộ (CPC 8673); dịch vụ liên quan đến tư vấn quản lý - (CPC 866); Chi tiết: Dịch vụ quản lý dự án, công trình xây dựng (CPC 86601), không bao gồm dịch vụ điều hành nhân viên; Đầu tư tạo lập nhà, công trình xây dnwgj để bán, cho thuê, cho thuê mua</t>
  </si>
  <si>
    <t>Cty TNHH Vina Tak</t>
  </si>
  <si>
    <t xml:space="preserve"> sản xuất các loại kính công nghiệp</t>
  </si>
  <si>
    <t>Nhật Bản - Malaysia</t>
  </si>
  <si>
    <t>thuê nhà xưởng cty Cty TNHH Yung Chi Paints &amp; Varnish MFG (Vietnam) trong thời hạn 05 năm đến hết tháng 7 năm 2016</t>
  </si>
  <si>
    <t>Cty TNHH An Đạt (tên cũ Cty TNHH Chan Jan)</t>
  </si>
  <si>
    <t>Sản xuất các loại ống bằng nhựa sử dụng cho ngành công nghiệp và dân dụng; thực hiện quyền nhập khẩu và phân phối bán buôn, bán lẻ các mặt hàng có mã HS: 3917, 3904, 4009, 5909, 7307, 7412, 7507, 7609, 8307, 8424, 8481</t>
  </si>
  <si>
    <t>Cty TNHH Ansell Vina (tên cũ là Cty Midas Vina)</t>
  </si>
  <si>
    <t>thuê nhà xưởng Cty TNHH Daewon Chemical  Vina đến hết ngày 24/01/2016</t>
  </si>
  <si>
    <t>Sản xuất các loại bao bì giấy và phụ kiện liên quan đến bao bì giấy từ nguyên liệu Kraft; thực hiện quyền xuất khẩu, nhập khẩu, phân phối các mặt hàng có mã HS: 4823, 5410</t>
  </si>
  <si>
    <t>sản xuất thiệp, kính, quà lưu niệm, văn phòng phẩm có trang trí hoa khô ép hoặc thêu; sản xuất dụng cụ học tập, văn phòng phẩm, đồ lưu niệm ... bằng nhựa bọc côn trùng khô (không bao gồm các loại côn trùng gây hại đến môi trường); cho thuê nhà xưởng dôi dư với diện tích 993,333 m2 trong thời hạn 05 năm kể từ ngày được cấp Giấy chứng nhận đầu tư điều chỉnh</t>
  </si>
  <si>
    <t>Chế biến thức ăn và một số sản phẩm liên quan để nuôi tôm; sản xuất các loại thức ăn gia súc và thức ăn thủy hải sản; thực hiện quyền xuất khẩu, nhập khẩu, phân phối</t>
  </si>
  <si>
    <t>Saản xuất thiết bị hồ bơi, thực hiện quyền xuất khẩu, nhập khẩu các mặt hàng mã HS: 2833, 2836, 3506, 3808, 3917, 3918, 3919, 3921, 3926, 4016, 4407, 4413, 4418, 5609, 5811, 5911, 6307, 6810, 6815, 6904, 7303, 7304, 7305, 7306, 7307, 7317, 7318, 7326, 7608, 7309, 7616, 8205, 8206, 8302, 8308, 8413, 8421, 8479, 8481, 8482, 8483, 8484, 8504, 8536, 8537, 8539, 8543, 8544, 9025, 9026, 9027, 9028, 9031, 9107, 9405, 9506, 9603; 2523, 3402, 3824, 3904, 3923, 8414, 8415, 8419, 8516, 8532, 8538</t>
  </si>
  <si>
    <t>Saản xuất các loại linh kiện, phụ tùng cho xe ô tô và xe gắn máy; sản xuất các loại chảo tay ép nhựa; sản xuất các loại linh kiện, phụ kiện chảo tay; sản xuất các loại đèn, đèn led</t>
  </si>
  <si>
    <t>Sản xuất các thiết bị chắn kín bằng kim loại và nhựa (phớt làm kín/ phớt chắn kín hoặc phốt làm kín/ phốt chắn kín, phớt làm kín và giảm chấn, gioăng, ron, đệm, vòng đệm, các loại nắp chụp kín) ; thực hiện quyền xuất khẩu và quyền nhập khẩu các mặt hàng phù hợp với hoạt động sản xuất kinh doanh của doanh nghiệp.</t>
  </si>
  <si>
    <t>Giặt mài các sản phẩm may mặc; cho thuê nhà xưởng dôi dư với diện tích 1.000 m2 trong thời hạn 3 năm kể từ 30/6/2014</t>
  </si>
  <si>
    <t>thuê nhà xưởng của Cty Điện cơ Teco đến hết ngày 19/7/2017</t>
  </si>
  <si>
    <t>Saản xuất các loại ống lăn in hoa văn trên gạch men và các thiết bị liên quan; dịch vụ sửa chữa và bảo trì trục in với quy mô doanh thu 55.000 USD/năm</t>
  </si>
  <si>
    <t>sản xuất, chế biến các loại nông sản thực phẩm, dầu thực vật (dầu dừa, dầu đậu tương, dầu vừng, dầu lạc, … trừ dầu cọ), bột có độ đạm cao, các loại axít béo; sản xuất thức ăn gia súc và thức ăn thủy sản; chăn nuôi gà giống; xây dựng kho chứa hàng nội bộ; thành lập một trung tâm hướng dẫn chăn nuôi; thực hiện quyền nhập khẩu; thu mua ca cao để xuất khẩu hoặc chế biến ca cao để xuất khẩu; thu mua sản phẩm như cà phê, cao su, mật ong, hạt tiêu, ngô, đậu và các loại nông sản khác (trừ gạo) để xuất khẩu; thực hiện quyền phân phối bán buôn (không thành lập cơ sở bán buôn) và thực hiện quyền phân phối bán lẻ (không thành lập cơ sở bán lẻ) các loại hàng hóa có mã HS như sau: 102, 103, 104, 105, 201, 202, 203, 204, 205, 206, 207, 208, 209, 210, 1001, 1002, 1003, 1004, 1005, 1007, 1008, 1101, 1102, 1103, 1104, 1105, 1106, 1107, 1108, 1109, 1201, 1202, 1203, 1204, 1205, 1206, 1207, 1208, 1209, 1210, 1211, 1212, 1213, 1214, 1501, 1502, 1503, 1504, 1505, 1506, 1507, 1508, 1509, 1510, 1511, 1512, 1513, 1514, 1515, 1516, 1517, 1521, 1601, 1602, 1603, 1604, 1605, 1702, 1704, 1803, 1804, 1805, 1806, 2301, 2302, 2303, 2304, 2305, 2306, 2308, 2309, 3301, 3302, 5201, 5202, 5203, 5205, 5206, 5207, 7203, 7204, 7205, 7206 và 7207 theo quy định của pháp luật Việt Nam; Thực hiện dịch vụ tư vấn quản lý sản xuất trong ngành thủy sản; Thực hiện dịch vụ tư vấn quản lý chung (CPC 86501); Thực hiện dịch vụ kho hàng và lưu kho dành cho các loại hàng hóa, bao gồm: cotton, các loại hạt (như lúa mì, thóc, gạo, các loại hạt có dầu và khô dầu các loại, ngũ cốc,…), len, các nông sản khác; Thực hiện các dịch vụ giúp đỡ và hỗ trợ liên quan đến dịch vụ kho hàng và lưu kho, bao gồm: dịch vụ đóng gói, đóng thùng, dịch vụ tháo dỡ hàng hóa, dịch vụ kiểm tra, cân và lấy mẫu hàng hóa; Cho thuê kho hàng (Các ngành nghề này không thực hiện tại trụ sở chính)</t>
  </si>
  <si>
    <t>Cty TNHH Y.K Vina (trước là Cty TNHH Chamgoeul Vina)</t>
  </si>
  <si>
    <t>cty có chi nhánh tại TP HCM để thực hiện quyền phân phối, xuất nhập khẩu</t>
  </si>
  <si>
    <t>Cty CP Công Nghiệp QH Plus (trước đây là Cty Cổ phần Quang Hưng Plus)</t>
  </si>
  <si>
    <t>061-3992360</t>
  </si>
  <si>
    <t>04/2014</t>
  </si>
  <si>
    <t>10/2013</t>
  </si>
  <si>
    <t>11/2013</t>
  </si>
  <si>
    <t>2014</t>
  </si>
  <si>
    <t>Cty TNHH Kosa Vina</t>
  </si>
  <si>
    <t xml:space="preserve"> thuê nhà xưởng Cty CP Khải Toàn</t>
  </si>
  <si>
    <t>50 năm kể từ ngày 15/7/2014</t>
  </si>
  <si>
    <t>39 năm kể từ ngày 19/7/2014</t>
  </si>
  <si>
    <t>Cty TNHH Kyodo Printing (VN)</t>
  </si>
  <si>
    <t>sản xuất bao bì bằng nhựa hoặc nhựa và nhôm như ống tuýp in laminate toàn bộ, có tráng phủ bề mặt, ống tuýp in laminate thông thường, không tráng phủ bề mặt và các sản phẩm tương tự, trong quy trình sản xuất không có công đoạn xi mạ</t>
  </si>
  <si>
    <t>50 năm kể từ ngày 23/7/2014</t>
  </si>
  <si>
    <t>Cty TNHH Minami VN</t>
  </si>
  <si>
    <t>43 năm kể từ ngày 23/7/2014</t>
  </si>
  <si>
    <t xml:space="preserve">Cty TNHH Gentle Vn Enterprise </t>
  </si>
  <si>
    <t>thuê nhà xưởng Cty TNHH Shin Hong</t>
  </si>
  <si>
    <t>50 năm kể từ ngày 31/7/2014</t>
  </si>
  <si>
    <t xml:space="preserve">Cty TNHH City Focus Lighting </t>
  </si>
  <si>
    <t>Cty TNHH Elite Long Thành</t>
  </si>
  <si>
    <t xml:space="preserve">Sản xuất và gia công hàng may mặc </t>
  </si>
  <si>
    <t>50 năm kể từ ngày 05/8/2014</t>
  </si>
  <si>
    <t>British virgin Island</t>
  </si>
  <si>
    <t>Nghiên cứu và phát triển dự án, dịch vụ tư vấn đầu tư; sản xuất, gia công các loại sản phẩm phối kiện dùng trong gia đình bằng nhựa PU mô phỏng gỗ, vật dụng trang trí, phối kiện trang trí nội thất; sản xuất sản phẩm trang trí nội thất được đan lát hặc tết bên bằng dây và sợi nhựa các loại</t>
  </si>
  <si>
    <t>3603186423</t>
  </si>
  <si>
    <t>Trung Quốc (HongKong)</t>
  </si>
  <si>
    <t>Cty TNHH Techno Global VN</t>
  </si>
  <si>
    <t>50 năm kể từ ngày 11/8/2014</t>
  </si>
  <si>
    <t>Cty TNHH CSP</t>
  </si>
  <si>
    <t>48 năm kể từ ngày 14/8/2014</t>
  </si>
  <si>
    <t>Cty TNHH Lại Hồng</t>
  </si>
  <si>
    <t>50 năm kể từ ngày 18/8/2014</t>
  </si>
  <si>
    <t>Chủ đầu tư chuyển đổi loại hình từ chi nhánh cty Accendus thành Cty Lai Hồng</t>
  </si>
  <si>
    <t>Cty TNHH Apel Vina</t>
  </si>
  <si>
    <t>Cty TNHH Wooden Stories</t>
  </si>
  <si>
    <t>50 năm kể từ ngày 20/8/2014</t>
  </si>
  <si>
    <t>Cty TNHH Wagon</t>
  </si>
  <si>
    <t>đến hết ngày 05/9/2058</t>
  </si>
  <si>
    <t>Cty TNHH Dịch vụ sản xuất thiết bị Aureole</t>
  </si>
  <si>
    <t>đến 22 tháng 9 năm 2045</t>
  </si>
  <si>
    <t>Chế biến thức ăn gia súc và thức ăn thủy sản; thực hiện quyền xuất khẩu và nhập khẩu; thực hiện quyền phân phối; chế biến thức ăn gia súc; chăn nuôi heo và gia súc; chăn nuôi gia công</t>
  </si>
  <si>
    <t>Sản xuất, gia công sản phẩm may mặc các loại (quần áo, nón, khăn choàng, băng đầu, găng tay, vớ, túi xách, ba lô, áo yếm, yếm số dùng trong thể thao,…); sản xuất, gia công thêu sản phẩm may mặc các loại</t>
  </si>
  <si>
    <t>Sản xuất các loại sơn dùng cho tàu biển và chất phủ bảo vệ bề mặt; thực hiện quyền nhập khẩu, phân phối bán buôn, bán lẻ các mặt hàng có mã HS: 3208, 3814.00.00, 3824</t>
  </si>
  <si>
    <t>Cty TNHH Boseung Vina (trước là Cty TNHH Global Litech)</t>
  </si>
  <si>
    <t xml:space="preserve">Gia công, lắp ráp, sx các linh kiện chống nhiễu điện từ, máy biến dòng, biến thế, linh kiện cộng hưởng âm thanh MA, linh kiện khử dòng ZCT, bộ nối cáp quang, bộ lọc an-ten dùng trong các trạm tiếp sóng điện thoại di động, các loại thẻ cảm ứng và các loại linh kiện lõi từ FCC; Sản xuất thiết bị tự động và gồ đá cơ khí các loại </t>
  </si>
  <si>
    <t>Sản xuất các chất hoạt động bề mặt có độ phân hủy sinh học cao, các sản phẩm dưỡng da và tóc, các chất tẩy rửa và làm sạch gia dụng, phụ gia bê tông, băng vệ sinh và các hóa chất khác có liên quan; thực hiện quyền xuất khẩu và quyền nhập khẩu, phân phối</t>
  </si>
  <si>
    <t>061-8877555</t>
  </si>
  <si>
    <t>061-8877666</t>
  </si>
  <si>
    <t>08-35126380/061-35126379</t>
  </si>
  <si>
    <t>061-3566208</t>
  </si>
  <si>
    <t>3603116200</t>
  </si>
  <si>
    <t>3600914716</t>
  </si>
  <si>
    <t>3603205933</t>
  </si>
  <si>
    <t>061-3791700</t>
  </si>
  <si>
    <t>061-3971700/0933039520 chi Thu, thu@hoabinh21.com</t>
  </si>
  <si>
    <t>3603068934</t>
  </si>
  <si>
    <t>061-3569780</t>
  </si>
  <si>
    <t>3603078234</t>
  </si>
  <si>
    <t>061-3514919</t>
  </si>
  <si>
    <t>3603051539</t>
  </si>
  <si>
    <t>Cty TNHH DNS Global</t>
  </si>
  <si>
    <t>Cty TNHH Kyc Machine Industry VN</t>
  </si>
  <si>
    <t>50 (năm mươi) năm kể từ ngày 08/9/2014</t>
  </si>
  <si>
    <t>Cty TNHH Soluna</t>
  </si>
  <si>
    <t>Sản xuất sản phẩm may mặc các loại</t>
  </si>
  <si>
    <t>44 năm</t>
  </si>
  <si>
    <t>Nhật Bản - Singapore</t>
  </si>
  <si>
    <t>Cty TNHH SMC Manufacturing (VN)</t>
  </si>
  <si>
    <t>đến hết ngày 16/10/2057</t>
  </si>
  <si>
    <t>Cty TNHH Hyundai Tech Vina</t>
  </si>
  <si>
    <t>50 năm</t>
  </si>
  <si>
    <t>Thực hiện quyền xuất khẩu và quyền nhập khẩu đối với mặt hàng: Tấm nhựa, tấm lợp polycarbonate (mã HS 3920.61.00), Tôn nhựa polyme etylen (mã 3920.20.90), Tấm nhựa PVC (mã HS 3920.43.00), Tấm nhựa, tấm lợp Fiber (mã HS 3920.59.00), Tấm ốp nhôm nhựa (mã HS 7606.12.09), Tấm ốp nhôm (mã HS 7606.12.39); 3920, 3921, 7606, 7607, 7610</t>
  </si>
  <si>
    <t>Việt Nam - Thái Lan - Pháp</t>
  </si>
  <si>
    <t>Sáp nhập cty Gỗ Vương Ngọc</t>
  </si>
  <si>
    <t>thuê nhà xưởng Cty CP Việt Tiến Đông Á 2.154m2</t>
  </si>
  <si>
    <t>061-3936047</t>
  </si>
  <si>
    <t>061-3566264</t>
  </si>
  <si>
    <t>061-8877095</t>
  </si>
  <si>
    <t>Cty TNHH Texel-Seikow Việt Nam</t>
  </si>
  <si>
    <t>50 năm kể từ ngày 07/10/2014</t>
  </si>
  <si>
    <t>Cty TNHH Chemtrovina</t>
  </si>
  <si>
    <t>50 năm kế từ ngày 16/10/2014</t>
  </si>
  <si>
    <t>Dự án Tae Kwang - Giai đoạn 2</t>
  </si>
  <si>
    <t>50 năm kể từ ngày 16/10/2014</t>
  </si>
  <si>
    <t>Sản xuất các loại bao bì giấy (từ nguyên liệu là giấy bìa, giấy cuộn) và bao bì nhựa (từ nguyên liệu là nhựa PP/PE); sản xuất sản phẩm giấy nguyên liệu (giấy cuộn các loại, giấy tấm, giấy miếng…) từ cuộn, tấm lớn; thực hiện quyền xuất khẩu, nhập khẩu, phân phối bán buôn, bán lẻ (không thành lập cơ sở bán lẻ) các mặt hàng có mã HS là 4802, 4804, 4805, 4807, 4808, 4810, 4811, 4817, 4819, 4823, 39.19, 39.20, 39.21, sản xuất catalogue  thuật, thương mại, thiếp, phong bì, danh thiếp các loại, tờ rơi, tờ gấp, áp phích có nội dung không phải là xuất bản phẩm với quy mô 1.200.000 sản phẩm/năm</t>
  </si>
  <si>
    <t>trong BCTC năm 2013 vốn điều lệ đã góp vượt là 27.742.276,48 USD</t>
  </si>
  <si>
    <t>BCTC năm 2013 vốn điều lệ đã góp vượt là 1.439.849 USD</t>
  </si>
  <si>
    <t>BCTC năm 2013 vốn điều lệ đã góp vượt là 1.020.582,61 USD</t>
  </si>
  <si>
    <t>BCTC năm 2013 góp vượt vốn là 2.600.933 USD</t>
  </si>
  <si>
    <t xml:space="preserve"> Cty TNHH UPL Việt Nam (trước là United Phosphorus Việt Nam )</t>
  </si>
  <si>
    <t>061-3936172</t>
  </si>
  <si>
    <t>ản xuất bao bì các loại ; sản xuất sản phẩm cơ khí ;sản xuất sản phẩm điện tử</t>
  </si>
  <si>
    <t>Cty TNHH Tái chế Việt Âu Châu</t>
  </si>
  <si>
    <t>50 năm kể từ ngày cấp GCNĐT</t>
  </si>
  <si>
    <t>Hà Lan - Việt Nam</t>
  </si>
  <si>
    <t>Sàn xuất giày dép</t>
  </si>
  <si>
    <t>Cty TNHH Pro Well (Việt Nam)</t>
  </si>
  <si>
    <t>44 năm kể từ ngày cấp GCNĐT</t>
  </si>
  <si>
    <t>Malaysia - Trung Quốc - Úc</t>
  </si>
  <si>
    <t xml:space="preserve"> Cty TNHH Penflex Việt nam (chuyển từ KCN Amata)</t>
  </si>
  <si>
    <t>Sản xuất các lọai thiết bị thu tín hiệu truyền hình và vệ tinh; thiết bị truyền hình cáp; thiết bị an ninh; thiết kế, lắp đặt, kiểm tra và giám sát thiết bị viễn thông và lắp đặt đường dây điện, bổ sung quyền XNK, PP</t>
  </si>
  <si>
    <t>chấm dứt hoạt đông của nhà xưởng và nhà kho chứa hàng</t>
  </si>
  <si>
    <t>Sản xuất và gia công các loại da thành phẩm và bán thành phẩm từ nguyên liệu da đã qua sơ chế bằng xử lý cơ học và hóa lý (từ công đoạn da thuộc Wet Blue trở về sau)</t>
  </si>
  <si>
    <t>46 năm kể từ ngày cấp GCNĐT</t>
  </si>
  <si>
    <t>Sản xuất tấm lưới, bạt PVC, PE với quy mô 2.500 tấn/năm; sản xuất ống nối sắt (dung trong công trình xây dựng) với quy mô 30.000 sản phẩm/năm, tương đương 16 tấn sản phẩm/năm; sản xuất màn cửa các loại với quy mô 1.500 sản phẩm/năm; sản xuất ống giấy (dung làm lõi các loại dây, vải, sợi, băng keo…) từ nguyên liệu giấy carton với quy mô 2.400.000 sản phẩm/năm, tương đương 60 tấn sản phẩm/năm</t>
  </si>
  <si>
    <t>Hàn Quốc - Trung Quốc</t>
  </si>
  <si>
    <t>KCN Biên Hòa II</t>
  </si>
  <si>
    <t>đầu tư xây dựng nhà kho tại KCN Agtex Long Bình để làm kho chưa hàng của Công ty và cho thuê nhà xưởng dôi dư. Diện tích nhà kho là 5.544 m2</t>
  </si>
  <si>
    <t>Chi nhánh Công ty TNHH Asy Việt Nam</t>
  </si>
  <si>
    <t>Cty TNHH Điện máy Aqua Việt Nam (tên cũ Cty diện máy Haier, trc là Sanyo Ha Asean)</t>
  </si>
  <si>
    <t>thuê nhà xưởng của Cty S-Print - thời hạn 1/11/2019</t>
  </si>
  <si>
    <t>Cty TNHH Tech One Vina</t>
  </si>
  <si>
    <t>Sản xuất cuộn cmar Bobbin Assy với quy mô 15.000.000 sản phẩm/năm; sản xuấ bộ dây cáp với qu mô 8.000.000 sản phẩm/năm</t>
  </si>
  <si>
    <t>Công ty TNHH MTV JR France (trước là  Xí nghiệp Rostaing Việt Nam )</t>
  </si>
  <si>
    <t>Cty TNHH Bắc Hoằng</t>
  </si>
  <si>
    <t>Cty TNHH Usfeed</t>
  </si>
  <si>
    <t>Sản xuất thức ăn gia súc, gia cầm và thủy sản với quy mô 140.000 tấn/năm</t>
  </si>
  <si>
    <t>Cty TNHH Tahara VN</t>
  </si>
  <si>
    <t>Sản xuất ốc vít các loại như bu-lông, tán, vít các loại; linh kiện chi tiết gia công, các chi tiết cán nguội, chi tiết bằng nhựa, long đền, khoen gài các loại, ống gia công các loại với quy mô khoảng 1,1 tấn/năm</t>
  </si>
  <si>
    <t>Cty TNHH Aizaki Việt Nam</t>
  </si>
  <si>
    <t>17/12/2014</t>
  </si>
  <si>
    <t>Sản xuất các loại vỏ sử dụng cho điện thoại di dộng, máy tính bảng, thiết bị điện tẻ cầm tay với quy mô 900.000 sản phẩm/năm; sản xuất ví, túi xách, ba lô, túi đeo thời trang, ví đựng danh thiếp, vali và các sản phẩm làm từ da như dây đeo, thắt lưng, móc khóa, ồ mỹ nghệ với quy mô 100.000 sản phẩm/năm</t>
  </si>
  <si>
    <t>Cty TNHH Maxihub</t>
  </si>
  <si>
    <t>Xây dựng một nhà máy sản xuất dầu nhờn (không có phản ứng hóa học) có dây chuyền đóng gói riêng để sản xuất và gia công dầu nhờn sử dụng cho các phương tiện và cho ngành công nghiệp với công suất hằng năm là 32.000 KL. Nhà máy sản xuất dầu nhờn sẽ sản xuất dầu nhờ từ dầu gốc và chất phụ gia nhập khẩu và bán dầu nhờn tại thị trường nội địa và xuất khẩu; xây dựng một cầu tàu chuyên dụng với công suất 30.000 DWT để phục vụ cho hoạt động của Công ty, cung cấp dịch vụ cho thuê cầu tàu và các dịch vụ phụ trợ cho các đơn vị khác có nhu cầu; xây dựng một khu kho chưa gồm 19 bồn chứa (gồm cả kho ngoại quan) với tổng công suất chưa là 32.000 KL. Khu kho chứa sẽ được sử dụng cho hoạt động của Công ty và cung cấp dịch vụ cho thuê bồn chưa hóa chất cho các đơn vị khác có nhu cầu trên cơ sở có thu phí; Thực hiện quyền xuất khẩu, nhập khẩu, phân phối hàng hóa gồm dầu gốc, chất phụ gia, hóa chất và dầu nhớt</t>
  </si>
  <si>
    <t>đến hết 31/12/2058</t>
  </si>
  <si>
    <t>26/12/2014</t>
  </si>
  <si>
    <t>đến hết 22/01/2048</t>
  </si>
  <si>
    <t>Cty TNHH MTV Kankyo Japan Việt Nam</t>
  </si>
  <si>
    <t>Sản xuất, gia công hạt nhựa và nguyên liệu ngành nhựa với quy mô 5.000 tấn/năm</t>
  </si>
  <si>
    <t>thời gian thuê nhà xưởng đến hết ngày 10212/2019</t>
  </si>
  <si>
    <t>Sản xuất hóa chất dùng trong xây dựng và các ngành công nghiệp; thực hiện quyền xuất khẩu, nhập khẩu, phân phối</t>
  </si>
  <si>
    <t>tiến độ thực hiện dự án từ 4/2015</t>
  </si>
  <si>
    <t>Sx, Gc chế biến các SP trang trí nội thất từ nguồn gỗ nguyên liệu nhập khẩu chính ngạch, bán thành phẩm bằng gỗ cao su và tấm Okal do nhà máy gỗ Đồng Nai cung cấp.Thuê nhà xưởng của Cty Nhất Nam đến 31/12/2015</t>
  </si>
  <si>
    <t>Sản xuất mũ nón các loại (trừ nón bảo hiểm), túi xách, thú nhồi bông và các sản phẩm may mặc khác với quy mô khoảng 3.000.000 sản phẩm/năm</t>
  </si>
  <si>
    <t xml:space="preserve"> Hàn Quốc - Samoa - Đài Loan</t>
  </si>
  <si>
    <t>Cty TNHH Da thuộc Tai Yu (tên cũ là Cty TNHH Pos - Dcs Leather)</t>
  </si>
  <si>
    <t>Cty TNHH Koyu &amp; Unitek (trước là Cty TNHH Unitek Enterprise)</t>
  </si>
  <si>
    <t>gia hạn thời gian hoạt động đến 31/12/2019</t>
  </si>
  <si>
    <t>gia hạn thời gian cho thuê nhà xưởng đến hết tháng 9/2043</t>
  </si>
  <si>
    <t>061-3836245</t>
  </si>
  <si>
    <t>061-3560223</t>
  </si>
  <si>
    <t>061-3560403</t>
  </si>
  <si>
    <t>061-3560066</t>
  </si>
  <si>
    <t>061-3514456</t>
  </si>
  <si>
    <t>061-3560398</t>
  </si>
  <si>
    <t>061-6280200/01</t>
  </si>
  <si>
    <t>061-3514196</t>
  </si>
  <si>
    <t>061-3933403</t>
  </si>
  <si>
    <t>061-8877010</t>
  </si>
  <si>
    <t>061-3560156-160</t>
  </si>
  <si>
    <t>061-3560440-441</t>
  </si>
  <si>
    <t>061-3514181/222</t>
  </si>
  <si>
    <t>061-3671182</t>
  </si>
  <si>
    <t>061-3671183</t>
  </si>
  <si>
    <t>061-2224231/2/-3</t>
  </si>
  <si>
    <t>061-6256006</t>
  </si>
  <si>
    <t>061-3568715</t>
  </si>
  <si>
    <t>061-3936636/5</t>
  </si>
  <si>
    <t>061-6285340</t>
  </si>
  <si>
    <t>061-6285350</t>
  </si>
  <si>
    <t>061-3936902/03</t>
  </si>
  <si>
    <t>061-3936065</t>
  </si>
  <si>
    <t>061-3985989/990</t>
  </si>
  <si>
    <t>061-841108/314/ 08-38240300</t>
  </si>
  <si>
    <t>Cty TNHH Dasheng Enterprise Việt Nam</t>
  </si>
  <si>
    <t>45 năm</t>
  </si>
  <si>
    <t>Sản xuất và gia công dệt các loại dây bện và lưới (không có công đoạn nhuộm)</t>
  </si>
  <si>
    <t>NHÀ ĐẦU TƯ</t>
  </si>
  <si>
    <t>ĐỊA CHỈ</t>
  </si>
  <si>
    <t>Ông Tsao, Chia-Yuan;
Ông Tsao, Shih - mu;
Ông Wu, Chung-long;
Ông Tsao, Ya-chin</t>
  </si>
  <si>
    <t>số 127, hẻm 2, đường Nghĩa Lâm, khu Nhân Đức, thành phố Đài Nam, Đài Loan</t>
  </si>
  <si>
    <t>tháng 2 năm 2015</t>
  </si>
  <si>
    <t>tháng 6 năm 2015</t>
  </si>
  <si>
    <t>THỜI HẠN DỰ ÁN (NĂM)</t>
  </si>
  <si>
    <t>2212</t>
  </si>
  <si>
    <t>Ishika Wakasei co., ltd</t>
  </si>
  <si>
    <t>2-1-11, Umegakacho, Nagata-ku, Kobe-shi, Nhật Bản</t>
  </si>
  <si>
    <t>19/1/2015</t>
  </si>
  <si>
    <t>Cty TNHH Newmann Gruppe VN</t>
  </si>
  <si>
    <t xml:space="preserve">Sản xuất, chế biến và bảo quản cà phê; dịch vụ cung cấp thông tin thống kê phân tích </t>
  </si>
  <si>
    <t>quý I năm 2015</t>
  </si>
  <si>
    <t>Neumann Gruppe Gmbh</t>
  </si>
  <si>
    <t>Am Sandtorkai 4-5 20457 Hamburg Đức</t>
  </si>
  <si>
    <t>26/1/2015</t>
  </si>
  <si>
    <t>Cty TNHH Hammer Việt Nam</t>
  </si>
  <si>
    <t>Ông Yun Myung Le</t>
  </si>
  <si>
    <t>tháng 5 năm 2015</t>
  </si>
  <si>
    <t>719 Chung Hun Dong, Chung Ju City, Cheung Chong Buk Do, Hàn Quốc</t>
  </si>
  <si>
    <t>Cty TNHH Kirin Việt Nam</t>
  </si>
  <si>
    <t>Kirin Industrial Co., ltd - Công ty TNHH gia công Posco Việt Nam</t>
  </si>
  <si>
    <t>53 Seongan 11-gil, Jung-gu, Ulsan - KCN Nhơn Trạch 5</t>
  </si>
  <si>
    <t>Cty TNHH Iljin Autra Việt Nam</t>
  </si>
  <si>
    <t>tháng 3 năm 2015</t>
  </si>
  <si>
    <t>Iljin Autra Co., Ltd</t>
  </si>
  <si>
    <t>Sinwol-dong, Chowon B/D 3F, 95 Hwagok-ro, Yangcheon-gu, Korea.</t>
  </si>
  <si>
    <t>Sản xuất, lắp ráp cụm linh kiện, bán thành phẩm và thành phẩm của các loại máy quang điện, máy lắc và máy ly tâm. Trong quy trình sản xuất không có công đoạn xi mạ</t>
  </si>
  <si>
    <t>061-3671257/258</t>
  </si>
  <si>
    <t>061-3671259</t>
  </si>
  <si>
    <t>Cty TNHH Công nghiệp HW</t>
  </si>
  <si>
    <t>Ông Park Juntoung</t>
  </si>
  <si>
    <t>tháng 11 năm 2015</t>
  </si>
  <si>
    <t>312-905 Ho, Namchun Beach APT, Namchun-Dong, Suyoung-Gu, Busan, Korea.</t>
  </si>
  <si>
    <t>Cty TNHH Vina Sunwoo</t>
  </si>
  <si>
    <t>tháng 12 năm 2015</t>
  </si>
  <si>
    <t>Sunwoo Paper Co.,Ltd</t>
  </si>
  <si>
    <t>(Daelim Garak Apt, Bangi-dong) 1-902, 1109 Yangjae-daero, Songpa-gu, Seoul, Korea.</t>
  </si>
  <si>
    <t>Cty TNHH Hi Fashion Vina</t>
  </si>
  <si>
    <t>Tân Phú</t>
  </si>
  <si>
    <t xml:space="preserve">Sản xuất các sản phẩm may mặc, bao gồm công đoạn in trên sản phẩm do doanh nghiệp sản xuất, không bao gồm công đoạn nhuộm </t>
  </si>
  <si>
    <t>Công ty TNHH Fashion Garments 2</t>
  </si>
  <si>
    <t>KCN Biên Hòa 2</t>
  </si>
  <si>
    <t>Cty TNHH Dae Jae Việt Nam</t>
  </si>
  <si>
    <t>57-10, Jangcheon Sangrim 3gil, Jangcheon-myeon, Gumi-si, Gyeongsangbuk-do, Korea - 272-2, Haksang-ri, Gasan-myeon, Wongok-gun, Gyeongsangbuk-do, Korea</t>
  </si>
  <si>
    <t>Cty TNHH Daeyeong Vina</t>
  </si>
  <si>
    <t>tháng 5 năm 2016</t>
  </si>
  <si>
    <t>Daeyeong E&amp;B Co.,Ltd</t>
  </si>
  <si>
    <t>55 Sandan-ro 163 beon-gil, Danwon-gu, Ansan-si, Gyeonggi-do, Korea</t>
  </si>
  <si>
    <t>thuê nhà xưởng của Cty TNHH Tiên Triết đến 31/12/2017</t>
  </si>
  <si>
    <t>gia hạn thời gian thuê nhà xưởng đến ngày 31/12/2017</t>
  </si>
  <si>
    <t>Level 18, Menara Boustead Penang, 39 Jalan Suntan Ahmad Shah 10050 Penang, Malaysia.</t>
  </si>
  <si>
    <t>061-3568088</t>
  </si>
  <si>
    <t>061-3568089</t>
  </si>
  <si>
    <t>061-3681290</t>
  </si>
  <si>
    <t>061-3681292</t>
  </si>
  <si>
    <t>061-3569126/8</t>
  </si>
  <si>
    <t>061-3560778/779</t>
  </si>
  <si>
    <t>061-3514160/161</t>
  </si>
  <si>
    <t>061-3992088</t>
  </si>
  <si>
    <t>061-3569770</t>
  </si>
  <si>
    <t>061-3569787</t>
  </si>
  <si>
    <t>061-3674988/987</t>
  </si>
  <si>
    <t>061-3674989/986</t>
  </si>
  <si>
    <t>061-3681757</t>
  </si>
  <si>
    <t>061-3560761~4</t>
  </si>
  <si>
    <t>061-3514114</t>
  </si>
  <si>
    <t>061-3514115</t>
  </si>
  <si>
    <t>061-3514900</t>
  </si>
  <si>
    <t>061-3514902</t>
  </si>
  <si>
    <t>061-3560787</t>
  </si>
  <si>
    <t>061-8877116</t>
  </si>
  <si>
    <t>061-3936450</t>
  </si>
  <si>
    <t>061-3681200</t>
  </si>
  <si>
    <t>061-3991051~2</t>
  </si>
  <si>
    <t>061-3836150/416</t>
  </si>
  <si>
    <t>061-3836618/08-35101203</t>
  </si>
  <si>
    <t>061-3569947</t>
  </si>
  <si>
    <t>061-3560426/27</t>
  </si>
  <si>
    <t>061-3893424</t>
  </si>
  <si>
    <t>061-3893428</t>
  </si>
  <si>
    <t>0612-814001</t>
  </si>
  <si>
    <t>061-3543731~3</t>
  </si>
  <si>
    <t>061-3992956</t>
  </si>
  <si>
    <t>061-3671154/151</t>
  </si>
  <si>
    <t>061-512451~455</t>
  </si>
  <si>
    <t>061-3512642</t>
  </si>
  <si>
    <t>061-3681230</t>
  </si>
  <si>
    <t>061-3681228</t>
  </si>
  <si>
    <t>061-3514050</t>
  </si>
  <si>
    <t>061-3514051</t>
  </si>
  <si>
    <t>061-3836578</t>
  </si>
  <si>
    <t>061-3514132</t>
  </si>
  <si>
    <t>061-3936060</t>
  </si>
  <si>
    <t>061-8899693</t>
  </si>
  <si>
    <t>061-3936788</t>
  </si>
  <si>
    <t>061-6280214</t>
  </si>
  <si>
    <t>061-3551158</t>
  </si>
  <si>
    <t>061-3671234</t>
  </si>
  <si>
    <t>061-8972299</t>
  </si>
  <si>
    <t>061-3936761</t>
  </si>
  <si>
    <t>061-8877175</t>
  </si>
  <si>
    <t>061-3936988/08-381089099</t>
  </si>
  <si>
    <t>061-3681181</t>
  </si>
  <si>
    <t>061-3560864~6</t>
  </si>
  <si>
    <t>061-3568114</t>
  </si>
  <si>
    <t>061-3676677~9</t>
  </si>
  <si>
    <t>061-3936354</t>
  </si>
  <si>
    <t>01642426569 (Hương)</t>
  </si>
  <si>
    <t>Cty TNHH Xiong Lin (Viet Nam)</t>
  </si>
  <si>
    <t>Sản xuất TPU và nguyên phụ liệu cho ngành công nghệp giày</t>
  </si>
  <si>
    <t>Tháng 3 năm 2016</t>
  </si>
  <si>
    <t>Xionglin Hong Kong Co., Limited</t>
  </si>
  <si>
    <t>RM 20A Kiufu Comm Building 300 Lockhart RD Wan Chai Hong Kong</t>
  </si>
  <si>
    <t>CÔNG TY TNHH TOMOE VIETNAM</t>
  </si>
  <si>
    <t>Lô số 10, đường TS27, Khu Công nghiệp Tiên Sơn, phường Tân Hồng, thị xã Từ Sơn, tỉnh Bắc Ninh</t>
  </si>
  <si>
    <t>14/02/2015</t>
  </si>
  <si>
    <t>Cty TNHH Tomoe Vietnam - Chi nhánh miền Nam (thuê văn phòng Cty TNHH Đầu tư Long Đức)</t>
  </si>
  <si>
    <t>Tháng 3 năm 2015</t>
  </si>
  <si>
    <t>thuê nhà xưởng Cty CP Khải Toàn, gia hạn đến 3/2018</t>
  </si>
  <si>
    <t xml:space="preserve"> Samoa-Đài Loan</t>
  </si>
  <si>
    <t xml:space="preserve"> Việt Nam - Úc</t>
  </si>
  <si>
    <t>gia hạn thời gian cho thuê nhà xưởng đến hết 14/3/2018</t>
  </si>
  <si>
    <t>061-984200</t>
  </si>
  <si>
    <t>061-3560487~9</t>
  </si>
  <si>
    <t>061-3560490</t>
  </si>
  <si>
    <t>061-8890700</t>
  </si>
  <si>
    <t>061-3671704</t>
  </si>
  <si>
    <t>061-3671705</t>
  </si>
  <si>
    <t>08-37756251</t>
  </si>
  <si>
    <t>061-3510232</t>
  </si>
  <si>
    <t>061-3510231</t>
  </si>
  <si>
    <t>061-3673188</t>
  </si>
  <si>
    <t>061-3514922</t>
  </si>
  <si>
    <t>061-8966335</t>
  </si>
  <si>
    <t>061-8966339</t>
  </si>
  <si>
    <t>061-3923354</t>
  </si>
  <si>
    <t>061-3923351</t>
  </si>
  <si>
    <t>061-3936718</t>
  </si>
  <si>
    <t>061-3936720</t>
  </si>
  <si>
    <t>061-3520003</t>
  </si>
  <si>
    <t>061-3936334</t>
  </si>
  <si>
    <t>061-3681166</t>
  </si>
  <si>
    <t>061-8966388</t>
  </si>
  <si>
    <t>061-8966366</t>
  </si>
  <si>
    <t>061-39366658-60</t>
  </si>
  <si>
    <t>061-3893306</t>
  </si>
  <si>
    <t>061-3566023</t>
  </si>
  <si>
    <t>061-3514446</t>
  </si>
  <si>
    <t>tháng 10/2015</t>
  </si>
  <si>
    <t>2813</t>
  </si>
  <si>
    <t>Kaneko Sangyo Co.,LTD</t>
  </si>
  <si>
    <t>5-10-6, Shiba, Minato-ku, Tokyo, Japan</t>
  </si>
  <si>
    <t>tháng 7 năm 2015</t>
  </si>
  <si>
    <t>Unicity Sangapore Pte Ltd</t>
  </si>
  <si>
    <t>3 Harbour Front Place, #01-01, HarbourFront Tower 2, Singapore 099254</t>
  </si>
  <si>
    <t>tháng 8 năm 2011</t>
  </si>
  <si>
    <t>Cty CP Hokupere</t>
  </si>
  <si>
    <t>608 Taieshin, Kurobe - shi, Toyama - ken, Japan</t>
  </si>
  <si>
    <t xml:space="preserve">Cty TNHH Việt Nam Shibutani </t>
  </si>
  <si>
    <t>tháng 4 năm 2017</t>
  </si>
  <si>
    <t>Shibutani Co., Tld; Shibutani Industry Co., Ltd</t>
  </si>
  <si>
    <t xml:space="preserve">2-13-7 Shimanouchi, Chuo-ku, Osaka-shi, Osaka, Japan/ 245-1 Aza Nishimuranaka Nishiueon-cho, Osaka, Japan </t>
  </si>
  <si>
    <t>quý II năm 2015</t>
  </si>
  <si>
    <t xml:space="preserve">Sản xuất thết bị khuếch đại âm thanh  ch o đàn ghita, các loại linh kiện và phụ kiện cho đàn ghita điện </t>
  </si>
  <si>
    <t>Marshall Amplification (Hong King) Limited</t>
  </si>
  <si>
    <t>Suite 2601B, 26/F Westley Square, 48 Hoi Yuen Road, Kwun Tong, Kowloon, Hong Kong</t>
  </si>
  <si>
    <t>Cty TNHH Ci Bao</t>
  </si>
  <si>
    <t>tháng 3 năm 2016</t>
  </si>
  <si>
    <t>All Gold Limited</t>
  </si>
  <si>
    <t>Level 2, Lotemau Centre, Vaea Street, Apia, Samoa</t>
  </si>
  <si>
    <t>Sản xuất các loại xe nâng - thiết bị nâng (lifter) và các chi tiết, phụ tùng của xe - thiết bị nâng với quy mô 990 tấn sản phẩm/năm; thực hiện quền xuất kẩu, nhập khẩu</t>
  </si>
  <si>
    <t>Thực hiện quyền xuất khẩu, nhập khẩu và phân phối bán buôn, bán lẻ hàng hóa có mã HS: 2831, 2835, 3204, 3402</t>
  </si>
  <si>
    <t>4659</t>
  </si>
  <si>
    <t>Công ty HHCP thực nghiệp liên hợp Trung Mỹ</t>
  </si>
  <si>
    <t>12 F1, No.76, Sec.2, Tun-Hwa South Road Taipei 10683, Taiwan R.O.C</t>
  </si>
  <si>
    <t>Cty TNHH Asahi Kasei Jyuko Việt Nam</t>
  </si>
  <si>
    <t>1-24-1 Nishi-Shinjuku, Shinjuku-Ku, Tokyo, Japan / 3-10-1, Momoi, Suginami-Ku, Tokyo, Japan / 218 Banchi, Kano, Aisho-Cho, Echi-Gun, Shiga Prefecture, Japan / 865 Ichinomiya-Cho, Higashihara, Fuefuki City, Yamanashi Prefecture, Japan</t>
  </si>
  <si>
    <t>Ghi nhận chi nhánh</t>
  </si>
  <si>
    <t>Ghi nhận chi nhánh tại Hà Nội</t>
  </si>
  <si>
    <t>Nghiên cứu, sản xuất và gia công sản xuất giống bắp lai cao sản và các loại giống khác; thực hiện quyền xuất khẩu và nhập khẩu các mặt hàng phù có mã HS: 1005, 3105</t>
  </si>
  <si>
    <t>Sản xuất linh kiện, phụ tùng cho xe ô tô (bơm dầu điện tử, linh kiện của bơm dầu điện tử…) không bao gồm công đoạn xi mạ; thực hiện quyền XK, NK và phân phối mặt hàng có mã HS: 5603, 7208, 7215, 7318, 8207, 8208, 8409, 8480, 8708</t>
  </si>
  <si>
    <t>Cty CP nông nghiệp Velmar</t>
  </si>
  <si>
    <t>Sx các chi tiết và phụ tùng dùng cho xe ô tô, xe gắn máy, sx các sp: bình thủy, ô khóa, bản lề, thiết bị lọc, các loại van, đồng hồ đo áp suất không khí, đồng hồ nước Thực hiện quyền phân phối các mã HS 3403, 8205, 8207, 8409, 8419, 8459, 8460, 8462, 8463, 8487, 8466, 7206, 7207, 7601, 7604, 7616, 2902, 3208, 3214, 3215, 3402, 3505, 3506, 3810, 3811, 3814, 3815, 3823, 3824, 3902,...</t>
  </si>
  <si>
    <t xml:space="preserve"> Cty TNHH Farbez (tên cũ là Cty Sơn Đại Hưng)</t>
  </si>
  <si>
    <t>Thực hiện quyền xuất khẩu, quyền nhập khẩu và quyền phân phối bán buôn (không thành lập cơ sở bán buôn) và quyền phân phối bán lẻ (không thành lập cơ sở bán lẻ) các hàng hóa có mã HS: 5603, 7208, 7215, 7318, 8207, 8208, 8409, 8480, 8708</t>
  </si>
  <si>
    <t>Chi nhánh Cty TNHH Aido Industry Việt Nam tại Đồng Nai</t>
  </si>
  <si>
    <t>tháng 4 năm 2015</t>
  </si>
  <si>
    <t>Cty TNHH Primo (Việt Nam)</t>
  </si>
  <si>
    <t>Long Khánh</t>
  </si>
  <si>
    <t>Sản xuất đế giày từ cao su; sản xuất đế giày, miếng lót giày từ plastic</t>
  </si>
  <si>
    <t>Cty TNHH Qing Shan</t>
  </si>
  <si>
    <t>Sản xuất, gia công ván lạng từ nguồn gỗ hợp pháp</t>
  </si>
  <si>
    <t>Cty TNHH Hyosung Đồng Nai</t>
  </si>
  <si>
    <t>HYOSUNG ISTANBUL TEKSTIL LTD. STI</t>
  </si>
  <si>
    <t xml:space="preserve">Çerkezköy Sanayi ve Ticaret Odası Fevzi paşa Mah. Batur Sok. Çerkezköy/TEKİRDAĞ – P.K.59500, Thổ Nhĩ Kỳ </t>
  </si>
  <si>
    <t>Thổ Nhĩ Kỳ</t>
  </si>
  <si>
    <t>14/4/2015</t>
  </si>
  <si>
    <t>Cty TNHH Bucheon  Việt Nam Đồng Nai</t>
  </si>
  <si>
    <t>tháng 7 năm 2016</t>
  </si>
  <si>
    <t>Bucheon Industrial Co., Ltd</t>
  </si>
  <si>
    <t>15-3 Daechi 9-gil, Daejeon-myeon, Damyang-gun, Jeollanam-do, South Korea</t>
  </si>
  <si>
    <t>tháng 10 năm 2015</t>
  </si>
  <si>
    <t>Công ty Cổ phần Marusan Kigata Seisakujo</t>
  </si>
  <si>
    <t>1-111 Midorimachi, Hekinan-shi, Aichi-ken, Japan</t>
  </si>
  <si>
    <t>Cty TNHH Gnotech</t>
  </si>
  <si>
    <t>Sản xuất các loại mặt kính của điện thoại thông minh, máy tính bản và kính của các sản phẩm điện tử khác</t>
  </si>
  <si>
    <t>111-203, Yuhyeon Maeul ShinDonga Apt., Pungmu-dong, Gimpo-si, Gyeonggi-do,  Korea / (Sandong-myeon), 82-14, Cheomdangieop 1-ro, Gumi-si, Gyeongsangbuk-do, Korea</t>
  </si>
  <si>
    <t>Cty TNHH Juksu Vina</t>
  </si>
  <si>
    <t>Dầu Giây</t>
  </si>
  <si>
    <t>Sản xuất tấm màu bằng nhựa hoặc cao su tổng hợp làm nguyên phụ liệu cho sản xuất giày thể thao với quy mô 600 tấn/năm</t>
  </si>
  <si>
    <t>Juk Su Mulsan Co., Ltd</t>
  </si>
  <si>
    <t>#554-4, Najeon-ri, Sengnim-myun, Gimhae-si, Gyeongsangnam-do, Korea</t>
  </si>
  <si>
    <t>24/4/2015</t>
  </si>
  <si>
    <t>Cty TNHH Case Concepts VN</t>
  </si>
  <si>
    <t>Sản xuất và gia công vali, hộp, thùng, rương, túi xách, giỏ xách, túi và bao bằng nylon, polyester, sợi nhân tạo, da, EVA, vải không dệt, PP, PEVA, các vật liệu tương tự và các phụ kiện liên quan với quy mô 1.500.000 sản phẩm/năm</t>
  </si>
  <si>
    <t>Case Concepts International Llc</t>
  </si>
  <si>
    <t>112 Prospect St. Unit A, Stamford, Connecticut, USA</t>
  </si>
  <si>
    <t>Cty TNHH Liên Doanh Carmen</t>
  </si>
  <si>
    <t>Sản xuất gạch bằng xi măng, gạch men với quy mô 6.000 m2/năm</t>
  </si>
  <si>
    <t>Bà Nguyễn Thị Lạc Thư / DEMIREKS YAPI URUNLERİ SANAYI VE TİCARET ANONIM SIRKETI</t>
  </si>
  <si>
    <t>Ấp 1B, xã Phước Thái, huyện Long Thành, tỉnh Đồng Nai / Umurbey Mahallesi Sehitler Caddesi No: 141 Kat.2 Alsancak/Konak/ Izmir, Turkey</t>
  </si>
  <si>
    <t>Việt Nam - Thổ Nhĩ Kỳ</t>
  </si>
  <si>
    <t>Cty TNHH Trường Chi Lâm VN</t>
  </si>
  <si>
    <t>Sản xuất các chi tiết, linh kiện, khuôn mẫu từ kim loại (sắt, thép, inox, đồng, nhôm,...) với quy mô 700 tấn sản phẩm/năm; Sản xuất các sản phẩm từ hạt nhựa với quy mô 600 tấn sản phẩm/năm; Sản xuất các chi tiết, linh kiện từ cao su đã qua sơ chế (không chế biến mủ) với quy mô 90 tấn sản phẩm/năm</t>
  </si>
  <si>
    <t>Ông XIA JIANGONG</t>
  </si>
  <si>
    <t>Jinlin Street, Erdao Area, Changchun, China</t>
  </si>
  <si>
    <t>22/4/2015</t>
  </si>
  <si>
    <t>50 năm kể từ 31 tháng 12 năm 2003</t>
  </si>
  <si>
    <t>tháng 3 năm 2017</t>
  </si>
  <si>
    <t>Cty TNHH Dong Jin Teextille</t>
  </si>
  <si>
    <t>KCN Long Bình</t>
  </si>
  <si>
    <t>Sx và nhuộm các nguyên liệu, phụ liệu dành cho ngành giày. Cho thuê máy móc, thiết bị công nghiệp (không kèm người điều khiển) .Ep nóng và in chi tiết lụa trên bán thành phẩm, nguyên phụ liệu ngành giày</t>
  </si>
  <si>
    <t>Hoa Kỳ</t>
  </si>
  <si>
    <t>HYUNDAI TECH CO., LTD</t>
  </si>
  <si>
    <t>Ông Lin, Shih-Fu; Bà Lin, Ya-Ying; Ông Lin, Po-Wei; Ông Lin, Po-Chun</t>
  </si>
  <si>
    <t xml:space="preserve"> Thái Lan - Việt Nam</t>
  </si>
  <si>
    <t>Cty TNHH Ishika Wakasei Việt Nam</t>
  </si>
  <si>
    <t>Cty TNHH Joil Vina</t>
  </si>
  <si>
    <t>1520</t>
  </si>
  <si>
    <t>Joil Industrial Co., Ltd</t>
  </si>
  <si>
    <t>Số 20, Noksansandan 290ro, Gangseo-gu, Busan, Hàn Quốc</t>
  </si>
  <si>
    <t>Cty TNHH Nissei Surface Treatment Technology Việt Nam</t>
  </si>
  <si>
    <t>Nissei Chemical Plating Co., Ltd</t>
  </si>
  <si>
    <t>1-1-13 Meishincho, Amagasaki-shi, Hyogo Prefecture, Japan</t>
  </si>
  <si>
    <t>Cty TNHH Friwo Việt Nam</t>
  </si>
  <si>
    <t>tháng 1 năm 2016</t>
  </si>
  <si>
    <t>Friwo Geratebau Gmbh</t>
  </si>
  <si>
    <t>Von-Liebig -Str.11, 48346 Ostbevern, Đức</t>
  </si>
  <si>
    <t>Công ty TNHH Daido Amistar (VN) - chi nhánh miền Nam</t>
  </si>
  <si>
    <t>Hưng Yên</t>
  </si>
  <si>
    <t>Sản xuất, gia công sản phẩm kim loại các loại với quy mô 60.000 sản phẩm/năm</t>
  </si>
  <si>
    <t>đến hết 11/2/2020</t>
  </si>
  <si>
    <t>Công ty TNHH Daido Amistar VN</t>
  </si>
  <si>
    <t xml:space="preserve"> Cty TNHH DK Vina (tên cũ là NK Bio Vina) </t>
  </si>
  <si>
    <t>Sản xuất, gia công các loại sơn và các NVL liên quan đến sơn sử dụng cho công trình dân dụng và công nghiệp, thực hiện các dịch vụ liên quan đến ngành sơn như: sơn gia công, sửa chữa, bảo trì các công trình liên quan đến sơ; Thực hiện quyền phân phối bán buôn, quyền phân phối bán lẻ không gắn với thành lập cơ sở bán lẻ các mặt hàng có mã HS 2929, 3204, 3206, 3208, 3209, 3210, 3211, 3212, 3214, 3215, 3402, 3506, 3814, 3824, 3901, 3909, 1518, 2701, 2707, 3102, 3401, 3403, 3404, 3806, 3809, 3903, 3905; 2506, 2526, 2902, 2909, 2914, 2921 (ngoại trừ 292119), 3907, 6815 và 7019)</t>
  </si>
  <si>
    <t>Cty TNHH DAH SHENG Việt Nam</t>
  </si>
  <si>
    <t>Sản xuất chi tiết, phụ kiện giày (bao gồm: miếng lót giày, miếng đệm giày, các sản phẩm ép giày,...) với quy mô 25.000.000 sản phẩm/năm; Sản xuất và gia công các sản phẩm về EVA với quy mô 23.000.000 sản phẩm/năm; Sản xuất và gia công các sản phẩm về dép từ Eva, cao su và PU với quy mô 12.000.000 sản phẩm/năm</t>
  </si>
  <si>
    <t>gia hạn thời gian cho thuê nhà xưởng đến hết 05/4/2018</t>
  </si>
  <si>
    <t xml:space="preserve"> Cty TNHH Thép Kos VN ( tên cũ là thép Dongbang)</t>
  </si>
  <si>
    <t>gia hạn thời gian thuê nhà xưởng đến ngày 31/7/2020</t>
  </si>
  <si>
    <t>Cty TNHH Fukuokarashi VN</t>
  </si>
  <si>
    <t>Thuê nhà xuởng Cty Lee Fu, gia hạn đến 30/7/2020</t>
  </si>
  <si>
    <t>Sản xuất Gioăng, miếng đệm cao su cho trống, các loại thùng chứa và các sản phẩm miếng đệm cao su khác</t>
  </si>
  <si>
    <t>thời gian cho thuê nhà xưởng T9/2018</t>
  </si>
  <si>
    <t>Sản xuất các loại nến và giá đỡ nến với công suất 7.500.000 sản phẩm/năm; sản xuất các sản phẩm từ poly như: quà lưu niệm, đồ trang trí nội thất, phụ kiện trang trí cho nến và giá đỡ nến với quy mô 490 tấn/năm</t>
  </si>
  <si>
    <t xml:space="preserve">Sản xuất các loại giày, sản xuất bán thành phẩm giày; sản xuất phom giày; sản xuất các loại thớt nhựa dùng cho ngành giày; sản xuất áo đồng phục; sản xuất các loại dép; cho thuê nhà xưởng dôi dư; sản xuất các loại bảo hộ thể thao;  Đầu tư nhà trẻ cho con người lao động (không vì mục đích lợi nhuận). </t>
  </si>
  <si>
    <t>Sản xuất các sản phẩm kim loại phục vụ công trình xây dựng và công trình dân dụng như tay vịn cho giàn giáo, khóa giàn giáo…với quy mô khoảng 20.000 tấn sản phẩm/năm; quy trình sản xuất có bao gồm công đoạn xi mạ điện với quy mô khoảng 17 tấn sản phẩm/năm. Công ty không được nhận gia công xi mạ</t>
  </si>
  <si>
    <t>Sản xuất các sản phẩm gỗ cao cấp dùng cho trang trí nội thất và văn phòng với sản lượng khoảng 10.980 sản phẩm/năm; Sản xuất các loại sơn dầu dùng cho sản phẩm gỗ với sản lượng khoảng 100.000 m3/năm.. Thực hiện quyền xuất khẩu, quyền nhập khẩu, quyền phân phối</t>
  </si>
  <si>
    <t>Ass0ciate Yang Enterprise Co., Ltd; Ông Wu Tien Lu; Ông Lee Tien chi, Ông Wu Che Wei, Ông Cheng Po Wen, Ông Wu Wei Cheng, Ông Li Chao Jan</t>
  </si>
  <si>
    <t>CÔNG TY CỔ PHẦN FUJI SHOKO; Ông TAKAHASHI YOHEI; Ông TAKAHASHI MASAHIKO</t>
  </si>
  <si>
    <t>Cty TNHH Dongha Việt Nam (trước là Cty TNHH GS Tech VN)</t>
  </si>
  <si>
    <t>có chi nhánh tại Bà Rịa- Vũng Tàu</t>
  </si>
  <si>
    <t>Cty TNHH In Hoa Rujia Việt Nam</t>
  </si>
  <si>
    <t>tháng 8 năm 2015</t>
  </si>
  <si>
    <t>Ông Lu Guo Yun / Ông Lu Qi / Ông Shi, Xialin / Ông Xu Guolin</t>
  </si>
  <si>
    <t>thuê nhaà xưởng Cty CP Khải Toàn</t>
  </si>
  <si>
    <t>Ông Le Steven</t>
  </si>
  <si>
    <t>Sản xuất các loại bao bì với quy mô 990 tấn sản phẩm/năm (không thực hiện công đoạn xi mạ)</t>
  </si>
  <si>
    <t>Cty TNHH Mosnic Việt Nam</t>
  </si>
  <si>
    <t>2829</t>
  </si>
  <si>
    <t>Mosnic Corporation</t>
  </si>
  <si>
    <t>2-21-4, Naka-cho, Toda-shi, Saitama, Japan</t>
  </si>
  <si>
    <t>12, Killara Street, West Sunshine Vic Australia 3020</t>
  </si>
  <si>
    <t xml:space="preserve">Cty TNHH Phúc Trạch </t>
  </si>
  <si>
    <t>Cty TNHH Quốc tế Asia Dairy</t>
  </si>
  <si>
    <t>Sản xuất, chế biến các sản phẩm sữa với quy mô 8.000 tấn sản phẩm/năm; Sản xuất các sản phẩm bánh kẹo, bánh mì, bánh kem,… với quy mô 4.000 tấn sản phẩm/năm</t>
  </si>
  <si>
    <t>Bà WANG JUO HSUAN / Ông CHAO, HAO - HSIANG / Ông CHAO, HAO-WEI</t>
  </si>
  <si>
    <t>10 F, No.283-2, ZiqiangcRd, Tamsui Dist, New Taipei City 251, Đài Loan. / 10 F, No.283-2, ZiqiangcRd, Tamsui Dist, New Taipei City 251, Đài Loan. / 10 F, No.283-2, ZiqiangcRd, Tamsui Dist, New Taipei City 251, Đài Loan.</t>
  </si>
  <si>
    <t>Sản xuất các linh kiện, phụ kiện bằng kim loại sử dụng trong ngành xây dựng, thiết bị y tế, đồ dùng văn phòng, dụng cụ nhà bếp, máy móc công nghiệp và các thiết bị điện trong nhà với quy mô 500 tấn/năm</t>
  </si>
  <si>
    <t>tháng 9 năm 2015</t>
  </si>
  <si>
    <t>IF-IT Co., Ltd</t>
  </si>
  <si>
    <t>6-36-1301, Midori 2-chome, Tsurumi-ku Osaka-shi, Osaka Prefecture, Japan</t>
  </si>
  <si>
    <t>Ông ĐẶNG QUỐC CƯỜNG/ CÔNG TY TNHH TAEYANG VIỆT NAM</t>
  </si>
  <si>
    <t>198 Âu Cơ, phường 9, quận Tân Bình, thành phố Hồ Chí Minh, Việt Nam / đường 206, Khu công nghiệp Phố Nối A, huyện Văn Lâm, tỉnh Hưng Yên, Việt Nam</t>
  </si>
  <si>
    <t>Cty TNHH Taiyosha Electric VN</t>
  </si>
  <si>
    <t>Taiyosha Electric Co., Ltd</t>
  </si>
  <si>
    <t>6-1, Oda-machi, Tajimi-shi, Giù-ken, Japan</t>
  </si>
  <si>
    <t>Cty TNHH Tohokoki VN</t>
  </si>
  <si>
    <t>2599</t>
  </si>
  <si>
    <t>Tohokoki Co., Ltd</t>
  </si>
  <si>
    <t>6004-4, Kamishingo, Hanyu-shi, Saitama, Japan</t>
  </si>
  <si>
    <t>tháng 6 năm 2016</t>
  </si>
  <si>
    <t>6810</t>
  </si>
  <si>
    <t>96, Hà Huy Giáp, phường Quyết Thắng, thành phố Biên Hòa, tỉnh Đồng Nai, Việt Nam / số 5 Chome 52 - 2 Jingumae, Shibuya-ku, Tokyo, Nhật Bản. / Km 13, Quốc lộ 51, xã Tam Phước, thành phố Biên Hòa, tỉnh Đồng Nai</t>
  </si>
  <si>
    <t>Cty TNHH Cuisine Pack Vn</t>
  </si>
  <si>
    <t>Ông MICHAEL CHE-KOM WONG</t>
  </si>
  <si>
    <t xml:space="preserve">Sản xuất các sản phẩm từ nhựa: dao, muỗng, nĩa, khay, ly, nắp ly, móc... với quy mô 900 tấn/năm;
+ Sản xuất ly giấy với quy mô 1 tấn/năm;
+ Sản xuất, gia thanh kẹp bằng kim loại với quy mô 25 tấn/năm;
+ Sản xuất móc quần áo bằng sắt với quy mô 25 tấn/năm;
+ Sản xuất móc quần áo bằng gỗ với quy mô 50 tấn/năm.
Công ty không thực hiện công đoạn xi mạ tại trụ sở chính
</t>
  </si>
  <si>
    <t>tháng 01 năm 2018</t>
  </si>
  <si>
    <t>PO Box 129, San Mateo, CA 94401, USA; chỗ tại hiện tại: 8.01A Căn hộ The Flemington 184 Lê Đại Hành, phường 15, quận 11, Thành phố Hồ Chí Minh</t>
  </si>
  <si>
    <t>Cty TNHH Unipax - chi nhánh 1 Amata</t>
  </si>
  <si>
    <t>CÔNG TY TNHH UNIPAX</t>
  </si>
  <si>
    <t>KCN Amata</t>
  </si>
  <si>
    <t>Sản xuất, gia công các loại giày thể thao và bán thành phẩm giày thể thao</t>
  </si>
  <si>
    <t>Cty TNHH Asaba VN Manufacturing</t>
  </si>
  <si>
    <t xml:space="preserve"> Cty TNHH King Car ( tên cũ là Cty Harvest)</t>
  </si>
  <si>
    <t xml:space="preserve"> Cty CP Starprint Việt Nam  </t>
  </si>
  <si>
    <t>thang 5/2015</t>
  </si>
  <si>
    <t>Tháng 4/2015</t>
  </si>
  <si>
    <t>061-8966312</t>
  </si>
  <si>
    <t xml:space="preserve"> Cty TNHH Boo Sung Vina ( tên cũ là Woorim Machinery )</t>
  </si>
  <si>
    <t>061-3514103</t>
  </si>
  <si>
    <t>061-3700333</t>
  </si>
  <si>
    <t>061-3513617</t>
  </si>
  <si>
    <t>061-3566966</t>
  </si>
  <si>
    <t>061-3566799</t>
  </si>
  <si>
    <t>061-3512461/-3513803</t>
  </si>
  <si>
    <t>061-3836477</t>
  </si>
  <si>
    <t>0311856555-001</t>
  </si>
  <si>
    <t>061-8877117</t>
  </si>
  <si>
    <t>061-3681255</t>
  </si>
  <si>
    <t>061-3992181</t>
  </si>
  <si>
    <t>061-3891105/3892031</t>
  </si>
  <si>
    <t>061-6262949/1</t>
  </si>
  <si>
    <t>061-3832742</t>
  </si>
  <si>
    <t>061-3528927</t>
  </si>
  <si>
    <t>061-3936202</t>
  </si>
  <si>
    <t>061-3566057/3569400</t>
  </si>
  <si>
    <t>0964052384 (Mr Thạch)</t>
  </si>
  <si>
    <t>061-3899427/3999147</t>
  </si>
  <si>
    <t>08-62905067/69-0613841149</t>
  </si>
  <si>
    <t>2300753456-001</t>
  </si>
  <si>
    <t>061-3993628/3201032</t>
  </si>
  <si>
    <t>061-3931111</t>
  </si>
  <si>
    <t>061-3568509</t>
  </si>
  <si>
    <t>tháng 6/2015</t>
  </si>
  <si>
    <t>061-3514168</t>
  </si>
  <si>
    <t>Cty TNHH HD RESIST-ALL VN</t>
  </si>
  <si>
    <t>KCN33</t>
  </si>
  <si>
    <t>KCN033</t>
  </si>
  <si>
    <t>Cty CP Đô thị Amata Long Thành</t>
  </si>
  <si>
    <t>năm 2020</t>
  </si>
  <si>
    <t>Cty CP Amata (VN)/ Amata VN Public Company Limited / Bà Somhatai Panichewa</t>
  </si>
  <si>
    <t>KCN Amata/ 2126, ddwownggf Phetchaburi, phường Bang Kapi, quận Huai Khwang, Bangkok, Thái Lan / 87/3 Sukhumvit 54 Bangjak, Prakanong, Bangkok, Thái Lan</t>
  </si>
  <si>
    <t>VN - Thái Lan</t>
  </si>
  <si>
    <t>KCN cao Long Thành</t>
  </si>
  <si>
    <t xml:space="preserve"> KCN CÔNG NGHỆ CAO LONG THÀNH</t>
  </si>
  <si>
    <t xml:space="preserve"> CỘNG - KCN  KCN CÔNG NGHỆ CAO LONG THÀNH</t>
  </si>
  <si>
    <t>30/6/2015</t>
  </si>
  <si>
    <t>Sản xuất các sản phẩm nhựa dân dụng và công nghiệp cùng chi tiết của chúng được đúc từ khuôn với quy mô 6.000 tấn/năm; sản xuất tấm, đĩa, bảng kim loại được xử lý từ sản phẩm khuôn đúc, không bao gồm công đoanh xi mạ với quy mô 1.000 tấn/năm; sản xuất, lắp ráp dây diện các loại và chi tiết của chúng với quy mô 100 tấn/năm</t>
  </si>
  <si>
    <t>tháng 9 năm 2016</t>
  </si>
  <si>
    <t>Seowang Co., Ltd</t>
  </si>
  <si>
    <t>64, Nonggongdanji-gil, Dong-hwa-myeon, Jangseong-gun, jeollanam-do, Hàn Quốc</t>
  </si>
  <si>
    <t>Cty TNHH SX Sunluxe</t>
  </si>
  <si>
    <t>sản xuất các sản phẩm: máy chuyển đổi điện; bộ sạc pin; thiết bị kích điện cho xe, phương tiện; bộ sạc điện di động; thiết bị chiếu sang; động cơ chiếu sang Brushless; xe đạp điện; phụ kiện ô tô; bộ lưu điện; điện ô tô; dụng cụ làm vườn có thể sạc điện;thiết bị dùng điện và các sản phẩm khác được sử dụng để cung cấp điện, pin, năng lượng và chiếu sang có thể tái tạo với quy mô 02 triệu sản phẩm/năm</t>
  </si>
  <si>
    <t>tháng 4 năm 2016</t>
  </si>
  <si>
    <t>2790</t>
  </si>
  <si>
    <t>Sunluxe Enterprises Limited</t>
  </si>
  <si>
    <t>26-28, tầng 6, One Island South, đường 2 Heung Yip, Wong Chuk Hang, Hong Kong</t>
  </si>
  <si>
    <t>Sản xuất vải lưới và in hoàn thiện trên vải (không bao gồm công đoạn nhuộm) với quy mô 9.900.000m/năm</t>
  </si>
  <si>
    <t>Daerim Tex Co., Ltd</t>
  </si>
  <si>
    <t>42 Dongbok-ro 1007 beon-gil, Sangdong-myeon, Gimhae-si, gyeongsangnam-do, Korea</t>
  </si>
  <si>
    <t>Cty TNHH Master Batch Việt Nam</t>
  </si>
  <si>
    <t>Công ty TNHH Nuplex Rans (Việt Nam)</t>
  </si>
  <si>
    <t>Cty TNHH Naxis Việt Nam</t>
  </si>
  <si>
    <t>Naxix Holdings Co., Ltd</t>
  </si>
  <si>
    <t>Suite 1201, Tower 2, The Gateway, 25 Canton Rd., Tsimshatsui, Kowloon, Hong Kong</t>
  </si>
  <si>
    <t>24/7/2015</t>
  </si>
  <si>
    <t>Cty TNHH Daerim Preccision Vina</t>
  </si>
  <si>
    <t>Sản xuất bộ phận truyền động cho máy giặt, chi tiết dập, chi tiết bằng nhựa ép, trục mô tơ với quy mô 20.000 tấn sản phẩm/năm</t>
  </si>
  <si>
    <t>tháng 10 năm 2016</t>
  </si>
  <si>
    <t>Daerim Precision Co., Ltd</t>
  </si>
  <si>
    <t>Guro -Dong-905, Kolon Digital Tower Billant, 30, Digital -ro 32-gil, Guro -gu, Seoul, Korea</t>
  </si>
  <si>
    <t>Bsung mtieu cho thuê nhà xưởng</t>
  </si>
  <si>
    <t>Sản  xuất các loại hóa chất dùng trong ngành công nghiệp; thực hiện quyền xuất nhập khẩu; sản xuất các loại sản phẩm thuộc ngành sơn (sơn sàn, sơn Pum sơn Epoxy, sơn nước, sơn Alkyd, sơn chống thấm, sơn cách nhiệt, bột trét tường,…); sản xuất các sản phẩm nhựa Epoxy, phụ gia nựa (Epoxy resin, Epoxy modified,...); sản xuất các loại dầu cho ngành cơ khí (dầu bôi trơn, dầu cắt gọt,...). Cho thuê nhà xưởng</t>
  </si>
  <si>
    <t>Sx các sản phẩm may mặc, sxkd bao bì nhựa</t>
  </si>
  <si>
    <t>Sản xuất tấm lợp tole dợn sóng, tấm vách tole và vách ngăn văn phòng cách âm, cách nhiệt (panel); thi công và lắp đặt tấm cách nhiệt, cách âm và tấm lợp tole. Gia công, lắp đặt kết cấu khung thép với doanh thu 2.000.000 USD/năm; xây dựng và dịch vụ xây dựng với doanh thu 2.000.000 USD/năm</t>
  </si>
  <si>
    <t>Sx các loại quạt tản nhiệt, môtơ truyền động dùng cho xe ôtô và máy công nghiệp. SX các loại phụ tùng xe ô tô. Sx linh kiện và bán thành phẩm của quạt tản nhiệt, mô tơ truyền động dùng cho xe ô tô và máy công nghiệp; thực hiện công đoạn xi mạ trên sản phẩm trong quy trình sản xuất các loại quạt tản nhiệt, mô tơ truyền động dùng cho xe ô tô và máy công nghiệp.Cho thuê nhà xưởng dôi dư đến hết 2020</t>
  </si>
  <si>
    <t>Sản xuất các chi tiết và phụ tùng dùng cho xe ô tô và xe gắn máy; sản xuất các loại linh kiện và công tắc điện; sản xuất các loại thiết bị điện khác; sản xuất dụng cụ bật, tắt bảo vệ mạch điện; sản xuất dụng cụ ngắt, mở điện; sản xuất dây cáp nối; chế tạo các loại khuôn mẫu; thực hiện quyền xuất khẩu và nhập khẩu; sản xuất các loại thiết bị thu tín hiệu truyền hình và vệ tinh, thiết bị truyền hình cáp, thiết bị an ninh và các linh kiện và bộ phận của chúng. Cho thuê nhà xưởng dôi dư</t>
  </si>
  <si>
    <t>Sản xuất và gia công các sản phẩm dây đai thép và dây đai nhựa PET; sản xuất dây đai nhựa PP; sản xuất dây đai inox; sản xuất thiết bị phụ tùng, dụng cụ đóng gói . Sx, gia công, lắp ráp máy móc, thiết bị dụng cụ phụ tùng liên quan đến dây chuyền sx dây đai thép, dây đai nhựa &amp; dây đai inox</t>
  </si>
  <si>
    <t>thuê nhà xưởng của CN cty Long Sơn đến hết ngày 01/7/2018</t>
  </si>
  <si>
    <t>Sản xuất, gia công giày thành phẩm, các bộ phận chi tiết của giày các loại. Cho thuê nhà xưởng dôi dư</t>
  </si>
  <si>
    <t>061-3568512</t>
  </si>
  <si>
    <t>Kang Yuan Co., Ltd/ Ông Chen, Sheng-Jeong</t>
  </si>
  <si>
    <t>Fast Ascend Limited</t>
  </si>
  <si>
    <t>Sx sản phẩm gỗ xuất khẩu. Sản xuất gia công, bù loong, ốc vít, sp nhựa dùng trong gia đình và trong máy móc cơ khí. sản xuất, gia công đế nhựa, tắc kê với quy mô 20.000 tấn sản phẩm/năm; sản xuất, gia công con tán, long đền với quy mô 32.000 tấn sản phẩm/năm; sản xuất, gia công kéo sợi thép với quy mô 80.000 tấn sản phẩm/năm; cho thuê nhà xưởng dôi dư với diện tích 1.170 m2 trong thời hạn 05 (năm) năm kể từ ngày điều chỉnh Giấy chứng nhận đầu tư</t>
  </si>
  <si>
    <t>061-3936828/830</t>
  </si>
  <si>
    <t>061-3568080/82</t>
  </si>
  <si>
    <t>061-3936768</t>
  </si>
  <si>
    <t>061-3514808</t>
  </si>
  <si>
    <t>061-3936145</t>
  </si>
  <si>
    <t>061-3992500</t>
  </si>
  <si>
    <t>061-3513652/53</t>
  </si>
  <si>
    <t>0989249340</t>
  </si>
  <si>
    <t>061-3566026</t>
  </si>
  <si>
    <t>Cty TNHH Tae Kwang Mold Vina</t>
  </si>
  <si>
    <t>061-8890130</t>
  </si>
  <si>
    <t>061-3992549/43</t>
  </si>
  <si>
    <t>061-3569414</t>
  </si>
  <si>
    <t>061-3514747</t>
  </si>
  <si>
    <t>GCN ĐĂNG KÝ ĐẦU TƯ</t>
  </si>
  <si>
    <t>KCN 23</t>
  </si>
  <si>
    <t>Nhơn Trạch VI</t>
  </si>
  <si>
    <t>Việt Nam-Hàn Quốc-Hong Kong</t>
  </si>
  <si>
    <t>Sản xuất đồ gỗ nội thất (giường, tủ, bàn ghế) với quy mô công suất 50.000 sản phẩm/năm</t>
  </si>
  <si>
    <t>Sản xuất các cấu kiện kim loại với quy mô công suất 960 tấn/năm</t>
  </si>
  <si>
    <t>Cty TNHH Exact Wood (VN)</t>
  </si>
  <si>
    <t>Cty TNHH Sed (VN)</t>
  </si>
  <si>
    <t>LEGACY BELLE MEADE HOLDING CO., LTD</t>
  </si>
  <si>
    <t>tầng 4, tòa nhà Willow, quảng trường Cricket, P O Box 2804, đảo lớn Cayman KY1-1112, Cayman Islands</t>
  </si>
  <si>
    <t>RD DEVELOPMENT LIMITED</t>
  </si>
  <si>
    <t>1203, 12/F, Tháp số 3 Hồng Kông (Trung Quốc), 33 đường Canton, Tsimshatsui, KL</t>
  </si>
  <si>
    <t>Sản xuất thức ăn gia súc và gia cầm và thủy sản với quy mô 300.000 tấn/năm</t>
  </si>
  <si>
    <t>Hong Kong Longgreat Trading Co., Limited</t>
  </si>
  <si>
    <t>Unit 905, 9/F Fairmont House, No.8 Cotton Trê Drive Central, HongKong</t>
  </si>
  <si>
    <t>Sản xuất sản phẩm bê tông như các loại ống cống và các bộ phận đi liền với ống cống; thiết bị, vật tư bằng bê tông với quy mô 32.394 tấn/năm</t>
  </si>
  <si>
    <t>Cty TNHH Global-Hùng Vương</t>
  </si>
  <si>
    <t>Công ty CP Global Works; Công ty TNHH Xây dựng Công trình Hùng Vương</t>
  </si>
  <si>
    <t>2-20-7Nihonbashiningyo-cho, Chuoku, Tokyo, Janpan;
435-437 Hòa Hảo, phường 5, quận 10, Thành phố Hồ Chí Minh, Việt Nam</t>
  </si>
  <si>
    <t>Nhà máy Sản xuất Dầu nhớt Công nghệ Cộng hòa liên bang Đức Fromm</t>
  </si>
  <si>
    <t>Sản xuất dầu nhớt và các sản phẩm hóa dầu (trừ xăng dầu) với quy mô 100.000 tấn/năm; Cung cấp dịch vụ hóa nghiệm, dịch vụ kỹ thuật liên quan đến sản xuất dầu nhớt và các sản phẩm hóa dầu (trừ xăng dầu)</t>
  </si>
  <si>
    <t>Ông KONSTANTIN FROMM;
FROMM GERMAN OIL&amp;LUBRICANT TECHNOLOGY e.K;
FROMM GERMAN OIL&amp;LUBRICANT TECHNOLOGY;
Ông TRỊNH DUY MINH; CÔNG TY TNHH XÂY LẮP VÀ KHAI THÁC VẬT LiỆU XÂY DỰNG THANH NAM</t>
  </si>
  <si>
    <t>Đức - Việt Nam</t>
  </si>
  <si>
    <t>thuê nhà xưởng với diện tích 1.367 m2 đến hết ngày5/7/2020</t>
  </si>
  <si>
    <t>061-3520535</t>
  </si>
  <si>
    <t>061-3568818</t>
  </si>
  <si>
    <t>061-3568889/ '0933589957</t>
  </si>
  <si>
    <t>Tháng 4 năm 2015</t>
  </si>
  <si>
    <t>061-2814214</t>
  </si>
  <si>
    <t>08-38220176</t>
  </si>
  <si>
    <t>061-3569421/2</t>
  </si>
  <si>
    <t>061-3891052</t>
  </si>
  <si>
    <t>tháng 7/2015</t>
  </si>
  <si>
    <t>Cty TNHH Haesung VN (thuê nhà xưởng Việt Tiến Đông Á)</t>
  </si>
  <si>
    <t>Công ty Elentec HCM Vina</t>
  </si>
  <si>
    <t>Elentec Co., Ltd</t>
  </si>
  <si>
    <t>37, Samsung-ro 268 beon-gil, Youngtong Gu, Suwon-si, Gyeonggi-do, Korea</t>
  </si>
  <si>
    <t>Sản xuất hạt nhựa với quy mô 840 tấn/năm</t>
  </si>
  <si>
    <t>Durocolour Pty Limited</t>
  </si>
  <si>
    <t>KPMG, Level 10, 10 Shelley Street Sydney, NSW, 2000, Úc</t>
  </si>
  <si>
    <t>Cty TNHH Inzi Vina</t>
  </si>
  <si>
    <t>Inzi Display Co., Ltd</t>
  </si>
  <si>
    <t xml:space="preserve">88, Dongsan-rp, Danwon-gu, Ansan-si, Gyeonggi-do, Korea </t>
  </si>
  <si>
    <t>18/9/2015</t>
  </si>
  <si>
    <t>Nhà máy sản xuất Công ty Cao su Kenda (Việt Nam) tại KCN Giang Điền tỉnh Đồng Nai</t>
  </si>
  <si>
    <t>Công ty cao su Kenda (Việt Nam)</t>
  </si>
  <si>
    <t>KCN Hố Nai</t>
  </si>
  <si>
    <t>Sản xuất hàng may sẵn (trừ trang phục) với quy mô công suất 2.000.000 sản phẩm/năm</t>
  </si>
  <si>
    <t>23/9/2015</t>
  </si>
  <si>
    <t>Công ty TNHH Công nghiệp Xing Feng</t>
  </si>
  <si>
    <t>PROMAN OVERSEAS INC</t>
  </si>
  <si>
    <t>Britannia House, 22, 2nd Floor, Cator Road, Bandar Seri Begawan BS 8811, Brunei Dausalam</t>
  </si>
  <si>
    <t xml:space="preserve">Sản xuất các loại khuôn mẫu và linh kiện khuôn mẫu với quy mô 600 sản phẩm/năm;
- Sản xuất các loại linh kiện xe ô tô, xe gắn máy, máy, thiết bị công nghiệp bằng ngũ kim (sắt, nhôm, chì, thiếc, kẽm) với quy mô 30.000 sản phẩm/năm.
- Cho thuê nhà xưởng dôi dư với diện tích 739 m2 trong thời hạn 03 năm kể từ ngày 19 tháng 01 năm 2015.
- Sản xuất và gia công xe đạp thể thao làm từ sợi carbon không bao gồm công đoạn xi mạ với quy mô 72.000 sản phẩm/năm.
- Sản xuất và gia công linh kiện và phụ tùng xe đạp thể thao tháo rời làm từ sợi carbon không bao gồm công đoạn xi mạ với quy mô 72.000 sản phẩm/năm.
- Sản xuất và gia công các loại linh kiện và phụ tùng chuyên dùng cho xe ô tô, xe gắn máy, các loại xe khác,… làm từ sợi carbon không bao gồm công đoạn xi mạ với quy mô 72.000 sản phẩm/năm
</t>
  </si>
  <si>
    <t>Dự án sản xuất của Công ty TNHH Cự Thành</t>
  </si>
  <si>
    <t>tháng 4 năm 2007</t>
  </si>
  <si>
    <t>Công ty TNHH Cự Thành</t>
  </si>
  <si>
    <t>xã An Phước, huyện Long Thành, tỉnh Đồng Nai</t>
  </si>
  <si>
    <t>Sản xuất các sản phẩm may mặc (trừ trang phục từ da, lông thú), giặt là, làm sạch các sản phẩm dệt và lông thú, in lụa trang phục và sản xuất dệt, sản xuất trang phục dệt kim, đan móc với quy mô 20.000.000 sản phẩm/năm</t>
  </si>
  <si>
    <t>29/9/2015</t>
  </si>
  <si>
    <t>Gim Li Global Pte Ltd</t>
  </si>
  <si>
    <t>21 Jalan Mesin Singapore 368819</t>
  </si>
  <si>
    <t>40 năm kế từ ngày 25/6/1996</t>
  </si>
  <si>
    <t>gia hạn thuê nhà xưởng đến hết 9/2018</t>
  </si>
  <si>
    <t>Chuyển từ Tam Phước. thuê nhà xưởng Công ty Khải Toàn với S là 2.800 m2</t>
  </si>
  <si>
    <t>thuê nhà xưởng của Cty Việt Tiến Đông Á (2.400 m2) đến hết 10/6/2018</t>
  </si>
  <si>
    <t>Sản xuất các loại bánh răng, bơm bánh răng, máy rửa cao áp; máy dùng trong bảo trì xe hơi và làm sạch môi trường như giặt thảm, máy thay nhớt, máy hút bụi, máy khử trùng xe…và các phụ tùng, thiết bị liên quan (khoong bao gồm công đoạn xi mạ).thực hiện dịch vụ chăm sóc, sửa chữa bảo dưỡng, bảo trì sản phẩm máy móc thiết bị; thực hiện quyền xuất khẩu, nhập khẩu, phân phối bán buôn, bán lẻ</t>
  </si>
  <si>
    <t>061-3514924</t>
  </si>
  <si>
    <t>061-3566024</t>
  </si>
  <si>
    <t>Tháng 9/2015</t>
  </si>
  <si>
    <t>tháng 5/2015</t>
  </si>
  <si>
    <t>tháng 12/2014</t>
  </si>
  <si>
    <t>tháng 7/2014</t>
  </si>
  <si>
    <t>tháng 2/2015</t>
  </si>
  <si>
    <t>tháng 1/2016</t>
  </si>
  <si>
    <t>tháng 8/2014</t>
  </si>
  <si>
    <t>tháng 3/2015</t>
  </si>
  <si>
    <t>tháng 4/2015</t>
  </si>
  <si>
    <t>tháng 9/2014</t>
  </si>
  <si>
    <t>tháng 1/2014</t>
  </si>
  <si>
    <t>tháng 4/2016</t>
  </si>
  <si>
    <t>tháng 9/2015</t>
  </si>
  <si>
    <t>tháng 1/2015</t>
  </si>
  <si>
    <t>tháng 10/2014</t>
  </si>
  <si>
    <t>tháng 8/2015</t>
  </si>
  <si>
    <t>tháng 10/2016</t>
  </si>
  <si>
    <t>tháng 1/2017</t>
  </si>
  <si>
    <t>061-2860004</t>
  </si>
  <si>
    <t>061-3566390</t>
  </si>
  <si>
    <t>061 - 3981690/89</t>
  </si>
  <si>
    <t>061-3992942/8877100</t>
  </si>
  <si>
    <t>061-3992943/8877107</t>
  </si>
  <si>
    <t>061-3985995/6</t>
  </si>
  <si>
    <t>061-8966868</t>
  </si>
  <si>
    <t>thutrang.nguyen@mcvn.mds-intl.com</t>
  </si>
  <si>
    <t>061-3984670</t>
  </si>
  <si>
    <t>061-3984672</t>
  </si>
  <si>
    <t>061-3560698</t>
  </si>
  <si>
    <t>061-3528925</t>
  </si>
  <si>
    <t>061-3514400~2</t>
  </si>
  <si>
    <t>061-3514403~4</t>
  </si>
  <si>
    <t>0613-511506</t>
  </si>
  <si>
    <t>061-3560674</t>
  </si>
  <si>
    <t>061-3560704</t>
  </si>
  <si>
    <t>061-3560306</t>
  </si>
  <si>
    <t>061-3981738</t>
  </si>
  <si>
    <t>061-3981731</t>
  </si>
  <si>
    <t>061-3936954</t>
  </si>
  <si>
    <t>061-8877119</t>
  </si>
  <si>
    <t>061-3569647</t>
  </si>
  <si>
    <t>061-3569286</t>
  </si>
  <si>
    <t>061-3569289</t>
  </si>
  <si>
    <t>061-3681279</t>
  </si>
  <si>
    <t>061-3681280</t>
  </si>
  <si>
    <t>061-3566302</t>
  </si>
  <si>
    <t>061-3568716</t>
  </si>
  <si>
    <t>061-3520149</t>
  </si>
  <si>
    <t>061-3514136/37/56/57/51</t>
  </si>
  <si>
    <t>061-3514138/109</t>
  </si>
  <si>
    <t>061-8869160</t>
  </si>
  <si>
    <t>061-8869151</t>
  </si>
  <si>
    <t>061-3994165/168</t>
  </si>
  <si>
    <t>061-3681201</t>
  </si>
  <si>
    <t>061-8877230~237</t>
  </si>
  <si>
    <t>061-8877238</t>
  </si>
  <si>
    <t>061-3681250</t>
  </si>
  <si>
    <t>061-3671206/203</t>
  </si>
  <si>
    <t>061-3993923/8877018/019</t>
  </si>
  <si>
    <t>08-39305351</t>
  </si>
  <si>
    <t>08-39308352</t>
  </si>
  <si>
    <t>061-3982866-7</t>
  </si>
  <si>
    <t>061-3566132/3560718</t>
  </si>
  <si>
    <t>061-3560414</t>
  </si>
  <si>
    <t>061-3560413</t>
  </si>
  <si>
    <t>1100439762-003</t>
  </si>
  <si>
    <t>061-3772346~49</t>
  </si>
  <si>
    <t>061-3772350</t>
  </si>
  <si>
    <t>061-3568777</t>
  </si>
  <si>
    <t>061-3566194</t>
  </si>
  <si>
    <t>061-3566246</t>
  </si>
  <si>
    <t>061-3568456</t>
  </si>
  <si>
    <t>08-62958517</t>
  </si>
  <si>
    <t>08-62944154</t>
  </si>
  <si>
    <t>061-3566071~075</t>
  </si>
  <si>
    <t>061-3566113</t>
  </si>
  <si>
    <t>sản xuất các loại nhãn mác cho ngành may mặc và cho các ngành công nghiệp khác bao gồm công đonạ in và không bao gồm công đoạn nhuộm trong quy trình sản xuất với quy mô 220 tấn/năm</t>
  </si>
  <si>
    <t>tháng 2 năm 2016</t>
  </si>
  <si>
    <t>Tentac Co., Ltd</t>
  </si>
  <si>
    <t>4-9-7 Ryogoku, Sumida-ku, Tokyo, Japan</t>
  </si>
  <si>
    <t>tháng 12 năm 2016</t>
  </si>
  <si>
    <t>Sản xuất phụ tùng và bộ phận phụ trợ cho xe có động cơ và động cơ xe với quy mô 900 tấn sp/năm</t>
  </si>
  <si>
    <t>đến hết 23/9/2041</t>
  </si>
  <si>
    <t>dệt, nhuộm vải và sợi với quy mô 30.000.000 m/năm</t>
  </si>
  <si>
    <t>Nhà máy sản xuất của Công ty TNHH quốc tế Gold Long John Đồng Nai tại KCN Nhơn Trạch 2</t>
  </si>
  <si>
    <t>tháng 01 năm 2017</t>
  </si>
  <si>
    <t>Công ty TNHH quốc tế Gold Long John Đồng Nai</t>
  </si>
  <si>
    <t>KCN Nhơn Trạch 2</t>
  </si>
  <si>
    <t>Sản xuất linh kiện điện tử, không bao gồm công đoạn xi mạ với quy mô 69.929.572 sản phẩm/năm, tương đương 1.162 tấn/năm</t>
  </si>
  <si>
    <t>ITG Manufacturing, Inc</t>
  </si>
  <si>
    <t>sản xuất sản phẩm từ palstic với quy mô 900 tấn sản phẩm/năm; sản xuất khuôn mẫu bằng kim loại với quy mô 250 tấn sp/năm; thực hiện quyền xuất khẩu, nhập khẩu</t>
  </si>
  <si>
    <t>13/10/2015</t>
  </si>
  <si>
    <t>Ông Back Deahyun</t>
  </si>
  <si>
    <t>Sản xuất các chi tiết, linh kiện bằng nhựa hoặc cao su dùng cho sản phẩm điện, điện tử, điện gia dụng, điện lạnh và ô tô với quy mô 17.000.000 sản phẩm/năm, tương đương 700 tấn sản phẩm/năm</t>
  </si>
  <si>
    <t>22/10/2015</t>
  </si>
  <si>
    <t>Dự án Công ty TNHH Jinyang</t>
  </si>
  <si>
    <t>Jinyang Oilseal Co., Ltd</t>
  </si>
  <si>
    <t>sản xuất các loại bóng thể thao như bóng đá, bóng chày, bóng rổ, bóng chuyền… với quy mô 20.000.000 sản phẩm/năm; sản xuất cao su tổng hợp với quy mô 6.000 tấn sản phẩm/năm; sản xuất mút xốp EVA với quy mô 2.000 tấn sản phẩm/năm; sản xuất nhựa nhiệt dẻo TPU với quy mô 2.000 tấn sản phẩm/năm; sản xuất bao bì các loại từ plastic và giấy với quy mô 6.000 tấn sản phẩm/năm; dệt sợi (không bao gồm công đoạn nhuộm) với uqy mô 4.000 tấn sản phẩm/năm</t>
  </si>
  <si>
    <t>Dự án Công ty Plus One Sports</t>
  </si>
  <si>
    <t>Sản xuất máy móc, thiết bị về điện, lò sưởi bằng điện, lò sưởi phun nước với quy mô 200.000 sản phẩm/năm; sản xuất bồn hoa, bàn ghế và đồ trang trí ngoại thất ngoài sân vườn, công viên bằng gỗ, thép, bê tông, nhựa với quy mô 300.000 sp/năm</t>
  </si>
  <si>
    <t>26/10/2015</t>
  </si>
  <si>
    <t>Cty TNHH Ever Young</t>
  </si>
  <si>
    <t>Grand Universe Investment Ltd</t>
  </si>
  <si>
    <t>201 Rogers Office Building, Edwin Wallace Rey Drive, George Hill Anguilla, B.W.I</t>
  </si>
  <si>
    <t>sản xuất máy móc nông nghiệp, dụng cụ làm vườn (máy cắt cỏ, máy cày, kéo, kềm…) với uqy mô 180.000 sp/năm; sản xuất ốc vít, bù long, linh kiện xe đạp thể dục, xe gắn máy và xe ô tô với uqy mô 5.000 tấn sp/năm; gia công ngũ kim, dao các loại… với quy mô 5.000 tấn sản phẩm/năm; sản xuất xe điện cho người già, người tàn tật với quy mô 200.000 sp/năm; sản xuất bao bì các loại với quy mô 2.000 tấn sp/năm</t>
  </si>
  <si>
    <t>Jumbo Asia Investment Ltd</t>
  </si>
  <si>
    <t>gia hạn thuê nhà xưởng đến hết 3/9/2020</t>
  </si>
  <si>
    <r>
      <t xml:space="preserve">gia công các linh kiện điện tử (mạch in, USB) (không bao gồm công đoạn xi mạ); sản xuất, gia công các loại đèn led (không bao gồm công đoạn xi mạ); sản xuất, gia công các loại máy làm khô không khí (không bao gồm công đoạn xi mạ); sản xuất, gia công các loại pin năng lượng mặt trời (không bao gồm công đoạn xi mạ); sản xuất, gia công dây kim loại tráng men (không gồm dây cáp viễn thông và không bao gồm công đoạn xi mạ); thực hiện quyền xuất khẩu và nhập khẩu; </t>
    </r>
    <r>
      <rPr>
        <sz val="9"/>
        <color indexed="12"/>
        <rFont val="Times New Roman"/>
        <family val="1"/>
      </rPr>
      <t>Sản xuất các loại máy sấy khô quần áo (không bao gồm công đoạn xi mạ)</t>
    </r>
  </si>
  <si>
    <t>chuyển từ KCN Nhơn Trạch 2</t>
  </si>
  <si>
    <t>ghi nhận chi nhánh</t>
  </si>
  <si>
    <t>có 3 nhà máy (nhà máy 1: Lô 104/4-1, đường 2A; Nhà máy 2: Lô 101/2-6, đường 3B; Nhà máy 3: 101/3, đường 1)</t>
  </si>
  <si>
    <t>gia hạn thời gian cho thuê nhà xưởng 4 năm kể từ ngày 1/1/2014</t>
  </si>
  <si>
    <t>DN chế xuất</t>
  </si>
  <si>
    <t>Cty TNHH Nitex Vina</t>
  </si>
  <si>
    <t xml:space="preserve"> Thuê nhà xuởng Việt Tiến Đông Á đến hết 30/9/2018</t>
  </si>
  <si>
    <t>Cty TNHH Haid Feed ( trước là Hải Đại Đồng Nai)</t>
  </si>
  <si>
    <t>061-2224235</t>
  </si>
  <si>
    <t>0100971460-003</t>
  </si>
  <si>
    <t>061-3201021</t>
  </si>
  <si>
    <t>061-3673377</t>
  </si>
  <si>
    <t>tháng 11/2015</t>
  </si>
  <si>
    <t>061-3566116</t>
  </si>
  <si>
    <t>061-3566555</t>
  </si>
  <si>
    <t>061-3982932</t>
  </si>
  <si>
    <t>tháng 12/2015</t>
  </si>
  <si>
    <t>061-3566111</t>
  </si>
  <si>
    <t>061-3566112</t>
  </si>
  <si>
    <t>061-3892970/3739164</t>
  </si>
  <si>
    <t>CV 13072C 23/11/15: Có văn phòng đại diện ở Cebu, Philippines</t>
  </si>
  <si>
    <t>CV3274B 16/11/15: Cục Thuế: nợ 1.500.000</t>
  </si>
  <si>
    <t>Sản xuất sơn với quy mô 10.000 tấn sản phẩm/năm</t>
  </si>
  <si>
    <t>Cty TNHH Sơn Ocean (VN0</t>
  </si>
  <si>
    <t>METALLIC MANUFACTURING INC</t>
  </si>
  <si>
    <t>số 24, Lesperance, Providence Industrial Estate, MAHE Seychelles</t>
  </si>
  <si>
    <t>Hans In Tech Co., Ltd</t>
  </si>
  <si>
    <t>2053, Unbuk-ro, Bugan-myeon, Yeongcheon-si, Gyeongsangbuk-do, Korea</t>
  </si>
  <si>
    <t>Sản xuất ắc quy acid chì kín với quy mô 2.000.000 KWWH (KVAH) tương đương 50.000 tấn/năm</t>
  </si>
  <si>
    <t>17/11/2015</t>
  </si>
  <si>
    <t>Cty TNHH Công nghệ Ắc quy Heng Li (VN)</t>
  </si>
  <si>
    <t>tháng 5 năm 2017</t>
  </si>
  <si>
    <t>Công ty TNHH Enduring Battery Industrial (H.K)</t>
  </si>
  <si>
    <t>Unit 1, 15/F., Midas Plaza, 1 Tai Yau Street, SN Po Kong, Kowloon, Hồng Kong</t>
  </si>
  <si>
    <t>23/11/2015</t>
  </si>
  <si>
    <t>Omori Denki Co., Ltd</t>
  </si>
  <si>
    <t>11-14, Omaki cho, Moriyama ku, Nagoya shi, Nhật Bản</t>
  </si>
  <si>
    <t>thuê nhà xưởng của Cty TNHH The Support Việt Nam 130 m2, gia hạn đến 15/10/2015</t>
  </si>
  <si>
    <t>thực hiện DA theo loại hình DN chế xuất</t>
  </si>
  <si>
    <t>điề chỉnh ngày 19/11/15: ghi nhận lại quy định về tiền thuê đất</t>
  </si>
  <si>
    <t>gia hạn thời gian cho thuê nhà xưởng đến 31/12/2020</t>
  </si>
  <si>
    <r>
      <t xml:space="preserve">Sản xuất các loại tấm nhãn mỹ thuật bằng nhựa và kim loại; </t>
    </r>
    <r>
      <rPr>
        <sz val="9"/>
        <color indexed="12"/>
        <rFont val="Times New Roman"/>
        <family val="1"/>
      </rPr>
      <t>Lắp ráp linh kiện máy may (cần kết nối ziczac, chốt kết nối ziczac, ốc định vị, trục đồng tâm,…), sản xuất và cắt dab1 nguyên vật liệu ngành giày da, may mặc (từ da và vải đã qua sơ chế). Cho thuê nhà xưởng</t>
    </r>
  </si>
  <si>
    <t xml:space="preserve">Sản xuất linh phụ kiện, bộ phận giàn giáo (không bao gồm công đoạn xi mạ) với qui mô 9.600 tấn/năm.
- Cho thuê các sản phẩm giàn giáo, máy trộn bê tông, băng chuyền, máy làm sạch không khí và phụ tùng, phụ kiện, chi tiết của chính các sản phẩm đó với quy mô doanh thu 1.500.000 USD/năm;
- Dịch vụ lắp đặt, sửa chữa và bảo trì các các sản phẩm giàn giáo, máy trộn bê tông, băng chuyền, máy làm sạch không khí và phụ tùng, phụ kiện, chi tiết của chính các sản phẩm đó với quy mô doanh thu 300.000 USD/năm;
- Thiết kế các sản phẩm giàn giáo, máy trộn bê tông, băng chuyền, máy làm sạch không khí và phụ tùng, phụ kiện, chi tiết của chính các sản phẩm đó với quy mô doanh thu 200.000 USD/năm;
- Thực hiện quyền xuất khẩu, quyền nhập khẩu và quyền phân phối bán buôn, bán lẻ (không thành lập cơ sở bán buôn, bán lẻ)
</t>
  </si>
  <si>
    <t>08-38238104</t>
  </si>
  <si>
    <t>27/11/2015</t>
  </si>
  <si>
    <t>ông Chang Kiwon;
Ông Shim Kyucheol</t>
  </si>
  <si>
    <t>Sản xuất hàng may sẵn, gia công may mặc, thêu vi tính áo quần với quy mô 6.600.000 sản phẩm/năm</t>
  </si>
  <si>
    <t>Cty TNHH MTV Tae Ho Fashion Vina</t>
  </si>
  <si>
    <t>Modas Tae Ho, Sociedad Anonima</t>
  </si>
  <si>
    <t>Kilometer 19.5 Warehouse No 5, Industrial Condominium, Villa Nueva South I, Villa Nueva Guatemala</t>
  </si>
  <si>
    <t>Guatemala</t>
  </si>
  <si>
    <t>Cty TNHH Aido Industry VN</t>
  </si>
  <si>
    <t>Dự án Cty TNHH Thời trang G&amp;G Việt Nam</t>
  </si>
  <si>
    <t>gia hạn thuê nhà xưởng đến hết tháng 11/2018</t>
  </si>
  <si>
    <t>gia hạn thuê nhà xưởng đến 01/6/2017</t>
  </si>
  <si>
    <t>Cty TNHH Marigot Việt Nam</t>
  </si>
  <si>
    <t>061-3681222</t>
  </si>
  <si>
    <t>0900299992-001</t>
  </si>
  <si>
    <t>061-3566400</t>
  </si>
  <si>
    <t>061-3566330</t>
  </si>
  <si>
    <t>Công ty TNHH Ohta Việt Nam</t>
  </si>
  <si>
    <t>Tỉnh Long AN</t>
  </si>
  <si>
    <t>Chi nhánh Cty TNHH SG Sagawa tại Đồng Nai</t>
  </si>
  <si>
    <t>CÔNG TY TNHH SG SAGAWA VIỆT NAM</t>
  </si>
  <si>
    <t>Lô 117, Khu công nghiệp trong khu chế xuất Sài Gòn – Linh Trung, phường Linh Trung, quận Thủ Đức, Thành phố Hồ Chí Minh</t>
  </si>
  <si>
    <t xml:space="preserve">Sản xuất và lắp ráp khung nhôm cho cửa sổ, cửa ra vào dùng trong nhà ở, cửa hàng và các linh phụ kiện có liên quan (như kính, tay nắm, khung lưới, tay vịn,…) với quy mô 156 tấn sản phẩm/năm;
 - Thi công công trình, thiết kế, lắp đặt khung nhôm cho cửa sổ, cửa ra vào các loại,… với quy mô 156 tấn sản phẩm/năm;
- Sửa chữa, bảo trì khung nhôm cho cửa sổ, cửa ra vào các loại,… với quy mô 15 tấn sản phẩm/năm
</t>
  </si>
  <si>
    <t>MISHIMA GLASS KENZAI CO., LTD</t>
  </si>
  <si>
    <t>2-4-22, Kishidadou Nishi, Higashi Osaka-shi, Osaka Prefecture, Nhật Bản</t>
  </si>
  <si>
    <t>Sản xuất các loại dây thun và nguyên liệu cao cấp để sản xuất quần áo xuất khẩu; sản xuất phụ liệu cho ngành dệt và sản phẩm sợi, chỉ thun; thực hiện quyền xuất khẩu, nhập khẩu và quyền phân phối bán buôn và bán lẻ (không thành lập cơ sở bán buôn, bán lẻ) mặt hàng Dây thun dẹp có mã HS là 4008119090. Bsung công đoạn in</t>
  </si>
  <si>
    <t>thuê nhà xưởng Cty TNHH Choongnam VN 36 tháng kể từ ngày 01/10/2015</t>
  </si>
  <si>
    <t>Thuê nhà xưởng Cty CP Việt Tiến Đông Á đến 31/12/2017</t>
  </si>
  <si>
    <t>Sx các loại keo và formalin sử dụng cho các ngành công nghiệp chế biến gỗ, nhựa, giấy và da. Sx sơn</t>
  </si>
  <si>
    <t>gia hạn thuê nhà xưởng 2 năm kể từ ngày 8/12/15</t>
  </si>
  <si>
    <t>Sản xuất các loại khuôn và chi tiết, bộ phận của khuôn; sản xuất các sản phẩm từ khuôn; sản xuất các bộ phận, chi tiết của sản phẩm cơ khí; sản xuất dây kẽm; sản xuất máy gia công cơ khí; thực hiện dịch vụ sửa chữa, bảo trì máy. Sx bột kim cương công nghiệp tổng hợp</t>
  </si>
  <si>
    <t>Cty TNHH G-Metal Việt Nam</t>
  </si>
  <si>
    <t>chuyển từ KCN Long Đức</t>
  </si>
  <si>
    <t>Gia hạn tiến độ thực hiện dự án đến tháng 01/2016</t>
  </si>
  <si>
    <t>Chế biến nông sản, thủy sản thành phẩm đóng hộp, sấy khô, ướp đông muối, ngâm dấm, sx các loại bánh, thức ăn nhẹ, chế biến nước trái cây có ga, nước trái cây có độ cồn thấp (5%), sx nước tinh lọc đóng chai và sx chai. Thực hiện quyền XNK. Chế biến sữa &amp; các sp từ sữa</t>
  </si>
  <si>
    <t>061-3560285-560631/01257781805</t>
  </si>
  <si>
    <t>uyendo@apelvina.com</t>
  </si>
  <si>
    <t>xuanthu791987@yahoo.com.vn</t>
  </si>
  <si>
    <t>acc@syvina.com</t>
  </si>
  <si>
    <t>sản xuất các loại dép với quy mô 5.000.000 sản phẩm/năm</t>
  </si>
  <si>
    <t>LEE JINHEE</t>
  </si>
  <si>
    <t>(48046), 115-102 Centum SK-View Apt, Banyeo4-dong, Haeundae-gu, Busan, Korea.</t>
  </si>
  <si>
    <t>Cty TNHH G.S ACE Vina</t>
  </si>
  <si>
    <t>tháng 0 năm 2016</t>
  </si>
  <si>
    <t>G.S ACE INDUSTRY CP., LTD</t>
  </si>
  <si>
    <t>1613, Bongyeong ro, Yeongtong-gu, Suwon-si, Gyeonggi-do, Hàn Quôsc</t>
  </si>
  <si>
    <t>saản xuất khuôn mẫu kim loại và một số loại chi tiết cơ khí dùng để lắp ráp linh kiện điện, điện tử, phụ tùng ô tô, xe máy, thực hiện quyền xuất khẩu, quyền nhaajp khẩu, quyền phân phối.</t>
  </si>
  <si>
    <t>Sản xuất các sản phẩm từ cao su tổng hợp dùng cho ngành công nghiệp xe hơi, thực hiện quyền xuất khẩu, quyền nhập khẩu, quyền phân phối.</t>
  </si>
  <si>
    <t xml:space="preserve"> Cty TNHH công nghiệp Toàn Cầu Essons (trước là Công nghiệp Cao su Tajan)</t>
  </si>
  <si>
    <t>thuê nhà xưởng của Cty Rally Mirror. DN chế xuất</t>
  </si>
  <si>
    <t>tranhang@hsvina.com</t>
  </si>
  <si>
    <t>eaglekhh@vnn.vn</t>
  </si>
  <si>
    <t>riches.wrap@gmail.com</t>
  </si>
  <si>
    <t>cauvong_hsvn@yahoo.com.vn</t>
  </si>
  <si>
    <t>office@sankomold.com</t>
  </si>
  <si>
    <t>thuy@tomeigroup.com</t>
  </si>
  <si>
    <t>shinpoong@spd.com.vn</t>
  </si>
  <si>
    <t>hantram@hyosung.com</t>
  </si>
  <si>
    <t>dongkwangvina@gmail.com</t>
  </si>
  <si>
    <t>sonlh@tonphuongnam.com.vn</t>
  </si>
  <si>
    <t>hongwon-kcn1@vnn.vn</t>
  </si>
  <si>
    <t>yow_guan@hcm.vnn.vn</t>
  </si>
  <si>
    <t>ngantrinh79@hotmail.com</t>
  </si>
  <si>
    <t>harvestaquafeed.com</t>
  </si>
  <si>
    <t>Sản xuất bao bì carton từ nguyên liệu giấy với quy mô 30.000.000 sản phẩm/năm, tương đương 120 tấn/năm</t>
  </si>
  <si>
    <t>Tháng 3/2016</t>
  </si>
  <si>
    <t>Ông PARK NAM GYOO</t>
  </si>
  <si>
    <t>28 Bun-gil, So Do Munhwa-ro, Yungu, Incheon, Korea</t>
  </si>
  <si>
    <t>Tháng 7/2016</t>
  </si>
  <si>
    <t>Tháng 02/2016</t>
  </si>
  <si>
    <t>Ông TSAI, KOU-PIN</t>
  </si>
  <si>
    <t>17F/1, 10.36 Ming-Shen 2 Rd, Kaoshing, Taiwan</t>
  </si>
  <si>
    <t>Sản xuất vải không dệt với quy mô 57.000.000 m/năm, tương đương 800 tấn/năm;
sản xuất khăn ướt với quy mô 1.200 tấn/năm</t>
  </si>
  <si>
    <t>Cty TNHH Web-Pro (Việt Nam)</t>
  </si>
  <si>
    <t>Tháng 3/2017</t>
  </si>
  <si>
    <t>loannguyen0592@gmail.com</t>
  </si>
  <si>
    <t>Cty TNNHH Woosung Mold Việt Nam</t>
  </si>
  <si>
    <t>Ông CHO GYU SEUK;
Ông KIM DONG OOK</t>
  </si>
  <si>
    <t>105-904 Alpharium, 531, Baekhyeon-dong, Bundang-gu, Seongnam-si, Gyeonggi-do, Korea;
Time Bridge 3505, Jeongja-dong, Bundang-gu, Seongnam-si, Gyeonggi-do, Korea</t>
  </si>
  <si>
    <t xml:space="preserve">Sunhwan-ro, Jungwon-gu, Seongnam-si, Gyeonggi-do, Korea / Unit 1502, 109, Dasan-ro 36-gil, Jung-gu, Korea </t>
  </si>
  <si>
    <t>thuê nhà xưởng cty CP Khải Toàn</t>
  </si>
  <si>
    <t>Sx khuôn các loại; gia công cơ khí các sản phẩm kim loại. Sx cầu dao ngắt điện cao thế, hạ thế các loại, sx dụng cụ chống sét, công tắc điện. Thực hiện quyền xuất khẩu, nhập khẩu và phân phối. cho thuê nhà xưởng dôi dư</t>
  </si>
  <si>
    <t>thuê nhà xưởng Cty Khải Toàn</t>
  </si>
  <si>
    <t>chuyển từ KCN DMNT</t>
  </si>
  <si>
    <t>Sx bê tông trộn sẵn, cọc bê tông, đá cấp phối, VLXD và các sản phẩm từ VLXD, các sản phẩm từ đá và xi măng, cho thuê MMTB để sản xuất bê tông trộn sẵn.  sản xuất nhôm tấm, nhôm lá, nhôm thỏi hợp kim, nhôm định hình, nhôm dây; kẽm hợp kim, dây đồng, ống đồng với quy mô 35.000 tấn sp/năm; sản xuất khuôn mẫu bằng kim loại (trừ kim loại màu) với quy mô 10.000 tấn sp/năm; sản xuất khuôn mẫu bằng kim loại màu như nhôm, đồng,... với quy mô 10.000 tán sp/năm; sản xuất cấu kiện thép như khung thép, thép hình...với quy mô 12.000 tấn sp/năm; sản xuất sp cơ khí, chi tiết máy móc thiết bị bằng kim loại (bằng thép và thép không gỉ) với quy mô 2.000 tấn sp/năm; gia công cơ khí (trừ xi mạ, tráng phủ đánh bóng kim loại) với quy mô 30.000 tấn sp/năm</t>
  </si>
  <si>
    <t>Xây dựng một trạm nghiền xi măng và một cầu cảng chuyên dùng phục vụ cho trạm nghiền xi măng đặt tại xã Phước Khánh, huyện Nhơn Trạch, tỉnh Đồng Nai. Thực hiện quyền xuất khẩu, nhập khẩu. Dịch vụ gia công sản phẩm xi măng</t>
  </si>
  <si>
    <t>Sản xuất và lắp ráp linh kiện của máy móc thiết bị dùng trong y khoa, nha khoa như: ghế, bàn phẩu thuật,..; máy móc thiết bị dùng trong thẩm mỹ viện và tiệm làm tóc, ghế thẩm mỷ viên, máy làm tóc, các loại máy móc thiết bị khác như: máy gội đầu, máy tạo kiểu tóc...Thực hiện quyền XNK</t>
  </si>
  <si>
    <t>Úc - Việt Nam</t>
  </si>
  <si>
    <t>061-3569014</t>
  </si>
  <si>
    <t>061-3569011</t>
  </si>
  <si>
    <t>Cty TNHH V.P.S (Nhà máy sx tại Nhơn Trạch)</t>
  </si>
  <si>
    <t>061-6280252-53</t>
  </si>
  <si>
    <t>061-8877196</t>
  </si>
  <si>
    <t>Dệt các loại vải (bao gồm công đoạn nhuộm) với quy mô 90.000.000 m2/năm; Sản xuất các sản phẩm may mặc với quy mô 10.000.000 sản phẩm/năm;In trực tiếp và in lụa trên vải các loại với quy mô 7.000.000 m2/năm</t>
  </si>
  <si>
    <t>Nhà máy sản xuất của Cty TNHH Promax Textile</t>
  </si>
  <si>
    <t>Tháng 01/2017</t>
  </si>
  <si>
    <t>Cty TNHH Promax Textile (Việt Nam)</t>
  </si>
  <si>
    <t>KCN Nhơn Trạch III (phân khu Formosa), huyện Nhơn Trạch, tỉnh Đồng Nai</t>
  </si>
  <si>
    <t>quốc gia gốc từ Đài Loan</t>
  </si>
  <si>
    <t>Sản xuất các sản phẩm bằng gỗ: giường, tủ, bàn, ghế, kệ, móc treo, xe đẩy,… với quy mô 2.500.000 sản phẩm/năm</t>
  </si>
  <si>
    <t>GREAT KINGDOM INTERNATIONAL CORP.</t>
  </si>
  <si>
    <t>Britannia House, 41, 4th Floor, Cator Road, Bandar Seri Begawan BS 8811, Negara Brunei Darussalam</t>
  </si>
  <si>
    <t>Cty TNHH Great Kingdom Giang Điền</t>
  </si>
  <si>
    <t>Cty TNHH DK Sungshin Vina</t>
  </si>
  <si>
    <t>DK SUNGSHIN CO., LTD</t>
  </si>
  <si>
    <t>(124B-2L) Neungheodae 559 Rd. 91 St. Namdong-Gu, Incheon, Republic of Korea</t>
  </si>
  <si>
    <t>Cty TNHH Poong Young Vina</t>
  </si>
  <si>
    <t>Tháng 8/2016</t>
  </si>
  <si>
    <t>POONG YOUNG PRECISION MACHINERY (SUZHOU) CO., LTD</t>
  </si>
  <si>
    <t>Số 9, đường Chenghu, Khu phát triển kinh tế Ngô Trung Tô Châu, thành phố Tô Châu, tỉnh Giang Tô, Trung Quốc</t>
  </si>
  <si>
    <t>Biên Hòa I</t>
  </si>
  <si>
    <t>Sản xuất các sản phẩm bằng gỗ: giường, tủ, bàn, ghế, …; sản xuất các sản phẩm từ tre, nứa, rơm rạ và vật liệu tết bện với quy mô 2.000.000 sản phẩm/năm</t>
  </si>
  <si>
    <t>Cty TNHH Great Kingdom International Corporation Biên Hòa ( thuê nhà xưởng của Tổng Cty Tín Nghĩa)</t>
  </si>
  <si>
    <t>Tháng 4/2016</t>
  </si>
  <si>
    <t>Chế biến và bảo quản thịt, các sản phẩm từ thịt với quy mô 1.000 tấn/năm;
sản xuất thức ăn chế biết sẵn với quy mô 5.200 tấn/năm</t>
  </si>
  <si>
    <t>Cty TNHH Japan Best Foods</t>
  </si>
  <si>
    <t>NITTO BEST CORPORATION;
SOJITZ FOODS CORPORATION;
SOJITZ CORPORATION</t>
  </si>
  <si>
    <t>4-27, Saiwaicho, Sagae-shi, Yamagata, Japan;
Lầu 16, 1-1, 3-Chome, Roppongi, Minato, Tokyo, Japan;
1-1, 2-Chome, Uchisaiwaicho, Chiyada-ku, Tokyo, Japan</t>
  </si>
  <si>
    <t>Sản xuất tất cả các loại bánh snack (snack khoai tây, snack bắp,…) với quy mô 4.200 tấn/năm</t>
  </si>
  <si>
    <t>Cty TNHH Koikeya Việt Nam</t>
  </si>
  <si>
    <t>5-9-7, Narimasu, Itabashi-ku, Tokyo 175-0094, Japan</t>
  </si>
  <si>
    <t>Sản xuất các sản phẩm nhôm ở dạng thanh nhôm, ống nhôm, lá nhôm, lưới nhôm, dây nhôm và thực hiện các dịch vụ thiết kế, sửa chữa, lắp ráp các sản phẩm bắng nhôm với quy mô 30.000 tấn/năm; Sản xuất các phụ kiện để phục vục lắp đặt các sản phẩm bằng nhôm với quy mố 10.000 cái năm; sản xuất các sản phẩm và phụ kiện bằng nhôm trog lĩnh vực y tế, các sản phẩm và phụ kiện bằng nhôm dùng trong lĩnh ực thể dục thể thao; xử lý bề mắt các sản phẩm bằng kim loại với quy mô 15.000 cái/năm; sản xuất nhôm tấm và nhôm phúc hợp trong lĩnh vực xây dựng với quy mô 20.000 tấn/năm</t>
  </si>
  <si>
    <t>Tháng 10/2007</t>
  </si>
  <si>
    <t>Chi nhánh Cty CP công nghiệp Tung Kuang - Nhơn Trạch</t>
  </si>
  <si>
    <t>Cty CP Công nghiệp Tung Kuang</t>
  </si>
  <si>
    <t>KCN Biên Hòa II, thành phố Biên Hòa, Đồng Nai</t>
  </si>
  <si>
    <t>Sản xuất giường, tủ, bàn, ghế và đồ dùng nội thất với quy mô 14.500 sản phẩm/năm</t>
  </si>
  <si>
    <t>Cty TNHH Burnished (thuê nhà xưởng Cty Duy Hiếu)</t>
  </si>
  <si>
    <t>Tháng 12/2016</t>
  </si>
  <si>
    <t>Hong Kong, Thổ Nhĩ Kỳ</t>
  </si>
  <si>
    <t>Ghana</t>
  </si>
  <si>
    <t xml:space="preserve">British Virgin Islands - Mauritius </t>
  </si>
  <si>
    <t xml:space="preserve"> Singapore - Nhật Bản</t>
  </si>
  <si>
    <t xml:space="preserve"> Đài Loan - British Virgin Islands</t>
  </si>
  <si>
    <t>061-3569254/569825</t>
  </si>
  <si>
    <t>Sản xuất các loại sản phẩm thuộc ngành sơn (Sơn sàn, sơn PU, sơn epoxy, sơn nước, sơn alkyd, sơn chống thấm, sơn cách nhiệt, bột trét tường) với quy mô 80 tấn/năm; thực hiện quyền nhập khẩu, phân phối các mã HS 2811, 2905, 2909, 2912, 2915, 2916, 2917, 2921 (trừ 292119), 2922, 2924, 2926, 2928, 2933, 2934, 3824</t>
  </si>
  <si>
    <t>KANEFUSA CORPORATION</t>
  </si>
  <si>
    <t>Nakaoguchi, Ohguchi-cho, Niwa-gun, Aichi Prefecture, Japan</t>
  </si>
  <si>
    <t>DONG SUE CO., LTD</t>
  </si>
  <si>
    <t>37-5, Gajeong-ro, 37 beon-gil, Seo-gu, Incheon-city, Korea</t>
  </si>
  <si>
    <t>SEONG JI INDUSTRIAL CO., LTD</t>
  </si>
  <si>
    <t>54-33, Dongtanhana 1-gil, Hwaseong-si, Gyeonggi-do, Korea</t>
  </si>
  <si>
    <t>GLOTEC CORP.</t>
  </si>
  <si>
    <t>Số 28, Gieopdosi 1-ro, Daesowon-myeon, Chungji-si, Chungcheongbuk-do, Korea</t>
  </si>
  <si>
    <t>Ông KIM TAE YOUNG</t>
  </si>
  <si>
    <t>109-501 Sansung Remian Nobleclass Apartment, Ingye-dong, Paldal-gu Suwon-si, Gyeonggi-so, Korea</t>
  </si>
  <si>
    <t>Cty TNHH Jin Yang Electronics</t>
  </si>
  <si>
    <t>Ông KIM JONG KUN</t>
  </si>
  <si>
    <t>67, MaJeon 3-Gil, Gasan-Myeon, PoCheon-Si, GyongGi-Do, Korea</t>
  </si>
  <si>
    <t>Cty TNHH Full In Việt Nam</t>
  </si>
  <si>
    <t>Tháng 7/2017</t>
  </si>
  <si>
    <t>GENSTAR (SINGAPORE) INVESTMENT PTE. LTD.</t>
  </si>
  <si>
    <t>27 Foch Road # 02-06, Hoa Nam Building, Singapore 209264</t>
  </si>
  <si>
    <t>Cty TNHH Hua Luen (Việt Nam)</t>
  </si>
  <si>
    <t>WINLUEN INTERNATIONAL CO., LTD</t>
  </si>
  <si>
    <t>24, Lesperance Complex, Providence Industrial Estate, Mahe, Seychelles</t>
  </si>
  <si>
    <t>Sản xuất sợi và dệt vải với quy mô 18.000.000 m/năm, bao gồm công đoạn nhuộm, in bông (công ty hợp đồng thuê gia công nhuộm, in bông; không thực hiện công đoạn nhuộm, in bông tại trụ sở chính và địa điểm thực hiện dự án)</t>
  </si>
  <si>
    <t>Cty TNHH SKS International</t>
  </si>
  <si>
    <t>Gia hạn thuê nah2 xưởng đến hết tháng 7/2019</t>
  </si>
  <si>
    <t>Dự án nhà máy sản xuất màng PE - Cty TNHH MTV Hans Vina</t>
  </si>
  <si>
    <t>061-8877400</t>
  </si>
  <si>
    <t>061-3566725</t>
  </si>
  <si>
    <t>061-3566012</t>
  </si>
  <si>
    <t>061-3566015</t>
  </si>
  <si>
    <t>tuyet.la@tinnghiacorp.com.vn</t>
  </si>
  <si>
    <t>Sản xuất găng tay nylon (polyester) với quy mô 6.216.000 đôi sản phẩm/năm;</t>
  </si>
  <si>
    <t>Cty TNHH HJ Safety</t>
  </si>
  <si>
    <t>Tháng 11/2016</t>
  </si>
  <si>
    <t>HEUNGJE INTERNATIONAL CORP</t>
  </si>
  <si>
    <t>(Namsan-dong) 102, Myeongnyun-ro, Jung-gu, Deagu, Korea</t>
  </si>
  <si>
    <t>Korea</t>
  </si>
  <si>
    <t>Cty TNHH  Amethyst Việt Nam</t>
  </si>
  <si>
    <t>DAIEI CO., LTD</t>
  </si>
  <si>
    <t>2-3-3,  Miyakojima Hondori, Miyakojima-ku, Osaka-shi, Osaka Prefecture, Nhật Bản</t>
  </si>
  <si>
    <t>gia hạn thời gian thuê nhà xưởng đến 1/12/2020</t>
  </si>
  <si>
    <t xml:space="preserve"> thuê nhà xưởng có diện tích 100 m2 của Công ty TNHH The Support Việt Nam, gia hạn đến 31/8/2016</t>
  </si>
  <si>
    <t>Sản xuất trang thiết bị cơ khí được tráng thuỷ tinh (bình phản ứng glass lining (GL), thiết bị trao đổi nhiệt SL với nhiều ống nhỏ,…) và các phụ tùng, thiết bị liên quan khác của bình phản ứng GL hay thiết bị trao đổi nhiệt SL, để sử dụng trong các ngành công nghiệp hoá chất, công nghiệp dược phẩm và các ngành công nghiệp khác (không dùng kỹ thuật xi mạ trong tất cả các khâu sản xuất).  thực hiện quyền xuất khẩu, quyền nhập khẩu, quyền phân phối</t>
  </si>
  <si>
    <t>cty TNHH Kobelco Eco-Solution</t>
  </si>
  <si>
    <t>từ 11/2010</t>
  </si>
  <si>
    <t>KOBELCO ECO-SOLUTIONS CO., LTD</t>
  </si>
  <si>
    <t>4-78, 1-chome, Wakinohama-cho, Chuo-ku, Kobe 651-0072, Japan</t>
  </si>
  <si>
    <t>tháng 11/2010</t>
  </si>
  <si>
    <t>may trang phục (trừ trang phục từ da lông thú)</t>
  </si>
  <si>
    <t>Cty TNHH NYG (Việt Nam)</t>
  </si>
  <si>
    <t>bà PHATCHRAT KONGBOONMA</t>
  </si>
  <si>
    <t>28/14 Phuttha Monthon Sai 2 Road, Sala thamasop, Thawi Watthana, Bangkok 10170, thai lan</t>
  </si>
  <si>
    <t>thái Lan</t>
  </si>
  <si>
    <t>saản xuất vớ tất</t>
  </si>
  <si>
    <t>MAYAN ECLIPSE LTD</t>
  </si>
  <si>
    <t>the 1st floor, 5#DEKKHouse, De Zippora Street, Providence Industrial Estte, Mahe, Pepublics ò Seychelles</t>
  </si>
  <si>
    <t>chuyển từ Tam Phước về</t>
  </si>
  <si>
    <t>Cty TNHH Namita Việt Nam</t>
  </si>
  <si>
    <t>từ tháng 01/2017</t>
  </si>
  <si>
    <t>4-16-3, Edanishi, Aoba-ku Yokohama-shi, Kanagawa, Japan</t>
  </si>
  <si>
    <t>HEMPEL A/S</t>
  </si>
  <si>
    <t>Lundtoftevej 150, DK-2800, KGS, Lyngby, Đan Mạch</t>
  </si>
  <si>
    <t>tháng 4/2018</t>
  </si>
  <si>
    <t>tháng 3/2016</t>
  </si>
  <si>
    <t>061-2814144</t>
  </si>
  <si>
    <t>accountant@hdtechvina.com</t>
  </si>
  <si>
    <t>061-3514444</t>
  </si>
  <si>
    <t>0302012851</t>
  </si>
  <si>
    <t>061-3647868</t>
  </si>
  <si>
    <t>061-3936131</t>
  </si>
  <si>
    <t>tina@sksvn.com</t>
  </si>
  <si>
    <t>acc07@longjohngroup.com.vn</t>
  </si>
  <si>
    <t>061-3566408</t>
  </si>
  <si>
    <t>061-3566406</t>
  </si>
  <si>
    <t>061-3566327</t>
  </si>
  <si>
    <t>từ tháng 8/2017</t>
  </si>
  <si>
    <t>KYOKUTO ELECTRIC CO., LTD</t>
  </si>
  <si>
    <t>6-2-1 Shinmori, Asahi-ku, Osaka-shi, Japan</t>
  </si>
  <si>
    <t>dịch vụ ktra, phân tích chất lượng sơn cho tập đoàn Shinto, toa; Dịch vụ tư vấn liên quan đến kỹ tuật sơn; Dịch vụ nghiên cứu thị trường</t>
  </si>
  <si>
    <t>Cty TNHH Shinto Toa Việt Nam</t>
  </si>
  <si>
    <t>từ tháng 5/2016</t>
  </si>
  <si>
    <t>Nhật Bản-Thái Lan</t>
  </si>
  <si>
    <t>sản xuát phụ kiện kim loại, sản xuất linh kiện điện, điện tử; sản xuất linh kiện và phụ tùng xe ô tô; sản xuất các loại miếng đệm, miếng lót, bộ lọc; sản xuất vật liệu cách điện, cách âm, cách nhiệt; cho thuê nhà xưởng với dện tích 7.000 m2</t>
  </si>
  <si>
    <t>MYUNGJIN CS., LTD; COS CO., LTD; JEHIL POLYURETHANE (WUJIANG) CO., LTD.</t>
  </si>
  <si>
    <t>677 Neungheodae-ro, Namdong-gu, Incheon, Korea; 79, Nonggongdanji-gil, dongwwa-myeon, Jangsseong-gun, Jeollanam-do, Korea; 106-1501 (bongchon-dong Yangssanjjigoo Hyunjjin Everville) 20, Yangssangtaekjiso-ro, Buk-gu, Gwaggji, Korea.</t>
  </si>
  <si>
    <t>Cty TNHH Toa Musen ViệtNam</t>
  </si>
  <si>
    <t>Cty TNHH Ohmi kako Việt Nam</t>
  </si>
  <si>
    <t>từ tháng 12/2016</t>
  </si>
  <si>
    <t>5-11-7, Nihobashi, Naniwa-ku, Osaka-shi, Osaka Prefecture, Japan</t>
  </si>
  <si>
    <t>Nhật bản</t>
  </si>
  <si>
    <t>OHMI KAKO CO., LTD</t>
  </si>
  <si>
    <t>2-4-2, Shin-Imazato, Ikuno, Osaka, Osaka Prefectture, Japan</t>
  </si>
  <si>
    <r>
      <t xml:space="preserve">Sản xuất, lắp ráp các linh kiện phụ tùng, các bộ phận chi tiết bằng nhựa của các thiết bị, sản phẩm ; sản xuất, lắp ráp, khuôn đúc các loại (cho các linh kiện phụ tùng, các bộ phận chi tiết của thiết bị, sản phẩm thuộc các ngành: điện tử, thiết bị âm thanh, sản xuất ô tô, xe máy, mỹ phẩm, sản xuất đồ chơi, đồ điện gia dụng, dụng cụ văn phòng phẩm, điện thoại, thiết bị văn phòng), </t>
    </r>
    <r>
      <rPr>
        <sz val="9"/>
        <color indexed="10"/>
        <rFont val="Times New Roman"/>
        <family val="1"/>
      </rPr>
      <t>bao gồm các công đoạn ép, sơn, in cắt laser, lắp ráp; thực hiện dịch vụ sửa chữa, gia công, bao trì khuôn đúc các loại (cho các linh kiện phụ tùng, cac bộ phận chi tiết của thiết bị, sản phẩm, sản xuất đồ chơi, đồ điện gia dụng</t>
    </r>
  </si>
  <si>
    <t>08-73005420</t>
  </si>
  <si>
    <t>van.vothi@unicity.com</t>
  </si>
  <si>
    <t>3602629351-001</t>
  </si>
  <si>
    <t>0313166148-003</t>
  </si>
  <si>
    <t>Cty TNHH MGK Frameworks</t>
  </si>
  <si>
    <t>3700410688-002</t>
  </si>
  <si>
    <t xml:space="preserve"> Sản xuất các sản phẩm bằng kim loại có bao gồm công đoạn sơ tĩnh điện, không đoạn xi mạ . Sx giường tủ, bàn ghế</t>
  </si>
  <si>
    <t>08-62800198/061-3513533</t>
  </si>
  <si>
    <t xml:space="preserve"> Cty TNHH công nghiệp Shun Cheng Việt Nam (trước là hưng nghiệp Der Fuh)</t>
  </si>
  <si>
    <t>061-3514096</t>
  </si>
  <si>
    <t>061-2814143</t>
  </si>
  <si>
    <t>061-2814134</t>
  </si>
  <si>
    <t>061-3836663/08-39629666//3931355</t>
  </si>
  <si>
    <t>061-3836091</t>
  </si>
  <si>
    <t>thuê nhà xưởng Cty Vĩnh Cường</t>
  </si>
  <si>
    <t>thuê nhà xưởng Cty phát triển bất động sản Daiwa House</t>
  </si>
  <si>
    <t>từ tháng 7/2016</t>
  </si>
  <si>
    <t>IDS INDUSTRY CO.,</t>
  </si>
  <si>
    <t>9-10, Wajjigongdan 1-gil, Ungchon-myeon, Ulju-gun, Ulsan, Korea</t>
  </si>
  <si>
    <t>Cty TNHH Hansungbolt Vina</t>
  </si>
  <si>
    <t>HANSUNGBOLT CO., LTD</t>
  </si>
  <si>
    <t>2na-203ho, 136 Sangidaehak-ro, Siheung-si, Gyeonggi-do, Korea</t>
  </si>
  <si>
    <t xml:space="preserve"> Nhật Bản - Hong Kong</t>
  </si>
  <si>
    <t>Sản xuất khuôn thép với quy mô 300 tấn/năm;
sản xuất các sản phẩm và linh kiện nhựa dùng cho bộ phận bằng plastic của đồ điện gia dụng bằng công nghệ ép phun với quy mô 1.200 tấn/năm, sửa chữa các sản phẩm kim loại đúc sẵn</t>
  </si>
  <si>
    <t>Sản xuất điện trở chip với quy mô 3.600.000 bộ/năm (tương đương 59 tấn/năm)(thực hiện công đoạn xi mạ)</t>
  </si>
  <si>
    <t>Sản xuất phụ tùng cho tủ lạnh: đầu nối điện với quy mô 10.000.000 sản phẩm/năm; thiết bị sưởi các loại với quy mô 10.000.000 sản phẩm/năm; sản phẩm đùn ép với quy mô 10.000.000 sản phẩm/năm, sx sp điện tử dân dụng, sp từ plastic</t>
  </si>
  <si>
    <t>Thiết kế bản in; dịch vụ liên quan đến sản xuất: in kỹ thuật số (hoa văn trên nhãn, logo…, không in ấn phẩm); thực hiện quyền xuất khẩu, nhập khẩu; thực hiện dịch vụ chăm sóc, sửa chữa bảo dưỡng, bảo trì sản phẩm máy móc thiết bị. Chi tiết: sửa chữa hộp mực in, zoom mực, máy in, thực hiện quyền phân phối</t>
  </si>
  <si>
    <r>
      <t xml:space="preserve">Sản xuất các cấu kiện bê tông đúc sẵn, thi công các công trình phủ nhựa đường; thầu xây dựng các công trình dân dụng và công nghiệp; lắp đặt, sửa chữa, bảo trì máy móc, thiết bị công nghiệp; thực hiện dịch vụ có liên quan đến các hoạt động nêu trên; </t>
    </r>
    <r>
      <rPr>
        <sz val="9"/>
        <color indexed="12"/>
        <rFont val="Times New Roman"/>
        <family val="1"/>
      </rPr>
      <t>Sản xuất đồ dùng gia đình (chậu, rổ, thớt, ghế các loại, ly, chén, tủ, kệ,..), phụ kiện thiết bị y tế, thiết bị văn phòng (khay thuốc, thùng, tủ, chặn giấy, gắp, bàn cân em bé, thước, bing2 sữa, cân,...), thiết bị cho ngành xây dựng và chi tiết máy móc thiết bị (khung dàn giáo, ballet, đầm, xẻng, xe rùa, ron máy, phốt máy, tời, máy trộn,...) bằng nhựa và bằng kim loại (không bao gồm công đoạn xi mạ); sx các phụ kiện ngành giày dép (dây giày, dây đai, dây quai, miếng ke gai. mút,... với quy mô 60 tấn sp/năm)</t>
    </r>
  </si>
  <si>
    <t>0938.940899 ( Ms Hào)</t>
  </si>
  <si>
    <t>hoai.nguyen@ooksanvina.vn</t>
  </si>
  <si>
    <t>0613-5869588/08-37404010</t>
  </si>
  <si>
    <t>061-3569587/08.37404012</t>
  </si>
  <si>
    <t>061-3201050</t>
  </si>
  <si>
    <t>061-3740651</t>
  </si>
  <si>
    <t>061-3646880</t>
  </si>
  <si>
    <t>tháng 5/2016</t>
  </si>
  <si>
    <t>061-3533340</t>
  </si>
  <si>
    <t>061-3533341</t>
  </si>
  <si>
    <t>kha@dongjintextile.com.vn</t>
  </si>
  <si>
    <t>061-3936203</t>
  </si>
  <si>
    <t>thuy.nguyen@aizakivn.com</t>
  </si>
  <si>
    <t>061-8877168</t>
  </si>
  <si>
    <t>imv_user1@itgmanufaturing.com</t>
  </si>
  <si>
    <t>061-3568206</t>
  </si>
  <si>
    <t>061-3566323</t>
  </si>
  <si>
    <t>tháng 6/2016</t>
  </si>
  <si>
    <t>tháng 9/2016</t>
  </si>
  <si>
    <t>061-8877085~9</t>
  </si>
  <si>
    <t>061-8877080</t>
  </si>
  <si>
    <t>tháng 7/2016</t>
  </si>
  <si>
    <t>nguyenhoavina@yahoo.com.vn</t>
  </si>
  <si>
    <t>dự kiến cuối năm 2016 hoạt động</t>
  </si>
  <si>
    <t>0933994658</t>
  </si>
  <si>
    <t>choan@kwanglim.com</t>
  </si>
  <si>
    <t>Trong khuôn viên Cty CP công trình giao thông Đồng Nai</t>
  </si>
  <si>
    <t>061-3740650</t>
  </si>
  <si>
    <t>chỉ nộp báo cáo vốn thực hiện</t>
  </si>
  <si>
    <t>vps@vinacrete.com</t>
  </si>
  <si>
    <t>Sản xuất, chế biến nhựa thông, dầu thông với quy mô 10.000 tấn sản phẩm/năm</t>
  </si>
  <si>
    <t>Cty TNHH Nhựa Thông SJ</t>
  </si>
  <si>
    <t>Cty TNHH Everwell</t>
  </si>
  <si>
    <t>MEGA ASSET MANAGEMENT CO., LTD.</t>
  </si>
  <si>
    <t>35 Barrack Road, Third Floor, Belize City, Belize Central America</t>
  </si>
  <si>
    <t>Belize</t>
  </si>
  <si>
    <t>Gia công miếng dán bảo vệ bề mặt với quy mô 9.600.000 m2/năm, tương đương 880 tấn/năm</t>
  </si>
  <si>
    <t>từ tháng 8/2016</t>
  </si>
  <si>
    <t>SEGYE CHEMICAL CO., LTD</t>
  </si>
  <si>
    <t>109, Sanmakgongdan-ro, Yangsan-si, Gyeongsangnam-do, Korea</t>
  </si>
  <si>
    <t>Cty TNHH TMS Vina</t>
  </si>
  <si>
    <t>Cty có 2 nhà máy sx, 1 là tại đường 15A (14.000m2), 2 là ở lô số 1, đường 10A (14.221m2)</t>
  </si>
  <si>
    <r>
      <t xml:space="preserve">Sản xuất nông dược và hạt giống với quy mô 19.800.000 lít (kg)/năm;
Thực hiện quyền xuất khẩu và nhập khẩu các mặt hàng phù hợp với ngành, nghề sản xuất kinh doanh của doanh nghiệp; </t>
    </r>
    <r>
      <rPr>
        <sz val="9"/>
        <color indexed="10"/>
        <rFont val="Times New Roman"/>
        <family val="1"/>
      </rPr>
      <t>Cung cấp dịch vụ nghiên cứu và phát triển (R&amp;D) (CPC 851);Thực hiện quyền phân phối bán buôn, bán lẻ (không thành lập cơ sở bán lẻ) các mặt hàng có mã HS 1005, 1209, 3808, 3824 và thực hiện quyền xuất khẩu, quyền nhập khẩu mặt hàng có mã HS 3808</t>
    </r>
  </si>
  <si>
    <t>Sản xuất vải thành phẩm (có công đoạn nhuộm và in trên sản phẩm của Cty); cho thuê nhà xưởng dôi dư; sản xuất và gia công các sản phẩm may mặc (có công đoạn nhuộm) với quy mô 9.900.000 sản phẩm/năm</t>
  </si>
  <si>
    <t xml:space="preserve">Sản xuất sơn dùng cho các ngành: công nghiệp hàng hải, xăng dầu, điện, thép, ngành trang trí và hoá dầu, sơn dùng để sơn container và tua bin gió với quy mô 8,4 triệu lít/năm, tương đương 10.920 tấn sản phẩm/năm; thực iện quyền nhaahp khẩu và quyền phân phối </t>
  </si>
  <si>
    <t>Kéo sợi, dệt, nhuộm vải, may trang phục (trừ ttrang phục từ da lông thú)</t>
  </si>
  <si>
    <t>, Sản xuất các loại bàn chải đánh răng, sản xuất các sản phẩm, dụng cụ vệ sinh răng miệng (tăm, chỉ nha khoa…), thực hiện quyền xuất khẩu, quyền nhập khẩu, quyền phân phối</t>
  </si>
  <si>
    <t>thuê nhà xưởng với diện tích 3.047,25 m2, trên lô đất có diện tích 4.580,7 m2 của Công ty Cổ phần Amata (Việt Nam) tại Lô 246/2, đường số 12, khu công nghiệp Amata</t>
  </si>
  <si>
    <t>Pháp - Việt Nam</t>
  </si>
  <si>
    <t xml:space="preserve">Nhà máy sản xuất thứ nhất: thuê nhà xưởng của Công ty Cổ phần Sonadezi Long Thành với diện tích 2.592 m2 trên phần diện tích đất 4.987,2 m2 trong thời hạn 05 (năm) năm kể từ ngày 15 tháng 02 năm 2012 tại Khu công nghiệp Long Thành, huyện Long Thành, tỉnh Đồng Nai.
 Nhà máy sản xuất thứ hai: Khu công nghiệp Long Thành, xã Tam An, huyện Long Thành, tỉnh Đồng Nai. Diện tích đất sử dụng: 10.000 m2
</t>
  </si>
  <si>
    <t>061-3832722/723</t>
  </si>
  <si>
    <t>061-3831724</t>
  </si>
  <si>
    <t xml:space="preserve">tháng 6/2016 </t>
  </si>
  <si>
    <t>061-2814171</t>
  </si>
  <si>
    <t>061-2814173</t>
  </si>
  <si>
    <t>0906757581</t>
  </si>
  <si>
    <t>061-3681278</t>
  </si>
  <si>
    <t>061-3681275</t>
  </si>
  <si>
    <t>061-3681260</t>
  </si>
  <si>
    <t>phamthikim@fuji-chemical.jp</t>
  </si>
  <si>
    <t>061-3560119/061-3569333</t>
  </si>
  <si>
    <t>061-3560120/061-3569222</t>
  </si>
  <si>
    <t>Cty TNHH Kyokuto Việt Nam</t>
  </si>
  <si>
    <t>061-3673188/190</t>
  </si>
  <si>
    <t>Sản xuất keo cuộn nóng chảy với quy mô 200 tấn sp/năm;
Sản xuất, gia công, cán dán các loại vải, da giả, mút, E.V.V trong ngành dệt may với quy mô 5.000.000 m/năm</t>
  </si>
  <si>
    <t>Cty TNHH Assems VN</t>
  </si>
  <si>
    <t>Từ tháng 7/2016</t>
  </si>
  <si>
    <t>ASSEMS INC</t>
  </si>
  <si>
    <t>31, Eulsukdo-daero 873beon-gil, Sha-gu, Busan, Korea</t>
  </si>
  <si>
    <t>Từ tháng 8/2010</t>
  </si>
  <si>
    <t>Sản xuất vải các loại (vải dệt kim và dệt thoi) với quy mố 9.400 tấn/năm;
Sản xuất sợi với quy mô 2.200 tấn/năm;
Hoàn thiện sản phẩm dệt với quy mô 9.000 tấn/năm 
Trong quy trình sản xuất có công đoạn nhuộm và in</t>
  </si>
  <si>
    <t>DONGWON &amp; PEOPLE CO., LTD.</t>
  </si>
  <si>
    <t>#807, Seongsu E-biz center, 35 Gwangnaru-ro 6 gil, Seongdong-gu, Seoul, Korea</t>
  </si>
  <si>
    <t>Từ tháng 8/2016</t>
  </si>
  <si>
    <t>ELENSYS CO.,LTD</t>
  </si>
  <si>
    <t>21 Bangchuk-ro 206, Beon-gil, Nam-gu, Incheon, Korea</t>
  </si>
  <si>
    <t>KCN Đại Đồng - Hoàn Sơn, xã Hoàn Sơn, huyện Tiên Du, tỉnh Bắc Ninh</t>
  </si>
  <si>
    <t xml:space="preserve"> Đài Loan - Mỹ</t>
  </si>
  <si>
    <t>Tiến độ thực hiện dự án từ tháng 6/2016</t>
  </si>
  <si>
    <t>SẢn xuất găng tay. Thực hiện QXNK, QPP bán buôn, bán lẻ</t>
  </si>
  <si>
    <t>Cho thuê nhà xưởng dôi dư với S là 1.440 m2 trong 3 năm kể từ ngày 16/6/2016</t>
  </si>
  <si>
    <t>Sản xuất kim loại (như ống đúc sẵn, hệ thống ống dẫn,…) dùng trong các ngành công nghiệp thực phẩm, mỹ phẩm, hoá chất, dược và các ngành công nghiệp khác với quy mô 18 tấn sp/năm</t>
  </si>
  <si>
    <t>Từ tháng 4/2017</t>
  </si>
  <si>
    <t>Cty TNHH Yong A Textile Vina</t>
  </si>
  <si>
    <t>YONG A TEXTILE CO., LTD</t>
  </si>
  <si>
    <t>(Seolun-dong) 2, Songseon-ro 149Beon-gil, Pocheon-si, Gy, Gyeonggi-do, Korea.</t>
  </si>
  <si>
    <t>Nhà máy sản xuất vớ của Cty TNHH BS Corporation</t>
  </si>
  <si>
    <t>Sx săm, lốp cao su, đắp và tái chế cao su; sx các chi tiết bằng cao su dùng cho xe đạp và xe gắn máy; sx dây tim ruột xe các loại. Thực hiện quyền xuất khẩu, quyền nhập khẩu Sản xuất vỏ xe đạp, ruột xe đạp, vỏ xe gắn máy, ruột xe gắn máy,  vỏ xe công nghiệp, ruột xe công nghiệp, sản xuất khuôn đúc săm, lốp với quy mô 220 tấn sp/năm, tương đương 112.000 sp/năm</t>
  </si>
  <si>
    <t>Cty TNHH Allied Việt Nam (thuê trong tòa nhà Tín Nghĩa)</t>
  </si>
  <si>
    <t>061-3671876</t>
  </si>
  <si>
    <t>061-3671877</t>
  </si>
  <si>
    <t>Sản xuất, gia công bao bì giấy các loại với quy mô 50.000.000 sp/năm</t>
  </si>
  <si>
    <t xml:space="preserve"> Cty TNHH cáp Taihan Vina (trước là liên doanh cáp Taihan-Sacom) </t>
  </si>
  <si>
    <t>có thêm 1 nhà xưởng 4.563,4m2 tại số 12, đường 19A, KCN Biên Hòa II( lô này trước đây là Cty Philips)</t>
  </si>
  <si>
    <t>Cho thuê kho, nhà xưởng dôi dư với S là 44.360m2. Thuê đất với S là 65.848 m2 tại KCN An PHước</t>
  </si>
  <si>
    <t>gia hạn thời gian thuê nhà xưởng đến 30/6/2017</t>
  </si>
  <si>
    <t>Sản xuất mồi giả dùng câu cá. Thực hiện quyền XNK, PP</t>
  </si>
  <si>
    <t>Trong báo cáo tháng 6/2016, k thấy phát sinh các chỉ tiêu, hỏi lại ĐD về tình hình hd</t>
  </si>
  <si>
    <t>061-3893326</t>
  </si>
  <si>
    <t>061-8972399</t>
  </si>
  <si>
    <t xml:space="preserve">Cty TNHH nhựa Ming Feng VN </t>
  </si>
  <si>
    <t>061-3528213</t>
  </si>
  <si>
    <t>061-3514025</t>
  </si>
  <si>
    <t>061-8966988</t>
  </si>
  <si>
    <t>061-3892030</t>
  </si>
  <si>
    <t>Từ tháng 11/2016</t>
  </si>
  <si>
    <t>KCP GROUP INC.</t>
  </si>
  <si>
    <t>Suite 309, Capital City Building, Independence Avenue, Victoria, Mahe, Republic of Seychelles</t>
  </si>
  <si>
    <t>SAMHWA PAINTS INDUSTRIAL CO., LTD</t>
  </si>
  <si>
    <t>178, Byeolmang-ro, Danwon-gu, Ansan-si, Gyeonggi-do, Korea</t>
  </si>
  <si>
    <t>Cty TNHH Nhựa Jingguang Việt Nam</t>
  </si>
  <si>
    <t>Từ tháng 02/2017</t>
  </si>
  <si>
    <t>Ông ZHANG DING GAO</t>
  </si>
  <si>
    <t>No.5 Fengshou Road, Yangtiankeng Village, Wancang Township, Pan'an County, Zhejiang Province, China</t>
  </si>
  <si>
    <t>Sản xuất, gia công xuất khẩu tấm quang học trong màn hình LCD với quy mô 12.000.000 sp/năm</t>
  </si>
  <si>
    <t>Từ tháng 9/2016</t>
  </si>
  <si>
    <t xml:space="preserve">SEJIN OPTICAL CO., LTD.; </t>
  </si>
  <si>
    <t>51-43, Jimun-ro, Wongok-myeon, Anseong-si, Guyenggi-do, Hàn Quốc</t>
  </si>
  <si>
    <t>YUJIN COMPRESSOR</t>
  </si>
  <si>
    <t>Ga-322, 103-4, Gocheok-dong, Guro-gu, Seoul, Korea</t>
  </si>
  <si>
    <t>Sản xuất hộp đựng dụng cụ với quy mô 110 tấn sp/năm</t>
  </si>
  <si>
    <t>JAPAN FRP (HK) LIMITED</t>
  </si>
  <si>
    <t>Room 301, 3rd Floor, Sun Hung Kai Centre, 30 Harbour Road, Wanchai, Hong Kong</t>
  </si>
  <si>
    <t>cty có kho chứa hàng tại 101/2-2, đường 3B, KCN Amata</t>
  </si>
  <si>
    <t xml:space="preserve">địa chỉ 6-7-1 Koriyama, Taihaku-ku, Sendai-shi, Japan; đại diện bởi Ông SHIGENORI OYAMA. địa chỉ 150 Changi Road, #04-02, Guthrie Bulding, Singapore (419973); đại diện bởi Ông SATOSHI YONEZAWA
</t>
  </si>
  <si>
    <t>Nhà máy sản xuất của  Cty TNHH YKK Việt Nam tại KCN Amata</t>
  </si>
  <si>
    <t>Cty TNHH Totalgaz Việt Nam</t>
  </si>
  <si>
    <t>Sản xuất các loại khuy, nút, cúc, khóa, móc, chốt với quy mô 200 tấn sản phẩm/năm</t>
  </si>
  <si>
    <t>Sx các sản phẩm may mặc, gia công các loại vải (không bao gồm công đoạn nhuộm). Cty có thực hiện công đoạn nhuộm đối với các sp của cty sx với công suất 1.500 tấn/năm</t>
  </si>
  <si>
    <t>Sản xuất các loại sản phẩm bằng nhôm, sắt dùng trong công nghiệp, xây dựng và gia dụng với quy mô 15.000 tấn/năm; Sản xuất các loại sản phẩm bằng sắt dùng trong công nghiệp, xây dựng và gia dụng với quy mô 3.000 tấn/năm; Gia công sơn tĩnh điện, vân gỗ với quy mô 10.00 tấn/năm, gia công cơ khí với quy mô 6.000 tấn/năm</t>
  </si>
  <si>
    <t>chuyển về từ KCN Loteco</t>
  </si>
  <si>
    <t>thuê nhà xưởng Công ty TNHH Katoen Natie VN, 10.300 m2</t>
  </si>
  <si>
    <t xml:space="preserve">Sx MMTB cho ngành công nghệ sx sắt, thép v inox tấm, lá gồm: dây chuyền cán ống và cán thép hình, dây chuyền cán mỏng và cán láng bề mặt; sx các loại khung nhà thép tiền chế; sx cẩu trục, cổng trục công nghiệp; xây dựng công trình dân dụng và công nghiệp. Cho thuê nhà xưởng dôi dư. sản xuất xe bồn, xe trộn xi măng, xe cẩu, xe bồn áp suất với quy mô 50 sp/năm; sản xuát xe rơ mooc với quy mô 400 sp/năm; bảo dưỡng, sửa chữa xe có động cơ với quy mô 150 sp/năm </t>
  </si>
  <si>
    <t>gia hạn thời gian thuê nhà xưởng đến 31/12/2018</t>
  </si>
  <si>
    <t xml:space="preserve"> Seychelles - Đài Loan </t>
  </si>
  <si>
    <t>Sản xuất sản phẩm khác bằng kim loại (sản xuất các loại sản phẩm và chi tiết bằng kim loại dùng cho xe gắn máy, máy tín và thiết bị công nghiệp); sản xuất các sản phẩm điện tử và linh kiện điện tử các loại; sản xuất các loại bóng đèn và thiết bị chiếu sáng; sản xuất máy vi tính, loa nghe nhạc, sản phẩm quang học và các linh kiện phụ tùng; sản xuất bút, viết các loại và các linh kiện; sản xuất vỏ điện thoại các loại và linh kiện; sản xuất dao, kéo, đồ dùng cầm tay các loại bằng kim loại. Sx bút viết các lọa &amp; các linh kiện (bao gồm công đoạn Anod &amp; phủ màu hữu cơ kim loại)</t>
  </si>
  <si>
    <t>gia hạn thời gian thuê nhà xưởng đến tháng 9/2020</t>
  </si>
  <si>
    <t>thuê nhà xưởng của Cty CP Việt Tiến Đông Á đến 15/7/2018</t>
  </si>
  <si>
    <t xml:space="preserve"> Đài Loan - Brunei</t>
  </si>
  <si>
    <t>061-8966138</t>
  </si>
  <si>
    <t>061-3566941~948 A Hiệp 0937410415</t>
  </si>
  <si>
    <t>061-3566949</t>
  </si>
  <si>
    <t>xin gia hạn đến tháng 1/2017</t>
  </si>
  <si>
    <t>061-3566310/311</t>
  </si>
  <si>
    <t>061-3566312</t>
  </si>
  <si>
    <t>nhansu@khaisheng.com</t>
  </si>
  <si>
    <t>061-8966865</t>
  </si>
  <si>
    <t>hoangthuy@mosnic.com.vn</t>
  </si>
  <si>
    <t xml:space="preserve">061-3510130 / </t>
  </si>
  <si>
    <t>tháng 2/2016</t>
  </si>
  <si>
    <t>xin gia hạn đến tháng 3/2017</t>
  </si>
  <si>
    <t>gia hạn đến tháng 9/2016</t>
  </si>
  <si>
    <t>Cty TNHH Việt Nam Kaneko</t>
  </si>
  <si>
    <t>061-3566010</t>
  </si>
  <si>
    <t>3600254361-004</t>
  </si>
  <si>
    <t>061-3569398</t>
  </si>
  <si>
    <t>061-3983051</t>
  </si>
  <si>
    <t>061-3983053</t>
  </si>
  <si>
    <t>Cty TNHH Full Way</t>
  </si>
  <si>
    <t>SUPER WAY INTERNATIONAL GROUP CO., LTD</t>
  </si>
  <si>
    <t>Đường Ajeltake, Đảo Ajeltake, Majuro, Quần đảo Marshall, MH96960</t>
  </si>
  <si>
    <t>Marshall</t>
  </si>
  <si>
    <t>Thái Lan - VN</t>
  </si>
  <si>
    <r>
      <t xml:space="preserve">Tái chế các sản phẩm bông, vải, sợi từ nguồn nguyên liệu mua lại Việt Nam với quy mô 9.000 tấn/năm; gia công các sản phẩm từ bông, sợi; </t>
    </r>
    <r>
      <rPr>
        <sz val="9"/>
        <color indexed="12"/>
        <rFont val="Times New Roman"/>
        <family val="1"/>
      </rPr>
      <t>Sản xuất đầu lau (của cây lau nhà) từ nguyên liệu chủ yếu lả bông, vải, sợi (không bao gồm công đoạn nhuộm).</t>
    </r>
  </si>
  <si>
    <t>Sx các loại ống lõi và bao bì bằng giấy với quy mô 7.500.000 kg/năm</t>
  </si>
  <si>
    <t>Cty TNHH Seogwang Việt Nam</t>
  </si>
  <si>
    <t>thuê nhà xưởng của Cty Khải Toàn, gia hạn đến ngày 03/6/2017</t>
  </si>
  <si>
    <t xml:space="preserve"> thuê nhà xưởng Cty SX-TM Vĩnh Trường Phát 4.437 m2 gia hạn đến tháng 8/2019</t>
  </si>
  <si>
    <t>thuê nhà xưởng Cty TNHH TNHH Wei Kang VN đến tháng 11/2019</t>
  </si>
  <si>
    <t>thuê nhà xưởng của Cty King's Grating đến 30/6/2014</t>
  </si>
  <si>
    <t>thuê nhà xưởng của Cty Huada</t>
  </si>
  <si>
    <t>Thuê nhà xưởng Cty Khải Toàn</t>
  </si>
  <si>
    <t>061-3936134</t>
  </si>
  <si>
    <t>061-3560844/843</t>
  </si>
  <si>
    <t>061-3681400</t>
  </si>
  <si>
    <t>sales@kanefusa-vn.com</t>
  </si>
  <si>
    <t>Cty TNHH Koryo chemical vina</t>
  </si>
  <si>
    <t>061-3560278/279</t>
  </si>
  <si>
    <t>thuê nhà xưởng cty CP Sonadezi Long Thành. Có 1 chi nhánh tại 139/4A, Khu phố 8, phường Tam Hoà, Tp. Biên Hoà, tỉnh Đồng Nai (SKHĐT cấp GCNĐKKKD tại đây)</t>
  </si>
  <si>
    <t>thuê nhà xưởng Cty CP Sonadezi Long Thành. Cty có 1 chi nhánh tại Ấp 5, xã An Phước, huyện Long Thành, tỉnh Đồng Nai (thuê nhà xưởng của Công ty TNHH Sedo Vina tại Chi nhánh Công ty TNHH Sedo Vina theo Hợp đồng thuê nhà xưởng số 01/2015/HĐTNX-SD&amp;PF ngày 28/8/2015 giữa Chi nhánh Công ty TNHH Sedo Vina và Công ty TNHH P&amp;F Vina), đã được SKHDT cấp GCNDKKD số 1058772686 ngày 26/10/2015</t>
  </si>
  <si>
    <t>Cty TNHH Matel (thuê nhà xưởng Cty TNHH SX-TM Vĩnh Trường Phát trong thời hạn 05 năm)</t>
  </si>
  <si>
    <t>Sản xuất băng, đĩa bằng nhựa với quy mô 2.000 tấn sp/năm; sản xuất các bộ phận của ti vi, màn hình với quy mô 400.000 sp/năm; sản xuất các thiết bị chuyển đổi bằng nhựa với quy mô 500.000 sp/năm</t>
  </si>
  <si>
    <t>ICS CO., LTD</t>
  </si>
  <si>
    <t>504-32 Balang-ri, Buhung-ro, Gwangtan-myeon, Paju-city, Gyeonggi-do, Korea</t>
  </si>
  <si>
    <t xml:space="preserve">Sản xuất &amp; gia công nguyên liệu, phụ liệu dùng cho ngành giày. Ép nóng và in chi tiết lụa trên bán thành phẩm, nguyên phụ liệu giày với quy mô 4.000.000 đôi/năm, tương đương 2.000 tấn sản phẩm/năm; Sản xuất giày các loại với quy mô 8.000.000 đôi/năm, tương đương 8.000 tấn sản phẩm/năm </t>
  </si>
  <si>
    <t>0913927113 / 0902952646 (A Huy)</t>
  </si>
  <si>
    <t xml:space="preserve"> Cty TNHH Doosung Vina SV (tên cũ là Velco) </t>
  </si>
  <si>
    <t>Thuê NX Cty DN nhỏ &amp; vừa Nhật Bản (JSC) đến ngày 1/6/2017</t>
  </si>
  <si>
    <t>Thuê NX Cty DN nhỏ &amp; vừa Nhật Bản (JSC) đến ngày 01/3/2017</t>
  </si>
  <si>
    <t>Thuê NX Cty DN nhỏ &amp; vừa Nhật Bản (JSC) đến ngày 1/4/2017</t>
  </si>
  <si>
    <t>thuê nhà xưởng cty nhỏ &amp; vừa Nhật Bản đến ngày 01/6/2017</t>
  </si>
  <si>
    <t>Thuê NX Cty DN nhỏ &amp; vừa Nhật Bản (JSC) đến ngày 31/5/2017</t>
  </si>
  <si>
    <t>thuê nhà xưởng cty nhỏ &amp; vừa Nhật Bản đến ngày 01/8/2017</t>
  </si>
  <si>
    <t>thuê nhà xưởng cty nhỏ &amp; vừa Nhật Bản đến ngày 01/3/2018</t>
  </si>
  <si>
    <t>thuê nhà xưởng cty nhỏ &amp; vừa Nhật Bản đến ngày 01/6/2018</t>
  </si>
  <si>
    <t>thuê nhà xưởng cty nhỏ &amp; vừa Nhật Bản dến ngày 01/8/2018</t>
  </si>
  <si>
    <t>thuê nhà xưởng cty nhỏ &amp; vừa Nhật Bản dđến ngày 01/8/2018</t>
  </si>
  <si>
    <t>Cty TNHH Sowell Việt Nam</t>
  </si>
  <si>
    <t xml:space="preserve"> (thuê nhà xưởng Cty CP Phát triển doanh nghiệp  nhỏ và vừa Nhật Bản)</t>
  </si>
  <si>
    <t>Cty TNHH SG Chemical Vina</t>
  </si>
  <si>
    <t xml:space="preserve"> (thuê nhà xưởng Cty CP Phát triển Doanh nghiệp nhỏ và nhỏ Nhật Bản)</t>
  </si>
  <si>
    <t>0613936241 / 0613936097</t>
  </si>
  <si>
    <t>061-3560350</t>
  </si>
  <si>
    <t>drvacct@daerimworld.com</t>
  </si>
  <si>
    <t>061-3772788/818</t>
  </si>
  <si>
    <t>tháng 9 năm 2016, xin đến tháng 11/2016</t>
  </si>
  <si>
    <t>0613-955775</t>
  </si>
  <si>
    <t>QUÝ 2/2015</t>
  </si>
  <si>
    <t>Sản xuất và gia công các loại đế giày với quy mô 15.000.000 đôi/năm</t>
  </si>
  <si>
    <t>Cty TNHH KTS Footwear</t>
  </si>
  <si>
    <t>MAX DRAGON ENTERPRISE CO., LTD</t>
  </si>
  <si>
    <t>Simmonds Bulding, Wickhams Cay 1, P.O. Box 961, road Town, Tortola, British Virgin Islands</t>
  </si>
  <si>
    <t>GRAND UNION (H.K) LIMITED</t>
  </si>
  <si>
    <t>Room 901 Yip Fung BLDG 2-12, D'Aguilar Central, Hong Kong</t>
  </si>
  <si>
    <t>Sx các loại hóa chất làm sạch, đánh bóng và phủ bề mặt k.loại, nhựa. Thực hiện quyền xuất khẩu, nhập khẩu, PP. Thực hiện dịch vụ tư vấn kỹ thuật (CPC 8672)</t>
  </si>
  <si>
    <t>Sản xuất sợi (không có công đoạn nhuộm). Thực hiện quyền XNK, PP</t>
  </si>
  <si>
    <t>Gia công thép và các sản phẩm kim loại màu. Thực hiện quyền xuất khẩu, nhập khẩu.PP</t>
  </si>
  <si>
    <t>Cty TNHH Marshall Amplification (Việt Nam)</t>
  </si>
  <si>
    <t>Cty có chi nhánh tại KCN Nhơn Trạch 2- Nhơn Phú (thuê nhà xưởng cty An Phước Sơn), Giấy chứng nhận chi nhánh 3600573294-001 ngày 25/8/2016</t>
  </si>
  <si>
    <t>Sản xuất thiết bị dây dẫn điện các loại; sản xuất sản phẩm điện tử dân dụng; sản xuất các sản phẩm khác bằng nhựa.Sản xuất linh kiện điện tử, sản xuất sản phẩm khác từ gỗ; thực hiện quyền xuất khẩu, nhập khẩu</t>
  </si>
  <si>
    <t>061-3681270/272</t>
  </si>
  <si>
    <t>xin gia hạn đến tháng 6/2017</t>
  </si>
  <si>
    <t>Sản xuất hạt nhựa màu với quy mô 3.000 tấn sản phẩm/năm. Thực hiện quyền XNK, PP</t>
  </si>
  <si>
    <t>sản xuất thiết bị kết dẫn thông tin liên lạc (jack cắm điện, ổ điện, đầu nối...); thiết bị điện tử và các phụ tùng, chi tiết kim loại của chúng, trong quá trình sản xuất không bao gồm công đoạn xi mạ; gia công các sản phẩm đã đúc bằng sắt, thép,...không bao gồm kim loại quý và sản xuất các chi tiết, phụ kiện kim loại như măng sông, khớp nối,...bằng sắt, thép, đồng, nhôm,... trừ kim loại quý, trong quy trình sản xuất không bao gồm công đoạn xi mạ, phun phủ, đánh bóng kim loại, gia công cắt gọt kim loại, lắp ráp linh kiện, gia công cuộn dây điện, Thực hiện quyền xuất khẩu mã HS 9024, 7318,7320,7415,7419,8423,8483</t>
  </si>
  <si>
    <t>Cty TNHH MTV Sungdo Vina</t>
  </si>
  <si>
    <t>Sx hoá mỹ phẩm bao gồm mỹ phẩm, sp vệ sinh cá nhân, sp vệ sinh gia dụng, nước xịt phòng, nước làm mềm vải, các chất tẩy rửa. Cho thuê nhà xưởng, văn phòng (thực hiện ngoài trụ sở chính).Thực hiện quyền XNK, PP</t>
  </si>
  <si>
    <t>Cty TNHH Công nghệ Taiwan Fluoro Việt Nam</t>
  </si>
  <si>
    <t>RAPTURE INVESTMENT DEVELOPMENT LTD</t>
  </si>
  <si>
    <t>2nd Floor, Building B, SNPF Plaza, Savalalo, Apia, Samoa</t>
  </si>
  <si>
    <t>Sản xuất sản phẩm dệt may (trong đó có công đoạn in màu trong quy trình sản xuất) với quy mô 6.000 m2/tháng</t>
  </si>
  <si>
    <t>Từ tháng 01/2017</t>
  </si>
  <si>
    <t>061-3566380/381</t>
  </si>
  <si>
    <t>Ngày 22/9/2015, UBND tỉnh ban hành quyết định số 2863/QĐ-XPVPHC xử phạt trong lĩnh vực kế hoạch &amp; đầu tư (17.500.000 đồng) do chậm triển khai tiến độ thực hiện dự án (quy định trong GCNĐT là tháng 10/2012)</t>
  </si>
  <si>
    <t>QĐ 2018/QĐ-XPVHC ngày 29/6/2016 của UBND tỉnh xử phạt cty do thay đổi địa điểm dự án đầu tư nhưng không thực hiện thủ tục điều chỉnh. 
Cty đã thanh lý nhà xưởng với JSC, chuyển MMTB về Q2, TPHCM, đồng thời thuê gia công tại Cty Matgasaku khi có đơn hàng cơ khí</t>
  </si>
  <si>
    <t>061-3936470</t>
  </si>
  <si>
    <t>nancyakvina@gmail.com</t>
  </si>
  <si>
    <t>061-3514558/ 0164.7350299 (Tuyết)</t>
  </si>
  <si>
    <t>061-3514260/61/62/ 061-3510594</t>
  </si>
  <si>
    <t>hoang.le@vn.gt.com</t>
  </si>
  <si>
    <t>061-3566307</t>
  </si>
  <si>
    <t>061-2814086</t>
  </si>
  <si>
    <t>061-3560806/841/840</t>
  </si>
  <si>
    <t>TIẾN ĐỘ THỰC HiỆN DỰ ÁN</t>
  </si>
  <si>
    <t>MÃ SỐ THUẾ</t>
  </si>
  <si>
    <t>EMAIL</t>
  </si>
  <si>
    <t>08-38291537</t>
  </si>
  <si>
    <t>Đại chỉ VPĐD cty tại 178 Trần Doãn Khanh, p. Đa Kao, Q1, TPHCM</t>
  </si>
  <si>
    <t>SỐ LẦN ĐIỀU CHỈNH</t>
  </si>
  <si>
    <t>* Ghi chú loại hình doanh nghiệp</t>
  </si>
  <si>
    <t>2. Cty TNHH 1TV</t>
  </si>
  <si>
    <t>4. Cty CP</t>
  </si>
  <si>
    <t>3. Cty TNHH 2 thành viên trở lên</t>
  </si>
  <si>
    <t>5. Chi nhánh</t>
  </si>
  <si>
    <t xml:space="preserve">1. Chế xuất </t>
  </si>
  <si>
    <t>6. Cty có chức năng cho thuê nhà xưởng</t>
  </si>
  <si>
    <t>7. DN đi thuê nhà xưởng</t>
  </si>
  <si>
    <t>tháng 3/2018</t>
  </si>
  <si>
    <t>Thuê NX Cty VTĐA</t>
  </si>
  <si>
    <t>tháng 9/2017</t>
  </si>
  <si>
    <t>Thuê của Tiên Triết</t>
  </si>
  <si>
    <t>Thuê của Tổng Cty Vĩnh Phú</t>
  </si>
  <si>
    <t>tháng 8/2018</t>
  </si>
  <si>
    <t>tháng 9/2020</t>
  </si>
  <si>
    <t>tháng 12/2016</t>
  </si>
  <si>
    <t>tháng 11/2018</t>
  </si>
  <si>
    <t>tháng 6/2018</t>
  </si>
  <si>
    <t>Thuê của Cty Duy Hiếu</t>
  </si>
  <si>
    <t>Thuê của The Support</t>
  </si>
  <si>
    <t>Thuê của Cty Vĩnh cường</t>
  </si>
  <si>
    <t>Đang cho cty bao bì nhựa 04 thuê</t>
  </si>
  <si>
    <t>Thuê của Cty Daimosa</t>
  </si>
  <si>
    <t>tháng 4/2020</t>
  </si>
  <si>
    <t>Thuê của Cty Samil Textile</t>
  </si>
  <si>
    <t>Thuê của V-Tract</t>
  </si>
  <si>
    <t>tháng 2/2018</t>
  </si>
  <si>
    <t>061-3566416/ '0983900076 (C Hiếu)/ 01218448006 (C Nhung - XNK)</t>
  </si>
  <si>
    <t>Chi nhánh Cty TNHH Moa Vina (thuê nhà xưởng DNTN Hồng Ngân)</t>
  </si>
  <si>
    <t>KHEN THƯỞNG / VI PHẠM HÀNH CHÍNH</t>
  </si>
  <si>
    <t>GHI CHÚ LOẠI HÌNH DOANH NGHIỆP</t>
  </si>
  <si>
    <t xml:space="preserve"> địa chỉ: 7, Wonsi-ro, Danwon-Gu, Ansan-Si, Gyeonggi-Do, Korea.</t>
  </si>
  <si>
    <t>Thiết kế, lắp đặt và bảo trì các loại két sắt; Lắp đặt, bảo trì các loại tủ lạnh; Sản xuất, thiết kế, lắp đặt và bảo trì các đồ dùng bằng inox (tủ, bàn, ghế, kệ, giá đỡ ... ). thực hiện quyền XK, NK, PP các mặt hàng có mã HS 4819, 4821, 2501, 2301, 7321, 3924, 7323, 7615, 8418, 8422, 6811, 6914</t>
  </si>
  <si>
    <t>Sản xuất các loại cần câu cá, lắp ráp các dụng cụ câu. lắp ráp các loại phụ tùng, trang phục câu như: nón, sáo jacket, quần đi câu, giày, ủng, găng tay, dây đai, vợt, túi đựng cần câu, thùng carton, card, thẻ treo, hộp đựng, cán cần câu bằng gỗ hoặc mút xốp EVA, vòng chặn bằng kim loại với quy mô 2.694.000 sp/năm</t>
  </si>
  <si>
    <t>GHI CHÚ KHÁC</t>
  </si>
  <si>
    <t>NỘP PHIẾU TẠO TK</t>
  </si>
  <si>
    <t>gia hạn đến tháng 1/2017</t>
  </si>
  <si>
    <t>Sản xuất, lắp ráp các loại bản lề với quy mô 300.000 cái/năm, tương đương 30 tấn sản phẩm/năm.
- Sản xuất, lắp ráp thiết bị giảm chấn với quy mô 300.000 cái/năm, tương đương 60 tấn sản phẩm/năm.
- Sản xuất quạt làm mát với quy mô 500.000 cái/năm, tương đương 350 tấn sản phẩm/năm.
- Sản xuất khuôn mẫu nhựa với quy mô 105.000.000 cái/năm, tương đương 8.400 tấn sản phẩm/năm.
- Thực hiện quyền xuất khẩu, quyền nhập khẩu, quyền phân phối bán buôn, bán lẻ (không thành lập cơ sở bán buôn, cơ sở bán lẻ) các mặt hàng
có mã HS 3924, 7615, 8529, 8536, 9031.</t>
  </si>
  <si>
    <t>Cty TNHH P.K Tech Việt Nam</t>
  </si>
  <si>
    <t>Từ tháng 12/2016</t>
  </si>
  <si>
    <t>P.K TECH SYSTEM CO., LTD.</t>
  </si>
  <si>
    <t>26, Jomaru-ro 411beon-gil, Wonmi-gu, Bucheon-si, Gyeonggi-do, Korea</t>
  </si>
  <si>
    <t>Sản xuất găng tay các loại với quy mô 36.400 tấn sản phẩm/năm</t>
  </si>
  <si>
    <t>PROSPEROUS ASSETS MANAGEMENT CO., LTD.</t>
  </si>
  <si>
    <t>Offshore Chambers, P.O Box 217, Apia, Samoa</t>
  </si>
  <si>
    <t xml:space="preserve">Sản xuất, gia công các loại giày dép với quy mô 35.000.000 sản phẩm/năm;
- Sản xuất phụ liệu giày dép và nguyên vật liệu giày (tấm EVA, cuộn EVA) với quy mô 2.000.000 sản phẩm/năm
</t>
  </si>
  <si>
    <t>Cty TNHH Longwell</t>
  </si>
  <si>
    <t>Đến 18/8/2058</t>
  </si>
  <si>
    <t>JJR INVESTOR CO.,LTD.</t>
  </si>
  <si>
    <t>Le Sanalele Complex, Ground Floor, Vaea Street, Saleufi, Apia, Samoa</t>
  </si>
  <si>
    <t>COÔNG TY ASCENT SUCCESS INC.</t>
  </si>
  <si>
    <t>xin giãn tiến độ đến tháng 1/2017</t>
  </si>
  <si>
    <t>tháng 01/2005</t>
  </si>
  <si>
    <t>3603389021</t>
  </si>
  <si>
    <t>3603395106</t>
  </si>
  <si>
    <t>3603392264</t>
  </si>
  <si>
    <t>3603395427</t>
  </si>
  <si>
    <t>3603398749</t>
  </si>
  <si>
    <t>3603403011</t>
  </si>
  <si>
    <t>3603403004</t>
  </si>
  <si>
    <t>3603405315</t>
  </si>
  <si>
    <t>3603405668</t>
  </si>
  <si>
    <t>3603408972</t>
  </si>
  <si>
    <t>3603409334</t>
  </si>
  <si>
    <t>3603347222</t>
  </si>
  <si>
    <t>061-3836448/ 0613833547</t>
  </si>
  <si>
    <t>061.3514785</t>
  </si>
  <si>
    <t>CÔNG TY TNHH JIN YANG ELECTRONICS</t>
  </si>
  <si>
    <t>061-8966158/ 012.1522.7047</t>
  </si>
  <si>
    <t>3603361812</t>
  </si>
  <si>
    <t>061-3566710/ 0937.000213</t>
  </si>
  <si>
    <t>3603366257</t>
  </si>
  <si>
    <t>3603373631</t>
  </si>
  <si>
    <t>3603365609</t>
  </si>
  <si>
    <t>3603364764</t>
  </si>
  <si>
    <t>0313726262</t>
  </si>
  <si>
    <t>3603371948</t>
  </si>
  <si>
    <t>3603367571</t>
  </si>
  <si>
    <t>3603364637</t>
  </si>
  <si>
    <t>3603372772</t>
  </si>
  <si>
    <t>3603373166</t>
  </si>
  <si>
    <t>3603374787</t>
  </si>
  <si>
    <t>3603369723</t>
  </si>
  <si>
    <t>061-3671876/ 0903.130733</t>
  </si>
  <si>
    <t>3603382019</t>
  </si>
  <si>
    <t>3603380290</t>
  </si>
  <si>
    <t>3603384633</t>
  </si>
  <si>
    <t>0613.789125</t>
  </si>
  <si>
    <t>3603384584</t>
  </si>
  <si>
    <t>3603376551</t>
  </si>
  <si>
    <t>061-8972398/ 061.8972699</t>
  </si>
  <si>
    <t>Cty TNHH  Escaler Textiles Việt Nam</t>
  </si>
  <si>
    <t>061-3681528</t>
  </si>
  <si>
    <t>truc.nk@shintopaint-vn.com</t>
  </si>
  <si>
    <t>tháng 8/2016</t>
  </si>
  <si>
    <t>061-3936218</t>
  </si>
  <si>
    <t>061-3936220</t>
  </si>
  <si>
    <t>VỐN GÓP DỰ ÁN</t>
  </si>
  <si>
    <t>NGÀNH NGHỀ DỰ ÁN</t>
  </si>
  <si>
    <t>finance@ohtavn.com</t>
  </si>
  <si>
    <t>061-3566308/309</t>
  </si>
  <si>
    <t>061-3510323</t>
  </si>
  <si>
    <t>yujincompressor2010@gmail.com</t>
  </si>
  <si>
    <t>061-3681182</t>
  </si>
  <si>
    <t>xin gia hạn đến tháng 5/2017</t>
  </si>
  <si>
    <t>Cty TNHH Woosung P&amp;M Vina</t>
  </si>
  <si>
    <t>WOOSUNG P&amp;M</t>
  </si>
  <si>
    <t>1089-4, Yerim-ri, Jeonggwan-Eup, Gijang-gun, Busan, Korea</t>
  </si>
  <si>
    <t>Sản xuất giấy và các sản phẩm từ giấy, bìa; Sản xuất bao bì giấy, bìa với quy mô 20.000 tấn sp/năm</t>
  </si>
  <si>
    <t xml:space="preserve"> Đài Loan - Samoa</t>
  </si>
  <si>
    <t>Sx da, da nhân tạo, vải nhân tạo, nguyên liệu dệt nhuộm, sp nhựa tổng hợp, Thực hiện quyền xuất khẩu, quyền nhập khẩu, quyền phân phối bán buôn, bán lẻ (không thành lập cơ sở bán buôn, cơ sở bán lẻ) các hàng hóa sau: 29023000, 29051200, 29053100, 29141200, 29212900, 29241900, 29291010, 29291090, 34029015, 38123000, 38151900, 39079990, 39072090, 39095000, 27075000, 29021900, 29051100, 29053100, 29094300, 29141100, 29141300, 29142200, 29153100, 29153300, 29153990, 29181400, 29241900, 38099190, 39095000</t>
  </si>
  <si>
    <t>Sản xuất linh kiện điện, điện tử , không bao gồm công đoạn xi mạ; sản xuất linh kiện máy may, không bao gồm công đoạn xi mạ.Thực hiện quyền XNK</t>
  </si>
  <si>
    <t>Cty TNHH United Foods</t>
  </si>
  <si>
    <t xml:space="preserve"> Cty TNHH New Life (Việt Nam) (trước là Cty New Force)</t>
  </si>
  <si>
    <t>061-3681261</t>
  </si>
  <si>
    <t>061-3681262</t>
  </si>
  <si>
    <t>Cty TNHH Hempel Việt Nam (thuê nhà xưởng Cty Cp Sonadezi Long Thành)</t>
  </si>
  <si>
    <t>061-3511447</t>
  </si>
  <si>
    <t>061-3511459</t>
  </si>
  <si>
    <t>061-3514574</t>
  </si>
  <si>
    <t>Đến ngày 22 tháng 01 năm 2048</t>
  </si>
  <si>
    <t>Bắt đầu sản xuất kinh doanh từ tháng 09 năm 2017</t>
  </si>
  <si>
    <t>CÔNG TY TNHH HWASEUNG VINA</t>
  </si>
  <si>
    <t>Khu công nghiệp Nhơn Trạch 1, xã Phú Hội, huyện Nhơn Trạch, tỉnh Đồng Nai</t>
  </si>
  <si>
    <t>Sản xuất, lắp ráp linh kiện điện tử với quy mô 5,000,000 sản phẩm/năm; sản xuất và sửa chữa khuôn cho máy ép nhựa, máy đột dấp với quy mô 120 sản phẩm/năm</t>
  </si>
  <si>
    <t>Dự án Shin Heung Đồng Nai</t>
  </si>
  <si>
    <t>Sản xuất sản phẩm may mặc và găng tay các loại với quy mô 20 tấn sản phẩm/năm, tương đương 250,000 sản phẩm/năm</t>
  </si>
  <si>
    <t>Cty TNHH Fukuda Glove Việt Nam</t>
  </si>
  <si>
    <t>Fukuda Glove Co., Ltd</t>
  </si>
  <si>
    <t>2883, Hikita, Higashikagawa-shi, Kagawa-ken, Japan</t>
  </si>
  <si>
    <t>Thuê của Khải Toàn</t>
  </si>
  <si>
    <t>Sản xuất phụ tùng, thiết bị máy nông nghiệp, máy công nghiệp, máy xây dựng, trong quy trình sản xuất không bao gồm công đoạn xi mạ với quy mô 3.000 tấn sản phẩm/năm; Thực hiện quyền xuất khẩu, quyền nhập khẩu và quyền phân phối bán buôn, bán lẻ (không thành lập cơ sở bán buôn, bán lẻ); Gia công, cắt gọt kim loại kích thước các loại với quy mô 3.000 tấn sản phẩm/năm; Viết chương trình CNC cho máy cắt Plasma, máy Oxy Ga, máy Laser với tổng dung lượng chương trình là 800.000KB/năm</t>
  </si>
  <si>
    <t>Sản xuất bột ngọt bằng phương pháp len men; bột nêm (bột nêm và bột nêm có hương vị); sản phẩm phụ (phân bón lỏng), dấm ăn, nước sốt mayonnaise, chất phụ gia thực phẩm sử dụng dấm, chất tạo ngọt năng lượng thấp, gia vị dạng lỏng,thực phẩm đông lạnh, cà phê, thức uống hòa tan; chất bổ dưỡng có chức amino acid dành cho người; Sản xuất chất bổ dưỡng có chứa amino acid dành cho động vật và nguyên liệu thức ăn chăn nuôi với quy mô 5.000 tấn/năm (thực hiện tại KCN Biên Hòa I, tp.Biên Hòa); mua bán hàng hóa tại VN để xuất khẩu; nhập khẩu hàng hóa vào VN để bán cho DN có chức năng phân phối những hàng hóa đó tại VN. Thực hiện quyền phân phối, sản xuất than cải tạo đất. chế biến, bảo quản thịt và các sp từ thịt</t>
  </si>
  <si>
    <t>061-2814168/ 0122.363.8414 (Ms Thức)</t>
  </si>
  <si>
    <t>Quyết định 3450/QĐ-XPVPHC của UBND tỉnh ngày 24/10/2016 trong lĩnh vực KHĐT v/v khai báo không trung thực về hoạt động đầu tư</t>
  </si>
  <si>
    <t>061-8966739 / 0922.126.822 (Ms Hoa P. Nhân sự)</t>
  </si>
  <si>
    <t>061-8966737</t>
  </si>
  <si>
    <t>061-3560412/ 061-3514597</t>
  </si>
  <si>
    <t>QĐ 192/QĐ-XPVPHC ngày 25/10/2016 của Thanh tra Sở TNMT xử phạt trong lĩnh vực bảo vệ môi trường (phạt 19 triệu đồng)</t>
  </si>
  <si>
    <t>mktp.info@gmail.com</t>
  </si>
  <si>
    <t>phuong@vfcfarms.com</t>
  </si>
  <si>
    <t>yeongjaan082@gmail.com</t>
  </si>
  <si>
    <t>061-3566128/ 199</t>
  </si>
  <si>
    <t>nhungcy1996@yahoo.com.vn</t>
  </si>
  <si>
    <t>061-3981389</t>
  </si>
  <si>
    <t>chiline@viettel.vn</t>
  </si>
  <si>
    <t>ctyfarchampion@gmail.com</t>
  </si>
  <si>
    <t>thanhsanrim@hcm.fpt.vn</t>
  </si>
  <si>
    <t>dnbcrwc417@hcm.vnn.vn</t>
  </si>
  <si>
    <t>061-3865004</t>
  </si>
  <si>
    <t>hvhaconkien@gmail.com</t>
  </si>
  <si>
    <t>Gateway Sports Inc</t>
  </si>
  <si>
    <t>Dae Myung Chemical Co., Ltd/  Dae Myung N &amp; C Co., Ltd</t>
  </si>
  <si>
    <t>Cty TNHH Quốc tế Ever Growth (Việt Nam) ( trước đây là quốc tế Hòa Thịnh (Việt Nam)</t>
  </si>
  <si>
    <t>perfect Vision Ltd</t>
  </si>
  <si>
    <t>luckystarplast@gmail.com</t>
  </si>
  <si>
    <t>namung.vn@gmail.com</t>
  </si>
  <si>
    <t xml:space="preserve"> Dự án Cty TNHH V.P.S (Nhà Máy sản xuất tại Long Thành)</t>
  </si>
  <si>
    <t xml:space="preserve"> Sx sửa chữa các loại máy công nghiệp, máy xây dựng và sản phẩm cơ khí; cho thuê nhà xưởng</t>
  </si>
  <si>
    <t>35 tỷ</t>
  </si>
  <si>
    <t>chuyển từ DN VN sang vào tháng 1/2016 (do mua lại của Jacon)</t>
  </si>
  <si>
    <t>061-3514171</t>
  </si>
  <si>
    <t>061-3514175</t>
  </si>
  <si>
    <t>061-3772779</t>
  </si>
  <si>
    <t>booseongvietnam@yahoo.com.vn</t>
  </si>
  <si>
    <t>phamduyen405@gmail.com</t>
  </si>
  <si>
    <t>hzmeh@easthope.cn</t>
  </si>
  <si>
    <t>thumyli@mail.taya.com.tw</t>
  </si>
  <si>
    <t>visypark@visyvn.com</t>
  </si>
  <si>
    <t>khanhvuthi@ecomtrading.com</t>
  </si>
  <si>
    <t>acc@vinastardiamond.com</t>
  </si>
  <si>
    <t>huynhthainguyen@gmail.com</t>
  </si>
  <si>
    <t>Kinh doanh bất động sản (cho thuê nhà xưởng với diện tích 7,000 m2)</t>
  </si>
  <si>
    <t>Dự án cho thuê nx Cty TNHH Jooco Dona</t>
  </si>
  <si>
    <t>đến ngày 19/2/2064</t>
  </si>
  <si>
    <t>KCN Bàu Xéo</t>
  </si>
  <si>
    <t>bang@dmpoly.com</t>
  </si>
  <si>
    <t>escalervietnam@escalertex.com</t>
  </si>
  <si>
    <t>evertop_vn@yahoo.com</t>
  </si>
  <si>
    <t>chaohung138@gmail.com</t>
  </si>
  <si>
    <t>anh.bui2@bluescopesteel.com</t>
  </si>
  <si>
    <t>chinchang.chinchang@yahoo.com</t>
  </si>
  <si>
    <t>thu@armapex.com</t>
  </si>
  <si>
    <t>accounting@watabe-vietnam.com.vn</t>
  </si>
  <si>
    <t>kimthanh.nguyen@posco.net</t>
  </si>
  <si>
    <t>nankai.vn@gmail.com</t>
  </si>
  <si>
    <t>hung-nguyen@hisamitsuvn.com</t>
  </si>
  <si>
    <t>infor@otsukaopv.com.vn</t>
  </si>
  <si>
    <t>sautran311@gmail.com</t>
  </si>
  <si>
    <t>ba@wooree.co.kr</t>
  </si>
  <si>
    <t>account_son@molandvn.com</t>
  </si>
  <si>
    <t>anhthu260505@yahoo.com.vn</t>
  </si>
  <si>
    <t>wsh_1023@hcm.vnn.vn / gg1023@vnn.vn</t>
  </si>
  <si>
    <t>061-6278666-9</t>
  </si>
  <si>
    <t>061-3560493</t>
  </si>
  <si>
    <t>accounting@trunet.com.vn</t>
  </si>
  <si>
    <t>ha_acct@furniweb.com.vn</t>
  </si>
  <si>
    <t>chiefacct-vn@suzukilatex.co.jp</t>
  </si>
  <si>
    <t>amy.lai@protek-idn.rr.nu</t>
  </si>
  <si>
    <t>061-3993001/002/003</t>
  </si>
  <si>
    <t>phanthilan@dongjinvietnam.com</t>
  </si>
  <si>
    <t>061-3993001-30</t>
  </si>
  <si>
    <t>thuhuong4224@gmail.com</t>
  </si>
  <si>
    <t>asy@asy1988.com</t>
  </si>
  <si>
    <t>061-3897701~05</t>
  </si>
  <si>
    <t>son.tran@klf-group.com</t>
  </si>
  <si>
    <t>kaominh@gmail.com</t>
  </si>
  <si>
    <t>thanhthuy@ksm-vn.com</t>
  </si>
  <si>
    <t>perrinvietnam@yahoo.com</t>
  </si>
  <si>
    <t>hungyihvn_tw@yahoo.com.vn</t>
  </si>
  <si>
    <t>fulien@vnn.vn</t>
  </si>
  <si>
    <t>phuong@new-vn.com</t>
  </si>
  <si>
    <t>batduc@vnn.vn</t>
  </si>
  <si>
    <t>061-3832172~76</t>
  </si>
  <si>
    <t>dung@skvina.com</t>
  </si>
  <si>
    <t>thuy.nguyen@daikanvn.com</t>
  </si>
  <si>
    <t>bich-thao@sansei-ind-vn.com</t>
  </si>
  <si>
    <t>061-3566020</t>
  </si>
  <si>
    <t>anh-truong@fsv-industry.com</t>
  </si>
  <si>
    <t>061-3936666/667</t>
  </si>
  <si>
    <t>ipingvn@vnn.vn</t>
  </si>
  <si>
    <t>tran-thuy@hirota-vn.com</t>
  </si>
  <si>
    <t>kiet.ho@jssv.com.vn</t>
  </si>
  <si>
    <t>amico@jahyih.com/ amicoacc@amico-vn.com</t>
  </si>
  <si>
    <t>info@taicera.com</t>
  </si>
  <si>
    <t>Cho Cty Phú Thái thuê</t>
  </si>
  <si>
    <t>061-3510324</t>
  </si>
  <si>
    <t>chuyển từ KCN Long Thành</t>
  </si>
  <si>
    <t>061-3569121/165</t>
  </si>
  <si>
    <t>ACCOUNT@GLOVINTEC.COM</t>
  </si>
  <si>
    <t>account@rostaingvietnam.com</t>
  </si>
  <si>
    <t>account@rostaingtannery.com</t>
  </si>
  <si>
    <t>chinshengvn888@yahoo.com</t>
  </si>
  <si>
    <t>061-3681800</t>
  </si>
  <si>
    <t>vn-admin-01@toste.co.jp</t>
  </si>
  <si>
    <t>nhocphung@sundat.com.vn</t>
  </si>
  <si>
    <t>thanh.ctb@adms.com.vn</t>
  </si>
  <si>
    <t>hc3991051@vnn.vn</t>
  </si>
  <si>
    <t>hathinguyen80@gmai.com</t>
  </si>
  <si>
    <t>chinwell.acc@gmail.com</t>
  </si>
  <si>
    <t>nthang@thaikodama-vn.com</t>
  </si>
  <si>
    <t>tanduong.kkt@gmail.com</t>
  </si>
  <si>
    <t>hien_takagi@yahoo.com</t>
  </si>
  <si>
    <t>acc1@promaxvn.com</t>
  </si>
  <si>
    <t>ntuyen.ac@major-craft.vn</t>
  </si>
  <si>
    <t>loteco.epz@hcm.vnn.vn</t>
  </si>
  <si>
    <t>061-3836763/764</t>
  </si>
  <si>
    <t>libertylace@pchome.com.tw</t>
  </si>
  <si>
    <t>ellen.phung@mainetti.com</t>
  </si>
  <si>
    <t>acc3yctimber.com</t>
  </si>
  <si>
    <t>thuyktvision@yahoo.com.vn</t>
  </si>
  <si>
    <t>aqua@aquavietnam.vn</t>
  </si>
  <si>
    <t>tuoi@sa-n-yo.com.vn</t>
  </si>
  <si>
    <t>acc@yuoyi.com.vn</t>
  </si>
  <si>
    <t>lam.tx@jvf.com.vn</t>
  </si>
  <si>
    <t>accounting@vnm.mabuchi-motor.co.jp</t>
  </si>
  <si>
    <t>n_dao@vpsa.com.vn</t>
  </si>
  <si>
    <t>ketoan@asaba-vn.com</t>
  </si>
  <si>
    <t>firstmetal_vn@vnn.vn</t>
  </si>
  <si>
    <t>plusvn.com.vn</t>
  </si>
  <si>
    <t>50 (năm mươi) năm kể từ ngày 22 tháng 12 năm 2010</t>
  </si>
  <si>
    <t>tháng 7/2012</t>
  </si>
  <si>
    <t>TOTAMTRINH@YAHOO.COM</t>
  </si>
  <si>
    <t>jvcw@qd.jmknit.com</t>
  </si>
  <si>
    <t>account0@unipaxvn.com</t>
  </si>
  <si>
    <t>accounting@peaktop.com.vn</t>
  </si>
  <si>
    <t>mychi2000@gmail.com</t>
  </si>
  <si>
    <t>hongphuong_vmt@vnn.vn</t>
  </si>
  <si>
    <t>l.q-khanh@kk-sakaguchi.co.jp</t>
  </si>
  <si>
    <t>061-3568115</t>
  </si>
  <si>
    <t>061-3520530/520</t>
  </si>
  <si>
    <t>0613-566170/72</t>
  </si>
  <si>
    <t>minhtrung@koken-vn.com</t>
  </si>
  <si>
    <t>hien.inivina@gmail.com</t>
  </si>
  <si>
    <t>congtynhanduc@yahoo.com</t>
  </si>
  <si>
    <t>chenho_vn@yahoo.com.vn</t>
  </si>
  <si>
    <t>uyennguyen@vnmatsuya.com</t>
  </si>
  <si>
    <t>thompham@belmontvn.com</t>
  </si>
  <si>
    <t>huong.huynh@neumanngruppevn.com.vn</t>
  </si>
  <si>
    <t>nhienvi@dow.com</t>
  </si>
  <si>
    <t>xiexingxeramic@vnn.vn</t>
  </si>
  <si>
    <t>uyen.lengoctu@akzonobel.com</t>
  </si>
  <si>
    <t>thongthatfanmotor2003@gmail.com</t>
  </si>
  <si>
    <t>thuloi@namyangvn.com</t>
  </si>
  <si>
    <t>tuyenyngshunvn@yahoo.com</t>
  </si>
  <si>
    <t>diep.nguyen@jooco.com</t>
  </si>
  <si>
    <t>ysk@hcm.vnn.vn</t>
  </si>
  <si>
    <t>thuthao.nguyen@onsemi.com;  thanh.tran@onsemi.com</t>
  </si>
  <si>
    <t>daeduk0vt@ppband.com</t>
  </si>
  <si>
    <t>baovietind@hcm.vnn.vn/ mainoffice@baoviettaiwan.com</t>
  </si>
  <si>
    <t>angelvn-wesser@yahoo.com.vn</t>
  </si>
  <si>
    <t>vantruong@lgcare.com.vn</t>
  </si>
  <si>
    <t>phuong.nguyen@longducip.com</t>
  </si>
  <si>
    <t>thuy.phan@nisshin.vn</t>
  </si>
  <si>
    <t>van.hth@abcd.com.vn</t>
  </si>
  <si>
    <t>acc@jowel-m.co.jp</t>
  </si>
  <si>
    <t>vydang@caseconcepts.com</t>
  </si>
  <si>
    <t>dat.van@omya.com</t>
  </si>
  <si>
    <t>tuyen.ttvkt@gmail.com</t>
  </si>
  <si>
    <t>info@taihansacom.com</t>
  </si>
  <si>
    <t>account@hemmay.vn</t>
  </si>
  <si>
    <t>t_avietnam@vnn.vn</t>
  </si>
  <si>
    <t>haily_memories@yahoo.com</t>
  </si>
  <si>
    <t>account@okura.com.vn</t>
  </si>
  <si>
    <t>levi@hondaplus.co.jp</t>
  </si>
  <si>
    <t>061-3680433</t>
  </si>
  <si>
    <t>08-39208062/ 08-54161005</t>
  </si>
  <si>
    <t>08-39208071/ 08-54161007</t>
  </si>
  <si>
    <t>samjinnt@gmail.com</t>
  </si>
  <si>
    <t>ac.ly@vietcon.net</t>
  </si>
  <si>
    <t>diana.le@dingocement.com.vn</t>
  </si>
  <si>
    <t>nguyen12kt402@gmail.com</t>
  </si>
  <si>
    <t>account@yangching.com.vn</t>
  </si>
  <si>
    <t>keiri-vn@fukuokarashi.jp</t>
  </si>
  <si>
    <t>061-3831857/3831675</t>
  </si>
  <si>
    <t>061-3832546</t>
  </si>
  <si>
    <t>0909793205@yahoo.com</t>
  </si>
  <si>
    <t>vn_diem@tentac.co.jp</t>
  </si>
  <si>
    <t>sondaihung@vnn.vn</t>
  </si>
  <si>
    <t>thuy.tran@quadrillevn.com.vn</t>
  </si>
  <si>
    <t>oanhppcn@yahoo.com.vn</t>
  </si>
  <si>
    <t>trinh.tran@assab.com.vn</t>
  </si>
  <si>
    <t>061-3514570/ 0917.387289 (C Ánh- Nsu)</t>
  </si>
  <si>
    <t>Sản xuất bánh răng, hộp bánh răng; linh kiện kết cấu luyện kim thép, sắt, đồng; vòng bi dầu, sản phẩm thiêu kết, phụ kiện ngũ kim, gia công cơ khí phụ kiện ngũ kim với quy mô 8.000.000 sp/năm</t>
  </si>
  <si>
    <t>Nhà máy sx kim loại Puzhou VN</t>
  </si>
  <si>
    <t>Oông Meng, Jie;
Ông Peng, Zuyin</t>
  </si>
  <si>
    <t>South 42#, North Street, Zhenzi Town, Anyue County, Ziyang City, Sichuan Province, China;
No. 789, 9th Pakr Road Erlang Town, He Chuan District, Chongqing City, China</t>
  </si>
  <si>
    <t>Hoàn thiện sản phẩm dệt (bao gồm công đoạn intreen sản phẩm của doanh nghiệp) với quy mô 1.200.000 yards/năm (tương đương 1.097.280 m/năm)</t>
  </si>
  <si>
    <t>Cty TNHH Transtech VN</t>
  </si>
  <si>
    <t>TM Trading Anstalt company</t>
  </si>
  <si>
    <t>Landstrasse 33, 9490 Vaduz, Liechtenstein</t>
  </si>
  <si>
    <t>Thụy Sỹ</t>
  </si>
  <si>
    <t xml:space="preserve">Sản xuất, lắp ráp máy bơm, máy nén khí, van, xilanh với quy mô 850.000 sản phẩm/năm.
- Gia công cơ khí, sản xuất thiết bị cơ khí tự động hóa: ống silicon, đầu nối, vòi, linh kiện khí nén, công cụ ngũ kim với quy mô 1.000.000 sản phẩm/ năm
- Lắp đặt và sửa chữa máy móc thiết bị công nghiệp
</t>
  </si>
  <si>
    <t>Ông WANG, WAN – CHU</t>
  </si>
  <si>
    <t>No. 118-15, Jiufu street, Hsinchu City, Taiwan</t>
  </si>
  <si>
    <t>061 - 3892321~322/ 08-38450828</t>
  </si>
  <si>
    <t>mai.phan@bayer.com</t>
  </si>
  <si>
    <t>nguyenthuan@hansollvt.com</t>
  </si>
  <si>
    <t>dangthibenlong@gmail.com</t>
  </si>
  <si>
    <t>linh.bui@mazars.vn</t>
  </si>
  <si>
    <t>act@youngtexvina.com</t>
  </si>
  <si>
    <t>nhungfic@fic.com.vn</t>
  </si>
  <si>
    <t>zoengchang@viettel.vn</t>
  </si>
  <si>
    <t>ctytongkookvn@gmail.com</t>
  </si>
  <si>
    <t>vanduc@jfem-vn.com</t>
  </si>
  <si>
    <t>chinkongvn@vnn.vn</t>
  </si>
  <si>
    <t>ilkwang@yahoo.com</t>
  </si>
  <si>
    <t>vi@youngjintextile.com.vn</t>
  </si>
  <si>
    <t>tramanh@dongjintextile.com.vn</t>
  </si>
  <si>
    <t>acc.weimo@gmail.com</t>
  </si>
  <si>
    <t>chunglongco@gmail.com</t>
  </si>
  <si>
    <t>tam@seorim.biz</t>
  </si>
  <si>
    <t>cung.vb@sgc.com.vn</t>
  </si>
  <si>
    <t>enquiry@kumkangvina.com</t>
  </si>
  <si>
    <t>thuynguyen@maobao.com.vn</t>
  </si>
  <si>
    <t>taitech2003@yahoo.com.vn</t>
  </si>
  <si>
    <t>bui.thu.huyen.6688@gmail.com</t>
  </si>
  <si>
    <t>thu@mercafe.com</t>
  </si>
  <si>
    <t>financel@vn.texchem-pack.com</t>
  </si>
  <si>
    <t>nuong.kieu@eclat.com.tw</t>
  </si>
  <si>
    <t>nkt_568@yahoo.com</t>
  </si>
  <si>
    <t>vnhohsiang@vnn.vn</t>
  </si>
  <si>
    <t>Cho Cty Lian Yi (Cty VN) thuê nhà xưởng (S 165m2) từ 20/11/2015 đến 01/11/2020)</t>
  </si>
  <si>
    <t>50 năm từ tháng 6/2010</t>
  </si>
  <si>
    <t>Sx và gia công giày dép, khuôn mẫu, dao chặt làm giày; sx phụ kiện giày và nguyên phụ liệu ngành giày với quy mô 54,4 triệu sp/năm; Xây dựng nhà xưởng cho các nhà đầu tư thuê để lập các cty sx hàng may mặc, hàng điện tử kỹ thuật cao và các cụm linh kiện điện tử, các công ty vệ tinh sx các nguyên liệu, phụ tùng để tăng tỷ lệ nội địa hóa trong sx sản phẩm xuất khẩu của DN. Sx các sản phẩm bằng nhựa (túi P.P, P.E các loại, thớt chặt...) Sx túi kệ đựng đồ dùng cá nhân các loại, sản phẩm văn phòng phẩm các loại; sx thùng rác các loại; sx các loại tấm lót, miếng lót từ nguồn nguyên liệu nhụa, vải các loại, sắt cuộn (que) và các tấm giả da.</t>
  </si>
  <si>
    <t xml:space="preserve">Cty TNHH Epic Designers (Viet Nam) </t>
  </si>
  <si>
    <r>
      <t xml:space="preserve">Sản xuất các loại hóa chất và chất phụ gia lỏng, nén viên và bột dùng trong công nghiệp chế biến thực phẩm và công nghiệp sản xuất mỹ phẩm với quy mô 1.000 tấn sp/năm; </t>
    </r>
    <r>
      <rPr>
        <sz val="9"/>
        <color indexed="12"/>
        <rFont val="Times New Roman"/>
        <family val="1"/>
      </rPr>
      <t>Sản xuất các loại hóa chất và chất phụ gia dùng trong ngành công nghiệp chế biến thức ăn chăn nuôi gia súc. thực hiện dịch vụ tư vấn liên quan đến quy trình sản xuất  mới và cải tiến quy trình sản xuất trong ngành công nghiệp sản xuất hóa chất và chất phụ gia với quy mô doanh thu 5.600.000 đồng</t>
    </r>
  </si>
  <si>
    <t>Global Vision Group Ltd</t>
  </si>
  <si>
    <t>Sản xuất hàng may mặc xuất khẩu, trong quy trình sản xuất có công đoạn giặt với quy mô 3,5 triệu sp/năm</t>
  </si>
  <si>
    <t>Cty TNHH |Epic Designers (Việt Nam) - Chi nhánh Xuân Lôc</t>
  </si>
  <si>
    <t>Thục hiện dịch vụ gia công đóng gói với quy mô 5.400 tấn sp/năm. sản xuất, gia công các loại khuôn, khay bằng nhựa với quy mô 5.400 tấn sản phẩm/năm</t>
  </si>
  <si>
    <t>Cty TNHH KSB Việt Nam</t>
  </si>
  <si>
    <t>Cty TNHH Dae Myung Ink</t>
  </si>
  <si>
    <t xml:space="preserve">Cty TNHH  Mera VN </t>
  </si>
  <si>
    <t>Sản xuất, gia công túi xách các loại, đệm bảo hộ, đaii, thắt lưng, găng tay và phụ kiện đi kèm; sản xuất, gia công mũ (nón), khăn trùm các loại</t>
  </si>
  <si>
    <t>Cty TNHH 2J Vina</t>
  </si>
  <si>
    <t>tháng 5/2011</t>
  </si>
  <si>
    <t>2J Corporation</t>
  </si>
  <si>
    <t>Oh Young Bldg, 2nd F1#1001-2, Shinwol 6 Dong, Yangcheon Gu, Seoul, Korea</t>
  </si>
  <si>
    <t>Sản xuất vải dệt kim, vải đan móc và vải không dệt; hoàn thiện sản phẩm dệt với quy mô 9.990.000 mét sản phẩm/năm</t>
  </si>
  <si>
    <t>tháng 9 năm 2017</t>
  </si>
  <si>
    <t>Ông Wang, Cheng-Feng;
Ông Wang, Wei-cheng</t>
  </si>
  <si>
    <t>anywear2014@gmail.com</t>
  </si>
  <si>
    <t>arkema.ltd@gmail.com</t>
  </si>
  <si>
    <t>thanh.nguyen@volcafe.com</t>
  </si>
  <si>
    <t>afvn35@afirstvn.com</t>
  </si>
  <si>
    <t>061-3981708/ 0618-966269</t>
  </si>
  <si>
    <t>ngotrang1712@gmail.com</t>
  </si>
  <si>
    <t>vina_thao@texma.com.vn</t>
  </si>
  <si>
    <t>goldenera2005@yahoo.com</t>
  </si>
  <si>
    <t>thuy.ttt@kev.com.vn</t>
  </si>
  <si>
    <t>pham.hue@koatsugas.vn</t>
  </si>
  <si>
    <t>061-3839628</t>
  </si>
  <si>
    <t>đã chuyển sang thuê của Cty Everpia tại KCN Biên Hòa I, vẫn đang thuê VP của Cty Khải Toàn đến hết năm 2016</t>
  </si>
  <si>
    <t>061-3839624/ 01265278779 (C Tiên)</t>
  </si>
  <si>
    <t>susan.pham@akzonobel.com</t>
  </si>
  <si>
    <t>tpcvina@hcm.vnn.vn</t>
  </si>
  <si>
    <t>thuy@vinabuhmwoo.com</t>
  </si>
  <si>
    <t>hai@taiyusofa.com</t>
  </si>
  <si>
    <t>haily1522@yahoo.com.vn</t>
  </si>
  <si>
    <t>van04@pearlcoin.com</t>
  </si>
  <si>
    <t>tháng 10/2009</t>
  </si>
  <si>
    <t>mainswictch_ch@yahoo.com</t>
  </si>
  <si>
    <t>rockteamvn@vnn.vn</t>
  </si>
  <si>
    <t>lamvien1994@163.com</t>
  </si>
  <si>
    <t>maianhtran7279@yahoo.com.vn</t>
  </si>
  <si>
    <t>laihue@pro-visionsteel.com.vn</t>
  </si>
  <si>
    <t>weikang-vn@hotmail.com</t>
  </si>
  <si>
    <t>sj-wu@hgcmb.com</t>
  </si>
  <si>
    <t>congtycp@cp.com.vn</t>
  </si>
  <si>
    <t>phu@sentecvn.com</t>
  </si>
  <si>
    <t>pjvinaacc@gmail.com</t>
  </si>
  <si>
    <t>tuyethanh@amata.com</t>
  </si>
  <si>
    <t>gumsungvina@yahoo.com</t>
  </si>
  <si>
    <t>hungtadienco@gmail.com</t>
  </si>
  <si>
    <t>oanh.ntt@texwl-seikow.com.vn</t>
  </si>
  <si>
    <t>hawashin@vnn.vn</t>
  </si>
  <si>
    <t>061-3511068</t>
  </si>
  <si>
    <t>4601164539-001</t>
  </si>
  <si>
    <t>3603419325</t>
  </si>
  <si>
    <t>trangltt@kotopvina.com</t>
  </si>
  <si>
    <t>thiloan@marshall.vn</t>
  </si>
  <si>
    <t>spe9966vn@hanmail.net</t>
  </si>
  <si>
    <t>Sản xuất các bộ phận thép không gỉ, đồng…dạng tấm, trụ, ống, dạng chữ U, dạng chữ V…dùng trong các thiết bị máy xây dựng, máy công nghiệp, máy y tế…. thực hiện dịch vụ liên quan đến sản xuất, hoạt dộng dịch vụ nghiên cứu thị trường; bổ sung mã HS thực hiện quyền xuất khẩu, nhập khẩu, phân phối</t>
  </si>
  <si>
    <t>Sản xuất các loại nước giải khát, nước uống tinh khiết với quy mô 68 triệu két - thùng/năm (tương đương 811.000.000 lít/năm)</t>
  </si>
  <si>
    <t>SG Choongbang Co., Ltd</t>
  </si>
  <si>
    <t>Sx các loại sản phẩm từ PP, PE, HDPE với quy mô 4.600 tấn/năm; sx các loại sản phẩm từ PP, PE, HDPE có bọc lót</t>
  </si>
  <si>
    <t>Henkel Nederland B.v</t>
  </si>
  <si>
    <t xml:space="preserve"> Cty TNHH công nghệ năng lượng Hitachi Chemical Việt Nam (trươc đây là Cty Ắc quy CSB (Việt Nam)) </t>
  </si>
  <si>
    <t>30/11/2016</t>
  </si>
  <si>
    <t>061-3993268</t>
  </si>
  <si>
    <t>thamnguyen1193@gmail.com</t>
  </si>
  <si>
    <t>061-3877475</t>
  </si>
  <si>
    <t>thuthuy607.vnw@gmail.com</t>
  </si>
  <si>
    <t>061-8951742/ 732</t>
  </si>
  <si>
    <t>0300816663-008</t>
  </si>
  <si>
    <t>prosalsafety@gmail.com</t>
  </si>
  <si>
    <t>061-3681129/130</t>
  </si>
  <si>
    <t>061-3520889</t>
  </si>
  <si>
    <t>0305476280</t>
  </si>
  <si>
    <t>từ tháng 10/2016, xin gia hạn đến tháng 5/2017</t>
  </si>
  <si>
    <t>061-3681530</t>
  </si>
  <si>
    <t>0101402121-003</t>
  </si>
  <si>
    <t>061-3681500</t>
  </si>
  <si>
    <t>061-3681600</t>
  </si>
  <si>
    <t>mfujiike@ohmikako.co.jp</t>
  </si>
  <si>
    <t>061-3534784/790/ 0983128163 (Mr Thương)</t>
  </si>
  <si>
    <t>061-3681472~3</t>
  </si>
  <si>
    <t>061-3681474</t>
  </si>
  <si>
    <t>tháng 6/2006</t>
  </si>
  <si>
    <t>năm 2002</t>
  </si>
  <si>
    <t>061-3514181</t>
  </si>
  <si>
    <t>chingtidevn@gmail.com</t>
  </si>
  <si>
    <t>Cty CP Texpia ( trước đây là Cty CP Intermaru Vina)</t>
  </si>
  <si>
    <t>Nhà máy Sản xuất của Cty TNHH United Foods tại KCN Long Thành tỉnh Đồng Nai (tên cũ là Cty TNHH VFC Farms)</t>
  </si>
  <si>
    <t>Công ty TNHH YS VN</t>
  </si>
  <si>
    <t>Lô CN3-3, KCN Điềm Thụy, xã Điềm Thụy, huyện Phú Bình, tỉnh Thái Nguyên</t>
  </si>
  <si>
    <t>Sản xuất ngư lưới và sợi, dây thừng làm từ sợi PE, PP và nylon dùng trong nông nghiệp, ngư nghiệp, thể thao và gia dụng…với quy mô 1.500 tấn sp/năm</t>
  </si>
  <si>
    <t>Cty TNHH GST Việt Nam (thuê nhà xưởng Cty CP sonadezi Long Thành)</t>
  </si>
  <si>
    <t>tháng 2/2017</t>
  </si>
  <si>
    <t>Global Standard Technology Korea Company limited</t>
  </si>
  <si>
    <t>12-23, Gangmun-gil, Won-gok-myeon, Anseong-si-do, Hàn quốc</t>
  </si>
  <si>
    <t>Cty TNHH Evernet</t>
  </si>
  <si>
    <t>tháng 12/2017</t>
  </si>
  <si>
    <t>Forereach Investment Limited</t>
  </si>
  <si>
    <t>Portcullis trustNet Chambers, P.O. Box 1225, Apia, Samoa</t>
  </si>
  <si>
    <t>CÔNG TY TNHH EUNSUNG ELECTRONICS VINA</t>
  </si>
  <si>
    <t>Lô K-01, Khu công nghệp Quế Võ (khu vực mở rộng), xã Nam Sơn, thành phố Bắc Ninh, tỉnh Bắc Ninh, Việt Nam</t>
  </si>
  <si>
    <t>tháng 10/2016, gia hạn đến tháng 2/2017</t>
  </si>
  <si>
    <t>Sentec VN Co., Ltd</t>
  </si>
  <si>
    <t>Sản xuất vải không dệt, vải lọc nỉ, chăn, ga trải giường, ối, nệm, túi ngủ, ba lô, túi xách, đồ lót và các mặt hàng may mặc khác; thực hiện quyền xuất khẩu, nhập khẩu và phân phối bán buôn, bán lẻ (không gắn với lập cơ sở bán buôn, bán lẻ) các loại hàng hóa đã được cấp phép theo Cty CP Everpia VN. Saả xuất khăn và vải dùng may khăn; trang trí nội thất, tư vấn và chuyển giao công nghệ trong lĩnh vực sản xuất và kinh doanh vải không dệt, vải lọc, nỉ, chăn, ga trải giường, gối, nệm, túi ngủ, ba lô, túi xách, đồ lót và các hàng may mặc khác</t>
  </si>
  <si>
    <t>Ông Jang Duk Soo</t>
  </si>
  <si>
    <t xml:space="preserve"> Nhật Bản - Đài Loan</t>
  </si>
  <si>
    <t>061-8966010</t>
  </si>
  <si>
    <t>ringsi@naver.com/ kumgang.vn@gmail.com</t>
  </si>
  <si>
    <t>061-3533869</t>
  </si>
  <si>
    <t>061-3533868/ '0919.548402 (A Hùng)</t>
  </si>
  <si>
    <t>061-3566156</t>
  </si>
  <si>
    <t>tháng 11/2014</t>
  </si>
  <si>
    <t>tháng 8/2010</t>
  </si>
  <si>
    <t>Cty CP Diana</t>
  </si>
  <si>
    <t>50 năm kể từ ngày 19/1/2009</t>
  </si>
  <si>
    <t>tháng 6/2014</t>
  </si>
  <si>
    <t>10 năm kể từ ngày cấp GP</t>
  </si>
  <si>
    <t>tháng 6/2017</t>
  </si>
  <si>
    <t>Sản xuất linh kiện điện tử với quy mô 20.000.000 sp/năm</t>
  </si>
  <si>
    <t>22/12/2016</t>
  </si>
  <si>
    <t>Cty TNHH Samtec Việt Nam (thuê nhà xưởng Cty CP Sonadezi Long Thành)</t>
  </si>
  <si>
    <t>Samtec, Inc</t>
  </si>
  <si>
    <t>520 Park East Blvd, New Albany, In 47150, Hoa Kỳ</t>
  </si>
  <si>
    <t>Cty TNHH Nasan HCM VN</t>
  </si>
  <si>
    <t xml:space="preserve">Nasan Industrial Co., Ltd </t>
  </si>
  <si>
    <t>606 imgok - ro, Gwangsan-gu, Gwangju Metropolitan City, Korea</t>
  </si>
  <si>
    <t>Sản xuất các loại giày dép với quy mô 500.000 đôi/năm</t>
  </si>
  <si>
    <t>28/12/2016</t>
  </si>
  <si>
    <t>Cty TNHH Giày dép Jands</t>
  </si>
  <si>
    <t>tháng 5/2017</t>
  </si>
  <si>
    <t>Bà STEPHANIE DOUGLAS;
Bà JACKIE WU</t>
  </si>
  <si>
    <t>Lavander house, 86A High Street Wicklewood, NR 18 9QA, Anh;
8F-6, No. 241, Sec.3, Wen-Hsin Rd, Taichung, Đài Loan</t>
  </si>
  <si>
    <t>Anh, Đài Loan</t>
  </si>
  <si>
    <t>Sản xuất tủ điện cho máy công nghiệp với quy mô 1.200 tấn sp/năm</t>
  </si>
  <si>
    <t>Cty TNHH I-Den Việt Nam</t>
  </si>
  <si>
    <t>tháng 4/2017</t>
  </si>
  <si>
    <t>I-Den Co., Ltd</t>
  </si>
  <si>
    <t>3 Katatsu, Kanazawa-shi, Ishikawa, Japan</t>
  </si>
  <si>
    <t>Thuê nhà xưởng số 29 của Công ty Cổ phần Sonadezi Long Thàn</t>
  </si>
  <si>
    <t>Sx bột than, chổi than và các linh kiện, cụm linh kiện có liên quan. Sx các sp luyện kim bột các sản phẩm có liên quan, sx máy móc và công cụ để sx thỏi thanh. Thực hiện quyền xuất khẩu và nhập khẩu, phân phối</t>
  </si>
  <si>
    <t xml:space="preserve">Sản xuất các loại khuôn giày thể thao và các loại khuôn dùng cho ngành công nghiệp với quy mô 6.900 bộ/năm.  
 - Sản xuất các loại dao cắt dùng cho ngành sản xuất giày và các loại dao cắt dùng cho ngành công nghiệp với quy mô 216.000 sản phẩm/năm.
 - Sửa chữa các loại khuôn và dao cắt dùng cho ngành sản xuất giày và các loại dao cắt dùng cho ngành công nghiệp với quy mô 62.000 sản phẩm/năm.
 - Gia công các loại linh kiện, phụ tùng kim loại dùng cho ngành công nghiệp với quy mô 79.000 sản phẩm/năm
</t>
  </si>
  <si>
    <t>Bà Huang Hsiu Hsing, Cty TNHH Kim Đỉnh</t>
  </si>
  <si>
    <t>Sản xuất tấm quan học cho màn hình TFT-LCD sử dụng cho ti vi, điện thoại, máy tính xách tay, máy tính để bàn,… với quy mô 12.000.000 tấm/năm, tương đương 4.500 tấn sản phẩm/năm. Thực hiện quyền XNK</t>
  </si>
  <si>
    <t>061-3520095/ 0937000213</t>
  </si>
  <si>
    <t>061-3520097</t>
  </si>
  <si>
    <t>nguyettho@esanastrivn.com</t>
  </si>
  <si>
    <t>0303590848-002</t>
  </si>
  <si>
    <t>Cho thuê kho bãi, quản lý kho bãi</t>
  </si>
  <si>
    <t>061-3671286</t>
  </si>
  <si>
    <t>29/12/2016</t>
  </si>
  <si>
    <t>WAKO KINZOKU INDUSTRY CO., LTD.</t>
  </si>
  <si>
    <t>3-4-46 Nankohigashi, Suminoe-ku, Osaka-shi, Osaka, Japan</t>
  </si>
  <si>
    <t>Sản xuất thực phẩm chế biến gồm nước trái cây giải khát, nước uống tinh khiết với quy mô 120.000 tấn/năm; bánh mứt kẹo các loại với quy mô 2.400 tấn/năm; các sản phẩm chế biến từ nông sản, thủy hải sản, gia cầm với quy mô 4.000 tấn/năm; chế biến nước giải khát, thức ăn nhẹ; cho thuê nhà xưởng với diện tích 20.000 m2, thực hện quyền xuất, nhập khẩu.</t>
  </si>
  <si>
    <r>
      <t xml:space="preserve">Sản xuất các sản phẩm nội thất với quy mô 300.000 sp/năm; lắp đặt đồ gỗ nội thất; Thực hiện quyền xuất nhập khẩu; </t>
    </r>
    <r>
      <rPr>
        <sz val="9"/>
        <color indexed="12"/>
        <rFont val="Times New Roman"/>
        <family val="1"/>
      </rPr>
      <t>Thực hiện quyền phân phối</t>
    </r>
  </si>
  <si>
    <t>Ông HU ZHENLIN;
Ông HU ZHENYOU;
Ông ZHUZHONG SHUAI;
Bà LIU XIAOLING</t>
  </si>
  <si>
    <t xml:space="preserve">Sản xuất các loại mũ (trừ mũ bảo hiểm) với quy mô 7.200.000 sản phẩm/năm; 
- Sản xuất bán thành phẩm các loại mũ (trừ mũ bảo hiểm) với quy mô 1.800.000 sản phẩm/năm.
Trong quy trình sản xuất các sản phẩm của Công ty không có công đoạn nhuộm, có công đoạn thêu
</t>
  </si>
  <si>
    <t>anthony@wagongroups.com</t>
  </si>
  <si>
    <t>Tháng 11/2016, xin giãn đến tháng 4/2017</t>
  </si>
  <si>
    <t>tháng 12 năm 2016, xin giãn đến tháng 4/2017</t>
  </si>
  <si>
    <t>061-3514336</t>
  </si>
  <si>
    <t>061-3836448/ 0972893969 (A Tuấn-KT)</t>
  </si>
  <si>
    <t>tranngoctuan.ac@gmail.com</t>
  </si>
  <si>
    <t>061-3681298/ 0918.164421 (C Thanh - KTT)</t>
  </si>
  <si>
    <t>nguyen.thanh@jbf-vn.com</t>
  </si>
  <si>
    <t>061-3560497/ 0985.528828 (C Phương - KT)</t>
  </si>
  <si>
    <t>tháng 04 năm 2015, xin giãn đến tháng 3/2017</t>
  </si>
  <si>
    <t>thuong@hanschemtek.com</t>
  </si>
  <si>
    <t>cho thuê nhà xưởng với S 7.000 m2</t>
  </si>
  <si>
    <t>Cty TNHH Hwaseung vina - chi nhánh Nhơn Trạch</t>
  </si>
  <si>
    <t xml:space="preserve">DK &amp; D Co., Ltd </t>
  </si>
  <si>
    <t>Nhà máy Sản xuất linh kiện kim loại máy công nghiệp độ chính xác cao của Công ty TNHH Ohta Việt Nam</t>
  </si>
  <si>
    <t>Seychelles - Đài Loan</t>
  </si>
  <si>
    <t>Haesung International Co., Ltd</t>
  </si>
  <si>
    <t>New Outlook Ltd</t>
  </si>
  <si>
    <t xml:space="preserve"> Cty TNHH công nghiệp Kang Yuan Việt Nam (Trước đây là Cty TNHH Metal-Tech)</t>
  </si>
  <si>
    <t>từ tháng 11/2016, xin giãn đến tháng 12/2017 (Quyết định số 05 ngày 19/1/2017)</t>
  </si>
  <si>
    <t>Công ty TNHH Dulon Vina</t>
  </si>
  <si>
    <t>JOELEE CORPORATION</t>
  </si>
  <si>
    <t>203 Unicorn Bulding, 30, Seolleung-ro 100-gil, Gangnam-gu, Seoul, Korea</t>
  </si>
  <si>
    <t>đến hết 22/4/2052</t>
  </si>
  <si>
    <t>Công ty TNHH Công nghiệp Semco Phú Yên - Chi nhánh Đồng Nai</t>
  </si>
  <si>
    <t>Chế biến gỗ, sản xuất và gia công cửa gỗ, kính hoa, khung cửa kim loại với quy mô 1.600 tấn sp/năm</t>
  </si>
  <si>
    <t>0662461187</t>
  </si>
  <si>
    <t>24/01/2017</t>
  </si>
  <si>
    <t>CÔNG TY TNHH CÔNG NGHIỆP SEMCO PHÚ YÊN</t>
  </si>
  <si>
    <t>Lô B1, Khu công nghiệp Hòa Hiệp, xã Hòa Hiệp Bắc, huyện Đông Hòa, tỉnh Phú Yên</t>
  </si>
  <si>
    <t>Cty TNHH Công nghiệp Toho Việt Nam</t>
  </si>
  <si>
    <t>TOHO KOGYO CO., LTD</t>
  </si>
  <si>
    <t>444-3222 Aichi ken, Toyota shi, Shimoyamatashiro cho, Kashibuchi 36, Japan</t>
  </si>
  <si>
    <t>1054328783</t>
  </si>
  <si>
    <t>Tháng 9/2009</t>
  </si>
  <si>
    <t>Cty TNHH Totalgaz Việt Nam (trước là Nhà máy Totalgaz Đồng Nai ( trước là Cty TNHH Petronas Vn)</t>
  </si>
  <si>
    <t>KOIKE-YA</t>
  </si>
  <si>
    <t>Ông TORU TAMASAKI</t>
  </si>
  <si>
    <t xml:space="preserve">Cty TNHH Pou Phong Việt Nam </t>
  </si>
  <si>
    <t>4350608358</t>
  </si>
  <si>
    <t>Tháng 12/2017</t>
  </si>
  <si>
    <t>PRECIOUS FULL INVESTMENT LIMITED</t>
  </si>
  <si>
    <t>P.O.Box 957, Offshore Incorporation Centre, Road Town, Tortola British Virgin Islands</t>
  </si>
  <si>
    <t xml:space="preserve">Cty TNHH Powerknit Việt Nam </t>
  </si>
  <si>
    <t>1050684684</t>
  </si>
  <si>
    <t>Sản xuất linh kiện kim loại, linh kiện nhựa trong công nghiệp được gia công bằng máy công nghiệp, máy laser; tấm kim loại với quy mô 240 tấn sp/năm; thiết kế các linh kiện công nghiệp bằng CAD với doanh thu dự kiến 50.000 USD/năm</t>
  </si>
  <si>
    <t>Tháng 9/2017</t>
  </si>
  <si>
    <t>Ueno Tekko Co., Ltd</t>
  </si>
  <si>
    <t>45-1-5 Chome, Torikaihon-machi, Settsu-shi, Osaka Prefecture, Japan</t>
  </si>
  <si>
    <t>Sản xuất đèn đường (LED) và các sản phẩm đi kèm với quy mô 104 cái/năm, tương đương 35,7 tấn sp/năm; sản xuất tủ điện phân phối với quy mô 24 cái/năm, tương đương 4,8 tấn sp/năm; thực hiện dịch vụ sửa chữa, bảo trì đèn đường (LED) và tủ điện phân phối</t>
  </si>
  <si>
    <t>Sanden Holdings Co., Ltd</t>
  </si>
  <si>
    <t>1-6-7, Yaotome Chuo, Izumi-ku, Sendai-shi, Japan</t>
  </si>
  <si>
    <t>Cty TNHH SYPANEL VINA - chi nhánh Đồng Nai</t>
  </si>
  <si>
    <t>Sản xuất tường, vách ngăn và tấm lợp được sử dụng trong hoạt động xây dựng với quy mô 5.000 tấn sp/năm; sản xuất cửa gỗ bằng plastic và cửa ra vào bằng tấm panel với quy mô 5.000 tấn sp/năm</t>
  </si>
  <si>
    <t>Công ty TNHH SYPANEL Vina</t>
  </si>
  <si>
    <t>KCN Minh Đức, xã Bạch Sam, huyện Mỹ Hào, tỉnh Hưng Yên</t>
  </si>
  <si>
    <t>Đầu tư, xây dựng nhà xưởng cho thuê với diện tích 15.975 m2.</t>
  </si>
  <si>
    <t>đến ngày 22 tháng 01 năm 2048</t>
  </si>
  <si>
    <t>CÔNG TY TNHH THƯƠNG MẠI VÀ DỊCH VỤ AN QUỐC</t>
  </si>
  <si>
    <t>Đường số 3B, khu công nghiệp Nhơn Trạch I, xã Hiệp Phước, huyện Nhơn Trạch, tỉnh Đồng Nai</t>
  </si>
  <si>
    <t>Voestalpine High Performance Metails Pacific Pte. Ltd</t>
  </si>
  <si>
    <t>18 Chủ đầu tư</t>
  </si>
  <si>
    <t>Sx sợi và dệt vải các loại với qui mô 80.810 tấn/năm và 2.500 m2 vải/năm; Hoàn thiện sợi, vải thành phẩm (không nhuộm, không giặt) bao gồm đánh cuộn, đánh bóng và làm sạch lông – bụi sợi, vải. Thực hiện quyền XNK, PP</t>
  </si>
  <si>
    <t>Sx các loại sơn, véc-ni, nhựa tổng hợp, vật liệu chống cháy. Sx các loại mực, màu dùng trong ngành dệt nhuộm, thi công sơn công trình xây dựng. Cho thuê nhà xưởng diện tích 3.804 m2.</t>
  </si>
  <si>
    <t xml:space="preserve">Cty TNHH Marvellous Land Int'l VN </t>
  </si>
  <si>
    <t xml:space="preserve"> Cty TNHH PJ Vina (tên cũ là Cty Halla Việt Nam)</t>
  </si>
  <si>
    <t>061-3566326 (A.Minh)</t>
  </si>
  <si>
    <t>Cty TNHH Touton Việt Nam</t>
  </si>
  <si>
    <t>061-8972408</t>
  </si>
  <si>
    <t>Cty CP Đô thị AMATA Biên Hòa</t>
  </si>
  <si>
    <t>Năm 2016</t>
  </si>
  <si>
    <t>061-3555002</t>
  </si>
  <si>
    <t>tháng 01/2017</t>
  </si>
  <si>
    <t>061-3681091</t>
  </si>
  <si>
    <t>061-3681092</t>
  </si>
  <si>
    <t>năm 2016</t>
  </si>
  <si>
    <t>061-3568107</t>
  </si>
  <si>
    <t>061-3568108</t>
  </si>
  <si>
    <t>061-7302780</t>
  </si>
  <si>
    <t>061-7302781</t>
  </si>
  <si>
    <t>tháng 02/2017</t>
  </si>
  <si>
    <t>Tháng 4/2017 (xin giãn đến tháng 9/2017 tại QĐ số 10 ngày 22/3/2017)</t>
  </si>
  <si>
    <t>061-6568074 (A.Dũng 0919164148)</t>
  </si>
  <si>
    <t>061-2814086 (bình)</t>
  </si>
  <si>
    <t>061-3201032/ 01658882345 C.Hằng</t>
  </si>
  <si>
    <t>Cty TNHH Nakaumi VN</t>
  </si>
  <si>
    <t>Sản xuất các loại khóa, chootsbanwgf kim loại như đinh ốc, bu-lông, đai ốc,… với quy mô 600 tấn sp/năm</t>
  </si>
  <si>
    <t>tháng 7/2017</t>
  </si>
  <si>
    <t>Nakaumi Industries Co., Ltd</t>
  </si>
  <si>
    <t>43-5, Sakaigawacho 1-chome, Nishi-ku, Osaka Prefecture, Japan</t>
  </si>
  <si>
    <t>Sản xuất linh kiện, phụ tùng cho các thiết bị điện dân dụng (như máy giặt, máy hút bụi…) với quy mô 400 tấn sản phẩm/năm</t>
  </si>
  <si>
    <t>13/3/2017</t>
  </si>
  <si>
    <t>tháng 03 năm 2017</t>
  </si>
  <si>
    <t>Ông LIM JANG JOO;
Bà LIM SOO KYUNG</t>
  </si>
  <si>
    <t>102/902 Lotte castle Jupiter APT 1359-51, Seocho 2-dong, Seocho-gu, Seoul, Hàn Quốc;
65-15, Juam-dong, Gwacheon-si, Gyeonggi-do, Hàn Quốc</t>
  </si>
  <si>
    <t>Sản xuất hạt nhựa và nhựa các loại với quy mô 21.000 tấn sp/năm</t>
  </si>
  <si>
    <t>23/3/2017</t>
  </si>
  <si>
    <t>Lotte Advanced Materials Co., Ltd</t>
  </si>
  <si>
    <t>334-27, Yeosusandan-ro, Yeosu-si, Jeollanam-do, Korea</t>
  </si>
  <si>
    <t>Ông Wong, Wen-Yuan</t>
  </si>
  <si>
    <t>28/2/20107</t>
  </si>
  <si>
    <t>Ông Lee Howasd Whi-young</t>
  </si>
  <si>
    <t xml:space="preserve"> Cty CP Best Sun Technology </t>
  </si>
  <si>
    <t xml:space="preserve">BEST SUN TECHNOLOGY LIMITED
GUARDIAN PROFITS INTERNATIONAL LTD
TIMELESS PROFITS INVESTMENT LTS
NICE GROWTH ENTERPRISE LTD
</t>
  </si>
  <si>
    <t xml:space="preserve"> Cty TNHH Yng Shun Việt Nam</t>
  </si>
  <si>
    <t>Ông CHEN, HSIN-HAN</t>
  </si>
  <si>
    <t>Ông OH BOK DUK; Ông CHOI JUNG HO; Ông NA SOON SAN</t>
  </si>
  <si>
    <t>Sản xuất các loại mô tơ điện, bộ chuyển mạch, máy bơm, máy đổi điện, máy biến áp, máy nén dùng cho các thiết bị điện lạnh và các sản phẩm điện gia dụng; sửa chữa, bảo dưỡng các loại máy; thực hiện quyền nhập khẩu; cho thuê nhà xưởng; sản xuất, lắp ráp các thiết bị điện, điện tử bao gồm tủ điện, máy phát điện, sản xuất thanh dẫn điện; sản xuất máy móc, linh kiện, phụ tùng chuyên dùng trong ngành nông nghiệp, ngư nghiệp và thủy sản như: máy bơm tạo oxy, quạt tạo oxy, máy phun rải thức ăn; thi công lắp đặt hệ thống điện dân dụng và công nghiệp, đường điện cao, trung, hạ thế, thiết bị đóng, cắt điện, hệ thống phòng cháy chữa cháy và báo cháy, hệ thống cấp thoát nước.</t>
  </si>
  <si>
    <t>SX Giày thể thao, bán thành phẩm giày thể thao và hàng may mặc xuất khẩu. Trụ sở chính: 377.269,4 m2;
Chi nhánh: 220.167 m2</t>
  </si>
  <si>
    <t>Sản xuât màng phức hợp PE với quy mô 1.510 tấn/năm</t>
  </si>
  <si>
    <t>Sản xuất các loại nhựa tổng hợp PVC, Polyethylene khâu mạch (XLPE), PE và các loại hợp chất nhựa sử dụng cho dây cáp điện và các ngành công nghiệp khác; sản xuất nhựa ABS và Recycle PET; (ngày 17/3/2017 Cty hủy mục tiêu cho thuê nhà xưởng dôi dư)</t>
  </si>
  <si>
    <t>sản xuất bao bì nhựa dùng cho thực phẩm với quy mô 6.000 tấn/năm (có công đoạn in nhãn mác trong dây chuyền sản xuất) ; chế biến nguyên liệu dùng để sản xuất bao bì nhựa với quy mô 5.000 tấn/năm</t>
  </si>
  <si>
    <t>United Investment Pte. Ltd</t>
  </si>
  <si>
    <t>Tây Viet Nam (Cayman) Holding Ltd</t>
  </si>
  <si>
    <t>Camay Islands</t>
  </si>
  <si>
    <t>Sản xuất bột nhão nhôm và Sản xuất chất pha loãng với quy mô 1.200 tấn/năm; sản xuất dàu vỏ hạt điều tinh luyện với quy mô 13.200 tấn/năm; sản xuất dầu vỏ hạt điều chưng cất với quy mô 8.400 tấn/năm; sản xuất chất làm cứng epoxy với quy mô 4.800 tấn/năm</t>
  </si>
  <si>
    <t>Công ty TNHH Mạng lưới HS VN</t>
  </si>
  <si>
    <t>từ tháng 01/2017 (xin giãn tiến độ thực hiện dự án đến tháng 5/2017 tại QĐ số 12 ngày 27/3/2017)</t>
  </si>
  <si>
    <t>01/02/2017 (gia hạn tháng 5/2017 tại QĐ số 15 ngày 29/3/2017)</t>
  </si>
  <si>
    <t>Cty TNHH DongWon Textile Việt Nam</t>
  </si>
  <si>
    <t>Cty TNHH Điện tử ND (thuê nhà xưởng của Cty CP Vĩnh Đại)</t>
  </si>
  <si>
    <t>27/3/2017</t>
  </si>
  <si>
    <t>FOREVER PEAK GROUP CO., LTD.</t>
  </si>
  <si>
    <t>306 Victoria House, Victoria, Mahe, Seychelles</t>
  </si>
  <si>
    <t xml:space="preserve">Sản xuất nhà container, nhà lắp ráp (Unit House), với công suất 1.500 cái/năm, tương đương 2.000 tấn sản phẩm/năm.
- Dịch vụ sửa chữa, bảo trì nhà container, nhà lắp ráp (Unit House) với doanh thu 9.000 USD/năm.
- Cho thuê nhà container, nhà lắp ráp (Unit House) với doanh thu 2.410.000 USD/năm
</t>
  </si>
  <si>
    <t>Cty TNHH Sunny House</t>
  </si>
  <si>
    <t>tháng 5 năm 2018</t>
  </si>
  <si>
    <t>SUNNY HOUSE INC.</t>
  </si>
  <si>
    <t>2-10-6, Hoshigaoka, Yahatanishi-ku, Kitakyushu-shi, Japan</t>
  </si>
  <si>
    <t xml:space="preserve">Sản xuất xe trang bị máy phát điện (trạm điện lưu động) với quy mô 30 cái/năm; tương đương 420 tấn sản phẩm/năm;
- Thực hiện dịch vụ sửa chữa, bảo trì, bảo dưỡng sản phẩm do Công ty sản xuất (trạm điện lưu động)
</t>
  </si>
  <si>
    <t>27/3/2014</t>
  </si>
  <si>
    <t>tháng 7 năm 2017</t>
  </si>
  <si>
    <t>SHINKO ENGINEERING CO., LTD</t>
  </si>
  <si>
    <t>1682-2, Motoima-cho, Ogaki-shi, Gifu, Japan</t>
  </si>
  <si>
    <t>Cty TNHH Itak International (VN)</t>
  </si>
  <si>
    <t>Sản xuất màn hình tinh thể lỏng với quy mô 20.000.000 cái/năm (tương đương 600 tấn sản phẩm/năm)</t>
  </si>
  <si>
    <t>28/3/2017</t>
  </si>
  <si>
    <t>tháng 8 năm 2017</t>
  </si>
  <si>
    <t>ITAK (INTERNATIONAL) LIMITED</t>
  </si>
  <si>
    <t>Rm 2613, 26/Fl., North Tower, Concordia Plaza, 1 Science Museum Road, Tsimshatsui East, Kowloon, Hong Kong</t>
  </si>
  <si>
    <t>Sản xuất các chi tiết kim loại dùng cho lắp ráp các thiết bị linh kiện điện tử, máy móc, linh kiện phụ tùng xe hơi với quy mô 243 tấn sản phẩm/năm. Trong quy trình sản xuất sản phẩm của Công ty không bao gồm công đoạn xi mạ</t>
  </si>
  <si>
    <t>AD-TECHNO CO., LTD.</t>
  </si>
  <si>
    <t>37-4 (số 402) Toba, Kurashiki-shi, Okayama-ken, Japan</t>
  </si>
  <si>
    <t>CÔNG TY TNHH DAIWA KENKOZAI</t>
  </si>
  <si>
    <t>6-12-31 Tano Amagasaki-shi, Hyogo-ken, Japan</t>
  </si>
  <si>
    <t>NGUYỄN THANH BÌNH, Ông KUO, CHIA LE, Ông LÂM CHÍNH HÙNG, Ông ĐỖ HUY TUẤN, Bà NGUYỄN THỊ THANH TRUYỀN và Ông LIN, CHUNG HSIN</t>
  </si>
  <si>
    <t>Bà Cheng, Chiu-Yueh</t>
  </si>
  <si>
    <t xml:space="preserve">Sản xuất, chế tạo, lắp ráp và gia công các bộ phận bằng nhựa của máy hút bụi với quy mô công suất 6.000.000 chiếc/năm (tương đương 310 tấn sản phẩm/năm).
- Sản xuất, chế tạo, gia công và lắp ráp ống dẫn bụi bằng kim loại với quy mô 700.000 chiếc/năm (tương đương 300 tấn sản phẩm/năm).
- Sản xuất, gia công, sửa chữa khuôn đúc với quy mô 50 chiếc/năm (tương đương 40 tấn sản phẩm/năm).
Sản xuất chế tạo, gia công và lắp ráp cuộn dây điện của máy hút bụi với quy mô công suất 3.000.000 chiếc/năm (tương đương 2.250 tấn sản phẩm/năm).
Trong quy trình sản xuất không bao gồm công đoạn xi mạ
</t>
  </si>
  <si>
    <t xml:space="preserve">Sản xuất các loại thuốc chữa bệnh cho người, các chế phẩm dinh dưỡng, mỹ phẩm và các sản phẩm chăm sóc cá nhân (không bao gồm các sản phẩm chưa được phép sử dụng tại Việt Nam) với quy mô 8.600.000 hộp/năm.
- Thực hiện dịch vụ nghiên cứu, điều tra thị trường và marketing các sản phẩm y tế có liên quan đến hoạt động sản xuất, kinh doanh của Công ty (CPC864 trừ 86402).
- Thực hiện quyền xuất khẩu, quyền nhập khẩu, quyền phân phối bán buôn (không lập cơ sở bán buôn) và quyền phân phối
</t>
  </si>
  <si>
    <t xml:space="preserve">Sản xuất các loại mảnh gốm định hình rãnh hàn dùng trong công nghệ hàn kim loại với quy mô 9.500.000 sản phẩm/năm.
- Sản xuất các miếng đá mài dùng trong công nghệ mài sắt với quy mô 2.400.000 sản phẩm/năm
</t>
  </si>
  <si>
    <t>Sản xuất sợi và dệt vải các loại với quy mô 34.590 tấn sản phẩm/năm.
- Hoàn thiện sợi, vải thành phẩm (không nhuộm, không giặt) bao gồm đánh cuộn, đánh bóng và làm sạch lông – bụi sợi, vải.
* Trong quy trình sản xuất sản phẩm của Công ty không có công đoạn nhuộm.
- Thực hiện quyền xuất khẩu, nhập khẩu và phân phối bán buôn, bán lẻ (không thành lập cơ sở bán buôn, bán lẻ)</t>
  </si>
  <si>
    <t>Sản xuất các loại vỏ nang rỗng (capsule) dùng trong dược phẩm theo nguyên tắc, tiêu chuẩn GMP của Tổ chức Y tế Thế giới (GMP-WHO) (bao gồm công đoạn in trên các loại vỏ nang rỗng do Công ty sản xuất) với quy mô 1.900 tấn sản phẩm/năm</t>
  </si>
  <si>
    <t xml:space="preserve">Sản xuất các loại máy móc, thiết bị công nghiệp như: thiết bị xử lý khí thải, thiết bị xử lý mùi, bơm, quạt thổi chống ăn mòn,... với quy mô 130 bộ sản phẩm, tương đương 33 tấn sản phẩm/năm.
- Thi công lắp đặt và sửa chữa các loại máy móc, thiết bị công nghiệp như: thiết bị xử lý khí thải, thiết bị xử lý mùi, bơm, quạt thổi chống ăn mòn,... với quy mô 20 tấn sản phẩm/năm.
- Thực hiện hoạt động nghiên cứu, điều tra thị trường và marketing cho các sản phẩm có liên quan đến hoạt động của dự án (CPC 864 trừ 86402) với quy mô doanh thu 50.000 USD/năm.
- Thực hiện quyền xuất khẩu, quyền nhập khẩu, quyền phân phối bán buôn (không thành lập cơ sở bán buôn)
</t>
  </si>
  <si>
    <t>Asaba Manufacturing Co., Ltd</t>
  </si>
  <si>
    <t>31/3/2017</t>
  </si>
  <si>
    <t>Ông Seo Woan Soo
High.s.tech</t>
  </si>
  <si>
    <t>061-3514672</t>
  </si>
  <si>
    <t>061-3514674</t>
  </si>
  <si>
    <t>061-8877809</t>
  </si>
  <si>
    <t>chính thức đi vào hoạt động tại văn bản ngày 24/3/2017</t>
  </si>
  <si>
    <t>061-3566363-0903608139</t>
  </si>
  <si>
    <t>061-3566386</t>
  </si>
  <si>
    <t>tháng 12 năm 2015, giãn tiến độ đến tháng 7/2017 theo QĐ số 21 ngày 24/4/2017</t>
  </si>
  <si>
    <t>061-3681297</t>
  </si>
  <si>
    <t>061-3681683</t>
  </si>
  <si>
    <t>Năm 2016 theo văn bản ngày 27/3/2017 cuả DN</t>
  </si>
  <si>
    <t>08-39102050</t>
  </si>
  <si>
    <t>08-39102049</t>
  </si>
  <si>
    <t>061-3514930</t>
  </si>
  <si>
    <t>061-3514040</t>
  </si>
  <si>
    <t>061-3514263 (c.Oanh)</t>
  </si>
  <si>
    <t>Dự án Nhà xưởng cho thuê của Cty TMS</t>
  </si>
  <si>
    <t>Cho thuê văn phòng, nhà xưởng (diện tích nhà xưởng 1.620 m2 và nhà văn phòng 272 m2 trên diện tích đất 1.892 m2)</t>
  </si>
  <si>
    <t>20/4/2017</t>
  </si>
  <si>
    <t>quý II/2017</t>
  </si>
  <si>
    <t>KCN Hố Nai, xã Hố Nai 3, huyện Trảng Bom, tỉnh Đồng Nai</t>
  </si>
  <si>
    <t>Cty TNHH Jinmyung Vina</t>
  </si>
  <si>
    <t xml:space="preserve">Sản xuất các sản phẩm bằng sắt, nhôm dùng trong công nghiệp, xây dựng và gia dụng…với quy mô 7.200 tấn sản phẩm/năm.
- Sản xuất khuôn mẫu (bằng kim loại) với quy mô 6.000 bộ/năm
</t>
  </si>
  <si>
    <t>Ông Kim Eung Ki</t>
  </si>
  <si>
    <t>Sx các chất liệu từ sợi, vải để làm nguyên liệu cho ngành sản xuất giày, dệt, nhuộm vải và sợo. In, ép nổi, trang trí trên các chất liệu dùng cho ngành sản xuất giàỳ. Tăng quy mô gia công vải từ 20.000.000 m/năm lên 70.000.000 m/năm</t>
  </si>
  <si>
    <t>061-3892353</t>
  </si>
  <si>
    <t>061-3528109</t>
  </si>
  <si>
    <t>06-33681008</t>
  </si>
  <si>
    <t>061-3510054</t>
  </si>
  <si>
    <t>061-3681308</t>
  </si>
  <si>
    <t xml:space="preserve">Thực hiện gia công đóng gói các sản phẩm: các loại băng keo, các loại giấy nhám, miếng chùi rửa, các loại giấy ghi chú,…. với quy mô 1.314 tấn/năm. 
- Chiết rót các loại hóa chất (chất đánh bóng ô tô, hóa chất khử mùi, chất làm sạch, chất tẩy rửa, …) với quy mô 150 tấn/năm.
- Lắp đặt, sửa chữa, bảo dưỡng, máy móc và thiết bị do Công ty TNHH 3M Việt Nam nhập khẩu, phân phối bán buôn, bán lẻ
</t>
  </si>
  <si>
    <t xml:space="preserve">Thuê nhà xưởng Cty CP Sonadezi Long Thành </t>
  </si>
  <si>
    <t>đến hết ngày 05 tháng 11 năm 2024</t>
  </si>
  <si>
    <t>CÔNG TY TRÁCH NHIỆM HỮU HẠN 3M VIỆT NAM</t>
  </si>
  <si>
    <t>Số 77, đường Hoàng Văn Thái, phường Tân Phú, quận 7, Thành phố Hồ Chí Minh, Việt Nam</t>
  </si>
  <si>
    <t>Dự án Nhà xưởng cho thuê của Cty TNHH Nexwell</t>
  </si>
  <si>
    <t>đầu tư, xây dựng nhà xưởng cho thuê phải đáp ứng các điều kiện quy định tại Luật kinh doanh Bất động sản năm 2014 và các văn bản pháp luật có liên quan.</t>
  </si>
  <si>
    <t>tháng 6 năm 2017</t>
  </si>
  <si>
    <t>CÔNG TY TRÁCH NHIỆM HỮU HẠN NEXWELL</t>
  </si>
  <si>
    <t>Đường số 3, khu công nghiệp Long Thành, xã Tam An, huyện Long Thành, tỉnh Đồng Nai</t>
  </si>
  <si>
    <t>tháng 10 năm 2017</t>
  </si>
  <si>
    <t>CÔNG TY TRÁCH NHIỆM HỮU HẠN MỘT THÀNH VIÊN GARMCO METALS VIỆT NAM</t>
  </si>
  <si>
    <t>Phòng E43 – Lầu 4, tòa nhà FOSCO, 40 Bà Huyện Thanh Quan, phường 6, quận 3, Thành phố Hồ Chí Minh</t>
  </si>
  <si>
    <t>18/5/2017</t>
  </si>
  <si>
    <t xml:space="preserve">Sản xuất bồn rửa, thiết bị, vật dụng giải trí (như đồ chơi, búp bê,…) và các linh kiện khác bằng nhựa với quy mô 06 tấn sản phẩm/năm.
Đối với hoạt động sản xuất, kinh doanh các sản phẩm thiết bị, vật dụng giải trí (đồ chơi, búp  bê,...) bằng nhựa, Công ty phải đảm bảo về chất lượng sản phẩm, hàng hóa theo quy định của pháp luật hiện hành
</t>
  </si>
  <si>
    <t>NEW CHEMICAL CO., LTD.</t>
  </si>
  <si>
    <t>121-1 Hara, Tomioka-shi, Gunma Prefecture, Japan</t>
  </si>
  <si>
    <t>Sản xuất hạt nhựa với quy mô 8.000 tấn/năm.</t>
  </si>
  <si>
    <t>19/5/2017</t>
  </si>
  <si>
    <t>Ông CHA KYENG HO; 
Ông LEE HOBUM;
Ông CHA HYUNSUNG</t>
  </si>
  <si>
    <t>417, Naebang-ro, Seo-gu, Gwangju, Republic of Korea</t>
  </si>
  <si>
    <t>DỰ ÁN WINFIELD CHEMICAL – NHÀ MÁY LONG ĐỨC</t>
  </si>
  <si>
    <t>Sản xuất chất phụ gia cho ngành nhựa như là chất ổn định nhiệt hỗ hợp Canxi – kẽm, Bari – kẽm, xà phòng kim loại Barium Stearate, chất bôi trơn, Hydrate Zeolite, phụ gia tách khuôn, chất chống dính,… với quy mô 900 tấn/năm</t>
  </si>
  <si>
    <t>CÔNG TY TNHH WINFIELD CHEMICAL</t>
  </si>
  <si>
    <t>đường số 6, Khu công nghiệp Nhơn Trạch III – giai đoạn 2, xã Long Thọ, huyện Nhơn Trạch, tỉnh Đồng Nai, Việt Nam</t>
  </si>
  <si>
    <t>Kinh doanh bất động sản (cho thuê nhà xưởng với diện tích 2.566 m2 trên diện tích đất 5715,4 m2)</t>
  </si>
  <si>
    <t>Đường số 3 và 4, Khu công nghiệp Giang Điền, xã Giang Điền, huyện Trảng Bom, tỉnh Đồng Nai</t>
  </si>
  <si>
    <t>26/5/2017</t>
  </si>
  <si>
    <t>CÔNG TY TNHH TOMBOW MANUFACTURING ASIA</t>
  </si>
  <si>
    <t>Tháng 9 năm 2018</t>
  </si>
  <si>
    <t>TOMBOW PENCIL CO., LTD.</t>
  </si>
  <si>
    <t>6-10-12 Toshima, Kita-ku, Tokyo, Japan</t>
  </si>
  <si>
    <t>Sản xuất gia công nguyên liệu gạch men với quy mô 5.000 tấn/năm</t>
  </si>
  <si>
    <t>AIZAKI CO., LTD</t>
  </si>
  <si>
    <t>CÔNG TY TRÁCH NHIỆM HỮU HẠN MEGGITT (VIỆT NAM) (tên cũ là Cty TNHH ARTUS VN)</t>
  </si>
  <si>
    <t>Ivy Group Holding</t>
  </si>
  <si>
    <r>
      <t xml:space="preserve">Chế tạo, lắp ráp các kết cấu, cột tháp, thùng chứa và bể chứa bằng thép, tham gia thầu xây lắp các công trình dân dụng và công nghiệp có liên quan tới việc cung cấp sản phẩm do Cty sản xuất tại VN; tham gia thi công các công trình dân dụng và công nghiệp khác; thực hiện quyền nhập khẩu và xuất khẩu các mặt hàng phù hợp với mục tiêu hoạt động sản xuất kinh doanh của doanh nghiệp; </t>
    </r>
    <r>
      <rPr>
        <sz val="9"/>
        <color indexed="12"/>
        <rFont val="Times New Roman"/>
        <family val="1"/>
      </rPr>
      <t>Đầu tư xây dựng và phát triển các dự án nhà ở, căn hộ, cao ốc để bán và cho thuê (không thực hiện tại trụ sở chính), cho thuê máy móc thiết bị. Bổ sung mục tiêu tư vấn môi giới và quản lý bất động sản</t>
    </r>
  </si>
  <si>
    <t>Sản xuất các sản phẩm may mặc; in các loại tem, nhãn phục vụ sản xuất hàng hóa cho Cty TNHH Bultel International (Việt Nam)</t>
  </si>
  <si>
    <t>Chủ đầu tư: Toa Musen Co., Ltd; Ông Yoshiyuki Emi</t>
  </si>
  <si>
    <t>gia hạn đến tháng 12/2017</t>
  </si>
  <si>
    <t>23/5/2017</t>
  </si>
  <si>
    <t>Nhà máy sản xuất của Công ty TNHH Dongjin Textile</t>
  </si>
  <si>
    <t xml:space="preserve">Gia công các sản phẩm thép (rèn, dập, ép, cắt, xẻ, cán, tạo hình, sơn phủ các sản phẩm thép, các loại thép không gỉ, thép cán nguội) với quy mô 100.000 tấn/năm.
- Sản xuất các loại tôn thép phủ sơn với quy mô 860.000 tấn/năm.
- Gia công rèn, dập, ép, cắt, xẻ, cán, tạo hình, sơn phủ các kim loại có chứa sắt và không chứa sắt phục vụ cho yêu cầu sản xuất của các ngành công nghiệp với quy mô 80.000 tấn/năm.
* Trong quy trình sản xuất, gia công các sản phẩm của dự án không thực hiện công đoạn xi mạ
</t>
  </si>
  <si>
    <t>Ông KONG MYUNG JOO</t>
  </si>
  <si>
    <t>Cho thuê nhà xưởng với diện tích 6.663,15 m2</t>
  </si>
  <si>
    <t>Dự án cho thuê nhà xưởng - Cty TNHH Lại Hồng</t>
  </si>
  <si>
    <t>Tháng 7 năm 2017</t>
  </si>
  <si>
    <t>CÔNG TY TNHH LẠI HỒNG</t>
  </si>
  <si>
    <t>Khu công nghiệp Tam Phước, xã Tam Phước, thành phố Biên Hòa, tỉnh Đồng Nai</t>
  </si>
  <si>
    <t>Sửa chữa, bảo dưỡng LCD mô-đun và linh kiện điện tử với quy mô 96.000 sản phẩm/năm;
Thực hiện quyền nhập khẩu các mặt hàng có mã HS 90138020, 85285120, 85299091, 90012000, 90019090, 85299054, 85423900, 94059990, 85371019.
Thực hiện quyền xuất khẩu các mặt hàng có mã HS 90138020, 85285120</t>
  </si>
  <si>
    <t>Nhà máy Myung Information Technology Việt Nam</t>
  </si>
  <si>
    <t>MYUNG INFORMATION TECHNOLOGIES CO., LTD</t>
  </si>
  <si>
    <t>168, Gwahaksaneop 3-ro, Ochang-eup, Cheongwon-gu, Cheongju-si, Chungcheonbuk-do, Korea</t>
  </si>
  <si>
    <t>Sản xuất sản phẩm nhựa với quy mô 30.000.000 cái/năm, tương đương 144 tấn sản phảm/năm
Sản xuất khuôn kim loại dùng để sản xuất sản phẩm nhựa với quy mô 60 cái/năm, tương đương 22.8 tấn sản phẩm/năm
Thiết kế khuôn với doanh thu dự kiến 120.000 USD/năm</t>
  </si>
  <si>
    <t>HIRATA CHEMICAL INDUSTRY CO., LTD</t>
  </si>
  <si>
    <t>57-3, Ohaza Koyama, Sakado-shi, Saitama-ken, Japan</t>
  </si>
  <si>
    <t>Sản xuất ắc quy axit chì kín khí dành cho bộ lưu điện UPS và hệ thống điện năng lượng mặt trời với quy mô 2.000.000 KWh/năm, tương đương 15.000.000 sản phẩm/năm</t>
  </si>
  <si>
    <t>13/6/2017</t>
  </si>
  <si>
    <t>Nhà máy Sản xuất của Cty TNHH Saite Power Source Việt Nam</t>
  </si>
  <si>
    <t>Tháng 7 năm 2018</t>
  </si>
  <si>
    <t>SAITE POWER SOURCE (HK) CO., LTD</t>
  </si>
  <si>
    <t>Unit 04, Bright Way Tower, No. 33 Mong kok Road, Kowloon, Trung Quốc (Hong Kong)</t>
  </si>
  <si>
    <t>Sản xuất sản phẩm màng xốp, mút xốp … từ polyethylene với quy mô 1.200 tấn sản phẩm/năm</t>
  </si>
  <si>
    <t>15/6/2017</t>
  </si>
  <si>
    <t>Cty TNHH Sanwa Kako Việt Nam</t>
  </si>
  <si>
    <t>Cho thuê nhà xưởng với diện tích 840 m2</t>
  </si>
  <si>
    <t>Dự án Nhà xưởng cho thuê của Cty TNHH Dịch vụ Giám định các kết cầu hàn kim loại Yeong Jaan</t>
  </si>
  <si>
    <t>Đến tháng 4 năm 2051</t>
  </si>
  <si>
    <t>Tháng 6 năm 2017</t>
  </si>
  <si>
    <t>CÔNG TY TNHH DỊCH VỤ GIÁM ĐỊNH CÁC KẾT CẦU HÀN KIM LOẠI YEONG JAAN</t>
  </si>
  <si>
    <t>KCN Nhơn Trạch III, xã Hiệp Phước, huyện Nhơn Trạch, tỉnh Đồng Nai</t>
  </si>
  <si>
    <t>Bà JUNG MIDUK;
Cty CP Everpia;
Ông KIM BYUNG JOO</t>
  </si>
  <si>
    <t>tháng 5/2015, gia hạn đến tháng 12/2017</t>
  </si>
  <si>
    <t>306,899,450,000 đồng</t>
  </si>
  <si>
    <t>UOK CO., LTD</t>
  </si>
  <si>
    <t>139.968,3</t>
  </si>
  <si>
    <t>Sx các sp sợi và vải  quy mô 17.000.000 kg/năm</t>
  </si>
  <si>
    <t>Dệt vải, sợi các loại với quy mô 14.780 tấn/năm. Thực hiện quyền xuất khẩu, nhập khẩu và quyền phân phối</t>
  </si>
  <si>
    <t>CARRY FORWARD CO, LTD</t>
  </si>
  <si>
    <t>TYS CO., LTD</t>
  </si>
  <si>
    <t>Sản xuất các loại dược phẩm dạng thuốc mỡ (dạng kem) với quy mô khoảng 05 tấn/năm.
- Sản xuất các loại dược phẩm dạng thuốc nước với quy mô khoảng 18.000 lít/năm.
- Sản xuất các loại dược phẩm dạng thuốc viên với quy mô khoảng 150.000.000 viên/năm</t>
  </si>
  <si>
    <t xml:space="preserve"> đến hết ngày 01/02/2026</t>
  </si>
  <si>
    <t>Sản xuất các loại đèn chiếu sáng; sản xuất linh kiện, phụ tùng xe gắn máy và xe ô tô; lắp ráp các bộ phận của ô tô, xe máy phục vụ việc giảng dạy và các dụng cụ kiểm tra phuộc nhún, máy lạnh, vô lăng, phanh của xe ô tô và xe gắn máy; thực hiện quyền xuất khẩu, quyền nhập khẩu ; sản xuất và gia công các sản phẩm bằng kim loại (sắt, thép, đồng, inox, nhôm...) như long đền, ốc vít...,; sản xuất và gia công các loại khuôn bằng kim loại (sắt, thép. đồng, inox, nhôm,...); lắp ráp linh kiện, phụ tùng xe gắn máy và xe ô tô; 
Sản xuất sản phẩm trang trí nội, ngoại thất bằng gỗ, kim loại (sắt, thép, inox, nhôm) như xích đu, kệ sách, giường, tủ, bàn, ghế với quy mô 500 tấn sản phẩm/năm.
+ Sản xuất các sản phẩm phục vụ cho ngành xây dựng, gia dụng, công nghiệp bằng kim loại (sắt, thép, đồng, inox, nhôm) như dụng cụ kẹp, dụng cụ bẩy, giá treo tường với quy mô 300 tấn sản phẩm/năm
Bổ sung công đoạn sơn</t>
  </si>
  <si>
    <t>Cty TNHH Tokin Electronics (Việt Nam)</t>
  </si>
  <si>
    <t>tháng 4 năm 2017 ( gia hạn đến tháng 8/2017 tại QĐ 26 ngày 10/5/2017)</t>
  </si>
  <si>
    <t>tháng 1/2017 (gia hạn đến 05/8/2017 tại QĐ 27 ngày 19/5/2017)</t>
  </si>
  <si>
    <t>tháng 01 năm 2017, gia hạn đến tháng 11/2017 tại QĐ 22 ngày 24/4/2017</t>
  </si>
  <si>
    <t>từ tháng 01/2017, gia hạn đến tháng 10/2017 tại QĐ20 ngày 17/4/2017</t>
  </si>
  <si>
    <t>Từ tháng 10/2016, xin giãn đến tháng 3/2017, xin gia hạn tháng 7/2017 tại QĐ 16 ngày 7/4/2017</t>
  </si>
  <si>
    <t>tháng 01 năm 2016, xin gia hạn đến tháng 4/2017 tại QĐ 01 ngày 03/1/2017</t>
  </si>
  <si>
    <t>30/6/2017</t>
  </si>
  <si>
    <t>Ông Kim Han Jun;
Bà Part Jooyung;
Ông Park Yen Cha</t>
  </si>
  <si>
    <t>(112-15, Banpo-4 dong) No. 1303 unit, 101 dong, SK View Apartment, 12 Sapyeong-daero 14 gil, Seocho-gu, Seoul, Korea;
(112-15, Banpo-4 dong) No. 1303 unit, 101 dong, SK View Apartment, 12 Sapyeong-daero 14 gil, Seocho-gu, Seoul, Korea;
(867, Gwangdong-dong) 3-12, Sinangyegok-gil, Gimhae-si, Gyeongsangnam-do, Korea</t>
  </si>
  <si>
    <t xml:space="preserve">                                                                                             </t>
  </si>
  <si>
    <t>Sản xuất, gia công sản phẩm từ xốp EPS với quy mô 3.000.000 sản phẩm/năm, tương đương 1.200 tấn sản phẩm/năm</t>
  </si>
  <si>
    <t>Nhà máy Công ty TNHH TK P&amp;S Vina</t>
  </si>
  <si>
    <t>Dự kiến đi vào hoạt động sản xuất kinh doanh vào tháng 4 năm 2018</t>
  </si>
  <si>
    <t>TAEKWANG P&amp;S CO.,LTD</t>
  </si>
  <si>
    <t>128-42, Naehyang-ro, Jeongnam-myeon, Hwaseong-si, Gyeonggi-do, Korea</t>
  </si>
  <si>
    <t xml:space="preserve">Sản xuất linh kiện điện tử với quy mô 1.000 sản phẩm/năm.
+ Dịch vụ sửa chữa các linh kiện điện tử và màn hình LCD với quy mô 100.000 sản phẩm/năm.
* Trong quy trình sản xuất, sửa chữa các linh kiện điện tử và màn hình LCD nêu trên không thực hiện công đoạn xi mạ
</t>
  </si>
  <si>
    <t>Ông CHO HYUNGYU</t>
  </si>
  <si>
    <t>601Ho, 662Dong, Gyeonggi APT, 966-2 Yeongtong-dong, Yeongtong gu, Suwon si, Gyeonggi-do, Korea</t>
  </si>
  <si>
    <t>Từ tháng 3/2017 (điều chỉnh tháng 9/2017)</t>
  </si>
  <si>
    <t>Bruneu - Seychelles</t>
  </si>
  <si>
    <t>40 năm kể từ ngày 11/6/2008</t>
  </si>
  <si>
    <r>
      <t xml:space="preserve">Sản xuất thành phẩm và bán thành phẩm của giày thể thao; sản xuất các linh phụ kiện cho ngành giày dép, túi xách (miếng nhựa lót khuôn giày, khoen nhựa gắn túi xách,…); </t>
    </r>
    <r>
      <rPr>
        <sz val="9"/>
        <color indexed="12"/>
        <rFont val="Times New Roman"/>
        <family val="1"/>
      </rPr>
      <t>Sản xuất các loại hạt nhựa. Bổ sung mục tiêu kinh doanh bất động sản (cho thuê nhà xưởng với diện tích 278,54 m2)</t>
    </r>
  </si>
  <si>
    <t>thuê đất với diện tích 7.954 m2 Công ty TNHH MTV Phát triển đo thị và KCN Idico</t>
  </si>
  <si>
    <t>Gia công và cung cấp dịch vụ cắt tôn cuộn, thép tấm; sản xuất thép hình, thép ống và thép góc với quy mô khoảng 180.000 tấn/năm</t>
  </si>
  <si>
    <t xml:space="preserve"> Cty TNHH Mitsuba Việt Nam (tên cũ là Cty TNHH Mitsuba M-tech Việt Nam)</t>
  </si>
  <si>
    <t>Bo Kwang Co., Ltd;
DK Innotex Co., Ltd;
Eunil Co., Ltd;
Bà Yoon Seon Young;
Bà Yoon Ji Eun</t>
  </si>
  <si>
    <t xml:space="preserve">Cty TNHH TS Molymer VN </t>
  </si>
  <si>
    <t>Tháng 01 năm 2018</t>
  </si>
  <si>
    <t>TS MOLYMER CO., LTD CÔNG TY TNHH NAGASE VIỆT NAM</t>
  </si>
  <si>
    <t>662 Moo 2, Sukhumvit Rd., Tambol Bangpoomai, Amphur Muang Samutprakarn, Samutprakarn 10280 Thailand, Phòng 12.03, tầng 12, tòa nhà Cornerstone, số 16 Phan Chu Trinh, phường Phan Chu Trinh, quận Hoàn Kiếm, thành phố Hà Nội, Việt Nam</t>
  </si>
  <si>
    <t>Thái Lan - Việt Nam</t>
  </si>
  <si>
    <t>Tháng 06 năm 2018</t>
  </si>
  <si>
    <t>HUNTSMAN INVESTMENTS (NETHERLANDS) B.V</t>
  </si>
  <si>
    <t>Merseyweg 10, 3197 KG Botlek Rotterdam, the Netherlands</t>
  </si>
  <si>
    <t>Netherlands</t>
  </si>
  <si>
    <t>DIAWINTECH CO., LTD</t>
  </si>
  <si>
    <t xml:space="preserve">Sản xuất các loại dây khóa kéo và dây đai với quy mô 111.800.000 sản phẩm/năm.
Trong quy trình sản xuất sản phẩm dây khóa kéo nhựa và dây khóa kéo nylon với quy mô 60.000.000 sản phẩm/năm bao gồm công đoạn sơn và nhuộm
</t>
  </si>
  <si>
    <t>0521-3514569</t>
  </si>
  <si>
    <t>0251-314589</t>
  </si>
  <si>
    <t>061-3566155 (C.Linh 0983140603)</t>
  </si>
  <si>
    <t>Từ tháng 6/2017 (gia hạn tiến độ thực hiện dự án đến T8/2018 tại QĐ 35 ngày 19/7/2017)</t>
  </si>
  <si>
    <t>tháng 12 năm 2015 (tháng 6/2017 theo QĐ số 25 ngày 28/11/2016) Giãn đến tháng 12/2017 tại QĐ số 33 ngày 17/7/2017</t>
  </si>
  <si>
    <t>061-3560150</t>
  </si>
  <si>
    <t>061-3560151</t>
  </si>
  <si>
    <t>061-3568309</t>
  </si>
  <si>
    <t>Chi nhánh hạch toán phụ thuộc, địa chỉ Cty mẹ tại Lô 117, KCX Sài Gòn - Linh Trung, P. Linh Trung, Q. Thủ Đức, TPHCm</t>
  </si>
  <si>
    <t>thaáng 4/2017</t>
  </si>
  <si>
    <t>0251-3566510</t>
  </si>
  <si>
    <t>tháng 8/2017</t>
  </si>
  <si>
    <t>061-3681888</t>
  </si>
  <si>
    <t>061-3681887</t>
  </si>
  <si>
    <t>n-ngochan@japanfrp-vn.com</t>
  </si>
  <si>
    <t>Ms Hân 0971.976.973</t>
  </si>
  <si>
    <t>061-3891038</t>
  </si>
  <si>
    <t>061-3891037</t>
  </si>
  <si>
    <t>adminnevn@nittsu.com.hk</t>
  </si>
  <si>
    <t>hdresistall.vn@gmail.com</t>
  </si>
  <si>
    <t>LUONG@MATEL.COM.VN</t>
  </si>
  <si>
    <t xml:space="preserve"> Cty TNHH Posco VN Holdings - chi nhánh Đồng Nai - VHPC (tên cũ là Cty TNHH Trung tâm gia công Posco Việt Nam)</t>
  </si>
  <si>
    <r>
      <t xml:space="preserve">Sản xuất điện, hơi nước, nước nóng cung cấp cho KCN Long Bình hiện đại; </t>
    </r>
    <r>
      <rPr>
        <sz val="9"/>
        <color indexed="10"/>
        <rFont val="Times New Roman"/>
        <family val="1"/>
      </rPr>
      <t>thiết kế thi công và nghiệm thu đường dây phân phối, trạm biến áp từ cấp điện áp 22 KV trở xuống trong KCN Amata</t>
    </r>
  </si>
  <si>
    <r>
      <t xml:space="preserve">Sản xuất đồ lót, phụ kiện đồ lót và quần áo bới với quy mô 10.000.000 sp/năm; sản xuất phụ tùng, thiết bị, linh kiện phục vụ ngành may, không bao gồm công đoạn xi mạ với quy mô </t>
    </r>
    <r>
      <rPr>
        <sz val="9"/>
        <color indexed="10"/>
        <rFont val="Times New Roman"/>
        <family val="1"/>
      </rPr>
      <t>300 cái/năm</t>
    </r>
    <r>
      <rPr>
        <sz val="9"/>
        <rFont val="Times New Roman"/>
        <family val="1"/>
      </rPr>
      <t xml:space="preserve">; thực hiện quyền XK, NK, PP; </t>
    </r>
    <r>
      <rPr>
        <sz val="9"/>
        <color indexed="10"/>
        <rFont val="Times New Roman"/>
        <family val="1"/>
      </rPr>
      <t>sản xuất quần áo thể thao và các sp hỗ trợ trong thể thao với quy mô 1.000.000 sp/năm</t>
    </r>
  </si>
  <si>
    <r>
      <t>Sản xuất các chất tạo màu, các loại sơn và một số sản phẩm có liên quan dùng trong xây dựng công nghiệp và dân dụng với quy mô 15</t>
    </r>
    <r>
      <rPr>
        <sz val="9"/>
        <color indexed="10"/>
        <rFont val="Times New Roman"/>
        <family val="1"/>
      </rPr>
      <t>.000 tấn/năm</t>
    </r>
    <r>
      <rPr>
        <sz val="9"/>
        <rFont val="Times New Roman"/>
        <family val="1"/>
      </rPr>
      <t>; Thực hiện dịch vụ tư vấn kỹ thuật sử dụng các sản phẩm cùng chủng loại sản phẩm do Công ty sản xuất với doanh thu khoảng 6.000.000 USD/năm; Sản xuất các loại mực in với quy mô 4 tấn/năm; Thực hiện quyền xuất khẩu và nhập khẩu đối với các mặt hàng phù hợp với phạm vi kinh doanh của doanh nghiệp đã được cấp phép; Thực hiện quyền phân phối bán buôn (không gắn với lập cơ sở bán buôn) và thực hiện quyền phân phối bán lẻ (không gắn với lập cơ sở bán lẻ) các mặt hàng có mã HS: 3204, 3206, 3209, 3210, 3212</t>
    </r>
  </si>
  <si>
    <r>
      <t xml:space="preserve">Sản xuất các loại hoá chất dùng trong ngành dệt nhuộm, ngành giấy, ngành sơn, ngành mỹ phẩm và các loại hoá chất tẩy rửa </t>
    </r>
    <r>
      <rPr>
        <sz val="9"/>
        <rFont val="Times New Roman"/>
        <family val="1"/>
      </rPr>
      <t xml:space="preserve">; </t>
    </r>
    <r>
      <rPr>
        <sz val="9"/>
        <color indexed="10"/>
        <rFont val="Times New Roman"/>
        <family val="1"/>
      </rPr>
      <t>Sản xuất hóa chất dung trong ngành công nghiệp kim loại;</t>
    </r>
    <r>
      <rPr>
        <sz val="9"/>
        <rFont val="Times New Roman"/>
        <family val="1"/>
      </rPr>
      <t xml:space="preserve"> Thực hiện quyền xuất khẩu, quyền nhập khẩu, </t>
    </r>
    <r>
      <rPr>
        <sz val="9"/>
        <color indexed="10"/>
        <rFont val="Times New Roman"/>
        <family val="1"/>
      </rPr>
      <t xml:space="preserve">phân phối </t>
    </r>
    <r>
      <rPr>
        <sz val="9"/>
        <rFont val="Times New Roman"/>
        <family val="1"/>
      </rPr>
      <t>các mặt hàng phù hợp với mục tiêu sản xuất kinh doanh của Doanh nghiệp</t>
    </r>
  </si>
  <si>
    <r>
      <t>Cho thuê nhà xưởng, văn phòng với diện tích</t>
    </r>
    <r>
      <rPr>
        <sz val="9"/>
        <color indexed="10"/>
        <rFont val="Times New Roman"/>
        <family val="1"/>
      </rPr>
      <t xml:space="preserve"> 4.074,6 m2 (nhà xưởng 3.810,6m2, văn phòng 264 m2) - Cho Cty Chính túc thuê</t>
    </r>
  </si>
  <si>
    <r>
      <t xml:space="preserve">Sản xuất các loại sơn dùng cho các sản phẩm làm bằng gỗ; thực hiện quyền XNK, PP các mặt hàng HS 3204, 3206, 3209, 3212, 3402, 3505, 3814, 3901, 3907, 3909, 2914, 2915, 3210, 3214, 3912, </t>
    </r>
    <r>
      <rPr>
        <sz val="9"/>
        <color indexed="10"/>
        <rFont val="Times New Roman"/>
        <family val="1"/>
      </rPr>
      <t>1301, 1518, 1521, 2207, 2847, 2901, 2902, 2905, 3208, 3405, 3808, 3809, 3812, 3815, 3926, 4015, 4401, 4413, 4802, 4913</t>
    </r>
  </si>
  <si>
    <r>
      <t xml:space="preserve">Sản xuất các loại thuốc bảo vệ thực vật và thuốc diệt côn trùng, các loại phân bón hữu cơ; thực hiện quyền XNK, </t>
    </r>
    <r>
      <rPr>
        <sz val="9"/>
        <color indexed="10"/>
        <rFont val="Times New Roman"/>
        <family val="1"/>
      </rPr>
      <t>PP các mặt hàng có mã HS 0801, 0802, 0803, 0804, 0805, 0806, 0807, 0808, 0809, 0810, 0901, 0902, 1001, 1002, 1003, 1004, 1005, 1101, 1102, 1103, 1104, 1105, 1106, 1201, 1207, 1209, 3101, 3102, 3103, 3104, 3105, 8432, 8433, 8434, 8435, 8436, 8437</t>
    </r>
    <r>
      <rPr>
        <sz val="9"/>
        <rFont val="Times New Roman"/>
        <family val="1"/>
      </rPr>
      <t xml:space="preserve"> </t>
    </r>
  </si>
  <si>
    <r>
      <t xml:space="preserve">Sản xuất các loại thuốc bảo vệ thực vật, thuốc trừ sâu, thuốc diệt cỏ và thuốc diệt nấm.
Thực hiện quyền nhập khẩu các mặt hàng phù hợp với hoạt động sản xuất kinh doanh của doanh nghiệp theo quy định của pháp luật.
Nghiên cứu, lai tạo, thử nghiệm và sản xuất các loại hạt giống (không thực hiện tại trụ sở chính).
</t>
    </r>
    <r>
      <rPr>
        <sz val="9"/>
        <color indexed="10"/>
        <rFont val="Times New Roman"/>
        <family val="1"/>
      </rPr>
      <t>Sản xuất các loại hóa chất diệt côn trùng (gián, muỗi, ruồi,…)</t>
    </r>
    <r>
      <rPr>
        <sz val="9"/>
        <rFont val="Times New Roman"/>
        <family val="1"/>
      </rPr>
      <t xml:space="preserve">
</t>
    </r>
  </si>
  <si>
    <r>
      <t>Sản xuất chất phụ gia, chế phẩm sinh học dùng để chế biến thức ăn cho gia súc, thức ăn cho gia cầm và thức ăn thủy sản</t>
    </r>
    <r>
      <rPr>
        <sz val="9"/>
        <color indexed="10"/>
        <rFont val="Times New Roman"/>
        <family val="1"/>
      </rPr>
      <t>;</t>
    </r>
    <r>
      <rPr>
        <sz val="9"/>
        <rFont val="Times New Roman"/>
        <family val="1"/>
      </rPr>
      <t xml:space="preserve"> Thực hiện các dịch vụ hỗ trợ việc tiêu thụ sản phẩm do doanh nghiệp sản xuấ; Thực hiện quyền </t>
    </r>
    <r>
      <rPr>
        <sz val="9"/>
        <color indexed="10"/>
        <rFont val="Times New Roman"/>
        <family val="1"/>
      </rPr>
      <t>xuất khẩu</t>
    </r>
    <r>
      <rPr>
        <sz val="9"/>
        <rFont val="Times New Roman"/>
        <family val="1"/>
      </rPr>
      <t>, nhập khẩu, phân phối.</t>
    </r>
  </si>
  <si>
    <r>
      <t xml:space="preserve">INDUSTRIEWERK SCHAEFFLER INA-INGENIEURDIENST GMBH; đại diện bởi: </t>
    </r>
    <r>
      <rPr>
        <sz val="9"/>
        <color indexed="10"/>
        <rFont val="Times New Roman"/>
        <family val="1"/>
      </rPr>
      <t>Ông KLAUS GEORG JOSEF DEIBENBERGER và Ông HARALD DEWERT</t>
    </r>
  </si>
  <si>
    <r>
      <t xml:space="preserve">Sản xuất sơn dùng cho các sản phẩm nhựa và kim loại; </t>
    </r>
    <r>
      <rPr>
        <sz val="9"/>
        <color indexed="10"/>
        <rFont val="Times New Roman"/>
        <family val="1"/>
      </rPr>
      <t>sản xuất mực các loại: mực in, mực viết hoặc mực vẽ và các loại mực khác; sản xuất hỗn hợp dung môi hữu cơ và các chất pha loãng; các chất tẩy sơn</t>
    </r>
  </si>
  <si>
    <r>
      <t xml:space="preserve">Sản xuất túi khí đo huyết áp với quy mô </t>
    </r>
    <r>
      <rPr>
        <sz val="9"/>
        <color indexed="10"/>
        <rFont val="Times New Roman"/>
        <family val="1"/>
      </rPr>
      <t>20.000.000 cái/năm;</t>
    </r>
    <r>
      <rPr>
        <sz val="9"/>
        <rFont val="Times New Roman"/>
        <family val="1"/>
      </rPr>
      <t xml:space="preserve"> Sản xuất túi khí của xe hơi với quy mô</t>
    </r>
    <r>
      <rPr>
        <sz val="9"/>
        <color indexed="10"/>
        <rFont val="Times New Roman"/>
        <family val="1"/>
      </rPr>
      <t xml:space="preserve"> 500.000 cái/năm</t>
    </r>
  </si>
  <si>
    <r>
      <t xml:space="preserve">Sản xuất các loại mút xốp, khay bằng nhựa, bao bì bằng carton; thực hiện quyền XNK, PP; </t>
    </r>
    <r>
      <rPr>
        <sz val="9"/>
        <color indexed="10"/>
        <rFont val="Times New Roman"/>
        <family val="1"/>
      </rPr>
      <t>sản xuất túi, tấm, màng nylon với quy mô 150 tấn/năm</t>
    </r>
  </si>
  <si>
    <r>
      <t xml:space="preserve">Sản xuất các loại bơm có kích thước nhỏ dùng cho các thiết bị y tế, máy in và các thiết bị khác; </t>
    </r>
    <r>
      <rPr>
        <sz val="9"/>
        <color indexed="10"/>
        <rFont val="Times New Roman"/>
        <family val="1"/>
      </rPr>
      <t>Sản xuất các sản phẩm nhựa từ plastic với quy mô 78 tấn/năm</t>
    </r>
  </si>
  <si>
    <r>
      <t xml:space="preserve">Sản xuất các linh kiện cơ khí dùng cho máy móc, công cụ bơm thủy lực (không bao gồm công đoạn xi mạ); </t>
    </r>
    <r>
      <rPr>
        <sz val="9"/>
        <color indexed="10"/>
        <rFont val="Times New Roman"/>
        <family val="1"/>
      </rPr>
      <t>thực hiện quyền xuất khẩu, nhập khẩu, phân phối bán buôn, bán lẻ (không thành lập cơ sở bán lẻ) các sản phẩm có mã HS: 3923, 7307, 7320, 7325, 7326, 7616, 8202, 8203, 8204, 8207, 8208, 8413, 8414, 8415, 8431, 8432, 8433, 8457, 8458, 8459, 8460, 8461, 8466, 8467, 8481, 8607, 8708, 8714, 8716, 9008, 9011, 9017, 9031 và 9033</t>
    </r>
  </si>
  <si>
    <r>
      <t xml:space="preserve">Sản xuất máy may (không bao gồm công đoạn xi mạ); sản xuất máy cắt (vải, da, giấy…); sản xuát các loại linh kiện, vật tư, phụ tùng cho các sản phẩm máy may; cung cấp dịch vụ kiểm tra, đánh giá kỹ thuật, sửa chữa các sản phẩm máy may, máy cắt; </t>
    </r>
    <r>
      <rPr>
        <sz val="9"/>
        <color indexed="10"/>
        <rFont val="Times New Roman"/>
        <family val="1"/>
      </rPr>
      <t>sản xuất máy thêu, các loại linh kiện, vật tư, phụ tùng cho các sản phẩm máy thêu; cung cấp dịch vụ kiểm tra, đánh giá kỹ thuật, sữa chữa các sản phẩm máy thêu.</t>
    </r>
  </si>
  <si>
    <r>
      <t xml:space="preserve">Sản xuất các loại khuôn nhựa và các bộ phận có liên quan của khuôn nhựa dùng trong gia dụng và công nghiệp; sản xuất các linh kiện điện tử cho sản phẩm điện gia dụng như linh kiện điện tử của ấm điện, nồi cơm điện, máy hút bụi; Sản xuất các sản phẩm nhựa dùng trong gia dụng (ly, chén, đũa muỗng,…; thực hiện quyền XK,NK,PP mặt hàng mã hs: 3903, 3923, 3924, 8480, 8536, 8462, </t>
    </r>
    <r>
      <rPr>
        <sz val="9"/>
        <color indexed="10"/>
        <rFont val="Times New Roman"/>
        <family val="1"/>
      </rPr>
      <t>3215, 3701, 4821</t>
    </r>
  </si>
  <si>
    <r>
      <t xml:space="preserve">Sản xuất, gia công các sản phẩm làm từ nhựa (sản phẩm công nghiệp nói chung, vật liệu xây dựng, vật liệu trang trí nội ngoại thất cho trung tâm thương mại và nhà ở, vật liệu kỹ thuật nông nghiệp và dân dụng, phụ kiện đồ điện gia dụng, đồ nội thất…) và các sản phẩm làm từ nhôm (khuôn cửa ra vào,…); </t>
    </r>
    <r>
      <rPr>
        <sz val="9"/>
        <color indexed="10"/>
        <rFont val="Times New Roman"/>
        <family val="1"/>
      </rPr>
      <t>thực hiện quyền xuất nhập khẩu và phân phối các mặt hàng có mã HS: 3901, 3903, 3906, 3907, 3926, 4418, 7604, 8480; thực hiện hoạt động bảo trì, sửa chữa sản phẩm của Công ty, do Công ty cung cấp và các sản phẩm cùng chủng loại nhưng không phải sản phẩm do Công ty sản xuất.</t>
    </r>
  </si>
  <si>
    <r>
      <t xml:space="preserve">NISSHIN SEIFUN GROUP INC; Đại diện bởi: </t>
    </r>
    <r>
      <rPr>
        <sz val="9"/>
        <color indexed="10"/>
        <rFont val="Times New Roman"/>
        <family val="1"/>
      </rPr>
      <t>Ông NOBUKI KEMMOKU</t>
    </r>
  </si>
  <si>
    <r>
      <t xml:space="preserve">Sản xuất các sp nhựa (chai, hộp, nút, lọ, linh kiện, phụ kiện, sp khác,…); sản xuất khuôn và linh kiện khuôn để sản xuất sp nhựa; </t>
    </r>
    <r>
      <rPr>
        <sz val="9"/>
        <color indexed="10"/>
        <rFont val="Times New Roman"/>
        <family val="1"/>
      </rPr>
      <t>thực hiện quyền XNK, PP các mặt hàng có mã HS 3923, 3926, 3901, 3902, 3903, 3904, 3905, 3906, 3907, 3908, 3921, 7326, 8443 và 8480</t>
    </r>
  </si>
  <si>
    <r>
      <rPr>
        <sz val="9"/>
        <color indexed="8"/>
        <rFont val="Times New Roman"/>
        <family val="1"/>
      </rPr>
      <t>Sản xuất bột silacate làm men sành sứ với qui mô 4.030 tấn/năm</t>
    </r>
    <r>
      <rPr>
        <sz val="9"/>
        <color indexed="10"/>
        <rFont val="Times New Roman"/>
        <family val="1"/>
      </rPr>
      <t>; Sản xuất bột kim loại nguyên liệu các loại với quy mô 100 tấn sp/năm; thực hiện quyền XK, NK, PP các mặt hàng có mã HS 2530, 2614, 2615, 2818, 2839, 6809, 6811, 6904, 6908, 6909, 6910, 6914</t>
    </r>
  </si>
  <si>
    <r>
      <t xml:space="preserve">Cty TNHH Unicity Labs Việt Nam </t>
    </r>
    <r>
      <rPr>
        <sz val="9"/>
        <color indexed="10"/>
        <rFont val="Arial"/>
        <family val="2"/>
      </rPr>
      <t>(thuê nhà xưởng Cty CP Amata VN)</t>
    </r>
  </si>
  <si>
    <r>
      <t xml:space="preserve">ASAHI KASEI HOMES CORPORATION; đại diện bởi: </t>
    </r>
    <r>
      <rPr>
        <sz val="9"/>
        <color indexed="10"/>
        <rFont val="Times New Roman"/>
        <family val="1"/>
      </rPr>
      <t>Ông FUMITOSHI KAWABATA</t>
    </r>
    <r>
      <rPr>
        <sz val="9"/>
        <rFont val="Times New Roman"/>
        <family val="1"/>
      </rPr>
      <t xml:space="preserve">;
ASAHI KASEI JYUKO CO., LTD; </t>
    </r>
    <r>
      <rPr>
        <sz val="9"/>
        <color indexed="10"/>
        <rFont val="Times New Roman"/>
        <family val="1"/>
      </rPr>
      <t>Đại diện bởi: Ông SHUNSUKE NAKAJIMA</t>
    </r>
  </si>
  <si>
    <r>
      <t xml:space="preserve">Sản xuất bộ nguồn cung cấp điện, bộ sạch điện và linh kiện với quy mô </t>
    </r>
    <r>
      <rPr>
        <sz val="9"/>
        <color indexed="10"/>
        <rFont val="Times New Roman"/>
        <family val="1"/>
      </rPr>
      <t>30.000.000 sản phẩm/năm</t>
    </r>
  </si>
  <si>
    <r>
      <t xml:space="preserve">Sản xuất sơn các loại (sơn acrylic, sơn synthetic resin, sơn ethylen vinyl acetate, sơn epoxy, sơn polyurethane, sơn silicon) với quy mô 345 tấn sản phẩm/năm; </t>
    </r>
    <r>
      <rPr>
        <sz val="9"/>
        <color indexed="10"/>
        <rFont val="Times New Roman"/>
        <family val="1"/>
      </rPr>
      <t>sản xuất bột đánh bóng, phụ gia trong xi măng, ma tít để gắn kính, để ghép nối, các chất gắn nhựa, các hợp chất dùng để trát, gắn và các loại ma tít khác; các chất bả bề mặt trước khi sơn; các vật liệu phủ bề mặt không chịu nhiệt, dùng để phủ bề mặt chính nhà, tường trong nhà, sàn, trần nhà hoặc tương tự với quy mô 3.000 tấn/năm; thực hiện quyền xuất khẩu, quyền nhập khẩu và quyền phân phối các mặt hàng có mã HS: 2505, 2512.00.00, 3208, 3209, 3210, 3214, 5603, 5904, 6810 và 7019</t>
    </r>
  </si>
  <si>
    <r>
      <t xml:space="preserve">Cty TNHH Yulung Paint Manufacturing (VN) </t>
    </r>
    <r>
      <rPr>
        <sz val="9"/>
        <color indexed="10"/>
        <rFont val="Times New Roman"/>
        <family val="1"/>
      </rPr>
      <t>(thuê nhà xưởng Cty CP Amata (VN))</t>
    </r>
  </si>
  <si>
    <r>
      <t xml:space="preserve">Cty TNHH Daiwa Kenkozai Việt Nam </t>
    </r>
    <r>
      <rPr>
        <sz val="9"/>
        <color indexed="10"/>
        <rFont val="Times New Roman"/>
        <family val="1"/>
      </rPr>
      <t>(thuê nhà xưởng của Cty CP Đô thị Amata Biên Hòa)</t>
    </r>
  </si>
  <si>
    <r>
      <t xml:space="preserve">Sản xuất các loại nước giải khát làm từ trái cây, sâm cao ly, nước tinh khiêt; sản xuất các loại bánh nhân trái cây và chế biến các mặt hàng nông sản thực phẩm; cho thuê nhà xưởng dôi dư; </t>
    </r>
    <r>
      <rPr>
        <sz val="9"/>
        <color indexed="10"/>
        <rFont val="Times New Roman"/>
        <family val="1"/>
      </rPr>
      <t>sản xuất lon vật liệu bao gói chưa đựng thực phẩm (bằng kim loại)</t>
    </r>
  </si>
  <si>
    <r>
      <t>Công ty CP Sơn Đồng Nai,</t>
    </r>
    <r>
      <rPr>
        <sz val="9"/>
        <color indexed="10"/>
        <rFont val="Times New Roman"/>
        <family val="1"/>
      </rPr>
      <t xml:space="preserve"> Giấy chứng nhận đăng ký doanh nghiệp số 3600451024 ngày 30/8/2016</t>
    </r>
  </si>
  <si>
    <r>
      <t xml:space="preserve">Sản xuất các loại sơn cao cấp, dung môi pha loãng sơn, hóa chất xử lý bề mặt và bột trét tường với quy mô </t>
    </r>
    <r>
      <rPr>
        <sz val="9"/>
        <color indexed="10"/>
        <rFont val="Times New Roman"/>
        <family val="1"/>
      </rPr>
      <t>35.000 tấn/năm.</t>
    </r>
    <r>
      <rPr>
        <sz val="9"/>
        <rFont val="Times New Roman"/>
        <family val="1"/>
      </rPr>
      <t xml:space="preserve">
- Thực hiện quyền xuất khẩu, quyền nhập khẩu các mặt hàng phù hợp với mục tiêu sản xuất kinh doanh của Doanh nghiệp.
- Thực hiện quyền phân phối </t>
    </r>
  </si>
  <si>
    <r>
      <t xml:space="preserve">NIPPON PAINT (SINGAPORE) CO., PTE LTD; đại diện bởi Ông WANG CHYANG hộ chiếu số </t>
    </r>
    <r>
      <rPr>
        <sz val="9"/>
        <color indexed="10"/>
        <rFont val="Times New Roman"/>
        <family val="1"/>
      </rPr>
      <t>E5938562A ngày 23/3/2016</t>
    </r>
  </si>
  <si>
    <r>
      <t xml:space="preserve">sản xuất, gia công các loại sản phẩm may mặc, bảo hộ lao động; sản xuất, gia công giày và bán thành phẩm giày; </t>
    </r>
    <r>
      <rPr>
        <sz val="9"/>
        <color indexed="10"/>
        <rFont val="Times New Roman"/>
        <family val="1"/>
      </rPr>
      <t>sản xuất, gia công các loại ba lô, túi xách (không bao gồm công đoạn giặt nhuộm) với quy mô 100.000 sản phẩm/năm</t>
    </r>
  </si>
  <si>
    <r>
      <t xml:space="preserve">Sản xuất và kinh doanh các sản phẩm diệt côn trùng gia dụng bao gồm: nhang trừ muỗi, </t>
    </r>
    <r>
      <rPr>
        <sz val="9"/>
        <color indexed="10"/>
        <rFont val="Times New Roman"/>
        <family val="1"/>
      </rPr>
      <t>chất xông đuổi muỗi</t>
    </r>
    <r>
      <rPr>
        <sz val="9"/>
        <rFont val="Times New Roman"/>
        <family val="1"/>
      </rPr>
      <t xml:space="preserve">, bình xịt côn trùng, máy xông muỗi chạy điện,..., chế phẩm diệt loại gặm nhắm, các sản phẩm khử mùi và làm thơm, các loại sản phẩm bình xịt, </t>
    </r>
    <r>
      <rPr>
        <sz val="9"/>
        <color indexed="10"/>
        <rFont val="Times New Roman"/>
        <family val="1"/>
      </rPr>
      <t>chế phẩm xịt phòng</t>
    </r>
    <r>
      <rPr>
        <sz val="9"/>
        <rFont val="Times New Roman"/>
        <family val="1"/>
      </rPr>
      <t xml:space="preserve">; sản xuất chất ủi quần áo, chất tẩy bề mặt, chất tẩy mốc và các loại mỹ phẩm dạng xịt, bột trộn, bột đá dùng để sản xuất nhang trừ muỗi, chất xua muỗi trực tiếp trên da (dạng xịt, kem, nước, giấy ướt), các loại chế phẩm diệt khuẩn gia dụng; tực hiện quyền xuất khẩu, nhập khẩu, phân phối bán buôn; </t>
    </r>
    <r>
      <rPr>
        <sz val="9"/>
        <color indexed="10"/>
        <rFont val="Times New Roman"/>
        <family val="1"/>
      </rPr>
      <t>sản xất, lắp ráp, gia công các loại máy móc thiết bi5 phục vụ cho quá trình sản xuất các chế phẩm diệt côn  trùng gia dụng với quy mô 50 máy/năm.</t>
    </r>
  </si>
  <si>
    <r>
      <t xml:space="preserve">FUJITSU LIMITED; Đại diện bỞI </t>
    </r>
    <r>
      <rPr>
        <sz val="9"/>
        <color indexed="10"/>
        <rFont val="Times New Roman"/>
        <family val="1"/>
      </rPr>
      <t>Ông TATSUYA TANAKA</t>
    </r>
  </si>
  <si>
    <r>
      <t xml:space="preserve">ZUELLIG PHARMA PTE. LTD.; Đại diện bởi: </t>
    </r>
    <r>
      <rPr>
        <sz val="9"/>
        <color indexed="10"/>
        <rFont val="Times New Roman"/>
        <family val="1"/>
      </rPr>
      <t>Bà SEOW HENG CHOO</t>
    </r>
    <r>
      <rPr>
        <sz val="9"/>
        <rFont val="Times New Roman"/>
        <family val="1"/>
      </rPr>
      <t>.
- PIERRE FABRE MEDICAMENT PRODUCTION S.A.S; Đại diện bởi:</t>
    </r>
    <r>
      <rPr>
        <sz val="9"/>
        <color indexed="10"/>
        <rFont val="Times New Roman"/>
        <family val="1"/>
      </rPr>
      <t xml:space="preserve"> Ông GEORGES ANDRE</t>
    </r>
  </si>
  <si>
    <r>
      <t xml:space="preserve">sản xuất chi tiết của động cơ nhỏ, các loại động cơ nhỏ sử dụng cho các bộ phận điện tử lắp trong ô tô và các thiết bị nghe nhìn; Chế tạo và cải tạo thiết bị liên quan đến sản xuất motor nhỏ, linh kiện motor nhỏ; </t>
    </r>
    <r>
      <rPr>
        <sz val="9"/>
        <color indexed="10"/>
        <rFont val="Times New Roman"/>
        <family val="1"/>
      </rPr>
      <t>sản xuất trục kim loại, trong quy trình sản xuất không bao gồm công đoạn xi mạ</t>
    </r>
  </si>
  <si>
    <r>
      <t xml:space="preserve">SHINPOONG PHARMACEUTICAL CO., LTD;
</t>
    </r>
    <r>
      <rPr>
        <sz val="9"/>
        <color indexed="10"/>
        <rFont val="Times New Roman"/>
        <family val="1"/>
      </rPr>
      <t>POSCO DAEWOO ORPORATION</t>
    </r>
    <r>
      <rPr>
        <sz val="9"/>
        <rFont val="Times New Roman"/>
        <family val="1"/>
      </rPr>
      <t xml:space="preserve">; đại diện bởi: Ông </t>
    </r>
    <r>
      <rPr>
        <sz val="9"/>
        <color indexed="10"/>
        <rFont val="Times New Roman"/>
        <family val="1"/>
      </rPr>
      <t>AN SANG CHEOL</t>
    </r>
  </si>
  <si>
    <r>
      <t>Sản xuất và thực hiện dịch vụ lắp đặt, bảo trì thiết bị trao đổi nhiệt; sản xuất và thực hiện dịch vụ lắp đặt, bảo trì bồn áp lực, bồn không áp; sản xuất và thực hiện dịch vụ lắp đặt, bảo trì ống thép, dàn, khung thép kết cấu dùng trong xây dựng; sản xuất tủ điều khiển điện và tủ phân phối đện; gia công lắp đặt máy phát điện di động; thiết kế máy móc và thiết bị;</t>
    </r>
    <r>
      <rPr>
        <sz val="9"/>
        <color indexed="10"/>
        <rFont val="Times New Roman"/>
        <family val="1"/>
      </rPr>
      <t xml:space="preserve"> xử lý kim loại bằng phương pháp nhiệt với quy mô 20 cái/năm; thực hiện quyền XK mặt hàng có mã HS 39251000 (bồn, thùng, bể chứa và các loại bể chứa tương tự FRP)</t>
    </r>
  </si>
  <si>
    <r>
      <t xml:space="preserve">Sản xuất thùng, bể chứa và dụng cụ chứa đựng bằng kim loại (bồn chứa nước).
Sản xuất sản phẩm khác bằng kim loại (các loại khay ăn cơm, khay đựng trà, ấm, nồi, bồn rửa mặt, bồn rửa bát, giá đỡ chụp bóng đèn điện).
Sản xuất máy công cụ (các loại công cụ cầm tay như búa, rìu, xà beng).
Sản xuất giường, tủ, bàn, ghế, giá đỡ, bình phong, kệ ủi đồ bằng kim loại.
Sản xuất các chi tiết và phụ tùng cho xe có động cơ (linh kiện khung xe gắn máy, xe ô tô).
Sản xuất các loại xe đẩy hàng.
Sản xuất các loại vỏ, hộp của các sản phẩm điện, điện tử, kệ dẫn dây điện.
Dịch vụ trang trí nội thất.
Sản xuất các loại sản phẩm từ kim loại nhôm bao gồm các sản phẩm nhôm định hình, đồ dùng bằng nhôm và khung nhôm, các sản phẩm nhôm được sản xuất bằng công nghệ đúc áp lực.
Sản xuất các loại sản phẩm từ kính (tấm).
Gia công dập, ép, cán, kéo và cắt thép.
Lắp ráp máy vi tính (bao gồm máy vi tính để bàn và máy vi tính xách tay), thiết bị ngoại vi của máy vi tính và sản xuất linh kiện phụ tùng dùng cho máy vi tính, thiết bị ngoại vi của máy vi tính.
Lắp ráp điện thoại (bao gồm điện thoại cố định và điện thoại di động).
Thực hiện quyền xuất khẩu và quyền nhập khẩu.
Sản xuất quạt công nghiệp các loại.
Sản xuất các loại cửa bằng gỗ (từ nguồn gỗ hợp pháp) và kim loại.
Sản xuất các sản phẩm bằng gỗ (từ nguồn gỗ hợp pháp), đá và kim loại dùng trong nhà bếp như kệ bếp, quầy bếp, sọt đựng đồ…; </t>
    </r>
    <r>
      <rPr>
        <sz val="9"/>
        <color indexed="10"/>
        <rFont val="Times New Roman"/>
        <family val="1"/>
      </rPr>
      <t>sản xuất, gia công khuôn mẫu với quy mô 200 khuôn/năm; sản xuất linh kiện quạt các loại với quy mô 5.000 sản phẩm/năm. Trong quy  trình sản xuất không có công đoạn xi mạ</t>
    </r>
    <r>
      <rPr>
        <sz val="9"/>
        <rFont val="Times New Roman"/>
        <family val="1"/>
      </rPr>
      <t xml:space="preserve">
</t>
    </r>
  </si>
  <si>
    <r>
      <rPr>
        <sz val="9"/>
        <color indexed="10"/>
        <rFont val="Times New Roman"/>
        <family val="1"/>
      </rPr>
      <t>Sản xuất các tấm plastic được định hình bằng nhiệt</t>
    </r>
    <r>
      <rPr>
        <sz val="9"/>
        <rFont val="Times New Roman"/>
        <family val="1"/>
      </rPr>
      <t>;  sản xuất các linh kiện hoặc sản phẩm bằng nhựa thông qua máy phun ép nhựa. Sản xuất các sp mút xốp polystyrene, các sp siêu bao bì carton ba lớp nhăn, các tấm plastic giữ nhiệt với quy mô 890 tấn sp/năm, tương đương 30.000 sp/năm, cung cấp các dịch vụ thiết kế các sp bao bì; sản xuất các linh kiện, sp bằng nhựa thông qua máy phun ép nhựa với quy mô 50 tấn sp/năm, tương đương 20.000.000 sp/năm; sản xuất sp khay nhựa chứa đựng thực phẩm với quy mô 50 tấn sp/năm</t>
    </r>
  </si>
  <si>
    <r>
      <t xml:space="preserve">Chế biến nhân điều; </t>
    </r>
    <r>
      <rPr>
        <sz val="9"/>
        <color indexed="12"/>
        <rFont val="Times New Roman"/>
        <family val="1"/>
      </rPr>
      <t>Sơ chế hạt hạnh nhân, hạt hạnh đào chưa tách vỏ và đã tách vỏ đạt tiêu chuẩn chất lượng xuất khẩu phù hợp với các quy định về tiêu chuẩn chất lượng có liên quan của Việt Nam. chế biến hạt đậu phộng, chế biến dầu đậu phộng, bơ động phộng, bánh động phộng và các sp khác chê biến từ đậu phộng đạt tiêu chuẩn xuất khẩu phù hơp với các quy định về tiêu chuẩn chất lượng có liên quan của VN với quy mô 4.500 tấn/năm</t>
    </r>
  </si>
  <si>
    <r>
      <t xml:space="preserve">In và các dịch vụ liên quan đến in (In các sản phẩm nhãn, thẻ treo, phù hiệu, logo trên các chất liệu bằng vải, giấy, nhựa và da); Dệt vải và hoàn thiện các sản phẩm dệt (dệt các loại nhãn, dây đai); Thêu các loại nhãn, phù hiệu và dây đeo; </t>
    </r>
    <r>
      <rPr>
        <sz val="9"/>
        <color indexed="10"/>
        <rFont val="Times New Roman"/>
        <family val="1"/>
      </rPr>
      <t>sản xuất sơn</t>
    </r>
  </si>
  <si>
    <r>
      <t xml:space="preserve">Cty TNHH Seong Ji Sài Gòn </t>
    </r>
    <r>
      <rPr>
        <sz val="9"/>
        <color indexed="10"/>
        <rFont val="Arial"/>
        <family val="2"/>
      </rPr>
      <t>(thuê nhà xưởng của Cty TNHH Duy Hiếu)</t>
    </r>
  </si>
  <si>
    <r>
      <t>Cty TNHH Greatex (VN) (</t>
    </r>
    <r>
      <rPr>
        <sz val="9"/>
        <color indexed="10"/>
        <rFont val="Times New Roman"/>
        <family val="1"/>
      </rPr>
      <t>thuê nx cty TNHH All Super (VN) trong thời hạn 5 năm)</t>
    </r>
  </si>
  <si>
    <r>
      <t xml:space="preserve">Sản xuất các hoạt chất tẩy rửa LAS và SLS/SLES; thực hiện quyền xuất khẩu và nhập khẩu; thực hiện quyền phân phối bán buôn, bán lẻ các mặt hàng có mã HS 3402, 3817, 2835, 3002 và 2102; </t>
    </r>
    <r>
      <rPr>
        <sz val="9"/>
        <color indexed="10"/>
        <rFont val="Times New Roman"/>
        <family val="1"/>
      </rPr>
      <t>thực hiện hoạt động đặt gia công, nhận gia công, gia công các sản phẩm chất tẩy rửa LAS và SLS/SLESS</t>
    </r>
  </si>
  <si>
    <r>
      <t xml:space="preserve">Sản xuất và phân phối các loại dầu nhờn, mỡ công nghiệp; nhập khẩu, tồn chứa, pha chế, đóng thùng và phân phối các loại nhựa đường; sản xuất, pha chế, tồn trữ, phân phối các loại dung môi đặc biệt, chất tạo màng làm nguyên liệu để sản xuất sơn, chất dẻo và cung cấp cho các ngành công nghiệp khác; các chất giảm độ đông đặc của dầu mỏ và khử nước trong khai thác dầu mỏ; cung cấp nguyên liệu và các chất trung gian cho sản xuất bột giặt và tẩy rửa; Thực hiện quyền nhập khẩu theo quy định các mặt hàng có mã HS 3819, 3214, 2713, 2712, 2715, 2853, 3402, 3403, 3817, 8424; </t>
    </r>
    <r>
      <rPr>
        <sz val="9"/>
        <color indexed="10"/>
        <rFont val="Times New Roman"/>
        <family val="1"/>
      </rPr>
      <t>cung cấp dịch vụ nghiên cứu thị trường; cung cấp dịch vụ tư vấn quản lý</t>
    </r>
  </si>
  <si>
    <r>
      <t xml:space="preserve">Sản xuất ống xả, linh kiện ống xả và các chi tiết rèn, chi tiết dập xe gắn máy và ô tô với quy mô đạt 3.360.000 sản phẩm/năm;
- Sản xuất lắp ráp các sản phẩm dập dân dụng (tủ phân phối điện, khay đựng thực phẩm) với quy mô đạt 3.562.500 sản phẩm/năm;
- Chế tạo các sản phẩm nhựa cho ô tô, xe gắn máy với quy mô đạt 480.000 sản phẩm/năm;
- Chế tạo khuôn mẫu với quy mô đạt 500 sản phẩm/năm.
- Gia công cơ khí với quy mô </t>
    </r>
    <r>
      <rPr>
        <sz val="9"/>
        <color indexed="10"/>
        <rFont val="Times New Roman"/>
        <family val="1"/>
      </rPr>
      <t>5.000.000 sản phẩm/năm (tương đương 20.000 tấn sản phẩm/năm)</t>
    </r>
    <r>
      <rPr>
        <sz val="9"/>
        <rFont val="Times New Roman"/>
        <family val="1"/>
      </rPr>
      <t xml:space="preserve">;
</t>
    </r>
    <r>
      <rPr>
        <sz val="9"/>
        <color indexed="10"/>
        <rFont val="Times New Roman"/>
        <family val="1"/>
      </rPr>
      <t>Sản xuất các cấu kiện kim loại với quy mô 15.000 tấn sản phẩm/năm.</t>
    </r>
    <r>
      <rPr>
        <sz val="9"/>
        <rFont val="Times New Roman"/>
        <family val="1"/>
      </rPr>
      <t xml:space="preserve">
</t>
    </r>
    <r>
      <rPr>
        <sz val="9"/>
        <color indexed="10"/>
        <rFont val="Times New Roman"/>
        <family val="1"/>
      </rPr>
      <t>+ Sản xuất giường, tủ, bàn, ghế với quy mô 36.000 tấn sản phẩm/năm.
(Trong quy trình sản xuất, gia công các sản phẩm của Công ty không bao gồm công đoạn xi mạ)</t>
    </r>
    <r>
      <rPr>
        <sz val="9"/>
        <rFont val="Times New Roman"/>
        <family val="1"/>
      </rPr>
      <t xml:space="preserve">
</t>
    </r>
  </si>
  <si>
    <r>
      <t xml:space="preserve">Sản xuất các linh kiện, phụ tùng bằng kim loại và và nhựa dùng cho xe ôtô và xe gắn máy; các loại công cụ và thiết bị điện với quy mô </t>
    </r>
    <r>
      <rPr>
        <sz val="9"/>
        <color indexed="10"/>
        <rFont val="Times New Roman"/>
        <family val="1"/>
      </rPr>
      <t>5.199.300 sản phẩm/năm</t>
    </r>
    <r>
      <rPr>
        <sz val="9"/>
        <rFont val="Times New Roman"/>
        <family val="1"/>
      </rPr>
      <t>; Sản xuất khuôn đúc bằng kim loại và nhựa với quy mô 100 bộ/năm; Sản xuất xe 4 bánh chuyên dùng để phục vụ cho sân gôn (golf car) với quy mô 200 sản phẩm/năm; Sản xuất máy bán hàng tự động và máy đổi tiền tự động với quy mô 50 sản phẩm/năm; Thực hiện dịch vụ kiểm tra chất lượng và sửa chữa các loại khuôn đúc với quy mô 05 sản phẩm/năm; Sản xuất công cụ, dụng cụ dùng trong công nghiệp chế biến gỗ với quy mô 300 sản phẩm/năm; Sản xuất linh kiện của máy nén khí, máy bán hàng tự động với quy mô 150 sản phẩm/năm</t>
    </r>
  </si>
  <si>
    <r>
      <t xml:space="preserve">Sản xuất và gia công các loại linh kiện, phụ tùng bằng kim loại dùng cho xe ô tô và xe gắn máy; sản xuất một số loại linh kiện điện, điện tử; sản xuất và gia công khuôn mẫu kim loại; </t>
    </r>
    <r>
      <rPr>
        <sz val="9"/>
        <color indexed="10"/>
        <rFont val="Times New Roman"/>
        <family val="1"/>
      </rPr>
      <t>sản xuất và gia công các loại linh kiện, dụng cụ hít nhả sắt tự động, bình phòng cháy chữa cháy, mắt kính đeo bằng kim loại, nam châm với quy mô 200 tấn/năm (không có công đoạn sơn phủ kim loại)</t>
    </r>
  </si>
  <si>
    <r>
      <t xml:space="preserve">Sản xuất các vật liệu tổng hợp phủ bề mặt các sản phẩm để chống nóng, chống thấm; sản xuất máy bơm nước, mô tơ và các linh kiện có liên quan; thực hiện hoạt động dịch vụ; </t>
    </r>
    <r>
      <rPr>
        <sz val="9"/>
        <color indexed="10"/>
        <rFont val="Times New Roman"/>
        <family val="1"/>
      </rPr>
      <t>sửa chữa các linh kiện, phụ kiện dùng cho máy móc công nghiệp, thiết bị ngành cấp, thoát nước và thiết bị phòng cháy chữa cháy với doanh thu 15.000.000.000 đồng/năm</t>
    </r>
  </si>
  <si>
    <r>
      <t xml:space="preserve">Sản xuất các loại găng tay bằng vải, da, sợi và len (sử dụng da thành phẩm); Sản xuất các loại khẩu trang, yếm, ống tay, nón bằng vải và da (sử dụng da thành phẩm); Dệt vải (không có công đoạn nhuộm); </t>
    </r>
    <r>
      <rPr>
        <sz val="9"/>
        <color indexed="12"/>
        <rFont val="Times New Roman"/>
        <family val="1"/>
      </rPr>
      <t xml:space="preserve">Sản xuất các loại sợi chỉ thun (sử dụng sợi và thun thành phẩm); Sản xuất các loại bao tay bằng sợi và len nhúng nhựa latex và nhúng PU
</t>
    </r>
  </si>
  <si>
    <r>
      <t>sản xuất thức ăn gia súc với quy mô</t>
    </r>
    <r>
      <rPr>
        <sz val="9"/>
        <color indexed="10"/>
        <rFont val="Times New Roman"/>
        <family val="1"/>
      </rPr>
      <t xml:space="preserve"> 114.000 tấn/năm</t>
    </r>
    <r>
      <rPr>
        <sz val="9"/>
        <rFont val="Times New Roman"/>
        <family val="1"/>
      </rPr>
      <t xml:space="preserve">, thức ăn thủy sản; thực hiện quyền xuất khẩu, nhập khẩu và phân phối; </t>
    </r>
    <r>
      <rPr>
        <sz val="9"/>
        <color indexed="10"/>
        <rFont val="Times New Roman"/>
        <family val="1"/>
      </rPr>
      <t>sản xuất giống thủy sản; nuôi trồng thủy sản biển; chế biến, bảo quản thủy sản và các sản phẩm từ thủy sản; sản xuất thức ăn gia cầm với quy mô 33.000 tấn/năm</t>
    </r>
  </si>
  <si>
    <r>
      <t xml:space="preserve">Sản xuất bộ tản nhiệt, hệ thống thông gió, hệ thống làm lạnh cho xe ô tô và xe gắn máy; sản xuất linh kiện, phụ tùng cho xe ô tô và xe gắn máy; </t>
    </r>
    <r>
      <rPr>
        <sz val="9"/>
        <color indexed="10"/>
        <rFont val="Times New Roman"/>
        <family val="1"/>
      </rPr>
      <t>sản xuất, gia công khuôn cho ngành công nghiệp và gia dụng; xử lý bề mặt các loại linh kiện và khuôn</t>
    </r>
  </si>
  <si>
    <r>
      <t xml:space="preserve">Sản xuất các loại đán piano với quy mô </t>
    </r>
    <r>
      <rPr>
        <sz val="9"/>
        <color indexed="10"/>
        <rFont val="Times New Roman"/>
        <family val="1"/>
      </rPr>
      <t>5.000 cây/năm</t>
    </r>
    <r>
      <rPr>
        <sz val="9"/>
        <rFont val="Times New Roman"/>
        <family val="1"/>
      </rPr>
      <t xml:space="preserve">; sửa chữa và tân trang các loại đàn piano với quy mô </t>
    </r>
    <r>
      <rPr>
        <sz val="9"/>
        <color indexed="10"/>
        <rFont val="Times New Roman"/>
        <family val="1"/>
      </rPr>
      <t>5.000 cây/năm</t>
    </r>
    <r>
      <rPr>
        <sz val="9"/>
        <rFont val="Times New Roman"/>
        <family val="1"/>
      </rPr>
      <t xml:space="preserve">; cho thuê nhà xưởng dôi dư với diện tích 700 m2; </t>
    </r>
    <r>
      <rPr>
        <sz val="9"/>
        <color indexed="10"/>
        <rFont val="Times New Roman"/>
        <family val="1"/>
      </rPr>
      <t>sản xuất ghế piano với quy mô 5.000 sản phẩm/năm; sản xuất, lắp ráp linh kiện, phụ kiện nhạc cụ với quy mô 3.000 bộ sản phẩm/năm</t>
    </r>
  </si>
  <si>
    <r>
      <rPr>
        <sz val="9"/>
        <color indexed="8"/>
        <rFont val="Times New Roman"/>
        <family val="1"/>
      </rPr>
      <t>Sản xuất các loại khuôn với quy mô</t>
    </r>
    <r>
      <rPr>
        <sz val="9"/>
        <color indexed="10"/>
        <rFont val="Times New Roman"/>
        <family val="1"/>
      </rPr>
      <t xml:space="preserve"> 750 cái/năm (tương đương 41,45 tấn sản phẩm/năm)</t>
    </r>
    <r>
      <rPr>
        <sz val="9"/>
        <color indexed="8"/>
        <rFont val="Times New Roman"/>
        <family val="1"/>
      </rPr>
      <t xml:space="preserve">; sản xuất linh kiện, phụ tùng chi tiết bằng kim loại cho xe ôtô, xe gắn máy và máy móc công nghiệp với quy mô </t>
    </r>
    <r>
      <rPr>
        <sz val="9"/>
        <color indexed="10"/>
        <rFont val="Times New Roman"/>
        <family val="1"/>
      </rPr>
      <t>30.000.000 sản phẩm/năm (tương đương 3.600 tấn sản phẩm/năm); sản xuất bộ lọc dầu và các loại bộ lọc khác (bao gồm cả giấy lọc dầu) dùng cho xe ô tô, máy móc công nghiệp với quy mô 8.000.000 sản phẩm/năm (tương đương 800 tấn sản phẩm/năm); sản xuất thiết bị điện (ghế, giường massage, máy lạnh) với quy mô 3.000.000 sản phẩm/năm (tương đương 400.000 tấn sản phẩm/năm)</t>
    </r>
  </si>
  <si>
    <r>
      <t xml:space="preserve">Cty TNHH Jones &amp; Vining (Việt Nam) </t>
    </r>
    <r>
      <rPr>
        <sz val="9"/>
        <color indexed="12"/>
        <rFont val="Times New Roman"/>
        <family val="1"/>
      </rPr>
      <t>(thuê nhà xưởng Công ty TNHH Tam Hưng Việt Nam)</t>
    </r>
  </si>
  <si>
    <r>
      <t>Chế tạo, gia công các loại khuôn mẫu và linh kiện của khuôn;</t>
    </r>
    <r>
      <rPr>
        <sz val="9"/>
        <color indexed="10"/>
        <rFont val="Times New Roman"/>
        <family val="1"/>
      </rPr>
      <t xml:space="preserve"> sản xuất các bộ phận và linh kiện bằng kim loại cho xe có động cơ từ khuôn do Cty sản xuất với quy mô 12 tấn sản phẩm/năm; Rèn, dập, ép và kim loại với quy mô 12 tấn sản phẩm/năm</t>
    </r>
  </si>
  <si>
    <r>
      <t>Cty TNHH Omori Việt Nam (</t>
    </r>
    <r>
      <rPr>
        <sz val="9"/>
        <color indexed="10"/>
        <rFont val="Arial"/>
        <family val="2"/>
      </rPr>
      <t>thuê nhà xưởng Cty Yuoyi VN)</t>
    </r>
  </si>
  <si>
    <r>
      <rPr>
        <sz val="9"/>
        <color indexed="10"/>
        <rFont val="Times New Roman"/>
        <family val="1"/>
      </rPr>
      <t>TOKIN SINGAPORE PTE. LTD</t>
    </r>
    <r>
      <rPr>
        <sz val="9"/>
        <rFont val="Times New Roman"/>
        <family val="1"/>
      </rPr>
      <t xml:space="preserve">.; Đại diện bởi: </t>
    </r>
    <r>
      <rPr>
        <sz val="9"/>
        <color indexed="10"/>
        <rFont val="Times New Roman"/>
        <family val="1"/>
      </rPr>
      <t>Ông TSUTOMU HIRATAKA.</t>
    </r>
    <r>
      <rPr>
        <sz val="9"/>
        <rFont val="Times New Roman"/>
        <family val="1"/>
      </rPr>
      <t xml:space="preserve">
- </t>
    </r>
    <r>
      <rPr>
        <sz val="9"/>
        <color indexed="10"/>
        <rFont val="Times New Roman"/>
        <family val="1"/>
      </rPr>
      <t>TOKIN CORPORATION</t>
    </r>
    <r>
      <rPr>
        <sz val="9"/>
        <rFont val="Times New Roman"/>
        <family val="1"/>
      </rPr>
      <t>; Đại diện bởi: Ông SHIGENORI OYAMA</t>
    </r>
  </si>
  <si>
    <r>
      <t xml:space="preserve">SOJITZ AUTOMOTIVE&amp;ENGINEERING, INC;
đại diện bởi </t>
    </r>
    <r>
      <rPr>
        <sz val="9"/>
        <color indexed="10"/>
        <rFont val="Times New Roman"/>
        <family val="1"/>
      </rPr>
      <t>Ông NORIYUKI SEKITA/ MITSUBA CORPORATION; đại diện bởi Ông NOBORU HINO, hộ chiếu số MU4150428 ngày 13/11/2015</t>
    </r>
  </si>
  <si>
    <r>
      <t xml:space="preserve">Sản xuất các loại ruy băng dùng cho máy in và máy đánh chữ; lắp ráp các loại linh kiện điện tử; sản xuất linh kiện hộp, bình mực, mành hình các loại, ống nghiệm các loại, bình nhựa các loại, các chi tiết bằng nhựa dùng trong ngành điện tử; tái chế các loại hộp mực đã qua sử dụng; sản xuất các loại hộp mực, bình mực dùng cho máy in; sản xuất và đóng gòi các loại mực in; sản xuất đèn nền màn hình dùng trong sản phẩm điện tử;  sản xuất bao bì mỹ p[hẩm bằng nhựa; sản xuất miếng dán màn hình; sản xuất văn phòng phẩm; </t>
    </r>
    <r>
      <rPr>
        <sz val="9"/>
        <color indexed="10"/>
        <rFont val="Times New Roman"/>
        <family val="1"/>
      </rPr>
      <t>sản xuất tấm ráp dùng trong ngành y tế với quy mô 600.000 sản phẩm/năm</t>
    </r>
  </si>
  <si>
    <r>
      <t xml:space="preserve">Sản xuất, gia công các loại bu lông, tán, loong đền, đinh, vít, ngũ kim; các loại linh kiện bằng thép của xe mô tô, ô tô và của các sản phẩm điện gia dụng; xử lý nhiệt và gia công xử lý nhiệt; </t>
    </r>
    <r>
      <rPr>
        <sz val="9"/>
        <color indexed="10"/>
        <rFont val="Times New Roman"/>
        <family val="1"/>
      </rPr>
      <t>thực hiện quyền XNK, PP các mặt hàng có mã HS 3212, 4205, 7207, 7208, 7209, 7210, 7211, 7212, 7213, 7214, 7215, 7216, 7217, 7218, 7219, 7220, 7221, 7222, 7223, 7315, 7316, 7317, 7318, 7320, 7325, 7326, 7415, 7419, 7604, 8204, 8205, 8207, 8208, 8412, 8466, 8482, 8483, 8503, 8507, 8539, 8708, 8714, 9017, 9024, 9810</t>
    </r>
  </si>
  <si>
    <r>
      <t xml:space="preserve">Sản xuất chế biến thực phẩm từ gia súc, gia cầm và ngũ cốc với quy mô </t>
    </r>
    <r>
      <rPr>
        <sz val="9"/>
        <color indexed="10"/>
        <rFont val="Times New Roman"/>
        <family val="1"/>
      </rPr>
      <t>10.000 tấn/năm</t>
    </r>
  </si>
  <si>
    <r>
      <t xml:space="preserve">Sản xuất thiết bị vệ sinh cao cấp bằng sứ, bồn tắm, vòi nước và phụ kiện bằng kim loại dùng cho phòng tắm và các thiết bị vệ sinh; xử lý xi mạ sp trong dây chuyền sản xuất vòi nước bằng đồng do Cty sản xuất; </t>
    </r>
    <r>
      <rPr>
        <sz val="9"/>
        <color indexed="10"/>
        <rFont val="Times New Roman"/>
        <family val="1"/>
      </rPr>
      <t>Sản xuất các loại tủ cao cấp bằng nhựa, gỗ và inox dùng trong phòng tắm, nhà bếp; sản xuất, gia công, lắp ráp ray trượt cho thiết bị văn phòng, phòng tắm, phòng vệ sinh, nhà bếp; gia công, lắp ráp bộ lọc nước cho các thiết bị văn phòng, phòng tắm, phòng vệ sinh; thực hiện quyền XNK, PP các mặt hàng có mã HS 6906, 6910, 6914, 7324, 7418, 7613, 7615, 7016, 3922, 7324, 7418, 7615, 8421, 8516, 8481, 3926, 4421, 7324, 9403, 3922, 7324, 7616, 8421, 7013, 7007</t>
    </r>
  </si>
  <si>
    <r>
      <t xml:space="preserve">Nhuộm vải với quy mô 24.000.000 yard/năm; </t>
    </r>
    <r>
      <rPr>
        <sz val="9"/>
        <color indexed="10"/>
        <rFont val="Times New Roman"/>
        <family val="1"/>
      </rPr>
      <t>Sản xuất hàng may sẵn (trừ trang phục) với quy mô 5.000.000 sản phẩm/năm; May trang phục (trừ trang phục từ da lông thú) với quy mô 1.000.000 sản phẩm/năm; Sản xuất trang phục dệt kim, đan móc với quy mô 500.000 sản phẩm/năm; Thực hiện quyền nhập khẩu, quyền xuất khẩu và quyền phân phối</t>
    </r>
  </si>
  <si>
    <r>
      <t xml:space="preserve">Sản xuất thép thanh, thép dây không gỉ các loại, thép dây carbon các loại, thép dây hợp kim các loại; </t>
    </r>
    <r>
      <rPr>
        <sz val="9"/>
        <color indexed="10"/>
        <rFont val="Times New Roman"/>
        <family val="1"/>
      </rPr>
      <t>thực hiện quyền XNK, PP các mặt hàng 7217, 7223, 7409</t>
    </r>
  </si>
  <si>
    <r>
      <t xml:space="preserve">Sản xuất, nhuộm sợi các loại; Dệt, nhuộm và hoàn tất các loại vải cao cấp; </t>
    </r>
    <r>
      <rPr>
        <sz val="9"/>
        <color indexed="10"/>
        <rFont val="Times New Roman"/>
        <family val="1"/>
      </rPr>
      <t>thực hiện quyền XK, NK và phân phối bán buôn bán lẻ các mạt hàng cosmax HS: 5105, 5107, 5112, 6102, 6103, 6104, 6105, 6114, 6401, 6402, 6403, 6404, 6505</t>
    </r>
  </si>
  <si>
    <r>
      <t xml:space="preserve">Hủy bỏ mục tiêu </t>
    </r>
    <r>
      <rPr>
        <sz val="9"/>
        <color indexed="10"/>
        <rFont val="Times New Roman"/>
        <family val="1"/>
      </rPr>
      <t>Sản xuất bột đồng, bột thiếc, bột kẽm, bột inox, bột đồng thiếc, bột đồng kẽm và bột đồng sắt;</t>
    </r>
    <r>
      <rPr>
        <sz val="9"/>
        <rFont val="Times New Roman"/>
        <family val="1"/>
      </rPr>
      <t xml:space="preserve">
Sản xuất các sp dệt (vải may giày phục vụ cho ngành sản xuất giày dép) với quy mô </t>
    </r>
    <r>
      <rPr>
        <sz val="9"/>
        <color indexed="10"/>
        <rFont val="Times New Roman"/>
        <family val="1"/>
      </rPr>
      <t>990 tấn sp/năm (tương đương 9.900.000 m2)</t>
    </r>
  </si>
  <si>
    <r>
      <t xml:space="preserve">Sản xuất các cấu kiện kim loại; Dập, ép và cán kim loại; Sản xuất máy móc thiết bị khác: máy tiện, máy bào, máy dập, máy khoan; Sản xuất máy móc thiết bị cho ngành dệt, may và da; Sản xuất, lắp ráp các linh kiện máy may, cần nối vít vắt; </t>
    </r>
    <r>
      <rPr>
        <sz val="9"/>
        <color indexed="10"/>
        <rFont val="Times New Roman"/>
        <family val="1"/>
      </rPr>
      <t>Sản xuất, gia công khuôn mẫu các loại không bao gồm công đoạn xi mạ) với quy mô 1.200 tấn sản phẩm/năm; Sản xuất, gia công linh kiện của máy tự động hóa (không bao gồm công đọa xi mạ) với quy mô 1.200 tấn sản phẩm/năm</t>
    </r>
    <r>
      <rPr>
        <sz val="9"/>
        <rFont val="Times New Roman"/>
        <family val="1"/>
      </rPr>
      <t xml:space="preserve">
</t>
    </r>
  </si>
  <si>
    <r>
      <t xml:space="preserve">Sản xuất bao bì carton từ nguyên liệu giấy; sản xuất và gia công các nguyên phụ liệu ngành giày như: gia công in, ép và miếng lót cung cấp cho giày thể thao; sản xuất giày dép các loại và chi tiết của giày dép; </t>
    </r>
    <r>
      <rPr>
        <sz val="9"/>
        <color indexed="10"/>
        <rFont val="Times New Roman"/>
        <family val="1"/>
      </rPr>
      <t>thực hiện quyền xuất khẩu, quyền nhập khẩu, quyền phân phối các mặt hàng có mã HS 3901, 4202, 4203, 6401, 6402, 6403, 6404, 6405, 6406, 6505, 6102, 6116, 6216, 6104,9607</t>
    </r>
  </si>
  <si>
    <r>
      <t>Anmax Limited; Bà TANG, NI-PING, Bà WU, JUNG-HSUAN;</t>
    </r>
    <r>
      <rPr>
        <sz val="9"/>
        <color indexed="10"/>
        <rFont val="Times New Roman"/>
        <family val="1"/>
      </rPr>
      <t xml:space="preserve"> Ông LIN, YU-HUNG; Ông CHEN, CHUN-WEI</t>
    </r>
  </si>
  <si>
    <r>
      <t>Sản xuất các thiết bị cơ khí; sản xuất các thiết bị điện; kinh doanh kho bãi, kho ngoia5 quan; cho thuê nhà kho, nhà xưởng, văn phòng; cho thuê máy móc, thiết bị công nghiệp;</t>
    </r>
    <r>
      <rPr>
        <sz val="9"/>
        <color indexed="10"/>
        <rFont val="Times New Roman"/>
        <family val="1"/>
      </rPr>
      <t>Dịch vụ đại lý vận tải hàng hóa bằng đường biển (CPC 74800); dịch vụ đặt chỗ, giữ chỗ bằng máy tính (thuộc nhóm dịch vụ vận tải hàng không - CPC 5223); dịch vụ bưu chính (CPC 7512)</t>
    </r>
  </si>
  <si>
    <r>
      <t xml:space="preserve">Sản xuất các loại ống thép, thiết kế hệ thống đường ống, thi công, lắp đặt đường ống; </t>
    </r>
    <r>
      <rPr>
        <sz val="9"/>
        <color indexed="10"/>
        <rFont val="Times New Roman"/>
        <family val="1"/>
      </rPr>
      <t>thực hiện quyền XNK, PP 7303, 7304, 7305, 7306, 7308, 7318, 7411, 7412, 7507, 7608, 7609, 7806, 7907, 8007, 8481, 3917</t>
    </r>
  </si>
  <si>
    <r>
      <t xml:space="preserve">Sản xuất linh kiện điện tử (tấm mạch in đã lắp ráp, bo mạch); Sản xuất thiết bị dây dẫn điện các loại (dây cáp); </t>
    </r>
    <r>
      <rPr>
        <sz val="9"/>
        <color indexed="10"/>
        <rFont val="Times New Roman"/>
        <family val="1"/>
      </rPr>
      <t>Sản xuất sản phẩm từ plastic (sản xuất sản phẩm và phụ tùng nhựa dùng cho hàng điện tử gia dụng, sản xuất các khung nhựa theo yêu cầu); Sản xuất sản phẩm khác bằng kim loại chưa được phân vào đâu (sản xuất khuôn mẫu dùng cho ép phun nhựa); Sản xuất sản phẩm điện tử dân dụng; Sản xuất đồ điện dân dụng</t>
    </r>
  </si>
  <si>
    <r>
      <t xml:space="preserve">SOKEN TECH (HK) LIMITED;
</t>
    </r>
    <r>
      <rPr>
        <b/>
        <sz val="9"/>
        <rFont val="Times New Roman"/>
        <family val="1"/>
      </rPr>
      <t>FIRE SHOP LIMITED</t>
    </r>
  </si>
  <si>
    <r>
      <t xml:space="preserve">Flat/Rm A, 9F, Wing Hin Factory Building 31-33, Ng Fong Street, San Po Kong, Kowloon, Hong Kong;
</t>
    </r>
    <r>
      <rPr>
        <b/>
        <sz val="9"/>
        <rFont val="Times New Roman"/>
        <family val="1"/>
      </rPr>
      <t>G/F, 268 Reclamation Street, Yau Ma Tei, Kowloon, Hong Kong</t>
    </r>
  </si>
  <si>
    <r>
      <t xml:space="preserve">HUALON CORPORATION (M) SDN. BERHAD;
CUBIC HOLDINGS LTD.;
</t>
    </r>
    <r>
      <rPr>
        <sz val="9"/>
        <color indexed="10"/>
        <rFont val="Times New Roman"/>
        <family val="1"/>
      </rPr>
      <t>Ông HUANG KAY;
Bà HSU ONG, HSIAO LING</t>
    </r>
  </si>
  <si>
    <r>
      <t xml:space="preserve">Sản xuất, lắp ráp tấm sàn chịu lực bằng thép và phụ kiện có liên quan; sản xuất, gia công và lắp đặt các loại ống dẫn bằng kim loại, nhà xưởng và trụ điện bằng kết cấu thép, trụ điện bằng bê tông; mạ, sơn các sản phẩm kim loại; sản xuất thiết bị thông tin, viễn thông; tư vấn, lắp đặt, giám sát và bảo trì các hệ thống truyền thống, các thiết bị ngoại vi; </t>
    </r>
    <r>
      <rPr>
        <sz val="9"/>
        <color indexed="10"/>
        <rFont val="Times New Roman"/>
        <family val="1"/>
      </rPr>
      <t>cho thuê nhà xưởng  với diện tích 7.520,04 m2</t>
    </r>
  </si>
  <si>
    <r>
      <t xml:space="preserve">Sản xuất bộ giảm tốc cần trục tháp với quy mô doanh thu đạt 3.870.967 USD/năm.
- Sản xuất bộ giảm tốc cần trục công nghiệp với quy mô doanh thu đạt 2.903.225 USD/năm.
- Sản xuất máy nâng với quy mô doanh thu đạt 646.161 USD/năm.
- Sản xuất các phụ tùng có liên quan khác với quy mô doanh thu đạt 1.182.795 USD/năm.
- Sản xuất lưới dùng trong nuôi trồng thủy sản và nông nghiệp với quy mô doanh thu đạt </t>
    </r>
    <r>
      <rPr>
        <sz val="9"/>
        <color indexed="10"/>
        <rFont val="Times New Roman"/>
        <family val="1"/>
      </rPr>
      <t>515.000.000 USD/năm ( tương đương 2.100 tấn sản phẩm/năm</t>
    </r>
    <r>
      <rPr>
        <sz val="9"/>
        <rFont val="Times New Roman"/>
        <family val="1"/>
      </rPr>
      <t xml:space="preserve">).
- Sản xuất sợi các loại, không bao gồm công đoạm nhuộm với quy mô doanh thu đạt </t>
    </r>
    <r>
      <rPr>
        <sz val="9"/>
        <color indexed="10"/>
        <rFont val="Times New Roman"/>
        <family val="1"/>
      </rPr>
      <t>3.600.000 USD/năm (tương đương 750 tấn sản phẩm/năm)</t>
    </r>
    <r>
      <rPr>
        <sz val="9"/>
        <rFont val="Times New Roman"/>
        <family val="1"/>
      </rPr>
      <t xml:space="preserve">
</t>
    </r>
  </si>
  <si>
    <r>
      <t xml:space="preserve">sản xuất, lắp ráp động cơ ô tô, linh kiện xe ô tô, xe ô tô tải nhẹ dưới 3,5 tấn và xe ô tô từ 6 đến 9 chỗ ngồi; sản xuất, lắp ráp xe ô tô từ 05 chỗ ngồi trở xuống; sản xuất, lắp ráp xe ô tô từ 10 chỗ ngồi trở lên; gia công, lắp ráp (OEM) các loại xe ô tô cho các hãng chế tạo ô tô khác để xuất khẩu và tiêu thụ tại thị trường Việt Nam; dịch vụ bảo trì và sửa chữa ô tô do Công ty sản xuất; </t>
    </r>
    <r>
      <rPr>
        <sz val="9"/>
        <color indexed="10"/>
        <rFont val="Times New Roman"/>
        <family val="1"/>
      </rPr>
      <t>Thực hiện quyền xuất khẩu, quyền nhập khẩu và quyền phân phối (không thành lập cơ sở bán buôn, cơ sở bán lẻ) các mặt hàng có mã HS: 8701, 8702, 8703, 8704, 8705, 8706, 8707, 8709, 3919, 3403, 3506, 3926, 4008, 4011, 4821, 4911 (trừ các mặt hàng là sách báo và tạp chí theo quy định tại Phụ lục số 02 và số 03 Thông tư số 34/2013/TT-BCT), 7007, 7009, 7318, 7320, 7326, 8206, 8301, 8302, 8409, 8413, 8414, 8415, 8421, 8425, 8431, 8471, 8481, 8482, 8483, 8484, 8511, 8512, 8518, 8527, 8529, 8533, 8536, 8537, 8539, 8541, 8544, 8546, 8547, 8708, 9029, 9401, 9028.</t>
    </r>
  </si>
  <si>
    <r>
      <t xml:space="preserve">Sản xuất tôn mạ kẽm, tôn mạ nhôm kẽm và tôn mạ màu với quy mô </t>
    </r>
    <r>
      <rPr>
        <sz val="9"/>
        <color indexed="10"/>
        <rFont val="Times New Roman"/>
        <family val="1"/>
      </rPr>
      <t>300.000 tấn sp/năm (trong đó sản xuất tôn mạ màu với quy mô 100.000 tấn/năm</t>
    </r>
    <r>
      <rPr>
        <sz val="9"/>
        <rFont val="Times New Roman"/>
        <family val="1"/>
      </rPr>
      <t>)</t>
    </r>
  </si>
  <si>
    <r>
      <t xml:space="preserve">Sản xuất vải dệt các loại (không có công đoạn nhuộm) với quy mô </t>
    </r>
    <r>
      <rPr>
        <sz val="9"/>
        <color indexed="10"/>
        <rFont val="Times New Roman"/>
        <family val="1"/>
      </rPr>
      <t>2.590 tấn/năm, tương đương 24.800.000 m2/năm</t>
    </r>
  </si>
  <si>
    <r>
      <t xml:space="preserve">Sản xuất thức ăn cho gia súc, gia cầm và thức ăn cho thủy, hải sản; cung cấp tôm giống, cá giống chất lượng cao; thực hiện dịch vụ hỗ trợ kỹ thuật chăn nuôi; dịch vụ hỗ trợ việc phòng chữa bệnh cho tôm, cá, gia súc, gia cầm; thực hiện quyền xuất khẩu và nhập khẩu; </t>
    </r>
    <r>
      <rPr>
        <sz val="9"/>
        <color indexed="10"/>
        <rFont val="Times New Roman"/>
        <family val="1"/>
      </rPr>
      <t>Sản xuất, chế biến và đóng gói các loại thức uống dinh dưỡng, các sản phẩm ngũ cốc, các sản phẩm thức uống từ cà phê, trà, các sản phẩm từ sữa, các loại nước hoa quả không ga.</t>
    </r>
  </si>
  <si>
    <r>
      <t xml:space="preserve">Sản xuất đèn, công tắc các loại dùng trong công nghiệp và dân dụng; </t>
    </r>
    <r>
      <rPr>
        <sz val="9"/>
        <color indexed="10"/>
        <rFont val="Times New Roman"/>
        <family val="1"/>
      </rPr>
      <t>Kinh daonh bất động sản (cho thuê văn phòng nhà xưởng)</t>
    </r>
  </si>
  <si>
    <r>
      <t xml:space="preserve">Sản xuất các loại banh đánh golf, gậy đánh golf; </t>
    </r>
    <r>
      <rPr>
        <sz val="9"/>
        <color indexed="10"/>
        <rFont val="Times New Roman"/>
        <family val="1"/>
      </rPr>
      <t>sản xuất đầu golf, cán golf</t>
    </r>
  </si>
  <si>
    <r>
      <t>Sản xuất các loại da từ nguyên liệu da đã qua sơchế (da Wet Blue</t>
    </r>
    <r>
      <rPr>
        <sz val="9"/>
        <color indexed="8"/>
        <rFont val="Times New Roman"/>
        <family val="1"/>
      </rPr>
      <t>) với quy mô 6.000 tấn da thành phẩm/năm và 23.000 tấn da bán thành phẩm/năm</t>
    </r>
    <r>
      <rPr>
        <sz val="9"/>
        <rFont val="Times New Roman"/>
        <family val="1"/>
      </rPr>
      <t>; thực hiện quyền xuất k</t>
    </r>
    <r>
      <rPr>
        <sz val="9"/>
        <color indexed="8"/>
        <rFont val="Times New Roman"/>
        <family val="1"/>
      </rPr>
      <t>hẩu và quyền nhập khẩu;</t>
    </r>
    <r>
      <rPr>
        <sz val="9"/>
        <color indexed="10"/>
        <rFont val="Times New Roman"/>
        <family val="1"/>
      </rPr>
      <t xml:space="preserve"> trong đó:
+ Công ty được thực hiện toàn bộ quy trình sản xuất và gia công tại địa điểm thực hiện dự án với quy mô không quá 1.800 tấn da thành phẩm và bán thành phẩm/năm;
+ Phần công suất còn lại Công ty chỉ thực hiện tại điểm nêu trên các công đoạn không phát sinh nước thải như: ép hoa văn, quay ềm, đo da, đóng gói</t>
    </r>
  </si>
  <si>
    <r>
      <t xml:space="preserve">MAXXIS HOLDINGS (BVI) CO., LTD,; đại diện bởi: </t>
    </r>
    <r>
      <rPr>
        <sz val="9"/>
        <color indexed="10"/>
        <rFont val="Times New Roman"/>
        <family val="1"/>
      </rPr>
      <t>Ông LO, TSAI-JEN</t>
    </r>
  </si>
  <si>
    <r>
      <t xml:space="preserve">Sản xuất Ắc quy năng lượng kỹ thuật với quy mô đạt 18.000.000 sản phẩm/năm.
- Sản xuất Ắc quy nguyên liệu, bán thành phẩm với quy mô đạt 36.000 bộ/năm.
- Sản xuất bộ sạc điện Ắc quy với quy mô đạt 36.000 bộ/năm;
- Sản xuất, gia công linh phụ kiện, thiết bị của bình Ắc quy với quy mô đạt 48.000 bộ/năm.
- </t>
    </r>
    <r>
      <rPr>
        <sz val="9"/>
        <color indexed="10"/>
        <rFont val="Times New Roman"/>
        <family val="1"/>
      </rPr>
      <t>Thực hiện quyền xuất khẩu</t>
    </r>
    <r>
      <rPr>
        <sz val="9"/>
        <rFont val="Times New Roman"/>
        <family val="1"/>
      </rPr>
      <t xml:space="preserve">
</t>
    </r>
  </si>
  <si>
    <r>
      <t xml:space="preserve">Sản xuất các loại sản phẩm hóa học; </t>
    </r>
    <r>
      <rPr>
        <sz val="9"/>
        <color indexed="10"/>
        <rFont val="Times New Roman"/>
        <family val="1"/>
      </rPr>
      <t>thực hiện các dịch vụ về tư vấn hỗ trợ có mã CPC 86721, 86725, 86729, 85102, 85104; thực hiện quyền xuất khẩu, nhập khẩu, phân phối bán buôn (không thành lập cơ sở bán lẻ)</t>
    </r>
  </si>
  <si>
    <r>
      <t xml:space="preserve">Sản xuất máy công nghiệp, máy gia dụng, công cụ cầm tay như mũi khoan, phụ tùng liên quan đến điện, khí áp, dầu áp... và các thiết bị liên quan; Sản xuất, lắp ráp tay cân lực, dụng cụ cầm tay siết lực (torque wrench); Sửa chữa, bảo dưỡng tất cả các sản phẩm do Công ty sản xuất (máy công nghiệp, máy gia dụng, công cụ cầm tay như mũi khoan, phụ tùng liên quan đến điện, khí áp, dầu áp, tay cân lực, dụng cụ cầm tay siết lực) và các sản phẩm tương đương cùng loại không do Công ty sản xuất (CPC 633); Hiệu chỉnh các sản phẩm tay cân lực, linh kiện lắp ráp tay cân lực torque wrench và các thiết bị có liên quan; Thực hiện quyền xuất khẩu, quyền nhập khẩu và quyền phân phối bán buôn (không thành lập cơ sở bán buôn), quyền phân phối bán lẻ (không thành lập cơ sở bán lẻ) đối với các mặt hàng có mã HS sau: 3926, 4016, 7318, 7320, 7326, 7419, 7616, 7907, 8203, 8204, 8205, 8206, 8207, 8208, 8310, 8423, 8467, 8479, 8483, 8487, 8501, 8536, 8537, 9029, 9031, 9207, 9403, 9405; </t>
    </r>
    <r>
      <rPr>
        <sz val="9"/>
        <color indexed="10"/>
        <rFont val="Times New Roman"/>
        <family val="1"/>
      </rPr>
      <t>Nghiên cứu, điều tra thị trường và ,arketing cho các sản phẩm có liên quan đến hoạt động của dự án (CPC 864 trừ 86402)</t>
    </r>
  </si>
  <si>
    <r>
      <t xml:space="preserve">Thực hiện quyền XNK, PP các mặt hàng có mã HS 8479, 8460, 8421, 8413, 8414, 8419, 9031, 8424, </t>
    </r>
    <r>
      <rPr>
        <sz val="9"/>
        <color indexed="10"/>
        <rFont val="Times New Roman"/>
        <family val="1"/>
      </rPr>
      <t>3402, 3403, 3405, 3926, 4016, 6805, 7318, 7320, 7326, 8302, 8422, 8438, 8442, 8466, 8467, 8480, 8481, 8483, 8508, 9002, 9017, 9026, 9029, 9029, 9033 và 9603; Thực hiện dịch vụ đại lý hoa hồng (đại lý bán) đối với các hàng hóa thuộc danh mục hàng hóa thực hiện quyền phân phối</t>
    </r>
  </si>
  <si>
    <r>
      <t xml:space="preserve">Sản xuất công cụ khoan cắt dùng trong gia công kim loại; </t>
    </r>
    <r>
      <rPr>
        <sz val="9"/>
        <color indexed="10"/>
        <rFont val="Times New Roman"/>
        <family val="1"/>
      </rPr>
      <t xml:space="preserve">bảo trì, sửa chữa công cụ khoan cắt dùng trong gia công kim loại </t>
    </r>
  </si>
  <si>
    <r>
      <t>Sản xuất, lắp ráp, lắp đặt, bảo trì các chi tiết máy, các bộ phận cơ khí và các thiết bị máy móc cơ khí liên quan đến các ngành thực phẩm, hóa chất, y dược, ô tô, may mặc, không bao gồm công đoạn xi mạ với quy mô</t>
    </r>
    <r>
      <rPr>
        <sz val="9"/>
        <color indexed="10"/>
        <rFont val="Times New Roman"/>
        <family val="1"/>
      </rPr>
      <t xml:space="preserve"> 100 tấn sản phẩm/năm</t>
    </r>
  </si>
  <si>
    <r>
      <t xml:space="preserve">Cty TNHH Marusan Kigata Seisakujo Việt Nam </t>
    </r>
    <r>
      <rPr>
        <sz val="9"/>
        <color indexed="10"/>
        <rFont val="Arial"/>
        <family val="2"/>
      </rPr>
      <t>(thuê nhà xưởng của Tổng Cty Tín Nghĩa)</t>
    </r>
  </si>
  <si>
    <r>
      <t xml:space="preserve">Sản xuất kinh kiện cho các loại kệ với quy mô công suất 41 tấn/năm; sản xuất linh kiện cho máy sấy ngũ cốc với quy mô công suất 20 tấn/năm; </t>
    </r>
    <r>
      <rPr>
        <sz val="9"/>
        <color indexed="10"/>
        <rFont val="Times New Roman"/>
        <family val="1"/>
      </rPr>
      <t>sản xuất máy sấy ngũ cốc với quy mô 15 cái/năm, tương đương 45 tấn sản phẩm/năm</t>
    </r>
  </si>
  <si>
    <r>
      <t xml:space="preserve">Nhà máy sản xuất hàng may mặc - Cty TNHH E&amp;I Printing </t>
    </r>
    <r>
      <rPr>
        <sz val="9"/>
        <color indexed="10"/>
        <rFont val="Times New Roman"/>
        <family val="1"/>
      </rPr>
      <t>(thuê nhà xưởng của Cty CP Phát triển doanh nghiệp nhỏ và vừa Nhật Bản trong thời hạn 03 năm)</t>
    </r>
  </si>
  <si>
    <r>
      <t xml:space="preserve">CÔNG TY I.N.T INTERNATIONAL INC;
</t>
    </r>
    <r>
      <rPr>
        <b/>
        <i/>
        <sz val="9"/>
        <rFont val="Times New Roman"/>
        <family val="1"/>
      </rPr>
      <t>CÔNG TY ECLAT CAYMAN ISLANDS HOLDINGS</t>
    </r>
  </si>
  <si>
    <r>
      <t xml:space="preserve">Tầng 4, số 14 Lane 345, đường Yangguang, quận Neihu, thành phố Đài Bắc, Đài Loan;
</t>
    </r>
    <r>
      <rPr>
        <b/>
        <i/>
        <sz val="9"/>
        <rFont val="Times New Roman"/>
        <family val="1"/>
      </rPr>
      <t>số 28, đường Wuquan, quận Wugu, thành phố New Taipei, Đài Loan</t>
    </r>
  </si>
  <si>
    <r>
      <t>Cty TNHH Wako Việt Nam</t>
    </r>
    <r>
      <rPr>
        <sz val="9"/>
        <color indexed="10"/>
        <rFont val="Times New Roman"/>
        <family val="1"/>
      </rPr>
      <t xml:space="preserve"> (thuê nhà xưởng Công ty Cổ phần Phát triển doanh nghiệp nhỏ và vừa Nhật Bản trong 03 năm)</t>
    </r>
  </si>
  <si>
    <r>
      <t xml:space="preserve">Cty TNHH Ad-Techno Việt Nam </t>
    </r>
    <r>
      <rPr>
        <sz val="9"/>
        <color indexed="10"/>
        <rFont val="Times New Roman"/>
        <family val="1"/>
      </rPr>
      <t>(thuê NX Công ty Cổ phần Phát triển doanh nghiệp nhỏ và vừa Nhật Bản)</t>
    </r>
  </si>
  <si>
    <r>
      <t xml:space="preserve">Công ty TNHH MTV Asia LCD Service
SERVICE </t>
    </r>
    <r>
      <rPr>
        <sz val="9"/>
        <color indexed="10"/>
        <rFont val="Times New Roman"/>
        <family val="1"/>
      </rPr>
      <t>(thuê nhà xưởng với tổng diện tích 648 m2 của Công ty CP Phát triển Doanh nghiệp nhỏ và vừa Nhật Bản trong thời hạn 03 (ba) năm )</t>
    </r>
  </si>
  <si>
    <r>
      <t>JANG IN FURNITURE COI., LTD;
Ông JO JAE MIN</t>
    </r>
    <r>
      <rPr>
        <sz val="9"/>
        <color indexed="10"/>
        <rFont val="Times New Roman"/>
        <family val="1"/>
      </rPr>
      <t>;
JANG IN CO., LTD.</t>
    </r>
  </si>
  <si>
    <r>
      <t xml:space="preserve">Gia công sản phẩm thép, sản xuất và gia công: cắt, xẻ, tạo hình các loại thép,giấy gòi và giấy đóng gói; Thực hiện quyền XNK, PP các mặt hàng có mã HS 7208, 7209, 7210, 7211, 7212, 7213, 7214, 7215, 7216, 7217, 7218, 7219, 7220, 7221, 7222, 7223, 7225, 7226, </t>
    </r>
    <r>
      <rPr>
        <sz val="9"/>
        <color indexed="10"/>
        <rFont val="Times New Roman"/>
        <family val="1"/>
      </rPr>
      <t>7604, 7605, 7606, 7608; gia công sản phẩm nhôm, kẽm, kim loại chứa sắt và không chứa sắt khác với quy mô 10.000 tấn/năm</t>
    </r>
  </si>
  <si>
    <r>
      <t xml:space="preserve">Sản xuất các sản phẩm thép (dây cáp thép, thanh thép, cột thép, vòng, khung và bê tông thép); Sản xuất dây cáp kim loại sơn phủ cách điện, chống bào mòn (epoxy coating) từ nguyên liệu dây cáp kim loại bán thành phẩm; </t>
    </r>
    <r>
      <rPr>
        <sz val="9"/>
        <color indexed="10"/>
        <rFont val="Times New Roman"/>
        <family val="1"/>
      </rPr>
      <t>Thực hiện quyền xuất khẩu, nhập khẩu và phân phối bán buôn, bán lẻ (không thành lập cơ sở bán buôn, bán lẻ) các mặt hàng có mã HS: 3919, 3920, 3926, 4811, 4821, 5906</t>
    </r>
  </si>
  <si>
    <r>
      <t xml:space="preserve">Thiết kế, sản xuất các sản phẩm nhựa; thực hiện quyền xuất khẩu và quyền nhập khẩu các mặt hàng phù hợp với ngành, nghề kinh doanh của Doanh nghiệp; cho thuê nàh xưởng (không thực hiện tại trụ sở chính); </t>
    </r>
    <r>
      <rPr>
        <sz val="9"/>
        <color indexed="10"/>
        <rFont val="Times New Roman"/>
        <family val="1"/>
      </rPr>
      <t>cho thuê nhà kho, nhà xưởng dôi dư (thực hiện tại trụ ở chính)</t>
    </r>
  </si>
  <si>
    <r>
      <t>Sản xuất nhựa PE Polyol, nhựa PU Resin, nhựa TPU, nguyên liệu hóa chất như: Polyisocyanate, Antioxidant, Solvent, Additive, Accelerator, sản xuất nguyên liệu nhựa tổng hợp; thực hiện quyền xuất khẩu, nhập khẩu</t>
    </r>
    <r>
      <rPr>
        <sz val="9"/>
        <color indexed="10"/>
        <rFont val="Times New Roman"/>
        <family val="1"/>
      </rPr>
      <t xml:space="preserve"> và phân phối các mặt hàng có mã HS: 2929, 2917, 2905, 3907, 2924, 2914, 2902, 2915, 3815, 3909, 3404, 1515</t>
    </r>
  </si>
  <si>
    <r>
      <t xml:space="preserve">Sản xuất, gia công các sp dạng tấm, dạng thỏi từ nhôm, thép và kim loại màu; sản xuất các sp dạng bột từ kim loại cơ bản, kim loại màu, kim loại oxit; </t>
    </r>
    <r>
      <rPr>
        <sz val="9"/>
        <color indexed="10"/>
        <rFont val="Times New Roman"/>
        <family val="1"/>
      </rPr>
      <t>thực hiện quyền XNK, PP các mặt hàng có mã HS 8111, 8112, 8104, 7202, 7205, 7504, 3810</t>
    </r>
  </si>
  <si>
    <r>
      <t xml:space="preserve">Sản xuất các loại nội thất quảng cáo và các loại sản phẩm trưng bày như tủ trưng bày, giá để đồ, quầy hàng, các kệ trưng bày,...(bằng gỗ, thép, kim loại và nhựa acrylic, hạt nhựa ABS,...), không bao gồm công đoạn xi mạ, trong đó:
 + Các sản phẩm làm từ nguyên liệu nhựa và hạt nhựa với quy mô 73 tấn sản phẩm/năm.
 + Các sản phẩm làm từ thép và kim loại với quy mô 5,6 tấn sản phẩm/năm.
 + Các sản phẩm làm từ gỗ với quy mô 1.000 sản phẩm/năm. 
</t>
    </r>
    <r>
      <rPr>
        <sz val="9"/>
        <color indexed="10"/>
        <rFont val="Times New Roman"/>
        <family val="1"/>
      </rPr>
      <t xml:space="preserve"> - Sản xuất các cấu kiện kim loại (sản xuất, lắp ráp các loại cửa), không bao gồm công đoạn xi mạ với quy mô 240 sản phẩm/năm.</t>
    </r>
    <r>
      <rPr>
        <sz val="9"/>
        <rFont val="Times New Roman"/>
        <family val="1"/>
      </rPr>
      <t xml:space="preserve">
- Thực hiện quyền nhập khẩu
</t>
    </r>
  </si>
  <si>
    <r>
      <t xml:space="preserve">Sản xuất các cấu kiện kim loại (khung hoặc sườn kim loại cho xây dựng, công nghiệp, nhà đúc sẵn bằng kim loại, vách ngăn, cửa kim loại, cửa sổ,…); rèn, dập, ép và cán kim loại, gia công cơ khí; xử lý và sơn bề mặt kim loại; xây dựng công trình kỹ thuật dân dụng, công nghiệp, lắp đặt hệ thống xây dựng, hệ thống điện, hệ thống cấp, thoát nước, lò sưởi và điều hoà không khí; sản xuất đồ dùng bằng kim loại cho nhà bếp, nhà vệ sinh và nhà ăn, dao kéo, dụng cụ cầm tay, đồ điện dân dụng; sản xuất bi, bánh răng, hộp số, các bộ phận phụ trợ cho xe có động cơ và động cơ xe, thân xe có động cơ, ro móoc và bán rơ móoc; sản xuất các thiết bị nâng, hạ và bốc xếp, xe đạp và xe cho người tàn tật, xe cút kít, xe kéo tay, xe đẩy trong siêu thị; sản xuất giường tủ, bàn, ghế, kệ; sản xuất thiết bị, dụng cụ y tế, nha khoa, chỉnh hình và phục hồi chức năng; </t>
    </r>
    <r>
      <rPr>
        <sz val="9"/>
        <color indexed="10"/>
        <rFont val="Times New Roman"/>
        <family val="1"/>
      </rPr>
      <t>Sản xuất lưới thép hàn và uốn bẻ thép; Sản xuất sản phẩm khác bằng kim loại; các dịch vụ xử lý, gia công kim loại.</t>
    </r>
  </si>
  <si>
    <r>
      <t xml:space="preserve">Sản xuất các loại vải thành phẩm (bao gồm công đoạn nhuộm và in) với quy mô </t>
    </r>
    <r>
      <rPr>
        <sz val="9"/>
        <color indexed="10"/>
        <rFont val="Times New Roman"/>
        <family val="1"/>
      </rPr>
      <t>30.000.000 mét/năm</t>
    </r>
  </si>
  <si>
    <r>
      <t>Chế tạo, sản xuất, lắp ráp khuôn; Sản xuất các sản phẩm nhựa bằng máy ép phun (như vỏ tivi, vỏ sau, vỏ trước của màn hình tivi, loa của tivi...) và các linh kiện của xe hơi (loa của xe hơi...)); Chế tạo, sản xuất, lắp ráp các thiết bị máy phụ trợ của máy ép phun;</t>
    </r>
    <r>
      <rPr>
        <sz val="9"/>
        <color indexed="10"/>
        <rFont val="Times New Roman"/>
        <family val="1"/>
      </rPr>
      <t xml:space="preserve"> thực hiện quyền xuất khẩu, quyền nhập khẩu và quyền phân phối bán buôn, bán lẻ (không thành lập cơ sở bán buôn, bán lẻ) các mặt hàng có mã HS 5515, 6404, 7310, 8205, 8207, 8402, 8413, 8414, 8418, 8419, 8421, 8425, 8428, 8467, 8477, 8479, 8481, 8482, 8516, 8537 và 9032</t>
    </r>
  </si>
  <si>
    <r>
      <t xml:space="preserve">Sản xuất và lắp ráp các loại đèn, thiết bị điện và điện tử; sản xuất phụ tùng xe máy, xe ô tô, xe gắn máy; </t>
    </r>
    <r>
      <rPr>
        <sz val="9"/>
        <color indexed="10"/>
        <rFont val="Times New Roman"/>
        <family val="1"/>
      </rPr>
      <t>Sản xuất các loại mạch điện</t>
    </r>
  </si>
  <si>
    <r>
      <t xml:space="preserve">BSE GLOBAL CO., LTD.;
</t>
    </r>
    <r>
      <rPr>
        <sz val="9"/>
        <color indexed="10"/>
        <rFont val="Times New Roman"/>
        <family val="1"/>
      </rPr>
      <t>Ông PARK HYUNMAN</t>
    </r>
  </si>
  <si>
    <r>
      <t xml:space="preserve">Sản xuất, gia công dệt vải (có bao gồm công đoạn nhuộm) với quy mô 40.000.000 yards/năm, tương đương 8.400 tấn sp/năm; </t>
    </r>
    <r>
      <rPr>
        <sz val="9"/>
        <color indexed="10"/>
        <rFont val="Times New Roman"/>
        <family val="1"/>
      </rPr>
      <t>kinh doanh bất động sản (cho huê nhà xưởng)</t>
    </r>
  </si>
  <si>
    <r>
      <t xml:space="preserve">Cty TNHH Daerim Vina </t>
    </r>
    <r>
      <rPr>
        <sz val="9"/>
        <color indexed="10"/>
        <rFont val="Arial"/>
        <family val="2"/>
      </rPr>
      <t>(thuê nhà xưởng Cty CP Việt Tiến Đông Á)</t>
    </r>
  </si>
  <si>
    <r>
      <t>Cty TNHH Kangnam Vina (</t>
    </r>
    <r>
      <rPr>
        <sz val="9"/>
        <color indexed="10"/>
        <rFont val="Arial"/>
        <family val="2"/>
      </rPr>
      <t>thuê nhà xưởng cty Khải Toàn)</t>
    </r>
  </si>
  <si>
    <r>
      <t xml:space="preserve">Cty TNHH Ssang Jung Vina </t>
    </r>
    <r>
      <rPr>
        <sz val="9"/>
        <color indexed="10"/>
        <rFont val="Arial"/>
        <family val="2"/>
      </rPr>
      <t>(thuê nhà xưởng Cty CP Việt Tiến Đông Á)</t>
    </r>
  </si>
  <si>
    <r>
      <t xml:space="preserve">Cty TNHH Dosel Vina </t>
    </r>
    <r>
      <rPr>
        <sz val="9"/>
        <color indexed="10"/>
        <rFont val="Arial"/>
        <family val="2"/>
      </rPr>
      <t>(thuê nhà xưởng của Cty CP Việt Tiến Đông Á)</t>
    </r>
  </si>
  <si>
    <r>
      <t xml:space="preserve">Cty TNHH Khai Sheng VN </t>
    </r>
    <r>
      <rPr>
        <sz val="9"/>
        <color indexed="10"/>
        <rFont val="Times New Roman"/>
        <family val="1"/>
      </rPr>
      <t>(thuê nhà xưởng Cty CP Khải Toàn)</t>
    </r>
  </si>
  <si>
    <r>
      <t xml:space="preserve">Ông ZHENG ZHOU;
</t>
    </r>
    <r>
      <rPr>
        <b/>
        <sz val="9"/>
        <rFont val="Times New Roman"/>
        <family val="1"/>
      </rPr>
      <t>Ông HE ZUHU;</t>
    </r>
    <r>
      <rPr>
        <sz val="9"/>
        <rFont val="Times New Roman"/>
        <family val="1"/>
      </rPr>
      <t xml:space="preserve">
Ông ZHU YONGQIANG</t>
    </r>
  </si>
  <si>
    <r>
      <t xml:space="preserve">Thành phố Song Zi, tỉnh Hu Bei, Trung Quốc;
</t>
    </r>
    <r>
      <rPr>
        <b/>
        <sz val="9"/>
        <rFont val="Times New Roman"/>
        <family val="1"/>
      </rPr>
      <t>Thành phố Xian Ning, tỉnh Hu Bei, Trung Quốc</t>
    </r>
    <r>
      <rPr>
        <sz val="9"/>
        <rFont val="Times New Roman"/>
        <family val="1"/>
      </rPr>
      <t>;
Thành phố Luo Shan, tỉnh He Nan, Trung Quốc</t>
    </r>
  </si>
  <si>
    <r>
      <t>Nhà máy sản xuất linh kiện điện tử Eunsung ĐN</t>
    </r>
    <r>
      <rPr>
        <sz val="9"/>
        <color indexed="10"/>
        <rFont val="Times New Roman"/>
        <family val="1"/>
      </rPr>
      <t xml:space="preserve"> (thuê NX Cty CP Khải Toàn)</t>
    </r>
  </si>
  <si>
    <r>
      <t xml:space="preserve">Sản xuất sợi với quy mô 500 tấn/năm.
- Sản xuất vải dệt thoi với quy mô 50 tấn/năm.
- Hoàn thiện sản phẩm dệt với quy mô 50 tấn/năm.
- Sản xuất các loại hàng dệt khác với quy mô 50 tấn/năm.
- Sản xuất vải dệt kim, vải đan móc và vải không dệt khác với quy mô 50 tấn/năm.
* Trong quy trình sản xuất các sản phẩm của dự án không thực hiện công đoạn nhuộm, giặt tẩy; </t>
    </r>
    <r>
      <rPr>
        <sz val="9"/>
        <color indexed="10"/>
        <rFont val="Times New Roman"/>
        <family val="1"/>
      </rPr>
      <t>Sản xuâất chỉ các loại với quy mô 100 tấn/năm</t>
    </r>
  </si>
  <si>
    <r>
      <t xml:space="preserve">Cty TNHH Herng Yi </t>
    </r>
    <r>
      <rPr>
        <sz val="9"/>
        <color indexed="10"/>
        <rFont val="Times New Roman"/>
        <family val="1"/>
      </rPr>
      <t>(thuê văn phòng, nhà xưởng với tổng diện tích 2.794 m2 (trong đó, nhà xưởng: 2.534 m2, văn phòng: 260 m2) của Công ty Cổ phần Khải Toàn trong thời hạn 03 (ba) năm)</t>
    </r>
  </si>
  <si>
    <r>
      <t xml:space="preserve">Sản xuất thức ăn cho gia súc, gia cầm và thức ăn nuôi trồng thủy sản; chất phụ gia cho thức ăn gia súc, gia cầm và nuôi trồng thủy hải sản; sản xuất thuốc thú y thủy sản; chế biến nông sản các loại; thực hiện quyền xuất nhập khẩu; </t>
    </r>
    <r>
      <rPr>
        <sz val="9"/>
        <color indexed="10"/>
        <rFont val="Times New Roman"/>
        <family val="1"/>
      </rPr>
      <t>Gia công thức ăn chăn nuôi gia súc, gia cầm và thủy sản cho các cá nhân, tổ chức trong nước; chăn nuôi, gia công chăn nuôi lợn đực giống, lợn nái, lợn thịt, lợn sữa; sản xuất tinh dịch lợn; hoạt động ấp trứng và sản xuất giống gia cầm; chăn nuôi, gia công chăn nuôi gà giống, gà đẻ, gà thịt thương phẩm.</t>
    </r>
  </si>
  <si>
    <r>
      <t xml:space="preserve">Sản xuất khuôn và các sản phẩm </t>
    </r>
    <r>
      <rPr>
        <sz val="9"/>
        <color indexed="10"/>
        <rFont val="Times New Roman"/>
        <family val="1"/>
      </rPr>
      <t>từ kim loại (sắt, thép, gang, nhôm…)</t>
    </r>
    <r>
      <rPr>
        <sz val="9"/>
        <rFont val="Times New Roman"/>
        <family val="1"/>
      </rPr>
      <t xml:space="preserve"> dùng cho máy móc thiết bị công nghiệp, xây dựng, tàu thuyền… với quy mô </t>
    </r>
    <r>
      <rPr>
        <sz val="9"/>
        <color indexed="10"/>
        <rFont val="Times New Roman"/>
        <family val="1"/>
      </rPr>
      <t>1.000 sản phẩm/năm</t>
    </r>
  </si>
  <si>
    <r>
      <t xml:space="preserve">Sản xuất phôi nhôm và hợp kim nhôm; thực hiện quyền xuất khẩu và nhập khẩu các mặt hàng phù hợp với hoạt động sản xuất kinh doanh của doanh nghiệp; sản xuất linh kiện, chi tiết bằng kim loại và nhựa dùng cho xe ô tô, xe gắn máy, thiết bị điện, máy thông dụng, máy chuyên dụng, máy nông lâm nghiệp, máy giặt, các sản phẩm điện và điện tử (bao gồm công đoạn sơn trên sản phẩm, không bao gồm công đoạn xi mạ); sản xuất các loại xe hai bánh, xe đẩy, xe lăn cho người tàn tật, xe trượt tuyết, xe bốn bánh chuyên dùng chạy địa hình và linh kiện phụ tùng bằng kim loại và nhựa dùng cho xe hai bánh, xe đẩy, xe lăn cho người tàn tật, xe trượt tuyết, xe bốn bánh chuyên dùng chạy địa hình (bao gồm công đoạn sơn trên sản phẩm, không bao gồm công đoạn xi mạ); sản xuất các sản phẩm bằng kim loại như bàn, ghế, giá đỡ, tủ, kệ, giường bệnh, bồn rửa tay, khay cơm, bình phong (bao gồm công đoạn sơn trên sản phẩm, không bao gồm công đoạn xi mạ); sản xuất khuôn mẫu; cắt, kéo, cán thép dùng cho các sản phẩm cơ khí; Sản xuất quạt điện gia dụng và công nghiệp; sản xuất các loại xe đạp điện và xe máy điện (bao gồm công đoạn sơn trên sản phẩm, không bao gồm công đoạn xi mạ); cho thuê nhà xưởng dôi dư với diện tích 2.880 m2 đến hết ngày 01/6/2017; </t>
    </r>
    <r>
      <rPr>
        <sz val="9"/>
        <color indexed="10"/>
        <rFont val="Times New Roman"/>
        <family val="1"/>
      </rPr>
      <t>Sản xuất các loại máy in (bao gồm công đoạn phun sơn và không bao gồm công đoạn xi mạ) với quy mô 50.000 sản phẩm/năm (tương đương 1.000 tấn sản phẩm/năm). Cho thuê nhà xưởng với diện tích 4.476 m2</t>
    </r>
  </si>
  <si>
    <r>
      <t xml:space="preserve">Sản xuất ván lót sàn xe tải, dâm gỗ, pallet gỗ, ván ghép sàn, các loại gỗ xẻ, gỗ ghép, chế biến các sản phẩm trang trí nội thất bằng  gỗ; </t>
    </r>
    <r>
      <rPr>
        <sz val="9"/>
        <color indexed="10"/>
        <rFont val="Times New Roman"/>
        <family val="1"/>
      </rPr>
      <t>gia công các kết cấu dân dụng và xây dựng bằng thép với quy mô 800 tấn/năm.</t>
    </r>
  </si>
  <si>
    <r>
      <t xml:space="preserve">Sản xuất y trang (áo choàng cho nhân viên y tế, áo choàng cho bệnh nhân), đồng phục nhân viên y tế và dịch thể và các sản phẩm liên quan (dùng 01 lần).
 - Các dụng cụ y tế (xăng ga phẫu thuật, vật liệu đóng gói, tấm trải, đai cố định,…; phễu thu máu và dịch thể và các sản phẩm liên quan (dùng 01 lần).
 - Các sản phẩm bán thành phẩm nhập vào để đóng thành bộ kẹp rốn sơ sinh, tấm trải sau sinh.
 Tổng công suất của các mục tiêu trên là 60 tấn sản phẩm/năm.
</t>
    </r>
    <r>
      <rPr>
        <sz val="9"/>
        <color indexed="10"/>
        <rFont val="Times New Roman"/>
        <family val="1"/>
      </rPr>
      <t xml:space="preserve"> - Nghiên cứu, điều tra thị trường và marketing các sản phẩm y tế có liên quan đến hoạt động sản xuất, kinh doanh của dự án Công ty TNHH Amethyst Vietnam (CPC 864 trừ 86402</t>
    </r>
    <r>
      <rPr>
        <sz val="9"/>
        <rFont val="Times New Roman"/>
        <family val="1"/>
      </rPr>
      <t xml:space="preserve">)
</t>
    </r>
  </si>
  <si>
    <r>
      <t xml:space="preserve">Sản xuất các ống nối, bàn chải, nắp đậy và các phụ kiện khác của máy hút bụi bằng cao su, nhựa; sả xuất và lắp ráp thiết bị điện tử; </t>
    </r>
    <r>
      <rPr>
        <sz val="9"/>
        <color indexed="10"/>
        <rFont val="Times New Roman"/>
        <family val="1"/>
      </rPr>
      <t>thực hiện quyền XNK, PP các mặt hàng có mã HS 3215, 3506, 3901, 3902, 3903, 3904, 3905, 3906, 3907, 3908, 3909, 3913, 3916, 3917, 3919, 3920, 3921, 3923, 3926, 4002, 4010, 4016, 7318, 7320, 7326, 8302, 8419, 8442, 8443, 8467, 8477, 8479, 8480, 8483, 8506, 8508, 8537, 8716, 9032, 9603</t>
    </r>
  </si>
  <si>
    <r>
      <t xml:space="preserve">Cty TNHH Ueno Tekko Việt Nam </t>
    </r>
    <r>
      <rPr>
        <sz val="9"/>
        <color indexed="10"/>
        <rFont val="Times New Roman"/>
        <family val="1"/>
      </rPr>
      <t>(thuê NX Cty Vĩnh Cường trong thời hạn 05 năm)</t>
    </r>
  </si>
  <si>
    <r>
      <t>Cty TNHH New Chemical Việt Nam</t>
    </r>
    <r>
      <rPr>
        <sz val="9"/>
        <color indexed="10"/>
        <rFont val="Times New Roman"/>
        <family val="1"/>
      </rPr>
      <t xml:space="preserve"> (thuê nhà xưởng với diện tích 544 m2 của Công ty TNHH Vĩnh Cường tại Khu công nghiệp An Phước, xã An Phước, huyện Long Thành, tỉnh Đồng Nai trong thời hạn 05 (năm) năm)</t>
    </r>
  </si>
  <si>
    <r>
      <t xml:space="preserve">Sản xuất các sản phẩm gỗ gia dụng từ nguyên liệu gỗ nhập khẩu chính ngạch và các loại vật liệu khác; </t>
    </r>
    <r>
      <rPr>
        <sz val="9"/>
        <color indexed="10"/>
        <rFont val="Times New Roman"/>
        <family val="1"/>
      </rPr>
      <t>Cho thuê nhà xưởng dôi dư với diện tích 28.800 m2 trong thời hạn 05 năm kể từ ngày được cấp Giấy chứng nhận đầu tư điều chỉnh lần thứ tư</t>
    </r>
  </si>
  <si>
    <r>
      <rPr>
        <sz val="9"/>
        <color indexed="10"/>
        <rFont val="Times New Roman"/>
        <family val="1"/>
      </rPr>
      <t>Sản xuất sơn các loại</t>
    </r>
    <r>
      <rPr>
        <sz val="9"/>
        <rFont val="Times New Roman"/>
        <family val="1"/>
      </rPr>
      <t xml:space="preserve">.; Sản xuất các sản phẩm từ giấy và bìa (sản xuất các loại giấy phủ bề mặt dùng trong lĩnh vực sản xuất hàng trang trí nội thất); Sản xuất các sản phẩm từ cao su và plastic (sản xuất các sản phẩm từ cao su và plastic dùng trong lĩnh vực sản xuất hàng trang trí nội thất).; </t>
    </r>
    <r>
      <rPr>
        <sz val="9"/>
        <color indexed="10"/>
        <rFont val="Times New Roman"/>
        <family val="1"/>
      </rPr>
      <t>sản xuất các chất phụ gia (dung môi) dùng ngành sơn; sản xuất mực in (gốc dầu, gốc nước)</t>
    </r>
  </si>
  <si>
    <r>
      <t xml:space="preserve">Sản xuất các loại hạt nhựa với quy mô 2.300 tấn/năm.
- Sản xuất nguyên phụ liệu, chi tiết, bộ phận bằng nhựa phục vụ cho ngành giày với quy mô 2.000 tấn/năm.
- Sản xuất các sản phẩm gia dụng bằng nhựa PU đổ khuôn: đế chân giường, đế chân bàn, thân bàn, thân giường,… với quy mô 1.500 tấn/năm.
- Thực hiện quyền nhập khẩu các mặt hàng phù hợp với hoạt động sản xuất kinh doanh của doanh nghiệp.
</t>
    </r>
    <r>
      <rPr>
        <sz val="9"/>
        <color indexed="10"/>
        <rFont val="Times New Roman"/>
        <family val="1"/>
      </rPr>
      <t>- Cho thuê nhà xưởng với diện tích 2.400 m2</t>
    </r>
    <r>
      <rPr>
        <sz val="9"/>
        <rFont val="Times New Roman"/>
        <family val="1"/>
      </rPr>
      <t xml:space="preserve">
</t>
    </r>
  </si>
  <si>
    <r>
      <t xml:space="preserve">Sản xuất các loại hạt nhựa PP và PE, các loại ống giấy, các loại dây đai bằng nhựa PP, các loại dây thừng bằng nhựa PP, bình trồng hoa, cắm hoa; </t>
    </r>
    <r>
      <rPr>
        <sz val="9"/>
        <color indexed="10"/>
        <rFont val="Times New Roman"/>
        <family val="1"/>
      </rPr>
      <t>sản xuất góc nhựa, ke nhựa, móc nhựa và các sản phẩm nhựa khác nhau từ chất liệu PP, PE, PA</t>
    </r>
  </si>
  <si>
    <r>
      <t>Sản xuất linh kiện điện tử, vật liệu cách điện, vật liệu đệm các loại, vật liệu bao bì các loại;</t>
    </r>
    <r>
      <rPr>
        <sz val="9"/>
        <color indexed="10"/>
        <rFont val="Times New Roman"/>
        <family val="1"/>
      </rPr>
      <t xml:space="preserve"> thực hiện quyền CNK, PP các mã HS 3915, 3919, 3920, 3921, 4002, 4415, 5603 và 6305</t>
    </r>
  </si>
  <si>
    <r>
      <t xml:space="preserve">Sản xuất các loại băng dính thông thường, băng keo dính bảo vệ cho các sản phẩm (dùng cho sản phẩm điện tử, xe cộ); sản xuất các loại băng dính bảo vệ cho các sản phẩm (dùng cho vật liệu xây dựng); sản xuất các loại băng keo dính tráng nhôm, băng keo hai mặt; Thực hiện quyền xuất khẩu, quyền nhập khẩu; </t>
    </r>
    <r>
      <rPr>
        <sz val="9"/>
        <color indexed="10"/>
        <rFont val="Times New Roman"/>
        <family val="1"/>
      </rPr>
      <t>Sản xuất các sản phẩm từ nhựa plastic như màng PE, màng nhựa dùng sản xuất băng dính thông thường, băng dính bảo vệ, tấm nhựa sử dụng trong ngành xây dựng</t>
    </r>
  </si>
  <si>
    <r>
      <t xml:space="preserve">YOUNG NAM FLOUR MILLS CO., LTD.; đại diện Ông RYU WON KI hộ chiếu số </t>
    </r>
    <r>
      <rPr>
        <sz val="9"/>
        <color indexed="10"/>
        <rFont val="Times New Roman"/>
        <family val="1"/>
      </rPr>
      <t>BS2799810 ngày 23/01/2008</t>
    </r>
  </si>
  <si>
    <r>
      <t xml:space="preserve">Sản xuất xô fa và ghế bành bằng gỗ được bọc vải và da; thực hiện quyền XNK; </t>
    </r>
    <r>
      <rPr>
        <sz val="9"/>
        <color indexed="10"/>
        <rFont val="Times New Roman"/>
        <family val="1"/>
      </rPr>
      <t>sản xuất đồ nội thất, ngoại thất và các bộ phận của chúng được làm bằng gỗ và các vật liệu khác với quy mô 100.000 sản phẩm/năm; sản xuất gối, áo gối, gối ôm, gối tựa đầu và các phụ kiện đi kèm ghế sofa, chăn, chăn lông vịt, đệm ghế, gối và túi ngủ với quy mô 2.0000.000 sp/năm; sản xuất áo ghế, nệm ghế, nệm lót ghế với quy mô 2.000.000 sp/năm; sản xuất màn, rèm, mành, ga trải giường, khăn trải giường, tấm phủ máy móc hoặc bàn ghề với quy mô 10.000 sp/năm</t>
    </r>
  </si>
  <si>
    <r>
      <t xml:space="preserve">Cty TNHH Joyful </t>
    </r>
    <r>
      <rPr>
        <sz val="9"/>
        <color indexed="10"/>
        <rFont val="Arial"/>
        <family val="2"/>
      </rPr>
      <t>(tách ra từ dự án Cty TNHH Shyange Paint)</t>
    </r>
  </si>
  <si>
    <r>
      <t xml:space="preserve">Cty TNHH Nhôm Alanmi </t>
    </r>
    <r>
      <rPr>
        <sz val="9"/>
        <color indexed="10"/>
        <rFont val="Times New Roman"/>
        <family val="1"/>
      </rPr>
      <t>(thuê nhà xưởng của Cty TNHH Công nghiệp Diing Jyuo Việt Nam)</t>
    </r>
  </si>
  <si>
    <r>
      <t xml:space="preserve">Bà TRẦN THỊ VŨ PHƯỢNG;
</t>
    </r>
    <r>
      <rPr>
        <b/>
        <sz val="9"/>
        <rFont val="Times New Roman"/>
        <family val="1"/>
      </rPr>
      <t>Ông DƯƠNG ĐÌNH MINH</t>
    </r>
    <r>
      <rPr>
        <sz val="9"/>
        <rFont val="Times New Roman"/>
        <family val="1"/>
      </rPr>
      <t xml:space="preserve">;
Bà DƯƠNG THỊ NGỌC ANH;
</t>
    </r>
    <r>
      <rPr>
        <b/>
        <sz val="9"/>
        <rFont val="Times New Roman"/>
        <family val="1"/>
      </rPr>
      <t>Ông NGUYỄN VĂN THUẬN</t>
    </r>
    <r>
      <rPr>
        <sz val="9"/>
        <rFont val="Times New Roman"/>
        <family val="1"/>
      </rPr>
      <t xml:space="preserve">;
Ông BÙI TRỌNG LÝ;
</t>
    </r>
    <r>
      <rPr>
        <b/>
        <sz val="9"/>
        <rFont val="Times New Roman"/>
        <family val="1"/>
      </rPr>
      <t>Ông HỒ PHƯƠNG</t>
    </r>
    <r>
      <rPr>
        <sz val="9"/>
        <rFont val="Times New Roman"/>
        <family val="1"/>
      </rPr>
      <t xml:space="preserve">;
Bà DƯƠNG THỊ NGỌC LAN;
</t>
    </r>
    <r>
      <rPr>
        <b/>
        <sz val="9"/>
        <rFont val="Times New Roman"/>
        <family val="1"/>
      </rPr>
      <t>Ông CHIEN, YUNG-CHANG</t>
    </r>
  </si>
  <si>
    <r>
      <t xml:space="preserve">C6A, khu phố 4, phường Bình Đa, thành phố Biên Hòa, tỉnh Đồng Nai;
</t>
    </r>
    <r>
      <rPr>
        <b/>
        <sz val="9"/>
        <rFont val="Times New Roman"/>
        <family val="1"/>
      </rPr>
      <t>24 Đất Thánh, phường 6, Quận Tân Bình, Thành phố Hồ Chí Minh, Việt Nam</t>
    </r>
    <r>
      <rPr>
        <sz val="9"/>
        <rFont val="Times New Roman"/>
        <family val="1"/>
      </rPr>
      <t xml:space="preserve">;
559/15 Hương Lộ 2, P10, TB, TP.Hồ Chí Minh;
</t>
    </r>
    <r>
      <rPr>
        <b/>
        <sz val="9"/>
        <rFont val="Times New Roman"/>
        <family val="1"/>
      </rPr>
      <t>820/48/14 Nguyễn Kiệm, P.3, Gò Vấp, TP.Hồ Chí Minh</t>
    </r>
    <r>
      <rPr>
        <sz val="9"/>
        <rFont val="Times New Roman"/>
        <family val="1"/>
      </rPr>
      <t xml:space="preserve">; 
140 ấp 3, X.An Hòa, Biên Hòa, Đồng Nai;
</t>
    </r>
    <r>
      <rPr>
        <b/>
        <sz val="9"/>
        <rFont val="Times New Roman"/>
        <family val="1"/>
      </rPr>
      <t>259/54/109 KP1, P.Long Bình Tân, Biên Hòa, Đồng Nai</t>
    </r>
    <r>
      <rPr>
        <sz val="9"/>
        <rFont val="Times New Roman"/>
        <family val="1"/>
      </rPr>
      <t xml:space="preserve">;
C6A, khu phố 4, phường Bình Đa, thành phố Biên Hòa, tỉnh Đồng Nai;
</t>
    </r>
    <r>
      <rPr>
        <b/>
        <sz val="9"/>
        <rFont val="Times New Roman"/>
        <family val="1"/>
      </rPr>
      <t>No 26, Lane 102, Yongj St, Yingge town, Taipei, Taiwan</t>
    </r>
  </si>
  <si>
    <r>
      <t xml:space="preserve">Sản xuất và lắp ráp các loại máy biến thế, máy phát điện, tủ điện cao thế và hạ thế, trạm điện cao thế, cầu thang máy, ổn áp với qui mô 5.000 sản phẩm/năm.
- Sản xuất các thiết bị điện linh kiện và phụ tùng dùng trong ngành điện với qui mô 90.000 sản phẩm/năm.
- Sản xuất các loại đá mài dùng trong công nghiệp; sản xuất các trục in, trục khắc laser với qui mô 300 sản phẩm/năm
- Thực hiện các dịch vụ thiết kế, lắp đặt, sửa chữa, bảo trì các sản phẩm do doanh nghiệp sản xuất và các sản phẩm ngành điện với quy mô khoảng 300 hợp đồng/năm.
- Sản xuất, gia công các loại vật tư và thiết bị bằng kim loại dùng cho ngành điện (các loại dây điện, hộp công tắc điện, vòng để quấn dây điện, hộp, vỏ đèn điện, trụ đèn điện, dây cáp giữ trụ điện) với qui mô khoảng 50.000 sản phẩm/năm.
- Cho thuê nhà xưởng.
- Thiết kế, thi công và lắp đặt hệ thống điện công nghiệp, hệ thống điện thoại nội bộ, </t>
    </r>
    <r>
      <rPr>
        <sz val="9"/>
        <color indexed="10"/>
        <rFont val="Times New Roman"/>
        <family val="1"/>
      </rPr>
      <t>hệ thống phòng cháy chữa cháy</t>
    </r>
    <r>
      <rPr>
        <sz val="9"/>
        <rFont val="Times New Roman"/>
        <family val="1"/>
      </rPr>
      <t>, hệ thống dẫn và cấp thoát hơi, khí, nước với quy mô 90 hệ thống/năm.
- Xây dựng nhà các loại (trừ nhà cao tầng), xây dựng công trình công ích, xây dựng công trình kỹ thuật dân dụng khác với quy mô khoảng 20 công trình/năm.
- Thực hiện quyền xuất khẩu và nhập khẩu các mặt hàng phù hợp với hoạt động sản xuất kinh doanh của doanh nghiệp theo quy định của pháp luật.
- Thực hiện quyền phân phối bán buôn và thực hiện quyền phân phối</t>
    </r>
  </si>
  <si>
    <r>
      <t xml:space="preserve">Sản xuất chất hoạt động bề mặt dùng cho ngành dệt may; sản xuất hóa chất công nghiệp cung cấp cho các ngành: dệt, nhuộm, wash, giấy, nhựa polymer, thuộc da, in cấn, gỗ và xử lý môi trường; </t>
    </r>
    <r>
      <rPr>
        <sz val="9"/>
        <color indexed="10"/>
        <rFont val="Times New Roman"/>
        <family val="1"/>
      </rPr>
      <t>thực hiện quyền XNK, PP các mặt hàng có mã HS 2811, 3402, 3403, 3405, 38089990, 3809, 3909, 3910, 3507, 27101943</t>
    </r>
  </si>
  <si>
    <r>
      <t xml:space="preserve">Sản xuất sản phầm khác bằng kim loại (sản xuất dây hàn và que hàn điện), thực hiện quyền XNK các mã HS 8311, 7213, 3903, 3810, 2839, 7229, 7223, 7213, </t>
    </r>
    <r>
      <rPr>
        <sz val="9"/>
        <color indexed="10"/>
        <rFont val="Times New Roman"/>
        <family val="1"/>
      </rPr>
      <t>3923 và 6903</t>
    </r>
  </si>
  <si>
    <r>
      <t xml:space="preserve">Sản xuất vải dệt, vải không dệt; </t>
    </r>
    <r>
      <rPr>
        <sz val="9"/>
        <color indexed="10"/>
        <rFont val="Times New Roman"/>
        <family val="1"/>
      </rPr>
      <t>thực hiện quyền XNK, PP các mã HS 3809, 3901, 3905, 3907, 3920, 4811, 5209, 5211, 5301, 5407, 5503, 5603, 5903 và 5906</t>
    </r>
  </si>
  <si>
    <r>
      <t xml:space="preserve">Sản xuất các sản phẩm nhựa dùng cho khuôn mẫu bằng thép; sản xuất ống giấy chứa que hàn; sản xuất kệ để đồ bằng gỗ palet; </t>
    </r>
    <r>
      <rPr>
        <sz val="9"/>
        <color indexed="10"/>
        <rFont val="Times New Roman"/>
        <family val="1"/>
      </rPr>
      <t>thực hiện quyền xuất khẩu và nhập khẩu các mặt hàng có mã HS: 4403, 4407, 4408, 4409, 4411, 4412</t>
    </r>
  </si>
  <si>
    <r>
      <t>Sản xuất lắp ráp, chế tạo linh kiện, phụ tùng có liên quan của thiết bị, máy móc và phương tiện thi công xây dựng (máy ủi, máy xúc lật, máy đào,..) bao gồm: động cơ, hệ thống thủy lực, hệ thống điện, bộ phận dẫn hướng, van điều chỉnh, ca-bin,... Sửa chữa bảo dưỡng thiết bị, máy móc va phương tiện thi công xây dựng (máy ủi, máy xúc lật, máy đào,..) và linh kiện, phụ tùng bao gồm: động cơ, hệ thống thủy lực, hệ thống điện, bộ phận dẫn hướng, van điều chỉnh, ca-bin,... thực hiện quyền xuất khẩu, quyền nhập khẩu, quyền phân phối bán buôn (không gắn với việc lập cơ sở bán buôn) và quyền phân phối bán lẻ các mã HS 8407, 8408, 8409, 8413, 8414, 8421, 8425, 8426, 8429, 8430, 8431, 8432, 8456, 8457, 8458, 8459, 8460, 8461, 8462, 8463, 8471, 8473, 8481, 8482, 8483, 8484, 8487, 8708, 8716,</t>
    </r>
    <r>
      <rPr>
        <sz val="9"/>
        <color indexed="12"/>
        <rFont val="Times New Roman"/>
        <family val="1"/>
      </rPr>
      <t xml:space="preserve"> 8412</t>
    </r>
  </si>
  <si>
    <r>
      <t xml:space="preserve">Sản xuất vít, bu lông, đai ốc, vít đầu vuông, vít treo, đinh tán, chốt hãm, chốt định vị, vòng đệm (kể cả vòng đệm vênh) và các sản phẩm tương tự bằng sắt hoặc thép với quy mô </t>
    </r>
    <r>
      <rPr>
        <sz val="9"/>
        <color indexed="10"/>
        <rFont val="Times New Roman"/>
        <family val="1"/>
      </rPr>
      <t>400 tấn sản phẩm</t>
    </r>
    <r>
      <rPr>
        <sz val="9"/>
        <rFont val="Times New Roman"/>
        <family val="1"/>
      </rPr>
      <t xml:space="preserve">; 
+ Sản xuất các sản phẩm khác phục vụ cho ngành xây dựng bằng sắt hoặc thép với quy mô </t>
    </r>
    <r>
      <rPr>
        <sz val="9"/>
        <color indexed="10"/>
        <rFont val="Times New Roman"/>
        <family val="1"/>
      </rPr>
      <t>1.400 tấn sản phẩm/năm</t>
    </r>
    <r>
      <rPr>
        <sz val="9"/>
        <rFont val="Times New Roman"/>
        <family val="1"/>
      </rPr>
      <t xml:space="preserve">; 
+ Sản xuất các loại ống, ống dẫn và thanh hình có mặt cắt rỗng bằng sắt hoặc thép với quy mô </t>
    </r>
    <r>
      <rPr>
        <sz val="9"/>
        <color indexed="10"/>
        <rFont val="Times New Roman"/>
        <family val="1"/>
      </rPr>
      <t>1.500 tấn sản phẩm/năm</t>
    </r>
    <r>
      <rPr>
        <sz val="9"/>
        <rFont val="Times New Roman"/>
        <family val="1"/>
      </rPr>
      <t xml:space="preserve">; 
+ Sản xuất các kết cấu bằng sắt hoặc bằng thép (trừ nhà ghép) và các bộ phần rời của các kết cấu (cầu và nhịp cầu, cửa cổng, tháp, cột lưới, mái nhà, khung mái, cửa ra vào, cửa sổ và các loại khung cửa, ngưỡng cửa ra vào, cửa chớp, lan can, cột trụ và các loại cột khác) bằng sắt hoặc thép; tấm, thanh, góc, khuôn, hình ống và các loại tương tự, đã được gia công để dùng làm kết cấu xây dựng với quy mô </t>
    </r>
    <r>
      <rPr>
        <sz val="9"/>
        <color indexed="10"/>
        <rFont val="Times New Roman"/>
        <family val="1"/>
      </rPr>
      <t>500 tấn sản phẩm/năm</t>
    </r>
    <r>
      <rPr>
        <sz val="9"/>
        <rFont val="Times New Roman"/>
        <family val="1"/>
      </rPr>
      <t xml:space="preserve">; 
+ Sản xuất bảng, panen, giá đỡ, bàn tủ và các loại hộp khác, được lắp với hai hay nhiều thiết bị dùng để điều khiển hoặc phân phối điện, kể cả các loại trên có lắp các dụng cụ hay thiết bị và các thiết bị điều khiển số, trừ các thiết bị chuyển mạch với quy mô </t>
    </r>
    <r>
      <rPr>
        <sz val="9"/>
        <color indexed="10"/>
        <rFont val="Times New Roman"/>
        <family val="1"/>
      </rPr>
      <t>1.500 tấn sản phẩm/năm; - Sản xuất máy tạo hệ năng lượng mặt trời gồm khung, gá, pin, bộ pin và các thiết bị liên quan với quy mô 4.000 tấn sản phẩm/năm.
- Lắp ráp nhà để xe gồm: khung, sên, hộp điều khiển, dây cáp, trục quay, nhông,… với quy mô 1.000 tấn sản phẩm/năm</t>
    </r>
  </si>
  <si>
    <r>
      <t>Thực hiện các hoạt động nghiên cứu và phát triển liên quan đến các loại linh kiện, phụ tùng và bộ phận phụ trợ cho ô tô…thực hiện quyền xuất khẩu, nhập khẩu, phân phối…</t>
    </r>
    <r>
      <rPr>
        <sz val="9"/>
        <color indexed="10"/>
        <rFont val="Times New Roman"/>
        <family val="1"/>
      </rPr>
      <t>5910, 8408, 8415, 8418; cho thuê thiết bị công nghệ thông tin cho các Công ty thuộc Tập đoàn Bosch Việt Nam. cung cấp dịch vụ cho thuê thiết bị phục vụ dạy nghề (thuộc ngành cho thuê máy móc thiết bị và đồ dùng hữu hình khác - CPC 83108, 83109)</t>
    </r>
  </si>
  <si>
    <r>
      <t xml:space="preserve">Sản xuất men sứ (glazes); màu gốm sứ và các chất phụ gia cho ngành công nghiệp gốm sứ, gạch men bao gồm: dung môi; chất kết dính và giữ màu; phụ gia điều chỉnh độ nhớt, thay đổi độ cứng bề mặt men sứ, gia tăng khả năng chống trượt cho gạch ngói, cải thiện độ dính, giảm bong bóng và khuyết tất.
- Thực hiện dịch vụ tư vấn kỹ thuật (mã CPC 8672) (chi tiết: Kiểm tra, xem xét về mặt kỹ thuật chuyên môn của sản phẩm theo yêu cầu của khách hàng mà đưa khuyến cáo cho khách hàng lựa chọn nhà cung cấp để sử dụng sản phẩm phù hợp).
- Thực hiện hoạt động dịch vụ nghiên cứu thị trường (mã CPC 864 trừ mã 86402) (chi tiết: Nghiên cứu thông tin chi tiết sản phẩm, nguyên liệu, hàng hóa, triển vọng của thị trường để cung cấp và khuyến cáo khách hàng sử dụng sản phẩm, nhà cung cấp phù hợp; ghi nhận thông tin từ khách hàng để cung cấp cho đối tác).
- Thực hiện quyền xuất khẩu, quyền nhập khẩu và quyền phân phối bán buôn, bán lẻ (không lập cơ sở bán buôn, cơ sở bán lẻ); </t>
    </r>
    <r>
      <rPr>
        <sz val="9"/>
        <color indexed="10"/>
        <rFont val="Times New Roman"/>
        <family val="1"/>
      </rPr>
      <t>sản xuất, gia công hợp chất zirconium silicate dùng trong công nghiệp gốm sứ với quy mô 10.000 tấn/năm</t>
    </r>
  </si>
  <si>
    <r>
      <t xml:space="preserve">Sản xuất cáp nối cửa và thân xe hơi với quy mô </t>
    </r>
    <r>
      <rPr>
        <sz val="9"/>
        <color indexed="10"/>
        <rFont val="Times New Roman"/>
        <family val="1"/>
      </rPr>
      <t>17.400.000 sản phẩm/năm, tương đương 696 tấn/năm</t>
    </r>
    <r>
      <rPr>
        <sz val="9"/>
        <rFont val="Times New Roman"/>
        <family val="1"/>
      </rPr>
      <t xml:space="preserve">; sản xuất ống dây cáp kéo kiếng xe hơi với quy mô </t>
    </r>
    <r>
      <rPr>
        <sz val="9"/>
        <color indexed="10"/>
        <rFont val="Times New Roman"/>
        <family val="1"/>
      </rPr>
      <t>4.800.000 sản phẩm/năm, tương đương 106 tấn/năm</t>
    </r>
    <r>
      <rPr>
        <sz val="9"/>
        <rFont val="Times New Roman"/>
        <family val="1"/>
      </rPr>
      <t xml:space="preserve">; </t>
    </r>
    <r>
      <rPr>
        <sz val="9"/>
        <color indexed="10"/>
        <rFont val="Times New Roman"/>
        <family val="1"/>
      </rPr>
      <t>sản xuất ống bện dây thép cho cáo nối cửa và thân xe hơi với quy mô 6.000.000 sp/năm, tương đương 180 tấn/năm</t>
    </r>
  </si>
  <si>
    <r>
      <t>Cty TNHH Durocolour VN (</t>
    </r>
    <r>
      <rPr>
        <sz val="9"/>
        <color indexed="10"/>
        <rFont val="Arial"/>
        <family val="2"/>
      </rPr>
      <t>thuê nhà xưởng Cty CP Sonadezi Long Thành)</t>
    </r>
  </si>
  <si>
    <r>
      <t xml:space="preserve">DEKMO MOBILYA SANAYI VE TICARET LIMITED SIRKETI;
</t>
    </r>
    <r>
      <rPr>
        <b/>
        <sz val="9"/>
        <rFont val="Arial"/>
        <family val="2"/>
      </rPr>
      <t>ARCHER INDUSTRIAL LIMITED</t>
    </r>
    <r>
      <rPr>
        <sz val="9"/>
        <rFont val="Arial"/>
        <family val="2"/>
      </rPr>
      <t xml:space="preserve">;
</t>
    </r>
    <r>
      <rPr>
        <b/>
        <i/>
        <sz val="9"/>
        <rFont val="Arial"/>
        <family val="2"/>
      </rPr>
      <t>BOOS TAURUS LIMITED</t>
    </r>
  </si>
  <si>
    <r>
      <t xml:space="preserve">Tesvikiye Mah. Ferah Sok. Ascioglu Palas Apt. No. 17/A Tesvikiye, Sisli, Istanbul, Thổ Nhĩ Kỳ;
</t>
    </r>
    <r>
      <rPr>
        <b/>
        <sz val="9"/>
        <rFont val="Arial"/>
        <family val="2"/>
      </rPr>
      <t xml:space="preserve">Phòng 22B, 22/F Trung tâm thương mại Kiu Yin, 361-363 đường Lockhart, Wanchai, Hong Kong.
</t>
    </r>
  </si>
  <si>
    <r>
      <t xml:space="preserve">Cty TNHH Chingtide Việt Nam </t>
    </r>
    <r>
      <rPr>
        <sz val="9"/>
        <color indexed="10"/>
        <rFont val="Arial"/>
        <family val="2"/>
      </rPr>
      <t>(thuê nhà xưởng của Cty TNHH Công nghệ Daimosa)</t>
    </r>
  </si>
  <si>
    <r>
      <t xml:space="preserve">Bà KAO, YU-HSIA;
</t>
    </r>
    <r>
      <rPr>
        <b/>
        <i/>
        <sz val="9"/>
        <rFont val="Arial"/>
        <family val="2"/>
      </rPr>
      <t>Ông CHIEN CHING TAN</t>
    </r>
  </si>
  <si>
    <r>
      <t xml:space="preserve">No.2-4, Lane 114, XinSheng Street, Zhonghe Dist., New Taipei City 235, Taiwan.;
</t>
    </r>
    <r>
      <rPr>
        <b/>
        <i/>
        <sz val="9"/>
        <rFont val="Arial"/>
        <family val="2"/>
      </rPr>
      <t>7F-3, No. 189, Keelung Rd., Sec 2, Taipei, Taiwan.</t>
    </r>
  </si>
  <si>
    <r>
      <t xml:space="preserve">Cty TNHH Glotec Vina </t>
    </r>
    <r>
      <rPr>
        <sz val="9"/>
        <color indexed="10"/>
        <rFont val="Arial"/>
        <family val="2"/>
      </rPr>
      <t>(thuê nhà xưởng Cty CP Sonadezi Long Thành)</t>
    </r>
  </si>
  <si>
    <r>
      <t xml:space="preserve">Cty TNHH Sejin Optical </t>
    </r>
    <r>
      <rPr>
        <sz val="9"/>
        <color indexed="10"/>
        <rFont val="Times New Roman"/>
        <family val="1"/>
      </rPr>
      <t>(thuê nhà xưởng Cty CP Sonadezi Long Thành)</t>
    </r>
  </si>
  <si>
    <r>
      <t xml:space="preserve">Sản xuất phim quang học bằng plastic; </t>
    </r>
    <r>
      <rPr>
        <sz val="9"/>
        <color indexed="10"/>
        <rFont val="Times New Roman"/>
        <family val="1"/>
      </rPr>
      <t>Thực hiện quyền XNK, PP mặt hàng có mã HS 3919</t>
    </r>
  </si>
  <si>
    <r>
      <t xml:space="preserve">Nhà máy sản xuất sản phẩm 3M tại Đồng Nai </t>
    </r>
    <r>
      <rPr>
        <sz val="9"/>
        <color indexed="10"/>
        <rFont val="Times New Roman"/>
        <family val="1"/>
      </rPr>
      <t>(thuê nhà xưởng Cty CP Sonadezi Long Thành với diện tích 2.400 m2</t>
    </r>
    <r>
      <rPr>
        <sz val="9"/>
        <rFont val="Times New Roman"/>
        <family val="1"/>
      </rPr>
      <t>)</t>
    </r>
  </si>
  <si>
    <r>
      <t xml:space="preserve">Sản xuất và gia công linh kiện điện tử, máy vi tính và thiết bị ngoại vi của máy vi tính, thiết bị truyền thông, sản phẩm điện dân dụng, camera, phụ tùng cho xe có động cơ và động cơ xe; </t>
    </r>
    <r>
      <rPr>
        <sz val="9"/>
        <color indexed="10"/>
        <rFont val="Times New Roman"/>
        <family val="1"/>
      </rPr>
      <t>sản xuất tấm lót/phim, bột kim loại</t>
    </r>
  </si>
  <si>
    <r>
      <t xml:space="preserve">TOP UNITS DEVELOPMENTS LIMITED; đại diện bởi </t>
    </r>
    <r>
      <rPr>
        <sz val="9"/>
        <color indexed="10"/>
        <rFont val="Times New Roman"/>
        <family val="1"/>
      </rPr>
      <t>Ông LEE YU CHI</t>
    </r>
  </si>
  <si>
    <r>
      <t xml:space="preserve">JOOCO COMPANY LIMITED; 
BUWON INDUSTRY CO., LTD;
TAEKWANG DATA SYATEM CO., LTD;
Ông JOO YONG CHUL;
</t>
    </r>
    <r>
      <rPr>
        <sz val="9"/>
        <color indexed="10"/>
        <rFont val="Times New Roman"/>
        <family val="1"/>
      </rPr>
      <t>CÔNG TY TNHH XÂY DỰNG SHIN WHA</t>
    </r>
  </si>
  <si>
    <r>
      <t xml:space="preserve">Sản xuất các loại hạt nguyên liệu dùng trong ngành sản xuất giày và các loại hạt nhựa tổng hợp; </t>
    </r>
    <r>
      <rPr>
        <sz val="9"/>
        <color indexed="10"/>
        <rFont val="Times New Roman"/>
        <family val="1"/>
      </rPr>
      <t>sản xuất tấm nhựa và các sản phẩm nhựa từ tấm nhựa với quy mô 600 tấn/năm. Thực hiện quyền NK, PP</t>
    </r>
  </si>
  <si>
    <r>
      <t xml:space="preserve">Chi nhánh Sản xuất của Cty TNHH JYS Việt Nam tại Đồng Nai </t>
    </r>
    <r>
      <rPr>
        <sz val="9"/>
        <color indexed="10"/>
        <rFont val="Times New Roman"/>
        <family val="1"/>
      </rPr>
      <t>(thuê nhà xưởng Cty TNHH V.P.S)</t>
    </r>
  </si>
  <si>
    <r>
      <t xml:space="preserve">Cty TNHH Coreka Partners </t>
    </r>
    <r>
      <rPr>
        <sz val="9"/>
        <color indexed="10"/>
        <rFont val="Times New Roman"/>
        <family val="1"/>
      </rPr>
      <t>(thuê nhà xưởng Cty CP Long Sơn</t>
    </r>
    <r>
      <rPr>
        <sz val="9"/>
        <rFont val="Times New Roman"/>
        <family val="1"/>
      </rPr>
      <t>)</t>
    </r>
  </si>
  <si>
    <r>
      <t xml:space="preserve">Cty TNHH Bluetech Vina </t>
    </r>
    <r>
      <rPr>
        <sz val="9"/>
        <color indexed="10"/>
        <rFont val="Times New Roman"/>
        <family val="1"/>
      </rPr>
      <t>(thuê nhà xưởng Cty CP Long Sơn)</t>
    </r>
  </si>
  <si>
    <r>
      <t xml:space="preserve">Cho thuê văn phòng, nhà xưởng; cung cấp dịch vụ gia công, tư vấn đào tạo nghề, đào tạo nhân sự và Nhật ngữ cho các doanh nghiệp NB tại VN, tư vấn đầu tư cho các doanh nghiệp NB đang có kế hoạch đầu tư vào VN, tư vấn giới thiệu việc làm; </t>
    </r>
    <r>
      <rPr>
        <sz val="9"/>
        <color indexed="10"/>
        <rFont val="Times New Roman"/>
        <family val="1"/>
      </rPr>
      <t>dịch vụ biên dịch, phiên dịch</t>
    </r>
  </si>
  <si>
    <r>
      <t>NISSHO IWAI PAPER&amp;PULP CORP; đại diện bởi Ông JUTOKU ABE hộ chiếu số</t>
    </r>
    <r>
      <rPr>
        <sz val="9"/>
        <color indexed="10"/>
        <rFont val="Times New Roman"/>
        <family val="1"/>
      </rPr>
      <t xml:space="preserve"> TR6040474 ngày 21/4/2016</t>
    </r>
  </si>
  <si>
    <r>
      <t xml:space="preserve">Thiết kế, sản xuất thử nghiệm và chế tạo các khuôn kim loại, sửa chữa khuôn kim loại; </t>
    </r>
    <r>
      <rPr>
        <sz val="9"/>
        <color indexed="10"/>
        <rFont val="Times New Roman"/>
        <family val="1"/>
      </rPr>
      <t>hoạt động đào o nghề (không thực hiện tại trụ sở chính)</t>
    </r>
  </si>
  <si>
    <r>
      <t xml:space="preserve">Sản xuất linh kiện, thiết bị, vật tư bằn gkim loại dùng trong nội ngoại thất, các loại khóa bảo vệ, phụ kiện khung cửa; Sản xuất các loại khóa, móc khóa và phụ kiện dùng trong các thiết bị vận tải, máy móc công nghiệp, thiết bị điện, thiết bị văn phòng, thiết bị nông nghiệp,…; Sản xuất chế tạo khuôn kim loại và phụ kiện khuôn; Gia công sơn phủ bề mặt các sản phẩm, linh phụ kiện dùng trong công nghiệp
</t>
    </r>
    <r>
      <rPr>
        <sz val="9"/>
        <color indexed="10"/>
        <rFont val="Times New Roman"/>
        <family val="1"/>
      </rPr>
      <t>thực hiện quyền xuất khẩu, nhập khẩu và phân phối bán buôn, bán lẻ (không thành lập cơ sở bán buôn, bán lẻ) các mặt hàng có mã HS 3917, 3925, 3926, 4016, 7218, 7224, 7308, 7315, 7318, 7320, 7325, 7616, 7907, 8301, 8302, 8431, 8432, 8473, 8480</t>
    </r>
  </si>
  <si>
    <r>
      <t xml:space="preserve">Dịch vụ mài lại cưa vòng; </t>
    </r>
    <r>
      <rPr>
        <sz val="9"/>
        <color indexed="10"/>
        <rFont val="Times New Roman"/>
        <family val="1"/>
      </rPr>
      <t>Dịch vụ bảo trì, sửa chữa sản phẩm; dịch vụ tư vấn kỹ thuật; thực hiện quyền XNK, PP các mã HS 7020, 7326, 7806, 9507, 3926, 3215, 3923, 4823, 4821, 7419, 8101, 9990, 8505, 3919, 4006</t>
    </r>
  </si>
  <si>
    <r>
      <t xml:space="preserve">Cty TNHH Kanefusa Việt Nam </t>
    </r>
    <r>
      <rPr>
        <sz val="9"/>
        <color indexed="10"/>
        <rFont val="Arial"/>
        <family val="2"/>
      </rPr>
      <t>(thuê nhà xưởng của Cty TNHH Phát triển bất động sản Daiwa House)</t>
    </r>
  </si>
  <si>
    <r>
      <t xml:space="preserve">SHINTO PAINT CO., LTD; 
</t>
    </r>
    <r>
      <rPr>
        <b/>
        <sz val="9"/>
        <rFont val="Times New Roman"/>
        <family val="1"/>
      </rPr>
      <t>TOA VENTURE HOALDING CO., LTD</t>
    </r>
    <r>
      <rPr>
        <sz val="9"/>
        <rFont val="Times New Roman"/>
        <family val="1"/>
      </rPr>
      <t>; 
P46</t>
    </r>
    <r>
      <rPr>
        <i/>
        <sz val="9"/>
        <rFont val="Times New Roman"/>
        <family val="1"/>
      </rPr>
      <t>TOA-SHINTO(THAILAN)CO., LTD</t>
    </r>
  </si>
  <si>
    <r>
      <t xml:space="preserve">6-10-73, Minami-Tsukaguchi cho, Amagasaki city, Hyogo Prefecture 661-8511, Nhật Bản;
</t>
    </r>
    <r>
      <rPr>
        <b/>
        <sz val="9"/>
        <rFont val="Times New Roman"/>
        <family val="1"/>
      </rPr>
      <t xml:space="preserve">No.31/1, Village No.3, Bangna-Trat Road, Bang Sao Thong Sub-district, Bang Sao Thong District, Samut Prakan Province, Thái Lan;
</t>
    </r>
    <r>
      <rPr>
        <i/>
        <sz val="9"/>
        <rFont val="Times New Roman"/>
        <family val="1"/>
      </rPr>
      <t>121 Soi Soonvijjai1, Bangkapi, Huaykwang, Bankok, thái Lan</t>
    </r>
  </si>
  <si>
    <r>
      <t xml:space="preserve">Lắp ráp và gia công các linh kiện điện, điện tử dùng trong máy móc công nghiệp, thiết bị giao thông vận tải, thiết bị văn phòng, thiết bị y tế, thiết bị điện tử; gia công dây điện và ống điện với quy mô 06 tấn sản phẩm/năm; </t>
    </r>
    <r>
      <rPr>
        <sz val="9"/>
        <color indexed="10"/>
        <rFont val="Times New Roman"/>
        <family val="1"/>
      </rPr>
      <t>cung cấp dịch vụ nghiên cứu thị trường và marketing cho các sản phẩm điện, điện tử có liên quan (mã CPC 864) với quy mô doanh thu 50.000 USD/năm</t>
    </r>
  </si>
  <si>
    <r>
      <t xml:space="preserve">Cty TNHH Toste Việt Nam </t>
    </r>
    <r>
      <rPr>
        <sz val="9"/>
        <color indexed="10"/>
        <rFont val="Times New Roman"/>
        <family val="1"/>
      </rPr>
      <t>(thuê nhà xưởng của Cty TNHH Phát triển bất động sản Daiwa House)</t>
    </r>
  </si>
  <si>
    <r>
      <t xml:space="preserve">TOSTE CO., LTD;
</t>
    </r>
    <r>
      <rPr>
        <b/>
        <sz val="9"/>
        <rFont val="Times New Roman"/>
        <family val="1"/>
      </rPr>
      <t>Ông MASAKATSU KAWAHARA</t>
    </r>
    <r>
      <rPr>
        <sz val="9"/>
        <rFont val="Times New Roman"/>
        <family val="1"/>
      </rPr>
      <t xml:space="preserve">; 
Ông AKIRA IZUMI;
</t>
    </r>
    <r>
      <rPr>
        <b/>
        <sz val="9"/>
        <rFont val="Times New Roman"/>
        <family val="1"/>
      </rPr>
      <t>Ông HIROTSUGU AKAJI</t>
    </r>
    <r>
      <rPr>
        <sz val="9"/>
        <rFont val="Times New Roman"/>
        <family val="1"/>
      </rPr>
      <t xml:space="preserve">;
Ông NOBUHISA KUDO;
</t>
    </r>
    <r>
      <rPr>
        <b/>
        <sz val="9"/>
        <rFont val="Times New Roman"/>
        <family val="1"/>
      </rPr>
      <t>Ông KEISUKE FUJITA</t>
    </r>
    <r>
      <rPr>
        <sz val="9"/>
        <rFont val="Times New Roman"/>
        <family val="1"/>
      </rPr>
      <t xml:space="preserve">;
Ông TERUO OZAKI;
</t>
    </r>
    <r>
      <rPr>
        <b/>
        <sz val="9"/>
        <rFont val="Times New Roman"/>
        <family val="1"/>
      </rPr>
      <t>Ông SATOSHI YOSHIMASU</t>
    </r>
    <r>
      <rPr>
        <sz val="9"/>
        <rFont val="Times New Roman"/>
        <family val="1"/>
      </rPr>
      <t xml:space="preserve">;
Ông RYUICHI OKAMURA;
</t>
    </r>
    <r>
      <rPr>
        <b/>
        <sz val="9"/>
        <rFont val="Times New Roman"/>
        <family val="1"/>
      </rPr>
      <t>Ông KAZUHIRO MIYAMOTO</t>
    </r>
  </si>
  <si>
    <r>
      <t xml:space="preserve">2-1-32, Honden, Nishi-ku, Osaka-shi, Osaka, Japan;
</t>
    </r>
    <r>
      <rPr>
        <b/>
        <sz val="9"/>
        <rFont val="Times New Roman"/>
        <family val="1"/>
      </rPr>
      <t>4-6, Kanokodaiminamimachi, Kita-ku, Kobe-shi, Hyogo, Japan</t>
    </r>
    <r>
      <rPr>
        <sz val="9"/>
        <rFont val="Times New Roman"/>
        <family val="1"/>
      </rPr>
      <t xml:space="preserve">;
4-41, Itachibori, Nishi-ku, Osaka-shi, Osaka, Japan;
</t>
    </r>
    <r>
      <rPr>
        <b/>
        <sz val="9"/>
        <rFont val="Times New Roman"/>
        <family val="1"/>
      </rPr>
      <t>4-22, Senriyama Higashi, Suita-shi, Osaka, Japan</t>
    </r>
    <r>
      <rPr>
        <sz val="9"/>
        <rFont val="Times New Roman"/>
        <family val="1"/>
      </rPr>
      <t xml:space="preserve">;
1-28, Bunka, Sumida-ku, Tokyo, Japan;
</t>
    </r>
    <r>
      <rPr>
        <b/>
        <sz val="9"/>
        <rFont val="Times New Roman"/>
        <family val="1"/>
      </rPr>
      <t>4-498, Furuichi, Habikino-shi, Osaka. Japan</t>
    </r>
    <r>
      <rPr>
        <sz val="9"/>
        <rFont val="Times New Roman"/>
        <family val="1"/>
      </rPr>
      <t xml:space="preserve">;
2-113chi, Aoi, Adachi-ku, Tokyo, Japan;
</t>
    </r>
    <r>
      <rPr>
        <b/>
        <sz val="9"/>
        <rFont val="Times New Roman"/>
        <family val="1"/>
      </rPr>
      <t>424, Tsuwara, Kurayoshi-shi, Tottori, Japan</t>
    </r>
    <r>
      <rPr>
        <sz val="9"/>
        <rFont val="Times New Roman"/>
        <family val="1"/>
      </rPr>
      <t xml:space="preserve">;
116, Sajicho Tsukudani, Tottori-shi, Tottori, Japan;
</t>
    </r>
    <r>
      <rPr>
        <b/>
        <sz val="9"/>
        <rFont val="Times New Roman"/>
        <family val="1"/>
      </rPr>
      <t>7-27, Takasago, Katsushika-ku, Tokyo, Japan</t>
    </r>
  </si>
  <si>
    <r>
      <t xml:space="preserve">Sản xuất sơn, véc ni và các chất sơn, quét tương tự; </t>
    </r>
    <r>
      <rPr>
        <sz val="9"/>
        <color indexed="10"/>
        <rFont val="Times New Roman"/>
        <family val="1"/>
      </rPr>
      <t>thực hiện quyền XNK, PP các mã HS 2530, 2811, 2835, 2836, 2902, 2905, 2906, 2909, 2914, 2915, 2916, 2920, 2921, 2922, 2933, 2942, 3204, 3206, 3208, 3209, 3212, 3211, 3402, 3404, 3506, 3814, 3815, 3824, 3904, 3905, 3906, 3907, 3909, 3910, 3911</t>
    </r>
  </si>
  <si>
    <r>
      <t xml:space="preserve">Cty TNHH Samhwa-VH </t>
    </r>
    <r>
      <rPr>
        <sz val="9"/>
        <color indexed="10"/>
        <rFont val="Times New Roman"/>
        <family val="1"/>
      </rPr>
      <t>(thuê nhà xưởng của Cty TNHH Phát triển bất động sản Daiwa House)</t>
    </r>
  </si>
  <si>
    <r>
      <t xml:space="preserve">Cty TNHH Japan FRP Việt Nam (trước là Cty M&amp;J) </t>
    </r>
    <r>
      <rPr>
        <sz val="9"/>
        <color indexed="10"/>
        <rFont val="Times New Roman"/>
        <family val="1"/>
      </rPr>
      <t>(thuê nhà xưởng Cty TNHH Phát triển bất động sản Daiwa House)</t>
    </r>
  </si>
  <si>
    <r>
      <t xml:space="preserve">Cty TNHH Sanden Technology Việt Nam </t>
    </r>
    <r>
      <rPr>
        <sz val="9"/>
        <color indexed="10"/>
        <rFont val="Times New Roman"/>
        <family val="1"/>
      </rPr>
      <t>(thuê NX Cty TNHH Phát triển bất động sản Daiwa House trong thời hạn 05 năm)</t>
    </r>
  </si>
  <si>
    <r>
      <t xml:space="preserve">Cty TNHH Hirata Precision Industrial Việt Nam </t>
    </r>
    <r>
      <rPr>
        <sz val="9"/>
        <color indexed="10"/>
        <rFont val="Times New Roman"/>
        <family val="1"/>
      </rPr>
      <t>(thuê nhà xưởng Cty TNHH Phát triển bất động sản Daiwa house )</t>
    </r>
  </si>
  <si>
    <r>
      <t xml:space="preserve">SANWA KAKO CO., LTD.
</t>
    </r>
    <r>
      <rPr>
        <b/>
        <i/>
        <sz val="9"/>
        <rFont val="Times New Roman"/>
        <family val="1"/>
      </rPr>
      <t>MEIWA CORPORATION</t>
    </r>
  </si>
  <si>
    <r>
      <t xml:space="preserve">56, Butsugenjicho, Kamitoba, Minami-ku, Kyoto-shi, Japan;
</t>
    </r>
    <r>
      <rPr>
        <b/>
        <i/>
        <sz val="9"/>
        <rFont val="Times New Roman"/>
        <family val="1"/>
      </rPr>
      <t>3-3-1, Marunouchi, Chiyoda-ku, Tokyo, Japan</t>
    </r>
  </si>
  <si>
    <r>
      <t xml:space="preserve">Sản xuất các loại keo dùng trong công nghiệp và sản xuất mực in; </t>
    </r>
    <r>
      <rPr>
        <sz val="9"/>
        <color indexed="10"/>
        <rFont val="Times New Roman"/>
        <family val="1"/>
      </rPr>
      <t>thực hiện quyền phân phối bán buôn, bán lẻ các mặt hàng có mã HS: 3303, 3304, 3305, 3306, 3307; sản xuất các loại mỹ phẩm</t>
    </r>
  </si>
  <si>
    <r>
      <t xml:space="preserve">DNS KOREA CO., LTD; </t>
    </r>
    <r>
      <rPr>
        <sz val="9"/>
        <color indexed="10"/>
        <rFont val="Times New Roman"/>
        <family val="1"/>
      </rPr>
      <t>Ông KIM BYUNG IL</t>
    </r>
  </si>
  <si>
    <r>
      <t xml:space="preserve">Giặt công nghiệp; Sản xuất các loại khăn bông, áo choàng tắm, màn, rèm, chăn, drap, áo gối,… và các sản phẩm dệt gia dụng khác; </t>
    </r>
    <r>
      <rPr>
        <sz val="9"/>
        <color indexed="10"/>
        <rFont val="Times New Roman"/>
        <family val="1"/>
      </rPr>
      <t>cho thuê đồ dùng cá nhân và gia đình khác (chi tiết cho thuê loại khăn bông, áo choàng tắm, màn, rèm, chăn, drap, áo gối…và các sản phẩm dệt gia dụng khác).</t>
    </r>
  </si>
  <si>
    <r>
      <t>Sản xuất mè hạt các loại với quy mô 20.000 tấn sp/năm; sản xuất dầu mè với quy mô 4.000 tấn sp/năm; thực hiện quyền xuất khẩu, nhập khẩu, phân phối;</t>
    </r>
    <r>
      <rPr>
        <sz val="9"/>
        <color indexed="10"/>
        <rFont val="Times New Roman"/>
        <family val="1"/>
      </rPr>
      <t xml:space="preserve"> Sản xuất hạt tía tô các loại với quy mô 20.000 tấn/năm; sản xuất dầu tía tô với quy mô 4.000 tấn/năm</t>
    </r>
  </si>
  <si>
    <r>
      <t xml:space="preserve">Sản xuất khung loa với quy mô </t>
    </r>
    <r>
      <rPr>
        <sz val="9"/>
        <color indexed="10"/>
        <rFont val="Times New Roman"/>
        <family val="1"/>
      </rPr>
      <t>150 tấn/năm</t>
    </r>
    <r>
      <rPr>
        <sz val="9"/>
        <rFont val="Times New Roman"/>
        <family val="1"/>
      </rPr>
      <t>; sản xuất, lắp ráp hộp chứa chất tẩy tửa (trong máy giặt); sản xuất tay nắm tủ lạnh, tay cầm điều khiển (đèn sương mù), lò xo;</t>
    </r>
    <r>
      <rPr>
        <sz val="9"/>
        <color indexed="10"/>
        <rFont val="Times New Roman"/>
        <family val="1"/>
      </rPr>
      <t xml:space="preserve"> sản xuất, lắp ráp linh kiện từ nhựa plastic cho máy giặt, tủ lạnh, máy hút bụi, điều hòa, ô tô với quy mô 59.000.000 sp/năm, tương đương 2.800 t6an1/năm</t>
    </r>
  </si>
  <si>
    <r>
      <t>Cty TNHH Elensys Tp.HCM</t>
    </r>
    <r>
      <rPr>
        <sz val="9"/>
        <color indexed="10"/>
        <rFont val="Times New Roman"/>
        <family val="1"/>
      </rPr>
      <t xml:space="preserve"> (thuê nhà xưởng Tổng Cty Sonadezi)</t>
    </r>
  </si>
  <si>
    <r>
      <t xml:space="preserve">Sản xuất bao bì giấy (hộp carton) với quy mô 15.000 tấn sp/năm; </t>
    </r>
    <r>
      <rPr>
        <sz val="9"/>
        <color indexed="10"/>
        <rFont val="Times New Roman"/>
        <family val="1"/>
      </rPr>
      <t>sản xuất sp từ plastic (khuôn mẫu, khuôn nhựa gia dụng, khuôn đúc, trừ tái chế các loại phế thải kim loại, luyện kim đúc) với quy mô 15.000 sp/năm</t>
    </r>
  </si>
  <si>
    <t>061-3985996</t>
  </si>
  <si>
    <t>061-3985989</t>
  </si>
  <si>
    <t>Cty TNHH hóa chất Washin Việt Nam</t>
  </si>
  <si>
    <t xml:space="preserve">Cty TNHH Gỗ Chao Yang Việt Nam </t>
  </si>
  <si>
    <t>061-3569234/ 061-3566399/ 0913655869 (Minh Thư)</t>
  </si>
  <si>
    <t>061-3675145 (7107)</t>
  </si>
  <si>
    <t>061-3676207</t>
  </si>
  <si>
    <t>tháng 3/2017</t>
  </si>
  <si>
    <t>(thuê nhà xưởng của Công ty Cổ phần Đô thị Amata Biên Hòa trong thời hạn 10 (mười) năm</t>
  </si>
  <si>
    <t>(thuê nhà xưởng số 51 với diện tích 3.011,3 m2 của Công ty Cổ phần Đô thị Amata Biên Hòa tại Lô 501, đường 13, khu công nghiệp Long Bình (Amata), phường Long Bình, thành phố Biên Hòa, tỉnh Đồng Nai để thực hiện dự án, trong thời hạn 05 (năm) năm)</t>
  </si>
  <si>
    <t>Sản xuất và gia công các loại vải cho ngành giày da, vài cho ngành trang phục, vài ghế sofa, vải rèm cửa, cải cho đồ gia dụng, vải cho ngành ngư cụ với quy mô 9.000.000 mét vải/năm</t>
  </si>
  <si>
    <t>19/7/2017</t>
  </si>
  <si>
    <r>
      <t>Cty TNHH Dệt Der Yee Chain</t>
    </r>
    <r>
      <rPr>
        <sz val="8"/>
        <color indexed="10"/>
        <rFont val="Times New Roman"/>
        <family val="1"/>
      </rPr>
      <t xml:space="preserve"> </t>
    </r>
  </si>
  <si>
    <t>Ông CHEN, CHIEN-YU;
Ông LEE, WEI-TSEN;
Bà LAI SHEN, HSING-CHIN;
Ông SU, MING-YUAN;
Ông YEH, CHUNG-FU</t>
  </si>
  <si>
    <r>
      <t xml:space="preserve">Số 39, đường Tường Hưng, Lý Cát Thiện Nhất, khu đại Lý, thành phố Đài Trung, Đài Loan;
</t>
    </r>
    <r>
      <rPr>
        <b/>
        <i/>
        <sz val="8"/>
        <rFont val="Times New Roman"/>
        <family val="1"/>
      </rPr>
      <t>Số 25, đường Lý Vĩ Trân, đạon Nhất Trung Hoa Lộ, khu Phía Tây, thành phố Đài Trung, Đài Loan;</t>
    </r>
    <r>
      <rPr>
        <sz val="8"/>
        <rFont val="Times New Roman"/>
        <family val="1"/>
      </rPr>
      <t xml:space="preserve">
số 6-10, hẻm Quảng Hưng, Quảng Phúc, quận Tây Truân, thành phố Đài Trung, Đài Loan;
</t>
    </r>
    <r>
      <rPr>
        <b/>
        <i/>
        <sz val="8"/>
        <rFont val="Times New Roman"/>
        <family val="1"/>
      </rPr>
      <t>số 1-21, hèm 117, đoạn 1, đường Chang Nam, thành phố Chương Hóa, Đài Loan</t>
    </r>
  </si>
  <si>
    <t xml:space="preserve">Sản xuất khuôn mẫu bằng gốm sứ với quy mô 150.000 sản phẩm/năm, tương tương 150 tấn/năm, cụ thể như sau:
+ Giai đoạn 1 (từ thành lập dự án đến tháng 6/2018): Sản xuất khuôn mẫu bằng gốm sứ với 7.000 sản phẩm/năm, tương tương 07 tấn/năm. 
+ Giai đoạn 2 (từ tháng 7/2018 trở đi): Sản xuất khuôn mẫu bằng gốm sứ với quy mô 150.000 sản phẩm/năm, tương tương 150 tấn/năm
</t>
  </si>
  <si>
    <t>25/7/2017</t>
  </si>
  <si>
    <t xml:space="preserve">Cty TNHH Vĩnh Cảnh </t>
  </si>
  <si>
    <t>CÔNG TY TNHH THƯƠNG MẠI CÔNG NGHIỆP KIẾN HOÀNH TRUY BÁC;
Ông LIN JUI-HSIEN;
Ông WU PO-I</t>
  </si>
  <si>
    <t>Thôn Đông Phó, thị trấn Quả Lí, huyện Hoàn Đài, thành phố Truy Bác, tỉnh Sơn Đông;
Số 11, Trung Dân Lý, Khu Mà Đậu, thành phố Đài Nam, Trung Quốc (Đài Loan);
Số 1-7 Tây Liên Biểu, Khu Hạ Doanh, thành phố Đài Loan, Trung Quốc (Đài Loan)</t>
  </si>
  <si>
    <t xml:space="preserve">Sản xuất các loại sợi, chỉ với quy mô 6.000 tấn sản phẩm/năm. 
- Sản xuất các loại vải với quy mô 4.800 tấn sản phẩm/năm
</t>
  </si>
  <si>
    <t>Cty TNHH Dệt nhuộm Qiaotaixing Việt Nam</t>
  </si>
  <si>
    <t>WELL MARGIN INTERNATIONAL LTD.;
Ông LIN, YU-KANG;
Ông KUO, TSUNG-LIN;
Ông HUANG, TSE-MING</t>
  </si>
  <si>
    <t>24, Lesperance, Complex, Providence Industrial Estate, Mahe, Seychelles;
No 62 Tai Yee Rd., Tuku Tsun, Ren-Der Hsiang, Tainan 717, Taiwan;
No 1048 Street, Sheng-Li Road, Lungtien, Tainan, Taiwan;
No 1048 Street, Sheng-Li Road, Lungtien, Tainan, Taiwan</t>
  </si>
  <si>
    <t>Sản xuất vải giả da PU với quy mô 950 tấn sản phẩm/năm</t>
  </si>
  <si>
    <t>28/7/2017</t>
  </si>
  <si>
    <t>Chi nhánh Cty CP CN Nhựa Phú Lâm</t>
  </si>
  <si>
    <t>CÔNG TY CỔ PHẦN CÔNG NGHIỆP NHỰA PHÚ LÂM</t>
  </si>
  <si>
    <t>Km 9, đường Phạm Văn Đồng, phường Hải Thành, quận Dương Kinh, thành phố Hải Phòng</t>
  </si>
  <si>
    <t>31/7/2017</t>
  </si>
  <si>
    <t xml:space="preserve">Cty TNHH Lighting &amp; Equipment (VN)
</t>
  </si>
  <si>
    <t>(thuê nhà xưởng với diện tích 3.430,2 m2 của Công ty CP đô thị Amata Biên Hòa trong thời hạn 05 (năm) năm kể từ ngày cấp Giấy chứng nhận đăng ký đầu tư)</t>
  </si>
  <si>
    <t>LIGHTING &amp; EQUIPMENT PUBLIC COMPANY LIMITED</t>
  </si>
  <si>
    <t>539/2 (tầng 16 và 17, tòa nhà Maha Nakhon Gypsam), đường Sri Ayutthaya, phường Thanon Phaya Thai, Quận Ratchathewi, Thủ đô Bangkok, Thái Lan</t>
  </si>
  <si>
    <t xml:space="preserve">Sản xuất và lắp ráp các loại linh kiện, thiết bị điện, điện tử, mô tơ, máy phát, máy biến áp, thiết bị phân phối và điều khiển điện với quy mô 10.000.000 sản phẩm/năm.
- Sản xuất các sản phẩm vỏ bọc bằng nhựa cho các sản phẩm điện, điện tử với quy mô 7.000.000 sản phẩm/năm.
 - Sản xuất các loại sạc điện cho các sản phẩm điện, điện tử với quy mô 8.000.000 sản phẩm/năm
</t>
  </si>
  <si>
    <t>GROUP INTELLECT POWER TECHNOLOGY LIMITED</t>
  </si>
  <si>
    <t>Unit A, 112/F, Casey Aberdeen House, 38 Heung Yip Road, Wong Chuk Hang, Hong Kong</t>
  </si>
  <si>
    <t xml:space="preserve">Sản xuất phụ tùng ô tô, phụ tùng xe máy, phụ tùng máy nông nghiệp với quy mô 600.000 sản phẩm/năm.
- Sản xuất lá nhôm với quy mô 150.000 sản phẩm/năm.
- Sản xuất nhôm thỏi từ việc tái chế nhôm phế liệu với quy mô 150.000 sản phẩm/năm.
- Sản xuất đồ dùng bằng kim loại dùng cho nhà bếp và nhà ăn như nồi, chảo, khay nướng, muỗng… không bao gồm công đoạn xi mạ với quy mô 12.000.000 cái/năm.
- Sản xuất linh kiện và phụ tùng máy công nghiệp, phụ tùng máy gia dụng từ kim loại (sườn máy may,...) không bao gồm công đoạn xi mạ với quy mô 3.000.000 sản phẩm/năm
</t>
  </si>
  <si>
    <t xml:space="preserve">Thực hiện dịch vụ gia công xử lý bề mặt cho các sản phẩm công nghiệp (bao gồm dịch vụ gia công xi mạ) với quy mô khoảng 400 tấn/năm và lượng nước thải tối đa là 20 m3/ngày đêm.
- Sản xuất các chi tiết, linh kiện công nghiệp được làm từ hợp kim, thép, nhôm, đồng, plastic,... với quy mô 240 tấn/năm, trong quy trình sản xuất có công đoạn xi mạ
</t>
  </si>
  <si>
    <t>Thuê NX Cty DN nhỏ &amp; vừa Nhật Bản (JSC) đến ngày 29/11/2019</t>
  </si>
  <si>
    <t xml:space="preserve">Sản xuất mô tơ khởi động, bộ phát điện, cuộn phát xung dùng cho xe ô tô và xe gắn máy với quy mô 100.000 sản phẩm/năm.
- Sản xuất và lắp ráp các loại linh kiện, thiết bị phân phối điện (máy biến thế, tụ điện, điện trở, bộ phận đối đáp, bộ phận đối lưu) với quy mô 150.000 sản phẩm/năm.
- Thực hiện quyền xuất khẩu, quyền nhập khẩu và quyền phân phối bán buôn, bán lẻ (không thành lập cơ sở bán buôn, bán lẻ) các mặt hàng có mã số HS 8504 (Biến thế điện, máy biến đổi tĩnh điện (ví dụ: bộ chỉnh lưu) và cuộn cảm)
</t>
  </si>
  <si>
    <t xml:space="preserve">Sản xuất vải dệt kim (có bao gồm công đoạn nhuộm, công đoạn in) với quy mô 23.500.000 m2/năm, tương đương 12.895 tấn sản phẩm/năm.
- Kinh doanh bất động sản (cho thuê nhà xưởng với diện tích 4.000 m2)
</t>
  </si>
  <si>
    <t xml:space="preserve">Sản xuất các loại khuôn mẫu với quy mô 500 bộ/năm.
- Sản xuất các linh kiện, chi tiết bằng kim loại dùng cho xe ô tô, xe gắn máy, máy giặt, thiết bị viễn thông, các sản phẩm điện gia dụng và điện tử với quy mô 300.000.000 cái/năm tương đương 4.800 tấn/năm.
- Sản xuất các sản phẩm bằng kim loại như: bàn ghế, giá đỡ, tủ, kệ, giường, bình phong, bồn rửa tay, khay cơm, bình nước, ấm nước, nồi với quy mô 1.000 cái/năm.
- Sản xuất các linh kiện, chi tiết bằng kim loại (long đền, van, vòng đệm,…) dùng cho xe ô tô, xe gắn máy, máy giặt, thiết bị viễn thông, các sản phẩm điện gia dụng và điện tử với quy mô 800 tấn/năm
</t>
  </si>
  <si>
    <t>Sản xuất quần áo bơi với quy mô 1.000.000 sản phẩm/năm;
 - Sản xuất nón bơi với quy mô 800.000 sản phẩm/năm;
 - Sản xuất bình nước nóng với qui mô 600.000 sản phẩm/năm;
 - Sản xuất quần trẻ em với qui mô 200.000 sản phẩm/năm;
 - Sản xuất đồ chơi trẻ em bằng nhung nỉ với qui mô 50.000 sản phẩm/năm;
 - Sản xuất giày dép với qui mô 100.000 sản phẩm/năm;
 - Sản xuất các sản phẩm plastic dùng cho trẻ em với qui mô 500.000 sản phẩm/năm;
 - Sản xuất các sản phẩm plastic dùng cho giải trí dưới nước với qui mô 500.000 sản phẩm/năm;
 - Sản xuất hàng may mặc và hàng phụ trợ với qui mô 100.000 sản phẩm/năm;
 - Sản xuất các mặt hàng may mặc khác (vỏ bọc bình nước nóng, túi vải, yếm trẻ em, nệm, nón, giỏ xách ...) với qui mô 1.000.000 sản phẩm/năm;
- Sản xuất các mặt hàng dệt kim đã hoàn thiện với qui mô 100.000 sản phẩm/năm.
- Thực hiện quyền xuất khẩu, quyền nhập khẩu</t>
  </si>
  <si>
    <t xml:space="preserve"> Chi nhánh Cty TNHH Mitsuba Việt Nam - Chi nhánh Amata  </t>
  </si>
  <si>
    <t>Sản xuất các loại linh kiện, phụ tùng cơ khí với quy mô 30.000 bộ/tháng.
- Sản xuất phụ tùng máy nông ngư cơ với quy mô 450.000 sản phẩm/năm.
- Kinh doanh bất động sản: Cho thuê nhà xưởng với diện tích 5.500 m2.
- Thực hiện quyền xuất khẩu, nhập khẩu các mặt hàng phù hợp với ngành, nghề kinh doanh của doanh nghiệp.
- Thực hiện quyền xuất khẩu, nhập khẩu, phân phối</t>
  </si>
  <si>
    <r>
      <t xml:space="preserve">Sản xuất các loại khuôn mẫu bằng kim loại; sản xuất, lắp ráp thiết bị, phụ tùng của xe ô tô, xe gắn máy, máy công nghiệp, điện gia dụng và thiết bị xây dựng; sản xuất các loại xe đẩy, xe đựng rác, xe đựng phế liệu, xe đựng phôi bằng sắt, bàn gia công, bàn làm việc, tủ hồ sơ, sọt sắt, thùng chứa hàng, đinh ốc, lo xo, xẻng vớt nhôm bằng sắt; thực hiện quyền XNK, PP; </t>
    </r>
    <r>
      <rPr>
        <sz val="8"/>
        <color indexed="10"/>
        <rFont val="Times New Roman"/>
        <family val="1"/>
      </rPr>
      <t>Sản xuất sản phẩm từ plastic với quy mô 990 tấn/năm</t>
    </r>
  </si>
  <si>
    <t>Nhật Bản - Bỉ</t>
  </si>
  <si>
    <t>Terumo BCT Europe</t>
  </si>
  <si>
    <t xml:space="preserve"> Nhà máy của Cty TNHH cà phê Vĩnh An tại Đồng Nai ( tên cũ là Cty TNHH Cafeco Việt Nam) </t>
  </si>
  <si>
    <t>Sơ chế và chế biến cà phê</t>
  </si>
  <si>
    <t>Luxembourg - Mauritius</t>
  </si>
  <si>
    <t>Cty TNHH cà phê Vĩnh An</t>
  </si>
  <si>
    <t>Chủ đầu tư: 
SHIN HEUNG ELECTRONIC CO.,LTD; Ông JUNG, YOOSURK; Ông JUNG, WOOSURK; SHIN HEUNG PRECISION CO.,LTD</t>
  </si>
  <si>
    <t xml:space="preserve">Sản xuất bao bì với quy mô 600.000.000 hộp/năm.
 - In sách truyện thiếu nhi xuất khẩu với quy mô 34.000.000 sản phẩm/năm.
 - In gia công truyện thiếu nhi cho các nhà sản xuất trong nước đối với các sản phẩm có công nghệ đặc thù mà các nhà in trong nước chưa thực hiện được với quy mô 10.000.000 sản phẩm/năm.
- In catalogue kỹ thuật, catalogue thương mại, thiếp, tờ rời, tờ gấp, áp phích có nội dung không phải là các xuất bản phẩm (với tỷ lệ xuất khẩu 100% ngay từ năm đầu tiên và các năm tiếp theo đi vào hoạt động) với quy mô 5.000.000 sản phẩm/năm.
- Sản xuất các sản phẩm từ plastic với quy mô 1.000.000 hộp/năm
</t>
  </si>
  <si>
    <t>Công ty TNHH Đại chúng SPV Holding; Ông Thane Taithongchai; Ông TRẦN QUỐC THẢO</t>
  </si>
  <si>
    <t xml:space="preserve">Sản xuất và gia công mặt giày, mặt giày dệt kim với quy mô 10.200.000 sản phẩm/năm.
- Sản xuất và gia công giày thể thao các loại với quy mô 6.000.000 sản phẩm/năm
</t>
  </si>
  <si>
    <t xml:space="preserve">Nhà máy sản xuất thứ 01 đặt tại: Nhà xưởng số 26A, Khu công nghiệp Long Bình (Amata), phường Long Bình, thành phố Biên Hòa, tỉnh Đồng Nai.
Công ty TNHH Thép Assab Việt Nam thuê nhà xưởng với diện tích 1.281,6 m2 trên lô đất có diện tích 2.985,80 m2 của Công ty CP Đô thị Amata Biên Hòa trong thời hạn 10 năm kể từ ngày 10 tháng 10 năm 2012.
- Nhà máy sản xuất thứ 02 đặt tại: Lô đất số 511, Khu công nghiệp Long Bình (Amata), phường Long Bình, thành phố Biên Hòa, tỉnh Đồng Nai.
Diện tích đất thực hiện dự án: 5.002,7 m2.
</t>
  </si>
  <si>
    <t xml:space="preserve">Sản xuất khuôn và chi tiết khuôn cho sản phẩm nhựa với công suất 55 cái/năm tương đương 72 tấn/năm.
- Sửa chữa, bảo trì khuôn và chi tiết khuôn với quy mô doanh thu 80.000 USD/năm
</t>
  </si>
  <si>
    <t xml:space="preserve"> Đài Loan - Mauritius - Hawai - Samoa</t>
  </si>
  <si>
    <t>Sản xuất, lắp ráp hệ thống giá kệ, khớp nối với quy mô 15.600 tấn/năm, cụ thể:
+ Sản xuất ống nhôm với quy mô 5.000 tấn/năm;
+ Sản xuất khớp nối nhôm với quy mô 300 tấn/năm;
+ Sản xuất con lăn với quy mô 6.000 tấn/năm;
+ Sản xuất ống nhựa sinh thái với quy mô 4.000 tấn/năm;
+ Sản xuất khớp nối kim loại với quy mô 300 tấn/năm.
- Thực hiện quyền xuất khẩu, quyền nhập khẩu, quyền phân phối</t>
  </si>
  <si>
    <t xml:space="preserve"> thuê nhà xưởng với diện tích 1.700 m2 của Công ty TNHH Phát triển KCN Long Bình trong thời hạn 05 (năm) năm kể từ ngày 12 tháng 01 năm 2016.
- Công ty có nhà xưởng sản xuất tại: Lô đất số 504, đường số 13, khu công nghiệp Long Bình (Amata), thành phố Biên Hòa, tỉnh Đồng Nai. Diện tích đất sử dụng là 20.053,40 m2.</t>
  </si>
  <si>
    <t>Tên</t>
  </si>
  <si>
    <t>KCN</t>
  </si>
  <si>
    <t>Xóa từ ngày</t>
  </si>
  <si>
    <t>Australia</t>
  </si>
  <si>
    <t xml:space="preserve"> Cty TNHH Young March Candle</t>
  </si>
  <si>
    <t>0937.680.345 (C Bình)</t>
  </si>
  <si>
    <t>061-3568259</t>
  </si>
  <si>
    <t>0914.979895 (A Phú)</t>
  </si>
  <si>
    <t>tam.jcvina@gmail.com</t>
  </si>
  <si>
    <t>Thuê của JSC</t>
  </si>
  <si>
    <t>0949.075929/ 0901.345125 (A Minh)</t>
  </si>
  <si>
    <t>0909.961.931</t>
  </si>
  <si>
    <t>samikathy3786@yahoo.com</t>
  </si>
  <si>
    <t>nộp b/c trên hệ thống</t>
  </si>
  <si>
    <t>nộp b.c trên hệ thống</t>
  </si>
  <si>
    <t>mộp b.c trên hệ thống</t>
  </si>
  <si>
    <t>Dự án Suntory Pepsico Đồng Nai</t>
  </si>
  <si>
    <t>061-3936493</t>
  </si>
  <si>
    <t>061-3831000/ 0120.3974767</t>
  </si>
  <si>
    <t>061-3568300/ 08.38985828</t>
  </si>
  <si>
    <t>0904.294.968 (Mai)</t>
  </si>
  <si>
    <r>
      <t xml:space="preserve">Cty TNHH Sản xuất chính xác Yuan Yue </t>
    </r>
    <r>
      <rPr>
        <sz val="9"/>
        <color indexed="10"/>
        <rFont val="Times New Roman"/>
        <family val="1"/>
      </rPr>
      <t>(thuê nhà xưởng Cty CP Việt Tiến Đông Á đến hết 10/6/2021)</t>
    </r>
  </si>
  <si>
    <t>tháng 6/2017, xin giãn đến tháng 10/2017</t>
  </si>
  <si>
    <t>từ tháng 2/2017 (xin giãn tiến độ thực hiện dự án đến tháng 7/2017 tại QĐ số 14  ngày 28/3/2017), tiếp tục xin giãn đến 30/9/2017 tại QĐ 32</t>
  </si>
  <si>
    <t>Sản xuất các linh phụ kiện cho ngành giày dép bằng giấy, da đã qua xử lý, nhựa, vải, silicon, cao su… (có bao gồm công đoạn in trên sản phẩm của Công ty) với quy mô 96 tấn sản phẩm/năm</t>
  </si>
  <si>
    <t>Cty TNHH Kova Vina</t>
  </si>
  <si>
    <t>Ông MOON KITAE</t>
  </si>
  <si>
    <t>Kyungsangnamdo geojesi geoje Jungangro 24gil 3, Korea</t>
  </si>
  <si>
    <t xml:space="preserve">Sản xuất, gia công, lắp ráp linh kiện ô tô và các linh kiện khác với quy mô 70.000.000 sản phẩm/năm, tương đương 5.000 tấn/năm.
Trong quy trình sản xuất, gia công các sản phẩm của Công ty không thực hiện công đoạn xi mạ.
- Tư vấn kỹ thuật ép nhựa với quy mô doanh thu đạt 6,7 tỷ đồng Việt Nam/năm.
- Dịch vụ chuẩn bị dữ liệu cho khách hàng không bao gồm xử lý dữ liệu (mã CPC 849
</t>
  </si>
  <si>
    <t>Sản xuất khuôn mẫu, không bao gồm công đoạn xi mạ với quy mô 1.000 bộ/năm (tương đương 4.000 tấn/năm).
- Sản xuất các sản phẩm nhựa bằng công nghệ ép phun (sản phẩm là các thiết bị như vỏ tivi, máy vi tính và linh kiện khác bằng công nghệ ép phun) với quy mô 5.990 tấn/năm.
- Thực hiện quyền xuất khẩu và quyền nhập khẩu đối với: sản phẩm các thiết bị như vỏ tivi, vỏ máy vi tính và linh kiện khác bằng công nghệ ép phun (Mã HS 3926); Hộp khuôn đúc kim loại, đế khuôn, mẫu làm khuôn, khuôn dùng cho kim loại (trừ khuôn đúc thỏi) (Mã HS 8480); Dịch vụ sửa chữa, bảo dưỡng khuôn mẫu (CPC 633)</t>
  </si>
  <si>
    <t>S nhà xưởng là 3.746,72m2</t>
  </si>
  <si>
    <t xml:space="preserve">Sản xuất các sản phẩm gốm sứ gia dụng (không bao gồm gốm sứ vệ sinh), gốm sứ mỹ nghệ, giấy dán hoa văn cho sản phẩm gốm sứ, nguyên liệu đất tinh chế với quy mô 48.000.000 sản phẩm/năm
</t>
  </si>
  <si>
    <t>Ông SUH WOO SEOK / Bà Bùi Đỗ Kiều Ly</t>
  </si>
  <si>
    <t>Sx giày thể thao và các bộ phận của giầy. Bsung mtieu kinh doanh BĐS</t>
  </si>
  <si>
    <t xml:space="preserve">Sản xuất, gia công các loại sản phẩm phối kiện dùng trong gia đình bằng nhựa PU mô phỏng gỗ, vật dụng trang trí, phối kiện trang trí nội thất (thân giường, thân bàn, đế chân giường, đế chân bàn,…) và sản xuất sản phẩm trang trí nội thất được đan lát hoặc tết bện bằng dây và sợi nhựa các loại (giường, tủ, bàn, ghế, cửa,…) với quy mô 740 tấn sản phẩm/năm.
- Sản xuất, gia công các loại giày dép bằng da, bằng vải với quy mô 1.000 đôi/năm.
- Sản xuất, gia công hàng may mặc như: áo jacket, quần tây, nón, vớ, bao tay, yếm, khăn, thảm, khẩu trang, áo gối, áo choàng, áo len với quy mô 500 sản phẩm/năm
</t>
  </si>
  <si>
    <t>061-3560860/862. 0908.836.356 (A Bá - KTT)</t>
  </si>
  <si>
    <t>0251-03682086</t>
  </si>
  <si>
    <t>0251-03682085</t>
  </si>
  <si>
    <t xml:space="preserve">Cty TNHH hạt nhựa HBC </t>
  </si>
  <si>
    <t>Công ty Cổ phần Dongjin Việt Nam</t>
  </si>
  <si>
    <t>0251-3566.708</t>
  </si>
  <si>
    <t>0251-3566913</t>
  </si>
  <si>
    <t>tháng 1/2012</t>
  </si>
  <si>
    <t>0251-3682156/ 0974.322470 (C Ngọc)/ 0974.789928 (A Báu)</t>
  </si>
  <si>
    <t>028.37700588</t>
  </si>
  <si>
    <t xml:space="preserve">028.37701199/ 0908.857361 (C Trinh KTT)/ A Hiền </t>
  </si>
  <si>
    <t>0251.3681368/ '0909240679 (dung hạnh)</t>
  </si>
  <si>
    <t>0251-3681369</t>
  </si>
  <si>
    <t>tháng 10/2017</t>
  </si>
  <si>
    <t>0914.929.964 (Ms Hường)</t>
  </si>
  <si>
    <t>20/4/207</t>
  </si>
  <si>
    <t>0251-3930998</t>
  </si>
  <si>
    <t>0251-3675145</t>
  </si>
  <si>
    <t>0251-3787140/ '01234955178</t>
  </si>
  <si>
    <t>0128.5093820 (Ms Hạnh)</t>
  </si>
  <si>
    <t>0251-6596.460</t>
  </si>
  <si>
    <t>0251-3.566.881/ '01218177531-C.Loan</t>
  </si>
  <si>
    <t>0251-3.566.882</t>
  </si>
  <si>
    <t>Sản xuất các loại ống bằng thép (bao gồm công đoạn xi mạ) với quy mô 162.000 tấn thép/năm</t>
  </si>
  <si>
    <t>Cty TNHH Thép Seah VN 2</t>
  </si>
  <si>
    <t>Cty TNHH Thép Seah VN</t>
  </si>
  <si>
    <t>Số 7, đường 3A, KCN Biên Hòa 2, phường Long Bình Tân, tp Biên Hòa, Đồng Nai</t>
  </si>
  <si>
    <t>Thái Lan- Việt Nam</t>
  </si>
  <si>
    <t>Công ty TNHH xi măng Siam City Nhơn Trạch (trước là Lafarge Xi Măng)</t>
  </si>
  <si>
    <t>Cty TNHH JC Vina (trước là J&amp;C Vina)</t>
  </si>
  <si>
    <t>Sản xuất phụ tùng máy sản xuất, máy công nông nghiệp, máy xây dựng, trong quy trình sản xuất không bao gồm công đoạn xi mạ với quy mô 7.330 tấn/năm.
- Thiết kế, vẽ các linh kiện, máy móc thiết bị bằng Auto Cad.
- Sản xuất máy ép vỏ trấu và củi trấu các loại,… với quy mô 36 tấn sản phẩm/năm.
- Hoàn thiện công trình xây dựng (CPC 517).
- Trang trí nội thất, lắp đặt hệ thống điện (CPC5164).
- Lắp đặt hệ thống lò sưởi và điều hòa không khí (CPC 5161).
- Dịch vụ tư vấn quản lý (CPC 865).
- Thực hiện quyền xuất khẩu, quyền nhập khẩu và quyền phân phối</t>
  </si>
  <si>
    <t>Nhật Bản - Brunei</t>
  </si>
  <si>
    <t>Gia công xử lý nhiệt, cắt, gọt, tiện, tôi cứng, ủ mềm các loại khuôn mẫu; chế tạo thiết bị xử lý nhiệt với quy mô 3.000 tấn sản phẩm/năm (tương đương với 20.000 sản phẩm/năm)</t>
  </si>
  <si>
    <t xml:space="preserve">CÔNG TY TNHH HAMAGUCHI PRECISION VIỆT NAM
</t>
  </si>
  <si>
    <t>Ông YASUO HAMAGUCHI;
Ông NGUYỄN QUỐC HUY</t>
  </si>
  <si>
    <t>7-7-24, Takadono, Asahi-ku, Osaka Prefecture, Japan;
32/8, tổ 14, khu Kim Sơn, thị trấn Long Thành, huyện Long Thành, tỉnh Đồng Nai</t>
  </si>
  <si>
    <t>Sản xuất các loại thiết bị đóng, ngắt điện (bao gồm các thiết bị liên quan đến năng lượng mặt trời) với quy mô 281 tấn sp/năm; sản xuất các linh kiện điện tử với quy mô 3.960 tấn sp/năm; sản xuâất các sản phẩm từ plastic với quy mô 730 tấn/năm; sản xuất khuôn mẫu với quy mô 40 tấn/năm</t>
  </si>
  <si>
    <t xml:space="preserve">Sản xuất bán thành phẩm giày với quy mô 129.000.000 đôi/năm;
- Sản xuất các loại giày với qui mô 10.000.000 đôi/năm;
- Gia công nguyên phụ liệu giày với quy mô 600.000 yard/năm;
- Sản xuất khuôn đúc chi tiết trang trí bằng nhựa sử dụng trong sản xuất giày để sử dụng trong công ty với sản lượng khoảng 360 khuôn/năm;
- Sản xuất bảng in lụa với quy mô 18.000 bảng/năm;
- Dịch vụ tư vấn quản lý (CPC 865) (Chỉ cung cấp dịch vụ cho các công ty thuộc cùng tập đoàn được thành lập tại Việt Nam)
</t>
  </si>
  <si>
    <t>Sản xuất thiết bị, công cụ kim loại dùng cho xây dựng, cho công trình dân dụng (thang đơn, thang mái nhà, vòng treo,...), trong quy trình sản xuất không bao gồm công đoạn xi mạ và đánh bóng với quy mô 600 tấn/năm</t>
  </si>
  <si>
    <t>Sản xuất các linh kiện phụ tùng, các bộ phận chi tiết trong các loại máy móc thiết bị in ấn với quy mô 63.000 cái/ năm (tương đương 5 tấn/năm). Trong quy trình sản xuất không bao gồm công đoạn xi mạ.
- Thực hiện quyền xuất khẩu, quyền nhập khẩu, quyền phân phối</t>
  </si>
  <si>
    <t xml:space="preserve"> Cty CP Systeel Vina (tên cũ là Cty TNHH POS-DCS Việt Nam) </t>
  </si>
  <si>
    <t>DAECHANG STEEL CO., LTD.;
SYPANEL CO., LTD.;
NOROO COIL COATINGS CO., LTD.;
Ông LEE HWACHUN;
Ông BANG YOUN JAI;
Ông BAE SEOKWOO</t>
  </si>
  <si>
    <t>Sản xuất thức ăn cho gia súc, gia cầm và tôm, cá; Sản xuất và kinh doanh dụng cụ, thiết bị chăn nuôi; nuôi và kinh doanh gia cầm; xây dựng trại chăn nuôi và tổ chức chăn nuôi gia công lợn giống, lợn thịt, gà thịt, gà đẻ trứng, gà giống và các loại gia cầm khác; nuôi và tổ chức nuôi gia công gà chọi để xuất khẩu; sản xuất kinh doanh tôm giống các loại (tôm sú, tôm chân trắng); tôm thương phẩm; các sản phẩm công nghệ sinh học và hoá chất chuyên dùng nuôi tôm; chế biến thực phẩm từ thịt gia súc, gia cầm và thủy sản; chế biến hải sản đông lạnh để xuất khẩu ít nhất 80% sản phẩm, số sản phẩm còn lại sử dụng để phục vụ nhu cầu sản xuất nội bộ tại nhà máy chế biến thịt ở Khu Công nghiệp Biên Hòa II, tỉnh Đồng Nai; sơ chế các loại ngô, đậu, sắn, cám gạo, tấm gạo và bột cá để xuất khẩu; cung cấp dịch vụ xét nghiệm thú y; sản xuất  chế biến thức ăn nhanh, món ăn, thức ăn chế biến sẵn, sản xuất chế biến đồ uống; Sản xuâất thịt gia súc, các sản phẩm từ thịt gia súc với quy mô 6.000 tấn sp/năm; Sản xuất thịt gia cầm, các sản phẩm từ thịt gia cầm với quy mô 12.000 tấn sp/năm</t>
  </si>
  <si>
    <t>Tháng 10/2016</t>
  </si>
  <si>
    <t>Sản xuất đồ dùng bằng nhựa cho nhà bếp, nhà ăn và nhà vệ sinh; sản xuất đồ dùng bằng kim loại dùng cho nhà bếp, nhà ăn và nhà vệ sinh; sản xuất đồ điện dân dụng dùng cho nhà bếp, nhà ăn và nhà vệ sinh; sản xuất các loại dụng cụ phục vụ sản xuất (bánh xe đánh bóng, lơ đánh bong, ốc vít…); sản xuất, lắp ráp các loại bảng điện tử; thực hiện quyền nhập khẩu, kinh doanh BĐS (cho thuê VP, NX với diện tích 2.089,6 m2); sản xuất thực phẩm từ thịt gia cầm, ngũ cốc, rau củ quả…, nước uống không gas như sinh tố, nước ép trái cây…(không thực hiện tại trụ sở chính).</t>
  </si>
  <si>
    <t xml:space="preserve">Ghi chú: Cty chăn nuôi C.P giảm vốn 138.941.500 USD do cty tách riêng các dự án. Do đó vốn đầu tư của dự án cty tại KCN Biên Hòa II chỉ còn 121.875.000 USD (tính đến tháng 8/2017) </t>
  </si>
  <si>
    <t>061-3566121</t>
  </si>
  <si>
    <t>061-3566120/ 08-6.281.1595</t>
  </si>
  <si>
    <t>061-3681757/ 0988.666.637/ 0974.304.043</t>
  </si>
  <si>
    <t xml:space="preserve"> Công ty TNHH SM Namsun Vina (trước là Samsun Việt Nam (tên cũ là Cty TNHH AMC)  </t>
  </si>
  <si>
    <t>061-38877800/ 0901.861.293 (Ms Ngọc)</t>
  </si>
  <si>
    <t>Nhà máy sản xuất Cty TNHH Buwon Vina tại KCN Bàu Xéo</t>
  </si>
  <si>
    <t>tháng 5/2008</t>
  </si>
  <si>
    <t>Trên hệ thống quốc gia, phòng ĐT ghi sai là DN trong nước nên k thể cấp tài khoản cho DN</t>
  </si>
  <si>
    <t>tháng 3 năm 2017, xin giãn tiến độ đến tháng 01/2018 (QĐ 40 ngày 12/9/2017)</t>
  </si>
  <si>
    <t>0302695710</t>
  </si>
  <si>
    <t>0283-822.6742</t>
  </si>
  <si>
    <t>tháng 02 năm 2018, gia hạn góp vốn đến 31/12/2017</t>
  </si>
  <si>
    <t xml:space="preserve">Sản xuất các loại sơn dùng cho thiết bị điện tử với quy mô 65 tấn/năm. 
- Sản xuất các hợp chất dung môi hữu cơ để pha chế sơn với quy mô 25 tấn/năm
</t>
  </si>
  <si>
    <t>13/9/2017</t>
  </si>
  <si>
    <t xml:space="preserve">Nhà máy sản xuất sơn Jungbu Vina Đồng Nai
</t>
  </si>
  <si>
    <t>đến hết ngày 30 tháng 7 năm 2057</t>
  </si>
  <si>
    <t>CÔNG TY TNHH JUNGBU ESCHEM VIỆT NAM</t>
  </si>
  <si>
    <t>Lô III – 1.1, đường D3 cắt N2, Khu công nghiệp Quế Võ 2, xã Ngọc Xá, huyện Quế Võ, tỉnh Bắc Ninh, Việt Nam</t>
  </si>
  <si>
    <t>(cho thuê VP, NX với diện tích 2.089,6 m2</t>
  </si>
  <si>
    <t>Từ tháng 6/2017, điều chỉnh đến tháng 3/2018</t>
  </si>
  <si>
    <t>Sản xuất linh kiện điện tử với quy mô 4.000.000 linh kiện/năm.
- Sản xuất, lắp ráp các sản phẩm, thiết bị điện tử: các loại đèn, bếp từ, đèn pin, máy nước nóng lạnh,... và các chi tiết của chúng với quy mô 450 tấn sản phẩm/năm.
- Thực hiện hoạt động dịch vụ lắp đặt, sửa chữa, bảo dưỡng máy móc, thiết bị (CPC 633).
Chi tiết: Lắp ráp, lắp đặt, sửa chữa, bảo dưỡng sản phẩm của Công ty.
- Thực hiện quyền xuất khẩu, quyền nhập khẩu và quyền phân phối</t>
  </si>
  <si>
    <t xml:space="preserve">Sản xuất đồ gia dụng (bàn sưởi điện, chăn điện, thảm trải phòng điện, thảm lót chân điện, thiết bị khử độ ẩm, các loại quạt dân dụng, máy sấy, máy làm lạnh di động, máy hút ẩm...) và các linh kiện đồ gia dụng với quy mô 3.650.000 sản phẩm/năm.
- Dệt vải các loại từ sợi tổng hợp, sợi polyme (không bao gồm công đoạn nhuộm) với quy mô 1.750.000 m/năm.
- Sản xuất thiết bị làm lạnh di động công nghiệp, bao gồm dây chuyền và linh kiện chủ yếu (không bao gồm công đoạn xi mạ) với quy mô 50.000 sản phẩm/năm.
- Sản xuất quạt, các bộ phận chi tiết của quạt không dùng cho gia đình và các linh kiện đi kèm (không bao gồm công đoạn xi mạ) với quy mô 30.000 sản phẩm/năm.
- Sản xuất vải không dệt với quy mô 1.000.000 m/năm
</t>
  </si>
  <si>
    <t xml:space="preserve">Kinh doanh bất động sản: 
+ Thực hiện dịch vụ môi giới bất động sản và dịch vụ tư vấn bất động sản. 
+ Cho thuê nhà xưởng với diện tích 7.000 m2.
- Sản xuất và cung cấp hơi cho các doanh nghiệp trong phân khu công nghiệp Nhơn Trạch 6A với quy mô 300 MT/giờ.
- Dệt vải các loại, hoàn thiện sản phẩm dệt (có bao gồm công đoạn nhuộm) với quy mô khoảng 24.500.000 m2/năm.
</t>
  </si>
  <si>
    <t xml:space="preserve">xin gia hạn đến tháng 6/2017 tại QĐ 24 ngày 26/4/2017. Tiến độ xây dựng cơ bản: từ tháng 01 năm 2017 đến tháng 6 năm 2017.
- Đi vào hoạt động sản xuất kinh doanh từ tháng 7 năm 2017
</t>
  </si>
  <si>
    <t>Hàn Quốc-Việt Nam</t>
  </si>
  <si>
    <t xml:space="preserve">Sản xuất giày thể thao với quy mô 12.000.000 đôi/năm.
 - Sản xuất các bộ phận của giày với quy mô 2.400.000 đôi/năm.
- Sản xuất keo dán công nghiệp với quy mô 20.000 tấn sản phẩm/năm, cụ thể:
+ Từ tháng 01/2016 đến tháng 12/2016:   đạt 9.500 tấn sản phẩm/năm.
+ Từ tháng 01/2017 đến tháng 6/2017:   đạt 19.500 tấn sản phẩm/năm.
+ Từ tháng 07 năm 2017 trở đi:    đạt 20.000 tấn sản phẩm/năm.
- Sản xuất polyurethane nguyên sinh (keo dán công nghiệp gốc dung môi polyurethane) với quy mô 10.000 tấn sản phẩm/năm
</t>
  </si>
  <si>
    <r>
      <t xml:space="preserve">Ông KUO, CHUI-YUAN
Ông TSAI, HSI-CHIANG
Ông CHUANG, CHIH-KUAN
Ông YANG, YI-SHUN
Ông YEH, LIEN-TAI
Ông SHIH, CHUN-MU
Ông CHEN, HAO-CHUNG
Ông HSU, MING-HUA
Ông TSAI, I-HENG
</t>
    </r>
    <r>
      <rPr>
        <sz val="8"/>
        <color indexed="10"/>
        <rFont val="Times New Roman"/>
        <family val="1"/>
      </rPr>
      <t>Ông TSAI, CHIEH-HUNG</t>
    </r>
    <r>
      <rPr>
        <sz val="8"/>
        <rFont val="Times New Roman"/>
        <family val="1"/>
      </rPr>
      <t xml:space="preserve">
</t>
    </r>
  </si>
  <si>
    <t xml:space="preserve">Sản xuất gia công dập kim loại các chi tiết cơ khí trong máy móc thiết bị với quy mô 90 tấn sản phẩm/năm.
- Sản xuất các loại đinh ghim, các loại móc bằng kim loại với quy mô 420 tấn sản phẩm/năm.
- Sản xuất các chi tiết, linh kiện công nghiệp bằng kim loại và plastic với quy mô 480 tấn sản phẩm/năm
</t>
  </si>
  <si>
    <t>DAE MYUNG CHEMICAL CO., LTD và MISUNG CHEMICAL CO., LTD</t>
  </si>
  <si>
    <t>Sản xuất các loại dây cáp điện với quy mô công suất 12.000 tấn/năm; 
- Sản xuất các loại máy dùng trong ngành nông nghiệp, hệ thống điều hòa không khí, hệ thống phun nhựa;
- Sản xuất các loại cửa và khung vách ngăn làm bằng nhôm;
- Sản xuất các loại cáp thông tin, cáp tín hiệu với quy mô công suất 14.000 tấn/năm;
- Sản xuất các loại cáp quang với quy mô công suất 10.000 tấn/năm;
- Sản xuất thiết bị phân phối và điều khiển điện với quy mô công suất là 26.300 bộ sản phẩm/năm, trong quy trình sản xuất không bao gồm công đoạn xi mạ;
- Lắp đặt máy móc và thiết bị công nghiệp với quy mô doanh thu ổn định là 3.000.000 đô la Mỹ/năm;
- Thực hiện các dịch vụ có liên quan đến sản phẩm do doanh nghiệp sản xuất.
- Thực hiện quyền xuất khẩu, nhập khẩu các mặt hàng phù hợp với hoạt động sản xuất kinh doanh của doanh nghiệp.
- Thực hiện quyền phân phối bán buôn, bán lẻ</t>
  </si>
  <si>
    <t>Thiết kế các hạng mục công trình xây dựng</t>
  </si>
  <si>
    <r>
      <t xml:space="preserve">Sản xuất </t>
    </r>
    <r>
      <rPr>
        <sz val="8"/>
        <color indexed="10"/>
        <rFont val="Times New Roman"/>
        <family val="1"/>
      </rPr>
      <t>da nhân tạo</t>
    </r>
    <r>
      <rPr>
        <sz val="8"/>
        <rFont val="Times New Roman"/>
        <family val="1"/>
      </rPr>
      <t xml:space="preserve"> từ nhựa tổng hợp với quy mô 40.000 tấn sản phẩm/năm.
- Sản xuất các bộ phận của giày dép (tấm lót lưng giày, khoang mũi giày…) với quy mô 4.500 tấn/năm (tương đương 2.000.000 cái/năm)
</t>
    </r>
  </si>
  <si>
    <t>0986.628404</t>
  </si>
  <si>
    <t>tháng 7/2017, xin gia hạn đến tháng 12/2017 (QĐ 43 ngày 2/10/2017)</t>
  </si>
  <si>
    <t>tháng 9 năm 2017, xin giãn đến tháng 11/2017 (QĐ 45 ngày 03/10/2017)</t>
  </si>
  <si>
    <t>Điều chỉnh ngày 22/9/2017, chấm dứt hoạt động của nhà máy tại KCN Sông Mây</t>
  </si>
  <si>
    <t>Tháng 01/2017 (xin giãn tiến độ thực hiện dự án đến tháng 10/2017 tại QĐ số 11 ngày 22/3/2017), tiếp tục gia hạn đến tháng 1/2018</t>
  </si>
  <si>
    <t xml:space="preserve">Sản xuất các sản phẩm da tổng hợp (Polyurethane) với quy mô 6.000.000 m2/năm.
- Sản xuất vải không dệt thành phẩm với quy mô 3.600.000 m2/năm.
- Sản xuất giấy dán tường với quy mô 1.300.000 m2/năm.
- Sản xuất, gia công hóa chất sử dụng làm dung môi trong quá trình sản xuất sản phẩm nhựa và dung môi tổng hợp với quy mô 40.000 tấn/năm.
- Sản xuất sản phẩm màng nhựa PU với quy mô 500.000 m2/năm (tương đương 250 tấn sản phẩm/năm).
- Thu gom vận chuyển, tái chế Dimethylformamide (DMF) thải phát sinh 
từ hoạt động sản xuất của Công ty và các doanh nghiệp khác với quy mô 60.500 tấn sản phẩm/năm
</t>
  </si>
  <si>
    <t>Cty CP Furniweb (VN);
Webtex Trading SDB. BHD</t>
  </si>
  <si>
    <t>0251-3936168</t>
  </si>
  <si>
    <t>hien@js-footwear.com</t>
  </si>
  <si>
    <t>Cty TNHH Lotte Advanced Materials (VN)</t>
  </si>
  <si>
    <t>10028@mail.coating.com.tw</t>
  </si>
  <si>
    <t>3603132192</t>
  </si>
  <si>
    <t>tháng 4 năm 2017 (gia hạn đến tháng 8/2017 tại quyết định số 18 ngày 17/4/2017); gia hạn đến tháng 11/2017 tại quyết định số 46 ngày 04/10/2017)</t>
  </si>
  <si>
    <t>Tháng 7 năm 2017, xin giãn đến tháng 12/2017 (QĐ 47 ngày 04/10/2017)</t>
  </si>
  <si>
    <t xml:space="preserve"> Cty TNHH Dynapack Packaging Việt Nam (trước là Cty Bao bì Visy Việt Nam) </t>
  </si>
  <si>
    <t>061-3899358/0251-6262170</t>
  </si>
  <si>
    <t>0251-3682.911/912/913/914/915/916</t>
  </si>
  <si>
    <t>0251-3682.916</t>
  </si>
  <si>
    <t>0251-3568778/779</t>
  </si>
  <si>
    <t>andatpaper@vnn.vn</t>
  </si>
  <si>
    <t>0613-513054/055</t>
  </si>
  <si>
    <t xml:space="preserve"> Cty TNHH Hyundai Livart Vina </t>
  </si>
  <si>
    <t>livartvina2010@gmail.com</t>
  </si>
  <si>
    <t>thienkt.qmt@gmail.com</t>
  </si>
  <si>
    <t>mennalt1082@gmail.com</t>
  </si>
  <si>
    <t>phantruc.quynh@kobelco.com</t>
  </si>
  <si>
    <t>caoha@takhk.com</t>
  </si>
  <si>
    <t>araivietnam@sofiapack.com</t>
  </si>
  <si>
    <t>061-3991494/ 0918.345088 (Mr Công)</t>
  </si>
  <si>
    <t>061-3681245/ 0903.911293 (Ms Ngọc)</t>
  </si>
  <si>
    <t>ngocntd@kycvn.com</t>
  </si>
  <si>
    <t>061-3568211/212- 0908.466.796 (Ms Gấm)</t>
  </si>
  <si>
    <t>dhonggam@gmail.com</t>
  </si>
  <si>
    <t>trangjm2014@gmail.com</t>
  </si>
  <si>
    <t>061-8966297/ 0988.535395 (Ms Trang)</t>
  </si>
  <si>
    <t>061-3772330/ 0908078578 (Ms Nguyệt)</t>
  </si>
  <si>
    <t>061-3936921/70/71/72</t>
  </si>
  <si>
    <t>061-8971850/ 51 - 0967467714 chị Nga</t>
  </si>
  <si>
    <t>061-3789900/ 0911.623678 (Ms Liên)</t>
  </si>
  <si>
    <t>061-3533060-63 / 0164.747.8027 (MS diễm)</t>
  </si>
  <si>
    <t>061-3514508/ 0935.502.138 (Ms Dung)</t>
  </si>
  <si>
    <t>0251-6278.475/ 0909.468.272 (Mr Thiên)</t>
  </si>
  <si>
    <t>061-3513879/ 0919.595781 (Ms Phượng)</t>
  </si>
  <si>
    <t>ketoan.qtx@gmail.com</t>
  </si>
  <si>
    <t>061-3936955-56/ 0907.624.904 (Mr Nhật)</t>
  </si>
  <si>
    <t>061-3841461/ 0283-8234730 / 0905.669.884 (Ms Châu)</t>
  </si>
  <si>
    <t>061-8877070/ 0909.931.900 (Ms Thùy)</t>
  </si>
  <si>
    <t>0251-3682298 / 0907.264.071 (Ms Huệ)</t>
  </si>
  <si>
    <t>061-8877262/266</t>
  </si>
  <si>
    <t>0251-3566.161/162 - 0945344161 (Ms Phúc)</t>
  </si>
  <si>
    <t>thuê nhà xưởng cty nhỏ &amp; vừa Nhật Bản(tạm thời) &amp; đi vào hoạt động tại nhà xưởng tạm từ tháng 10/2016</t>
  </si>
  <si>
    <t>061-3865004/ 0938.586123 (A Lực)/ 0169.9460256 (A Nam)</t>
  </si>
  <si>
    <t>tháng 12/2009</t>
  </si>
  <si>
    <t>0909.276983 (A Phong)</t>
  </si>
  <si>
    <t>phong.vo@brendel-associates.com</t>
  </si>
  <si>
    <t>Cho thuê nhà xưởng với diện tích 7.000 m2. Hiện cho Cty dệt kim Á Châu thuê nhà xưởng trong vòng 3 năm kể từ 26/4/2017</t>
  </si>
  <si>
    <t>saintchess@gmail.com</t>
  </si>
  <si>
    <t>Nhơn Trạch III - giai đoạn 2</t>
  </si>
  <si>
    <t>Sản xuất găng tay vải các loại với quy mô 660.000 đôi/năm, tương đương 25 tấn/năm. 
- Sản xuất găng tay nhựa các loại với quy mô 120.000 đôi/năm, tương đương 02 tấn/năm</t>
  </si>
  <si>
    <t>Số 9, Iidoi-Machi, Maebashi-Shi, Gunma-Ken, Japan</t>
  </si>
  <si>
    <t>Sản xuất giường, tủ, bàn, ghế bằng gỗ với quy mô 50.000 sản phẩm/năm.
- Cắt, tạo dáng và hoàn thiện đá Granite dùng cho các sản phẩm gỗ với quy mô 5.000 sản phẩm/năm</t>
  </si>
  <si>
    <t>Xưởng Sản xuất - Cty TNHH Great Veca VN</t>
  </si>
  <si>
    <t>tháng 12/2018</t>
  </si>
  <si>
    <t>CÔNG TY TRÁCH NHIỆM HỮU HẠN GREAT VECA VIỆT NAM</t>
  </si>
  <si>
    <t>Lầu 10 số 17, ngõ 71, đường Long Giang, khu Trung Sơn, thành phố Đài Bắc, Đài Loan</t>
  </si>
  <si>
    <t>Sản xuất máy móc thiết bị công nghiệp chuyên dụng và chi tiết máy (như máy cơ khí chính xác, máy sản xuất thiết bị điện và chất bán dẫn, máy in cho ngành công nghiệp thực phẩm,…) với quy mô 450 cái/năm, tương đương 95 tấn sản phẩm/năm.
- Sản xuất công cụ và thiết bị đo đạc với quy mô 30 cái/năm, tương đương 03 tấn sản phẩm/năm.
- Sản xuất sản phẩm bằng kim loại với quy mô 15.000 cái/năm, tương đương 10 tấn sản phẩm/năm.
- Sản xuất sản phẩm bằng nhựa với quy mô 12.000 cái/năm, tương đương 0,8 tấn sản phẩm/năm.
- Sản xuất sản phẩm bằng sứ với quy mô 10.000 cái/năm, tương đương 8 tấn sản phẩm/năm.
- Thiết kế máy móc thiết bị công nghiệp chuyên dụng và chi tiết máy, công cụ và thiết bị đo đạc, sản phẩm bằng kim loại, nhựa và sứ với doanh thu dự kiến 180.000 đô la Mỹ/năm.
- Bảo trì máy móc thiết bị công nghiệp chuyên dụng, công cụ và thiết bị đo đạc, sản phẩm bằng kim loại, nhựa và sứ, thiết bị cảm biến với doanh thu dự kiến 45.000 đô la Mỹ/năm.
Trong quy trình sản xuất, gia công sản phẩm của dự án không thực hiện công đoạn xi mạ</t>
  </si>
  <si>
    <t>Cty TNHH Pretec World</t>
  </si>
  <si>
    <t>PMT CORPORATION</t>
  </si>
  <si>
    <t>1705-1, Oazasatani, Suemachi, Kasuya-gun, Fukuoka, Japan</t>
  </si>
  <si>
    <t>Sản xuất và gia công cần gạt nước dùng trong ô tô các loại với quy mô 500.000 sp/năm, tương đương 125 tấn/năm</t>
  </si>
  <si>
    <t>Cty TNHH Gomuya Việt Nam</t>
  </si>
  <si>
    <t>tháng 1/2018</t>
  </si>
  <si>
    <t>GOMUYA (THAILAND) LIMITED</t>
  </si>
  <si>
    <t>55/37 Villge No.13, Phaholyothin Rd.,Khlong Nueng Sub-district, Khlong Luang District, Pathum Thani Province, Thailand</t>
  </si>
  <si>
    <t>Cty TNHH Dia Rubber Asia</t>
  </si>
  <si>
    <t>Pha trộn, đóng gói các sản phẩm hóa chất được sử dụng trong ngành sản xuất giấy, xử lý nước thải công nghiệp và đô thị với quy mô 3.000 tấn sản phẩm/năm;
Thực hiện quyền XNK, PP các mã HS 3204, 3402, 3808, 3809, 3824, 3906, 391190</t>
  </si>
  <si>
    <t>Cty TNHH Kemira (Việt Nam)</t>
  </si>
  <si>
    <t>KEMIRA EUROPE OY</t>
  </si>
  <si>
    <t>Porkkalankatu 3 00180 Helsinki, Finland</t>
  </si>
  <si>
    <t xml:space="preserve">Sản xuất các loại khuôn bằng nhựa và kim loại dùng cho điện thoại di động và các thiết bị điện tử khác với quy mô 20.000 sản phẩm/năm;
- Sản xuất khay kim loại dùng cho điện thoại di động và các thiết bị điện tử khác với quy mô 20.000 sản phẩm/năm.
Trong quy trình sản xuất Công ty không bao gồm công đoạn xi mạ
</t>
  </si>
  <si>
    <t>Dự án nhà máy - Chi nhánh QDC Solution Vina</t>
  </si>
  <si>
    <t>CÔNG TY TRÁCH NHIỆM HỮU HẠN QDC SOLUTION VINA</t>
  </si>
  <si>
    <t>Khu công nghiệp Quế Võ (khu vực mở rộng), xã Phương Liễu, huyện Quế Võ, tỉnh Bắc Ninh</t>
  </si>
  <si>
    <t xml:space="preserve">Sản xuất máy biến áp với quy mô 20.000.000 sản phẩm/năm;
- Sản xuất linh kiện kèm theo máy biến áp với quy mô 5.00.000 sản phẩm/năm;
- Sản xuất khuôn bobbin (khuôn lắp ráp thành máy biến áp) với quy mô 40.000.000 sản phẩm/năm;
- Sản xuất thiết bị chiếu sáng (đèn Led) với quy mô 1.000.000 sản phẩm/năm.
Trong quy trình sản xuất Công ty không bao gồm công đoạn xi mạ
</t>
  </si>
  <si>
    <t>tháng 11/2017</t>
  </si>
  <si>
    <t>CÔNG TY TRÁCH NHIỆM HỮU HẠN HANKOOK BOBBIN VIỆT NAM</t>
  </si>
  <si>
    <t>Km43 quốc lộ 5 thôn Lê Xá, xã Cẩm Phúc, huyện Cẩm Giàng, tỉnh Hải Dương</t>
  </si>
  <si>
    <t>Sản xuất các loại bánh từ bột (như bánh Dorayaki, Taiyaki, Daifuku…) với quy mô 1.073cais/năm, tương đương 47,5 tấn sp/năm</t>
  </si>
  <si>
    <t>Cty TNHH Ichioka Seika</t>
  </si>
  <si>
    <t>tháng 5/2018</t>
  </si>
  <si>
    <t>Ichioka Seika Co., Ltd</t>
  </si>
  <si>
    <t>189-6 Aza Koshimae, Eda-cho, Komatsushima-city, Tokushima, Japan</t>
  </si>
  <si>
    <t xml:space="preserve">Thiết kế bản in hoa văn, gân vi tính trên chất liệu da, giả da, va li, túi xách;
+ Tư vấn kỹ thuật in, dập trên sản phẩm;
+ Thực hiện quyền xuất khẩu, quyền nhập khẩu và quyền phân phối (không thành lập cơ sở bán buôn, bán lẻ)
</t>
  </si>
  <si>
    <t>Cty TNHH Kumdong Emtech Việt Nam</t>
  </si>
  <si>
    <t>KUMDONG EMTECH CO., LTD</t>
  </si>
  <si>
    <t>#501, 608, Dongil-ro, Jungnang-gu, Seoul, Korea (Myeonmok-dong).</t>
  </si>
  <si>
    <t xml:space="preserve">Sản xuất vải thành phẩm từ sợi polyester, sản xuất các loại vải khác không từ sợi polyester với quy mô 24.000.000 m2 vải/năm.
- Sản xuất các loại ống giấy dùng cho ngành dệt với quy mô 1.000 tấn sản phẩm/năm.
- Sản xuất, lắp ráp linh kiện điện tử với quy mô 600.000 sản phẩm/năm.
- Sản xuất, gia công phụ tùng và bộ phận phụ trợ cho xe có động cơ và động cơ xe với quy mô 3.000 tấn sản phẩm/năm. 
- Kinh doanh bất động sản (cho thuê nhà xưởng, văn phòng và công trình phụ trợ với diện tích 17.500 m2).
* Lưu ý:
- Trong quy trình sản xuất các sản phẩm không bao gồm công đoạn nhuộm, xi mạ.
- Chủ đầu tư dự án chỉ được triển khai mục tiêu cho thuê nhà xưởng khi đáp ứng đủ điều kiện kinh doanh theo quy định của Luật Kinh doanh bất động sản số 66/2014/QH13 ngày 25/11/2014, Luật Đất đai số 45/2013/QH13 ngày 29 tháng 11 năm 2013 và các quy định pháp luật khác có liên quan
</t>
  </si>
  <si>
    <t>Cty TNHH Ulhwa Việt Nam - Chi nhánh An Phước</t>
  </si>
  <si>
    <t>tháng 10/2018</t>
  </si>
  <si>
    <t>CÔNG TY TRÁCH NHIỆM HỮU HẠN ULHWA VIỆT NAM</t>
  </si>
  <si>
    <t>Khu công nghiệp Long Bình (Loteco), phường Long Bình, thành phố Biên Hòa, tỉnh Đồng Nai</t>
  </si>
  <si>
    <t>Kinh doanh bất động sản: cho thuê nhà xưởng với diện tích 112.000 m2</t>
  </si>
  <si>
    <t>Cty TNHH Boustead Projects Land (Việt Nam)</t>
  </si>
  <si>
    <t>Bp-Vietnam Development Pte.Ltd</t>
  </si>
  <si>
    <t>82 UBI Avenue 4, #07-01 Edward Boustead Center, Singapore 408832</t>
  </si>
  <si>
    <t>Ông PARK JEONGTAE</t>
  </si>
  <si>
    <t>Sản xuất nhựa PET với quy mô 6.000 tấn/năm;
Sản xuất sợi polyester stape với quy mô 25.000 tấn/năm;
Sản xuất hạt polyester với quy mô 6.000 tấn/năm.</t>
  </si>
  <si>
    <r>
      <t xml:space="preserve">FUKUYAMA GOSEI CO., LTD;
Ông TERAOKA YOSHINOBU;
</t>
    </r>
    <r>
      <rPr>
        <sz val="8"/>
        <color indexed="10"/>
        <rFont val="Times New Roman"/>
        <family val="1"/>
      </rPr>
      <t>Ông TERAOKA YUSUKE;</t>
    </r>
    <r>
      <rPr>
        <sz val="8"/>
        <rFont val="Times New Roman"/>
        <family val="1"/>
      </rPr>
      <t xml:space="preserve">
Ông MIRITA SHIGEO;
Ông NAGAMORI SHUNJI</t>
    </r>
  </si>
  <si>
    <t>tháng 7/2019</t>
  </si>
  <si>
    <r>
      <t>YOUNG GWANG STAINLESS CO., LTD; trụ sở chính đặt tại</t>
    </r>
    <r>
      <rPr>
        <sz val="8"/>
        <color indexed="10"/>
        <rFont val="Times New Roman"/>
        <family val="1"/>
      </rPr>
      <t xml:space="preserve"> (Songjeong – dong), 16 , Noksansandan 262-ro, Gangseo-gu, Busan, Hàn Quốc</t>
    </r>
    <r>
      <rPr>
        <sz val="8"/>
        <rFont val="Times New Roman"/>
        <family val="1"/>
      </rPr>
      <t xml:space="preserve">.
Đại diện bởi: Ông PARK YONG HYUN; hộ chiếu số: </t>
    </r>
    <r>
      <rPr>
        <sz val="8"/>
        <color indexed="10"/>
        <rFont val="Times New Roman"/>
        <family val="1"/>
      </rPr>
      <t>M41341673, cấp ngày 19/3/2010</t>
    </r>
  </si>
  <si>
    <t>xin gia hạn đến tháng 2/2017, điều chỉnh GCNĐT sang tháng 8/2017</t>
  </si>
  <si>
    <t>tháng 01/2015</t>
  </si>
  <si>
    <r>
      <t xml:space="preserve">Sản xuất các loại nhựa tổng hợp, nhựa làm đầy polyol, nhựa epoxy, </t>
    </r>
    <r>
      <rPr>
        <sz val="8"/>
        <color indexed="10"/>
        <rFont val="Times New Roman"/>
        <family val="1"/>
      </rPr>
      <t>chất phụ gia nhựa polyol, chất đóng rắn gốc nhựa amine, chất đóng rắn gốc nhựa anhydride với quy mô 8.100 tấn/năm;</t>
    </r>
    <r>
      <rPr>
        <sz val="8"/>
        <rFont val="Times New Roman"/>
        <family val="1"/>
      </rPr>
      <t xml:space="preserve">
- </t>
    </r>
    <r>
      <rPr>
        <sz val="8"/>
        <color indexed="10"/>
        <rFont val="Times New Roman"/>
        <family val="1"/>
      </rPr>
      <t>Thực hiện quyền xuất khẩu, quyền nhập khẩu và quyền phân phối hàng hóa.</t>
    </r>
  </si>
  <si>
    <r>
      <t xml:space="preserve">Sản xuất các loại túi xách (túi xách du lịch, túi đựng thiết bị điện tử, cặp xách, ba lô,…) với quy mô </t>
    </r>
    <r>
      <rPr>
        <sz val="8"/>
        <color indexed="10"/>
        <rFont val="Times New Roman"/>
        <family val="1"/>
      </rPr>
      <t>15.000.000 sản phẩm/năm</t>
    </r>
  </si>
  <si>
    <t>Sản xuâất các loại ống lõi và bao bì bằng giấy với quy mô 10.539.000 USD/năm (tương đương 19.000 tấn/năm)</t>
  </si>
  <si>
    <t>Cty TNHH Kobelco Mobile Power VN</t>
  </si>
  <si>
    <t>tháng 7 năm 2017, xin giãn đến tháng 3/2018 (QĐ 45 ngày 4/10/2017), điều chỉnh GCNĐT sang tháng 3/2018</t>
  </si>
  <si>
    <t>KOBELCO CONSTRUCTION MACHINERY SOUTHEAST ASIA CO., LTD (Thái Lan)</t>
  </si>
  <si>
    <t xml:space="preserve">Sản xuất các loại cọc bê tông nén, chịu lực với quy mô 240.000 tấn/năm;
- Sản xuất bê tông trộn sẵn với quy mô 200.000 m3/năm;
- Sản xuất các sản phẩm bằng xi măng dùng trong ngành xây dựng với quy mô 100.000 tấn/năm. 
- Thi công, lắp đặt các cọc bê tông với quy mô 240.000 tấn/năm.
- kinh doanh bất động sản (cho thuê nhà xưởng với diện tích 620 m2 và văn phòng với diện tích 1.159 m2)
</t>
  </si>
  <si>
    <r>
      <t>Dệt các sản phẩm từ sợi polyster; thực hiện quyền xuất khẩu</t>
    </r>
    <r>
      <rPr>
        <sz val="9"/>
        <color indexed="12"/>
        <rFont val="Times New Roman"/>
        <family val="1"/>
      </rPr>
      <t xml:space="preserve"> các mặt hàng phù hợp với hoạt động sản xuất kinh doanh của doanh nghiệp, nhập khẩu; sản xuất các loại ống giấy dùng cho ngành dệt. Kinh doanh BĐS với S 6.500 m2</t>
    </r>
  </si>
  <si>
    <r>
      <t xml:space="preserve">Sản xuất ván ép phủ tráng keo, mặt bàn ghế dùng trong trường học, khung bàn, khung ghế, thanh giường, ván ép, ván dăm, ván sợi, ván lạng và các sản phẩm từ gỗ; Sản xuất các loại viết, viết chì; </t>
    </r>
    <r>
      <rPr>
        <sz val="9"/>
        <color indexed="10"/>
        <rFont val="Times New Roman"/>
        <family val="1"/>
      </rPr>
      <t>Gia công sửa chứa mặt kính điện thoại và máy tính bảng; Kinh doanh bất động sản: Cho thuê nhà xưởng với diện tích 4.645 m2</t>
    </r>
  </si>
  <si>
    <t>Cty TNHH United Jumbo (trước là Cty Green Guard Industry)</t>
  </si>
  <si>
    <t>Hwaseung Industry Co., Ltd</t>
  </si>
  <si>
    <t>Cty TNHH Dong Yang</t>
  </si>
  <si>
    <t>sản xuất bao bì</t>
  </si>
  <si>
    <t>Cty TNHH HSPolytech</t>
  </si>
  <si>
    <t>Anguilla</t>
  </si>
  <si>
    <t>3603441761</t>
  </si>
  <si>
    <t>CÔNG TY TNHH WAKO VIỆT NAM</t>
  </si>
  <si>
    <t>3603455203</t>
  </si>
  <si>
    <t>3603456415</t>
  </si>
  <si>
    <t>3603461172</t>
  </si>
  <si>
    <t>Nhà xưởng thuê 2-5, 6</t>
  </si>
  <si>
    <t>3603483306</t>
  </si>
  <si>
    <t>3603474911</t>
  </si>
  <si>
    <t>CÔNG TY TNHH I-DEN VIỆT NAM</t>
  </si>
  <si>
    <t>3603472417</t>
  </si>
  <si>
    <t>3603484317</t>
  </si>
  <si>
    <t>3603486064</t>
  </si>
  <si>
    <t>0900863224-001</t>
  </si>
  <si>
    <t>3603472600</t>
  </si>
  <si>
    <t>CÔNG TY TNHH HIRATA PRECISION INDUSTRIAL VIỆT NAM</t>
  </si>
  <si>
    <t>3603470603</t>
  </si>
  <si>
    <t>3603488992</t>
  </si>
  <si>
    <t>3603476387</t>
  </si>
  <si>
    <t>3603480859</t>
  </si>
  <si>
    <t>3603466572</t>
  </si>
  <si>
    <t>3603454591</t>
  </si>
  <si>
    <t>3603484934</t>
  </si>
  <si>
    <t>3603444628</t>
  </si>
  <si>
    <t>3603484388</t>
  </si>
  <si>
    <t>3603444586</t>
  </si>
  <si>
    <t>3603474929</t>
  </si>
  <si>
    <t>3603468989</t>
  </si>
  <si>
    <t>0300813616-005</t>
  </si>
  <si>
    <t>4661:Bán buôn nhiên liệu rắn, lỏng, khí và các sản phẩm liên quan,4329:Lắp đặt hệ thống xây dựng khác,4649:Bán buôn đồ dùng khác cho gia đình,4659:Bán buôn máy móc, thiết bị và phụ tùng máy khác,8299:Hoạt động dịch vụ hỗ trợ kinh doanh khác còn lại chưa được phân vào đâu</t>
  </si>
  <si>
    <t>Chi nhánh Cty TNHH Totalgaz Việt Nam tại Đồng Nai</t>
  </si>
  <si>
    <t>0801189607-001</t>
  </si>
  <si>
    <t>0304379252-001</t>
  </si>
  <si>
    <t>2400499404-001</t>
  </si>
  <si>
    <t>3603437490</t>
  </si>
  <si>
    <t>3600630626-001</t>
  </si>
  <si>
    <t>0251-3681034</t>
  </si>
  <si>
    <t>thanhlan280683@gmail.com</t>
  </si>
  <si>
    <t>ngày 01/10/2015</t>
  </si>
  <si>
    <t>Cty CP Phát triển DN Nhỏ và vừa Nhật Bản</t>
  </si>
  <si>
    <t>0313994751</t>
  </si>
  <si>
    <t>xin gia hạn tiến độ góp vốn đến tháng 8/2017, quyết định số 54 ngày 22/11/2017, xin giãn tiến độ góp vốn đến 31/3/2018</t>
  </si>
  <si>
    <t xml:space="preserve">Sản xuất, chế biến các loại thức ăn gia súc, gia cầm và thủy sản với quy mô công suất 260.000 tấn/năm.
+ Sản xuất các loại nguyên liệu thô cho nhà máy thức ăn chăn nuôi đậu nành béo với quy mô công suất 18.000 tấn/năm.
+ Sản xuất hỗn hợp vitamin và khoáng chất bổ sung thành phần thức ăn chăn nuôi với quy mô công suất 5.000 tấn/năm
</t>
  </si>
  <si>
    <t>đến hết ngày 14/5/2058</t>
  </si>
  <si>
    <t>CÔNG TY TNHH EMIVEST FEEDMILL VIỆT NAM</t>
  </si>
  <si>
    <t>Lô A_11A_CN, Khu công nghiệp Bàu Bàng, xã Lai Uyên, huyện Bàu Bàng, tỉnh Bình Dương</t>
  </si>
  <si>
    <t>WEB-PRO International LTD</t>
  </si>
  <si>
    <t>Auslinst Investment Trade Co., Ltd</t>
  </si>
  <si>
    <r>
      <rPr>
        <sz val="9"/>
        <color indexed="10"/>
        <rFont val="Times New Roman"/>
        <family val="1"/>
      </rPr>
      <t>OTO INDUSTRY CO., LTD</t>
    </r>
    <r>
      <rPr>
        <sz val="9"/>
        <rFont val="Times New Roman"/>
        <family val="1"/>
      </rPr>
      <t>; Đại diện bởi: Bà KIM SUN HYUN.</t>
    </r>
  </si>
  <si>
    <r>
      <t xml:space="preserve">Dịch vụ kho hàng và lưu kho (bao gồm kho thường, kho ngoại quan, kho CFS), cụ thể: dịch vụ kho hàng dành cho hàng đông lạnh và dịch vụ kho hàng và lưu kho khác;
- Dịch vụ kho hàng và lưu kho dành cho chất lỏng (chi tiết: sơn và vecni (kể cả men tráng và dầu bóng) làm từ các loại polyme tổng hợp hoặc các polyme tự nhiên đã biến đổi về mặt hóa học, đã phân tán hay hòa tan trong môi trường không chứa nước; hỗn hợp dung môi hữu cơ và các chất pha loãng, chưa được chi tiết hoặc ghi ở nơi khác, các chất tẩy sơn hoặc tẩy vecni đã pha chế).
- Dịch vụ đại lý vận tải hàng hóa bằng đường biển;
- Dịch vụ đặt chỗ, giữ chỗ bằng máy tính (thuộc nhóm dịch vụ vận tải hàng không);
- Dịch vụ bưu chính
</t>
    </r>
    <r>
      <rPr>
        <sz val="8"/>
        <color indexed="10"/>
        <rFont val="Times New Roman"/>
        <family val="1"/>
      </rPr>
      <t>Dịch vụ kiểm tra và phân tích kỹ thuật (Chi tiết: Dịch vụ phân tích và kiểm định kỹ thuật, cụ thể: Kiểm tra chất lượng các mặt hàng may mặc, giày dép, đồ dùng nhà bếp; không thực hiện hoạt động thử nghiệm, giám định)</t>
    </r>
  </si>
  <si>
    <t>Nhật Bản - Thái Lan</t>
  </si>
  <si>
    <t>Cho thuê nhà xưởng với S là 1.491 m2</t>
  </si>
  <si>
    <t xml:space="preserve">Sản xuất các loại hóa chất và phụ gia dạng lỏng, nén viên và bột dùng trong công nghiệp chế biến thực phẩm và công nghiệp sản xuất mỹ phẩm với quy mô 90 tấn sản phẩm/năm;
- Sản xuất các loại hóa chất và chất phụ gia dùng trong ngành chế biến thức ăn chăn nuôi với quy mô 900 tấn sản phẩm/năm.
- Sơ chế và làm sạch dầu thô dùng trong ngành công nghiệp chế biến thực phẩm, thức ăn chăn nuôi và sản xuất mỹ phẩm với quy mô 900 tấn sản phẩm/năm
- Sản xuất chất phụ gia và gia vị dùng trong chế biến thực phẩm với quy mô 1.000 tấn sản phẩm/năm.
- Thực hiện dịch vụ tư vấn liên quan đến quy trình sản xuất trong ngành công nghiệp sản xuất hóa chất và chất phụ gia với quy mô doanh thu khoảng 10.000.000.000 đồng/năm
</t>
  </si>
  <si>
    <t xml:space="preserve">Sản xuất các sản phẩm và các chi tiết của sản phẩm gỗ từ nguồn nguyên liệu gỗ hợp pháp: ván ép, ván mỏng các loại, sản phẩm trang trí nội thất, sản phẩm mộc dân dụng (giường, tủ, bàn, ghế,…) với quy mô khoảng 3.000.000 sản phẩm/năm;
- Sản xuất ghế sofa các loại với quy mô 500.000 sản phẩm/năm;
- Sản xuất nệm ghế các loại với quy mô 500.000 sản phẩm/năm.
Trong quá trình sản xuất các sản phẩm của Công ty có công đoạn phun sơn
</t>
  </si>
  <si>
    <t>4400398336-002</t>
  </si>
  <si>
    <t>Tháng 4 năm 2018, cty giãn tiến độ góp vốn đến ngày 30/7/2018 (QĐ 52 ngày 20/11/2017)</t>
  </si>
  <si>
    <t>Tháng 11 năm 2017, giãn tiến độ sxkd từ tháng 01/2018 (QĐ 53 ngày 21/11/2017)</t>
  </si>
  <si>
    <t>yongavina2016@naver.com</t>
  </si>
  <si>
    <t>tháng 5 năm 2017, xin giãn đến tháng 10/2017, tiếp tục xin giãn đến tháng 5/2018</t>
  </si>
  <si>
    <t>Pha chế dầu nhờn, hóa chất và các sản phẩm gốc dầu với quy mô công suất là 290.000 MT/năm.
 - Sản xuất các loại bao bì như thùng, lon, chai, hộp để đóng gói sản phẩm dầu nhờn và hóa chất.
 - Xây dựng cầu tàu chuyên dụng phục vụ cho hoạt động sản xuất kinh doanh của nội bộ doanh nghiệp (trọng tải khoảng 15.000 DWT).
- Cho thuê  bồn chứa, kho bãi và giao nhận nội địa đối với sản phẩm dầu nhờn, hóa chất và các sản phẩm gốc dầu của Doanh nghiệp.
- Thực hiện quyền xuất khẩu và quyền nhập khẩu</t>
  </si>
  <si>
    <t xml:space="preserve">Sản xuất sợi vải mành và các loại sợi như spandex, nylon, polyester, không có công đoạn nhuộm, quy mô 14.260 tấn/tháng.
- Sản xuất sợi Steel Tire Cord, trong quy trình sản xuất có công đoạn xi mạ, quy mô 15.160 tấn/tháng (tương đương 181.920 tấn/năm).
- Sản xuất sợi Bead wire, trong quy trình sản xuất có công đoạn xi mạ, quy mô 3.000 tấn/tháng.
- Sản xuất các loại vải như nylon, polyester, không bao gồm công đoạn nhuộm, quy mô 40 tấn/tháng.
- Sản xuất, gia công sản phẩm hạt nhựa (SSP chip) với quy mô 2.000 tấn sản phẩm/tháng. 
- Thực hiện quyền xuất khẩu, quyền nhập khẩu và quyền phân phối
</t>
  </si>
  <si>
    <t xml:space="preserve">Sản xuất thiết bị lọc dạng thùng quay trong thiết bị lọc nước làm mát với quy mô 3.000 cái/năm, tương đương 105 tấn/năm.
- Sản xuất băng tải xích trong thiết bị lọc nước làm mát với quy mô 100 cái/năm, tương đương 13,5 tấn/năm.
- Sản xuất thiết bị thu hồi dầu nổi trên bề mặt với quy mô 240 cái/năm, tương đương 2,4 tấn/năm.
- Sản xuất các linh kiện bằng thép tấm với quy mô 24 tấn/năm.
- Sản xuất linh kiện ống dẫn với quy mô 12 cái/năm, tương đương 1,2 tấn/năm.
- Sản xuất bản lề băng tải xích với quy mô 240 cái/năm, tương đương 10,8 tấn/năm.
- Sản xuất máy đo dung dịch lỏng với quy mô 1.200 cái/năm, tương đương 3,6 tấn/năm.
- Sản xuất máy ly tâm với quy mô 360 cái/năm, tương đương 05 tấn/năm.
- Sản xuất bồn chứa lọc nước làm mát với quy mô 120 cái/năm, tương đương 12 tấn/năm.
Trong quy trình sản xuất sản phẩm của Công ty không bao gồm công đoạn xi mạ
</t>
  </si>
  <si>
    <t xml:space="preserve"> Cty CP dược phẩm Otsuka Việt Nam (trước là Otsuka OPV )  </t>
  </si>
  <si>
    <t xml:space="preserve">Sản xuất, gia công các bộ phận, thiết bị, phụ tùng, động cơ xe hơi, xe máy, tàu điện và các bộ phận cấu thành, liên quan đến các sản phẩm trên với quy mô 24 tấn sản phẩm/năm. 
- Sản xuất, gia công hộp bánh răng, dụng cụ nâng đỡ cầm khi khám bệnh, tay người máy công nghiệp, chân đỡ, giá đỡ, tấm đế làm mát động cơ với quy mô 26 tấn sản phẩm/năm.
Trong quy trình sản xuất sản phẩm của Công ty không bao gồm công đoạn xi mạ
</t>
  </si>
  <si>
    <t>Sx lắp ráp tủ hạ thế, trung thế, tủ đóng cắt, tủ điều khiển, tủ bảo vệ, tủ cấp nguồn. Thực hiện quyền nhập khẩu, quyền xuất khẩu. Sx máng thang điện và trục máy dệt.  Sx gia công lắp đặt hệt thống hút bụi, thông gió; lắp đặt đường ống hơi, đường ống nước, đường ống khí; lắp đặt hệ thống làm lạnh công nghiệp; lắp đặt kết cấu thép; thực hiện dịch vụ bảo trì, bảo dưỡng và sửa chữa các loại máy móc. CHo thuê nhà xưởng dôi dư ( S 2.559m2)</t>
  </si>
  <si>
    <r>
      <rPr>
        <sz val="8"/>
        <color indexed="10"/>
        <rFont val="Times New Roman"/>
        <family val="1"/>
      </rPr>
      <t>CÔNG TY CỔ PHẦN TỔNG CÔNG TY TÍN NGHĨA</t>
    </r>
    <r>
      <rPr>
        <sz val="8"/>
        <rFont val="Times New Roman"/>
        <family val="1"/>
      </rPr>
      <t>; đại diện bởi Ông QUÁCH VĂN ĐỨC</t>
    </r>
    <r>
      <rPr>
        <sz val="8"/>
        <color indexed="10"/>
        <rFont val="Times New Roman"/>
        <family val="1"/>
      </rPr>
      <t xml:space="preserve"> (Chủ tịch HĐQT)</t>
    </r>
    <r>
      <rPr>
        <sz val="8"/>
        <rFont val="Times New Roman"/>
        <family val="1"/>
      </rPr>
      <t xml:space="preserve">;
CÔNG TY CP CẢNG CONTAINER ĐỒNG NAI; đại diện bởi </t>
    </r>
    <r>
      <rPr>
        <sz val="8"/>
        <color indexed="10"/>
        <rFont val="Times New Roman"/>
        <family val="1"/>
      </rPr>
      <t>Ông NGUYỄN VĂN HỒNG</t>
    </r>
  </si>
  <si>
    <r>
      <t xml:space="preserve">Đầu tư xây dựng nhà xưởng cho thuê tại KCN Nhơn Trạch III-giai đoạn 2, tổng diện tích xây dựng nhà xưởng </t>
    </r>
    <r>
      <rPr>
        <sz val="8"/>
        <color indexed="10"/>
        <rFont val="Times New Roman"/>
        <family val="1"/>
      </rPr>
      <t>96.296 m2</t>
    </r>
  </si>
  <si>
    <r>
      <t xml:space="preserve">Sản xuất các loại lưới, dây, sợi đánh bắt cá và lưới nuôi cá với quy mô 7.500 tấn sp/năm; thực hiện dịch vụ lắp ráp, hướng dẫn kỹ thuật, gia công và sửa chữa các sản phẩm do Công ty sản xuất và các dịch vụ có liên quan; Thực hiện quyền xuất khẩu, quyền nhập khẩu và quyền phân phối bán buôn, bán lẻ (không thành lập cơ sở bán lẻ) các sản phẩm có mã HS sau: 3901, 3902, 3908, 3926.90.10, 5607 (không bao gồm sản phẩm có mã HS 5607290000), 5608 (không bao gồm sản phẩm có mã HS 5608199000), 5609.00.00, 9507 theo quy định pháp luật Việt Nam; </t>
    </r>
    <r>
      <rPr>
        <sz val="9"/>
        <color indexed="10"/>
        <rFont val="Times New Roman"/>
        <family val="1"/>
      </rPr>
      <t>nhập khẩu và phân phối sản phẩm có mã HS: 8418, thực hiện quyền xuất khẩu sản phẩm có mã HS: 0302, 0303 và 0304</t>
    </r>
  </si>
  <si>
    <r>
      <t xml:space="preserve">TỔNG CTY CỔ PHẦN THIẾT BỊ ĐIỆN VIỆT NAM; đại diện bởi </t>
    </r>
    <r>
      <rPr>
        <sz val="8"/>
        <color indexed="10"/>
        <rFont val="Times New Roman"/>
        <family val="1"/>
      </rPr>
      <t>Ông NGUYỄN VĂN TUẤN</t>
    </r>
    <r>
      <rPr>
        <sz val="8"/>
        <rFont val="Times New Roman"/>
        <family val="1"/>
      </rPr>
      <t>;
FURUKAWA ELECTRIC CO., LTD;  đại diện bởi</t>
    </r>
    <r>
      <rPr>
        <sz val="8"/>
        <color indexed="10"/>
        <rFont val="Times New Roman"/>
        <family val="1"/>
      </rPr>
      <t xml:space="preserve"> Ông KEIICHI KOBAYAS</t>
    </r>
    <r>
      <rPr>
        <sz val="8"/>
        <rFont val="Times New Roman"/>
        <family val="1"/>
      </rPr>
      <t xml:space="preserve">HI;
TOYOTA TSUSHO COPORATION; đại diện bởi </t>
    </r>
    <r>
      <rPr>
        <sz val="8"/>
        <color indexed="10"/>
        <rFont val="Times New Roman"/>
        <family val="1"/>
      </rPr>
      <t>Ông MINORU MURATA</t>
    </r>
  </si>
  <si>
    <r>
      <t xml:space="preserve">Sản xuất vải thành phẩm từ sợi polyester; sản xuất các loại vải khác không từ sợi polyester; sản xuất các loại ống giấy dùng cho ngành dệt; </t>
    </r>
    <r>
      <rPr>
        <sz val="8"/>
        <color indexed="10"/>
        <rFont val="Times New Roman"/>
        <family val="1"/>
      </rPr>
      <t>cho thuê nhà xưởng, văn phòng và công trình phụ trợ cho thuê với diện tích 9.600 m2</t>
    </r>
  </si>
  <si>
    <r>
      <t xml:space="preserve">ULHWA CORPORATION; đại diện bởi Ông SONG IN HO, hộ chiếu số </t>
    </r>
    <r>
      <rPr>
        <sz val="8"/>
        <color indexed="10"/>
        <rFont val="Times New Roman"/>
        <family val="1"/>
      </rPr>
      <t>M08553308 ngày 10/01/2014</t>
    </r>
  </si>
  <si>
    <t xml:space="preserve">Sản xuất các loại dụng cụ nấu bếp bằng nhôm và thép không ghỉ, sản xuất các loại đồ dùng nấu bếp và linh kiện đồ dùng nấu bếp; Gia công sp phù hợp với mục tiêu quy định tại GCNĐKĐT với quy mô 1.500.000 sp/năm; sản xuất sp khác còn lại bằng kim loại (quà lưu niệm, linh kiện đồ dùng văn phòng,…) với quy mô 500.000 sp/năm; sản xuất các loại lonh kiện, phụ tùng bằng kim loại dùng cho xe gắn máy với quy mô 15 tán sp/năm như vỏ ngoài bủi, nút xi nhan, nút bật đèn...; Sản xuất các loại khuôn, sửa chữa các loại khuôn. sản xuất giá gương inox với quy mô 420.000 cái/năm; sản xuất tay cầm cửa với quy mô 350.000 cái/năm. </t>
  </si>
  <si>
    <r>
      <rPr>
        <sz val="8"/>
        <color indexed="10"/>
        <rFont val="Times New Roman"/>
        <family val="1"/>
      </rPr>
      <t>KOREA SHIPPING CORPORATION</t>
    </r>
    <r>
      <rPr>
        <sz val="8"/>
        <rFont val="Times New Roman"/>
        <family val="1"/>
      </rPr>
      <t>; trụ sở chính tại:</t>
    </r>
    <r>
      <rPr>
        <sz val="8"/>
        <color indexed="10"/>
        <rFont val="Times New Roman"/>
        <family val="1"/>
      </rPr>
      <t>9F Jindeok Bldg., 22, Seonyudong 1-ro, Yeongdeungpo-gu, Seoul Korea</t>
    </r>
    <r>
      <rPr>
        <sz val="8"/>
        <rFont val="Times New Roman"/>
        <family val="1"/>
      </rPr>
      <t>. Đại diện bởi:</t>
    </r>
    <r>
      <rPr>
        <sz val="8"/>
        <color indexed="10"/>
        <rFont val="Times New Roman"/>
        <family val="1"/>
      </rPr>
      <t>Ông KIM CHIL BONG</t>
    </r>
    <r>
      <rPr>
        <sz val="8"/>
        <rFont val="Times New Roman"/>
        <family val="1"/>
      </rPr>
      <t xml:space="preserve">.
</t>
    </r>
    <r>
      <rPr>
        <b/>
        <i/>
        <sz val="8"/>
        <rFont val="Times New Roman"/>
        <family val="1"/>
      </rPr>
      <t xml:space="preserve">  + SHINKWANG CORPORATION</t>
    </r>
    <r>
      <rPr>
        <sz val="8"/>
        <rFont val="Times New Roman"/>
        <family val="1"/>
      </rPr>
      <t>; trụ sở chính tại:</t>
    </r>
    <r>
      <rPr>
        <sz val="8"/>
        <color indexed="10"/>
        <rFont val="Times New Roman"/>
        <family val="1"/>
      </rPr>
      <t xml:space="preserve"> 4Na-301, 70, Manhae-ro, Siheung-si, Gyeonggi-do, Korea</t>
    </r>
    <r>
      <rPr>
        <sz val="8"/>
        <rFont val="Times New Roman"/>
        <family val="1"/>
      </rPr>
      <t xml:space="preserve">. Đại diện bởi: </t>
    </r>
    <r>
      <rPr>
        <sz val="8"/>
        <color indexed="10"/>
        <rFont val="Times New Roman"/>
        <family val="1"/>
      </rPr>
      <t>Ông KIM CHIL BONG</t>
    </r>
  </si>
  <si>
    <t>Sản xuất, lắp ráp các loại máy, thiết bị, linh kiện, phụ tùng và chi tiết máy, thiết bị trong ngành xây dựng và khai thác mỏ; Thi công xây dựng; Cho thuê nhà xưởng với diện tích 16.500 m2 và văn phòng 328 m2 trong thời hạn 5 năm từ 12/4/2016</t>
  </si>
  <si>
    <t>ROYAL FORTUNE HOLDING LIMITED</t>
  </si>
  <si>
    <r>
      <t xml:space="preserve">DA LUEN INTERNATIONAL CORP.; Giấy chứng nhận thành lập số </t>
    </r>
    <r>
      <rPr>
        <sz val="8"/>
        <color indexed="10"/>
        <rFont val="Times New Roman"/>
        <family val="1"/>
      </rPr>
      <t>R79869 cấp ngày 31 tháng 8 năm 2017 tại Samoa</t>
    </r>
    <r>
      <rPr>
        <sz val="8"/>
        <rFont val="Times New Roman"/>
        <family val="1"/>
      </rPr>
      <t xml:space="preserve">; trụ sở chính đặt tại </t>
    </r>
    <r>
      <rPr>
        <sz val="8"/>
        <color indexed="10"/>
        <rFont val="Times New Roman"/>
        <family val="1"/>
      </rPr>
      <t>Portcullis Chambers, P.O. Box 1225, Apia, Samoa</t>
    </r>
  </si>
  <si>
    <t>Sản xuất vải dệt kim (có bao gồm công đoạn nhuộm và in) với quy mô 1.200 tấn sp/năm</t>
  </si>
  <si>
    <r>
      <t xml:space="preserve">Nhà máy sản xuất - Cty TNHH Dongwon Textile Việt Nam
</t>
    </r>
    <r>
      <rPr>
        <sz val="8"/>
        <color indexed="10"/>
        <rFont val="Times New Roman"/>
        <family val="1"/>
      </rPr>
      <t>(thuê xưởng của Cty TNHH Yong A Textile Vina)</t>
    </r>
  </si>
  <si>
    <t>tháng 12 năm 2017</t>
  </si>
  <si>
    <t xml:space="preserve"> Cty TNHH Dongwon Textile Việt Nam</t>
  </si>
  <si>
    <t>KCN Nhơn Trạch 6,</t>
  </si>
  <si>
    <t>Sản xuất vật liệu xây dựng và thiết bị trang trí nội thất (tấm Laminate) với quy mô 2.300.000 sp/năm; tương đương 10.300 tấn/năm</t>
  </si>
  <si>
    <t>17/11/2017</t>
  </si>
  <si>
    <t>Cty TNHH Aica Laminates Viêt Nam</t>
  </si>
  <si>
    <t>tháng 4 năm 2019</t>
  </si>
  <si>
    <t>Cty CP Aica Kogyo</t>
  </si>
  <si>
    <t>2288 Nishihorie, Kiyosu, Aichi, Japan</t>
  </si>
  <si>
    <t xml:space="preserve">Sản xuất, lắp ráp máy bán hàng tự động với quy mô 34 tấn sản phẩm/năm
- Sản xuất, lắp ráp máy chơi game với quy mô 50 tấn sản phẩm/năm.
- Sản xuất đồ chơi, trò chơi với quy mô 30 tấn sản phẩm/năm.
- Sản xuất chương trình của máy chơi game với quy mô doanh thu 300.000 USD/năm.
* Công ty không sản xuất các sản phẩm có hại cho giáo dục nhân cách, sức khỏe của trẻ em hoặc ảnh hưởng tới an ninh, an toàn xã hội
</t>
  </si>
  <si>
    <t>23/11/2017</t>
  </si>
  <si>
    <t xml:space="preserve">Cty TNHH Wonder Star
</t>
  </si>
  <si>
    <t>tháng 10 năm 2018</t>
  </si>
  <si>
    <t>Bà YAO YU, MEI-O;
Ông YAO, SHENG-HSIEN;
Bà YAO, SHEN-YU;
Bà YU, SHAN;
Ông YAO, SHEN-HAO</t>
  </si>
  <si>
    <t>No 45, Lane 856 Daliao Road, District Daliao, Kaohsiung City, Taiwan</t>
  </si>
  <si>
    <t xml:space="preserve">Sản xuất dịch truyền (theo tiêu chuẩn GMP-WHO) với quy mô như sau:
+ Giai đoạn 1:  21 triệu túi/ năm.
+ Giai đoạn 2: 25 triệu túi/năm.
+ Giai đoạn 3: 38 triệu túi/năm
</t>
  </si>
  <si>
    <t>28/11/2017</t>
  </si>
  <si>
    <t>Chi nhành Cty CP Dược phẩm Otsuka Việt Nam tại KCN Amata</t>
  </si>
  <si>
    <t>tháng 12 năm 2020</t>
  </si>
  <si>
    <t>CÔNG TY CỔ PHẦN DƯỢC PHẨM OTSUKA VIỆT NAM</t>
  </si>
  <si>
    <t>Số 27, đường 3A, Khu công nghiệp Biên Hòa II, phường Long Bình, thành phố Biên Hòa, tỉnh Đồng Nai</t>
  </si>
  <si>
    <t>Sản xuất linh kiện và phụ tùng ô tô với quy mô 35.000.000 sp/năm;
Sản xuất linh kiện điện tử với quy mô 3.000.000 sp/năm
(có thực hiện xi mạ)</t>
  </si>
  <si>
    <t>29/11/2017</t>
  </si>
  <si>
    <r>
      <t>WONTAE SIE-CASTING CO., LTD;</t>
    </r>
    <r>
      <rPr>
        <b/>
        <i/>
        <sz val="8"/>
        <rFont val="Times New Roman"/>
        <family val="1"/>
      </rPr>
      <t xml:space="preserve">
MK CO., LTD</t>
    </r>
  </si>
  <si>
    <r>
      <t xml:space="preserve">62, Hwanggeum 1-ro, Yangcho-eup, Gimpo-si, Gyeonggi-do, Korea;
</t>
    </r>
    <r>
      <rPr>
        <b/>
        <i/>
        <sz val="8"/>
        <rFont val="Times New Roman"/>
        <family val="1"/>
      </rPr>
      <t>117, Hwanggeum 1-ro, Yangcho-eup, Gimpo-si, Gyeonggi-do, Korea</t>
    </r>
  </si>
  <si>
    <t xml:space="preserve">Cty TNHH ITG Manufacturing </t>
  </si>
  <si>
    <t>Thanh lý hợp đồng thuê xưởng với Cty Hung Ta vào ngày 16/10/2017</t>
  </si>
  <si>
    <t>Báo cáo ngày 11/11/2017: đang cho cty Bách Thành (750m2 - 31/5/2021; 13.500m2 - 31/12/2019); Cty máy móc gồm sứ kỹ thuật cao (1.200m2 - 31/5/2021); Cty dệt Der Yee Chain (3.200m2 - 30/8/2020)</t>
  </si>
  <si>
    <t>Văn bản ngày 25/10/2017 của cty: Cty Song Long Phú (430 m2 - A Thượng 0989698024); Cty Long Xin (360 - A Hải 0939277955); Cty Soundton (810 - A Sơn 02838216177); Cty công trình Nhật Long (44 - A Long 02862800169); Cty Gia Hoàng Phú (44 - C Mai 02513547583)</t>
  </si>
  <si>
    <t>0302065148</t>
  </si>
  <si>
    <t>thuy-nguyen@koike-ya.com</t>
  </si>
  <si>
    <t>0251-3681033/ 0164.7762715 (Ms Thanh Hiếu)</t>
  </si>
  <si>
    <t>Thanhhieu.vo@garmco.com</t>
  </si>
  <si>
    <t>hoạt động tại cụm may mặc Tân Hiệp</t>
  </si>
  <si>
    <t>Trụ sở chính tại Phường Tân Hiệp, Biên Hòa, Đồng Nai (Cụm may mặc Tân Hiệp)</t>
  </si>
  <si>
    <t>0251-2860178</t>
  </si>
  <si>
    <t>0251-2860179</t>
  </si>
  <si>
    <t>0251-3569598</t>
  </si>
  <si>
    <t>0251-3569597</t>
  </si>
  <si>
    <t>0251-3201011</t>
  </si>
  <si>
    <t>Chi nhánh Long Thành - Cty TNHH Yupoong Việt Nam (trước là Cty TNHH Lexco)</t>
  </si>
  <si>
    <t>0251-3616533/ '0933.616990 (C Hiền / 0983.797.877 (A Lưu)</t>
  </si>
  <si>
    <t>hailuu@tmi.com.vn</t>
  </si>
  <si>
    <t>anh.su@vn.gt.com/ xuanhuong.nguyen@vn.gt.com/ dang_tuan@huntsman.com</t>
  </si>
  <si>
    <t>0251-3993997/998/ 0967.034.814 (C Tuyết - TPHCNS)</t>
  </si>
  <si>
    <t>tuyetle@daiwakenkozai.com</t>
  </si>
  <si>
    <t>0251-3936677</t>
  </si>
  <si>
    <t>henglivn@gmail.com</t>
  </si>
  <si>
    <t>phuoc@pretecworld.com</t>
  </si>
  <si>
    <t xml:space="preserve">Sản xuất và gia công giày dép các loại thành phẩm, bán thành phẩm, phụ kiện giày và nguyên liệu dùng để sản xuất giày với quy mô 7.920.000 sản phẩm/năm. 
- Sản xuất và gia công móc khóa hình giày với quy mô 36.000 sản phẩm/năm
</t>
  </si>
  <si>
    <t>Cty TNHH Sparklin Việt Nam</t>
  </si>
  <si>
    <t xml:space="preserve">Hoàn tất xây dựng công trình: Tháng 12 năm 2018.
- Dự kiến bắt đầu sản xuất kinh doanh: Tháng 01 năm 2019
</t>
  </si>
  <si>
    <t>SPARKLIN CO., LTD</t>
  </si>
  <si>
    <t>Cty TNHH Chỉ may American &amp; Efird Việt Nam</t>
  </si>
  <si>
    <t>đến hết 01/6/2055</t>
  </si>
  <si>
    <t>tháng 01/2019</t>
  </si>
  <si>
    <t>American &amp; Efird Global, LLC</t>
  </si>
  <si>
    <t>22 American Street, Mt. Holly, North Carolina, 28120, USA</t>
  </si>
  <si>
    <t>Sản xuất các sản phẩm vải dệt và sợi se từ sợi thủy tinh, các loại vải thủy tinh có phủ tráng các lớp hóa chất (không sử dụng hóa chất độc hại) với quy mô 1.300 tấn sản phẩm/năm</t>
  </si>
  <si>
    <t>14/12/2017</t>
  </si>
  <si>
    <t>Cty TNHH Jinsung Fiber Vina - Chi nhánh Đồng Nai</t>
  </si>
  <si>
    <t>tháng 9 năm 2019</t>
  </si>
  <si>
    <t>CÔNG TY TNHH JINSUNG FIBER VINA</t>
  </si>
  <si>
    <t>Khu phố Bình Thuận, phường Thuận Giao, thị xã Thuận An, tỉnh Bình Dương, Việt Nam</t>
  </si>
  <si>
    <t xml:space="preserve">Sản xuất các sản phẩm hóa chất Polyol với quy mô 10.000 tấn/năm.
- Lưu kho các hàng hóa ở thể lỏng trong các bồn chứa với quy mô doanh thu khoảng 762.720 USD/năm.
- Thực hiện quyền nhập khẩu, xuất khẩu và phân phối bán buôn, bán lẻ (không gắn với thành lập cơ sở bán lẻ) các mặt hàng có mã HS 3907.2090, 2929.1020, 2929.1010
</t>
  </si>
  <si>
    <t>tháng 01 năm 2018</t>
  </si>
  <si>
    <t>KPX HOLDINGS CO., LTD</t>
  </si>
  <si>
    <t>KPX Building 19F, 137, Mapo-daero, Mapo-gu, Seoul, Korea</t>
  </si>
  <si>
    <t>Cty TNHH Dongshin Viêt Nam</t>
  </si>
  <si>
    <t>JASON INTERNATIONAL</t>
  </si>
  <si>
    <t>Gonghang-Jinip-ro 8, Gangseo-Gu, Busan, Korea</t>
  </si>
  <si>
    <t>Cty TNHH Double Dragon (tên cũ là Cty TNHH Jeonwon Vina)</t>
  </si>
  <si>
    <t>JEONWON ENTERPRISE CO.,LTD</t>
  </si>
  <si>
    <t>14Yeonu-ro, Beoseong-myeon, Yeonggwang-gun, Jeollanam-do, Hàn Quốc</t>
  </si>
  <si>
    <t xml:space="preserve">Sản xuất các loại tám trang trí nội thất, ngoại thất; sản xuất các chi tiết, phụ tùng, linh kiện xe gắn máy và xe hơi (thắng đĩa, khung, sườn xe gắn máy và xe hơi); sản xuất các loại khung kim loại (khung trần nổi, khung trần chìm, khung vách ngăn) và các sản phẩm thép sẻ khổ; sản xuất linh kiện điện, điện tử, công suất 490 tấn sản phẩm/năm đối ới linh kiện điện và 99.000 linh kiện/năm đối với linh kiện điện tử; Sản xuất, chế tạo thiết bị cơ khí chính xác, máy móc công cụ; kinh doanh BĐS </t>
  </si>
  <si>
    <t>Sản xuất linh kiện, vật tư ngành xây dựng, linh kiện máy móc thiết bị điện tử, phụ tùng ôtô, đồ dùng nội thất, bộ đồ ăn từ kim loại, không bao gồm công đoạn xi mạ với quy mô 950 tấn sản phẩm/năm (tương đương 3.140.000 sản phẩm/năm).
- Thực hiện dịch vụ sơn gia công các sản phẩm kim loại với quy mô 400 tấn sản phẩm/năm.
- Gia công, lắp ráp, bảo trì khuôn đúc kim loại với quy mô 15 tấn sản phẩm/năm (tương đương 30 sản phẩm/năm).
- Thực hiện quyền xuất khẩu, quyền nhập khẩu, quyền phân phối</t>
  </si>
  <si>
    <t>Tháng 2/2018</t>
  </si>
  <si>
    <t xml:space="preserve">Sản xuất các loại giày với quy mô 13.000.000 đôi/năm (bao gồm 100.000 đôi giầy mẫu/năm);
- Sản xuất bán thành phẩm giày với quy mô 3.000.000 đôi/năm;
- Sản xuất nước uống tinh khiết với công suất 7.000 lít/giờ;
- Sản xuất nguyên phụ liệu giày với quy mô:
+ Nguyên phụ liệu từ vải dán với vải, mút, da nhân tạo, keo film, keo, nguyên phụ liệu khác: 12.000.000 yard/năm.
+ Các loại tấm đệm lót: 2.500.000 yard/năm.
+ Các loại tấm EVA: 1.600.000 yard/năm.
+ Các loại tem: 60.000.000 đôi/năm.
- Dịch vụ tư vấn kỹ thuật sản xuất giày dép (CPC 8672) cho các công ty thành viên của tập đoàn Phong Thái tại Việt Nam
</t>
  </si>
  <si>
    <t>Nhật Bản - Hong Kong</t>
  </si>
  <si>
    <t>Bào chế, sản xuất các loại thuốc tăng trọng, thuốc thú y với quy mô sản lượng khoảng 100.000 lít (tấn)/năm.  
- Bào chế, sản xuất các loại vaccin phòng-chống các loại dịch, bệnh cho gia súc, gia cầm với quy mô sản lượng khoảng 20.000.000 lít (tấn)/năm.
- Sản xuất thuốc thú y thủy sản với quy mô sản lượng khoảng 180.000 lít/ năm.
- Sản xuất thức ăn và các loại dưỡng chất hỗn hợp dùng cho động vật, gia súc, gia cầm và thủy sản với quy mô sản lượng khoảng 100.000 tấn/năm.
- Thực hiện quyền xuất khẩu và nhập khẩu các mặt hàng phù hợp với hoạt động sản xuất kinh doanh của doanh nghiệp</t>
  </si>
  <si>
    <t>Sx tấm cách nhiệt dùng trong ngành xây dựng, sx các loại bao bì, bao nilon và các phu( kiện dùng để đóng gói. SX các mặt hàng đồ gia dụng như bàn, ghế, giường, tủ, salon bằng gỗ (từ nguồn gỗ nhập khẩu chính ngạch) và bằn. Kinh doanh BĐS (S: 18.667m2)</t>
  </si>
  <si>
    <t>Sản xuất hàng mộc dân dụng cao cấp như xa lông khung gỗ bọc da, bàn, ghế và đồ dùng gia dụng từ nguồn gỗ hợp pháp; KDBĐS với diện tích 17.974 m2</t>
  </si>
  <si>
    <t>Sản xuất các loại vòng đệm, vòng chắn dầu, cao su bọc kim loại, một số loại linh kiện sản xuất từ nguyên liệu cao su và nhựa dùng cho phương tiện vận chuyển, máy móc, thiết bị và sản phẩm tiêu dùng với qui mô 850.000 kg/năm; trong quy trình sản xuất không có công đoạn tái chế cao su, sơ chế mủ cao su. 
+ Nhà máy tại Khu công nghiệp Biên Hòa II sản xuất với quy mô 300.000 kg/năm. 
+ Nhà máy tại Khu công nghiệp Long Bình (Amata) sản xuất với quy mô 550.000 kg/năm).
- Sản xuất khuôn mẫu bằng kim loại với qui mô 2.000 sản phẩm/năm; trong quy trình sản xuất không có công đoạn xi mạ, phun phủ, đánh bóng.
+ Nhà máy tại Khu công nghiệp Biên Hòa II sản xuất với quy mô 800 sản phẩm/năm
+ Nhà máy tại Khu công nghiệp Long Bình (Amata) sản xuất với quy mô 1.200 sản phẩm/năm). 
- Thực hiện quyền xuất khẩu, quyền nhập khẩu các mặt hàng phù hợp với mục tiêu sản xuất kinh doanh của Doanh nghiệp</t>
  </si>
  <si>
    <t xml:space="preserve">Địa điểm thực hiện dự án: 
- Số 5, đường 2A, Khu công nghiệp Biên Hòa II, thành phố Biên Hòa, tỉnh Đồng Nai. Diện tích đất sử dụng: 13.849 m2.
-  Lô 527, đường 13, Khu công nghiệp Long Bình (Amata), phường Long Bình, thành phố Biên Hòa, tỉnh Đồng Nai. Diện tích đất sử dụng: 30.000 m2
</t>
  </si>
  <si>
    <t>Cty TNHH thiết bị điện Shihlin Việt Nam (tên cũ là Cty Điện cơ Thụy Lâm Việt Nam)</t>
  </si>
  <si>
    <t>Sản xuất các loại hộp carton và các phụ kiện liên quan đến hộp carton với quy mô 18.000 tấn/năm, tương đương 30.000.000 m2/năm, cụ thể như sau:
+ Giai đoạn 1: từ tháng 11 năm 2014 đến tháng 11 năm 2016: quy mô đạt 2.300 tấn/năm, tương đương 3.600.000 m2/năm.
+ Giai đoạn 2: từ sau tháng 11 năm 2016 đến tháng 12 năm 2017: quy mô đạt 14.400 tấn/năm, tương đương 24.000.000 m2/năm.
+ Giai đoạn 3: dự kiến từ sau tháng 12 năm 2017: quy mô dự kiến đạt 18.000 tấn/năm, tương đương 30.000.000 m2/năm.
Trong quy trình sản xuất có công đoạn in trên sản phẩm của doanh nghiệp, không thực hiện công đoạn sản xuất bột giấy.
- Sản xuất khuôn in, bản in với quy mô 05 tấn/năm, tương đương 2.000 cái/năm.
- Thiết kế các loại bao bì, kệ trưng bày sản phẩm với quy mô doanh thu khoảng 20.000 USD/năm.
- Cho thuê nhà xưởng với diện tích 180 m2.
- Thực hiện quyền xuất khẩu, quyền nhập khẩu, quyền phân phối bán buôn và quyền phân phối bán lẻ (không lập cơ sở bán buôn, cơ sở bán lẻ)</t>
  </si>
  <si>
    <t xml:space="preserve">Sản xuất các loại khuôn nhựa với quy mô 100.000 bộ/năm.
- Sản xuất các bộ phận bằng nhựa của giày thể thao với quy mô 24.800.000 đôi/năm (tương đương 1.800 tấn sản phẩm/năm).
- Sản xuất các loại khuôn ép nhựa bằng sắt (không bao gồm công đoạn xi mạ) với quy mô 1.900 bộ/năm, tương đương 950 tấn sản phẩm/năm.
- Sản xuất các chi tiết nhựa định hình (quai dép và các chi tiết bằng nhựa khác,…) với quy mô 13.200 tấn sản phẩm/năm.
Công ty chỉ được triển khai dự án khi thực hiện đầy đủ các quy định pháp luật về bảo vệ môi trường
</t>
  </si>
  <si>
    <t xml:space="preserve">Địa điểm thực hiện dự án: 
- Nhà xưởng thứ nhất có diện tích 11.091 m2 trên diện tích đất 20.287,5 m2 tại Khu công nghiệp Long Thành, xã Tam An, huyện Long Thành, tỉnh Đồng Nai. 
- Nhà xưởng thứ hai: Thuê của Công ty Cổ phần Sonadezi Long Thành với diện tích 2.900 m2 trên diện tích đất 5.120,7 m2 tại Khu công nghiệp Long Thành, xã Tam An, huyện Long Thành, tỉnh Đồng Nai
</t>
  </si>
  <si>
    <t xml:space="preserve">Sản xuất các loại van và chi tiết của van với quy mô 3.700 tấn sản phẩm/năm.
- Sản xuất các mặt hàng ống gang cầu cho ngành cấp nước và các phụ tùng trong ngành cấp thoát nước (không bao gồm công đoạn xi mạ) với quy mô 3.700 tấn sản phẩm/năm.  
- Sản xuất, gia công máy bơm và các linh kiện chi tiết của máy bơm với quy mô 1.100 tấn sản phẩm/năm.
- Sản xuất, gia công vật tư, thiết bị của hệ thống điện và hệ thống nước với quy mô 800 tấn sản phẩm/năm.
- Thực hiện dịch vụ sửa chữa, bảo dưỡng van nước.
- Thực hiện quyền xuất khẩu, quyền nhập khẩu, quyền phân phối bán buôn và quyền phân phối bán lẻ </t>
  </si>
  <si>
    <t>23 năm 06 tháng kể từ ngày 28/9/1996</t>
  </si>
  <si>
    <t>Dự án sản xuất máy biến áp, khôn Bobbin và đèn Led của Chi nhánh Cty TNHH Hankook Bobbin Việt Nam tại tỉnh Đồng Nai</t>
  </si>
  <si>
    <t>NHÀ XƯỞNG CHO THUÊ của Cty TNHH Jin Yang Electronics</t>
  </si>
  <si>
    <t xml:space="preserve">Dự án lắp ráp thiết bị điện tử phục vụ sản xuất giày của Cty TNHH TDS Vina
</t>
  </si>
  <si>
    <t>tháng 08 năm 2017, gia hạn đến 31/01/2019 (QĐ 39 ngày 02/8/2017)</t>
  </si>
  <si>
    <t xml:space="preserve">Sản xuất các linh kiện kim loại plastic, nhựa và phụ kiện (vòng bi, ốc vít, bánh xe,…) dùng trong thiết bị văn phòng, máy móc vận tải, vật liệu xây dựng, máy móc nông nghiệp và thiết bị y tế với quy mô 720 tấn sản phẩm/năm.
- Sản xuất, chế tạo các loại xe đẩy bằng kim loại và nhựa với quy mô 240 tấn sản phẩm/năm.
Trong quy trình sản xuất các quy trình nêu trên không bao gồm công đoạn xi mạ trên sản phẩm
</t>
  </si>
  <si>
    <t xml:space="preserve">Cty TNHH Sunhill Việt  Nam </t>
  </si>
  <si>
    <t>tháng 03 năm 2018</t>
  </si>
  <si>
    <t>Ông MATSUMOTO MASAKI;
Ông MATSUMOTO SUSUMU</t>
  </si>
  <si>
    <t>1-2, Ureshino Noda-cho, Matsusaka, Mie, Japan;
17, Okayama-cho, Matsusaka, Mei, Japan</t>
  </si>
  <si>
    <t>Sản xuất chi tiết cơ khí chính xác với quy mô 1.500.000 sản phẩm/năm</t>
  </si>
  <si>
    <t>26/12/2017</t>
  </si>
  <si>
    <t xml:space="preserve">Nhà máy sản xuất của Cty TNHH KSM </t>
  </si>
  <si>
    <t>KCN Long Thành, xã Tam An, huyện Long Thành, tỉnh Đồng Nai</t>
  </si>
  <si>
    <t>Sản xuất các loại cấu kiện bằng sắt, thép, nhôm, khuôn đúc trong xây dựng, không bao gồm công đoạn xi mạ với quy mô 100 tấn sp/năm</t>
  </si>
  <si>
    <t>28/12/2017</t>
  </si>
  <si>
    <r>
      <t xml:space="preserve">Chi nhánh nhà máy Long Thành - Công ty TNHH Kumkang Kind Việt Nam </t>
    </r>
    <r>
      <rPr>
        <sz val="8"/>
        <color indexed="10"/>
        <rFont val="Times New Roman"/>
        <family val="1"/>
      </rPr>
      <t>(thuê nhà xưởng Cty TNHH Nexwell)</t>
    </r>
  </si>
  <si>
    <t>tháng 01/2018</t>
  </si>
  <si>
    <t>Cty TNHH Kumkang Kind Việt Nam</t>
  </si>
  <si>
    <t>Tòa nhà Beautiful Sài Gòn, số 2, Nguyễn Khắc Viện, phường Tân Phú, quận 7, Hồ Chí Minh</t>
  </si>
  <si>
    <t xml:space="preserve">Sản xuất sản phẩm và phụ tùng nhựa dùng cho hàng điện tử gia dụng, sản xuất khung nhựa theo công nghệ ép phun với quy mô 1.200 tấn sản phẩm/năm.
- Sản xuất khung bao phía sau màn hình tivi với quy mô 98.000 tấn sản phẩm/năm
</t>
  </si>
  <si>
    <t xml:space="preserve">Giai đoạn 1:
- Tiến độ xây dựng cơ bản: từ tháng 10 năm 2015 đến tháng 3 năm 2016.
- Đi vào hoạt động sản xuất kinh doanh từ tháng 4 năm 2016.
Giai đoạn 2:
- Giai đoạn đầu tư, xây dựng: từ tháng 12 năm 2017 đến tháng 5 năm 2018.
- Giai đoạn vừa sản xuất vừa đầu tư: từ tháng 06 năm 2018 đến tháng 9 năm 2018
- Dự kiến đi vào hoạt động sản xuất kinh doanh từ tháng 10 năm 2018
</t>
  </si>
  <si>
    <t xml:space="preserve">nộp b.c trên hệ thống. Địa điểm thực hiện dự án thứ nhất: Lô 220, Đường số 10, Khu công nghiệp Long Bình (Amata), thành phố Biên Hòa, tỉnh Đồng Nai.
Diện tích đất sử dụng: 37.244,7 m2.
- Địa điểm thực hiện dự án thứ hai: Lô 220/1, đường số 10, KCN Long Bình (Amata), phường Long Bình, thành phố Biên Hòa, tỉnh Đồng Nai. Diện tích đất sử dụng: 14.695,2 m2.
</t>
  </si>
  <si>
    <t>Sản xuất phụ kiện quạt bằng nhựa, bộ phận, linh kiện, phụ tùng, phụ kiện điện, điện tử bằng nhựa với quy mô 990 tấn/năm; Sản xuất ống giấy với quy mô 4.500 tấn/năm</t>
  </si>
  <si>
    <t>GREAT Kingdom International CORP Limited</t>
  </si>
  <si>
    <t>Sx các loại chỉ. Kinh doanh BĐS: cho thuê nah2 xưởng với S 600m2</t>
  </si>
  <si>
    <t xml:space="preserve">Sản xuất các sản phẩm đai ốc chèn với quy mô 400 tấn/năm.
- Sản xuất các linh kiện kim loại với quy mô 300 tấn/năm.
- Sản xuất các dụng cụ chứa đựng bằng kim loại với quy mô 200 tấn/năm
</t>
  </si>
  <si>
    <t xml:space="preserve">Sản xuất và gia công các loại sợi như: sợi vải mành, sợi spandex, nylon, polyester, sợi để sản xuất thảm,… với quy mô 13.800 tấn/tháng.
- Sản xuất sợi thép các loại dùng làm lốp như: steel tire cord, saw wire,… với quy mô 2.000 tấn/tháng.
- Sản xuất sợi viền (bead wire) với quy mô 4.000 tấn/tháng. 
- Sản xuất các loại vải bao gồm vải mành, vải dệt,… với quy mô 13.800 tấn/tháng.
- Sản xuất động cơ điện và các bộ phận dùng để sản xuất động cơ điện như stator, motor… với quy mô 320.000 cái/năm.
- Sản xuất máy biến thế điện với quy mô 1.000 đơn vị/tháng.
- Sản xuất thảm và các loại hàng dệt trải sàn khác với quy mô 60.000 mét/tháng.
- Sản xuất các sản phẩm từ plastic như hạt nhựa nguyên sinh, chai nhựa,  màng từ plastic với quy mô 1.500 tấn/tháng.
- Sản xuất hệ thống cắt điện bằng khí với quy mô 10 đơn vị/tháng.
- Sản xuất halogen, oxit halogenua của phi kim loại và nguyên phụ liệu dùng để sản xuất sợi spandex với quy mô 8.335 tấn/tháng.
- Gia công sản phẩm hạt nhựa (SSP chip) với quy mô 2.000 tấn/tháng.
* Trong quy trình sản xuất các sản phẩm của Công ty không có công đoạn xi mạ. Chỉ riêng mục tiêu sản xuất sợi viền (bead wire)  có công đoạn xi mạ với quy mô công suất là 4.000 tấn/tháng.
* Đối với mục tiêu sản xuất sợi viền (bead wire) có công đoạn xi mạ với quy mô công suất là 4.000 tấn/tháng; Doanh nghiệp chỉ được triển khai hoạt động sản xuất kinh doanh sau khi thực hiện đầy đủ các thủ tục môi trường của dự án và đảm bảo tuân thủ các quy định của pháp luật về tài nguyên nước.
- Thực hiện quyền xuất khẩu, quyền nhập khẩu, quyền phân phối bán buôn (không thành lập cơ sở bán buôn) và quyền phân phối bán lẻ (không thành lập cơ sở bán lẻ)
</t>
  </si>
  <si>
    <t>Vinaone International Limited</t>
  </si>
  <si>
    <t xml:space="preserve">Sản xuất, thi công, lắp đặt các thiết bị công nghiệp: thiết bị hút bụi, thiết bị phát điện, thiết bị băng tải, thiết bị sơn, thiết bị điều hòa không khí, thiết bị cán và làm sạch, thiết bị giải trí, thiết bị công trình cốt liệu dầm, các loại máy bơm, bình chứa, các loại bồn áp lực, các loại cần cẩu, cần trục công nghiệp với quy mô 1.200 tấn sản phẩm/năm;
- Sản xuất, thi công, lắp đặt các thiết bị liên quan đến môi trường: nhà máy xử lý nước thải, khu đốt rác, trung tâm tái chế rác thải, trạm lọc nước sạch, khu xử lý chất thải công nghiệp và hệ thống cấp thoát nước với quy mô 200 tấn sản phẩm/năm;
- Sản xuất, thi công, lắp đặt đường ống thép công nghiệp với quy mô 200 tấn sản phẩm/năm;
- Sản xuất, thi công và lắp đặt các loại bồn áp lực các loại cần cẩu, cần trục công nghiệp với quy mô 400 tấn sản phẩm/năm;
* Trong quy trình sản xuất các sản phẩm nêu trên không có công đoạn xi mạ.
- Thi công và lắp đặt các công trình dân dụng và công nghiệp với quy mô doanh số khoảng 3.000.000 USD/năm
</t>
  </si>
  <si>
    <t>đến hết 31/12/2018</t>
  </si>
  <si>
    <t>Belize - Nhật Bản</t>
  </si>
  <si>
    <t xml:space="preserve">Sản xuất các loại bạt nhựa PE, lưới nhựa PE, túi lưới nhựa PE với quy mô 500 tấn sản phẩm/năm.
- Sản xuất các loại dây thừng, dây chão, dây đai, dây chỉ làm bằng nhựa PP, PE với quy mô 200 tấn sản phẩm/năm.
- Sản xuất dây rút các loại từ nhựa với quy mô 200 tấn sản phẩm/năm
</t>
  </si>
  <si>
    <t>Cho Cty Otsuka OPV thuê lại 1 phần nhà xưởng để sx dịch truyền</t>
  </si>
  <si>
    <t>0251-3682043</t>
  </si>
  <si>
    <t>0251-3682189</t>
  </si>
  <si>
    <t>trucphamngoc8278@gmail.com</t>
  </si>
  <si>
    <t>0251-3681029/ 0938.120.359 (Ms Nhàn)</t>
  </si>
  <si>
    <t>0251-3681028</t>
  </si>
  <si>
    <t>honhan@santechvn.com</t>
  </si>
  <si>
    <t>0251-3681346</t>
  </si>
  <si>
    <t>0251-3681345/ 0902.891528 (Ms Uyên)</t>
  </si>
  <si>
    <t>tauyen@smcmfg.com.vn</t>
  </si>
  <si>
    <t>0251-3681929</t>
  </si>
  <si>
    <t>0251-3681968/ 0917.183260 (MS Thủy - Tổng vụ/ 0938.672.083 (Ms Hà)</t>
  </si>
  <si>
    <t>0251-3681969</t>
  </si>
  <si>
    <t>028-54160430</t>
  </si>
  <si>
    <t>hoangnguyen@mmm.com</t>
  </si>
  <si>
    <t>0251-3566899</t>
  </si>
  <si>
    <t>gia hạn đến tháng 12/2016, tiếp tục gia hạn đến tháng 8/2017</t>
  </si>
  <si>
    <t>0251-6261726</t>
  </si>
  <si>
    <t>dat.duong@terumobct.com</t>
  </si>
  <si>
    <t>0251-3993642</t>
  </si>
  <si>
    <t>ketoanulhwa@gmail.com</t>
  </si>
  <si>
    <t>0300788409-001</t>
  </si>
  <si>
    <t>Địa điểm thực hiện dự án: Lô 240, đường số 12, khu công nghiệp Long Bình (Amata), thành phố Biên Hòa, tỉnh Đồng Nai. Diện tích đất sử dụng: 10.827 m2.
- Nhà xưởng sản xuất đặt tại Lô 104/5, đường 2-4, khu công nghiệp Long Bình (Amata), thành phố Biên Hòa, tỉnh Đồng Nai có diện tích là 4.649 m2 trên lô đất với diện tích 11.344 m2 (thuê nhà xưởng của Công ty TNHH Bao bì kỹ thuật cao Riches Việt Nam đến hết ngày 31 tháng 12 năm 2020).
- Nhà xưởng sản xuất đặt tại tại đường Amata, Khu công nghiệp Long Bình (Amata), thành phố Biên Hòa, tỉnh Đồng Nai có diện tích 6.568 m2 (thuê nhà xưởng của Công ty TNHH Sản xuất thương mại Quý Thuận Thành đến hết ngày 31 tháng 07 năm 2022)
- có 1 kho chứa hàng tại KCN Biên Hòa 1 (thuê của Cty CP chế biến hàng XK Đồng Nai)</t>
  </si>
  <si>
    <t>có kho chứa hàng hóa tại KCN Biên Hòa I (thuê của Cty CP điện tử Biên Hòa)</t>
  </si>
  <si>
    <t>British Virgin Island</t>
  </si>
  <si>
    <t>0251-3681960</t>
  </si>
  <si>
    <t>0251-3681961</t>
  </si>
  <si>
    <t>hoang.bach@hirataprecision.vn</t>
  </si>
  <si>
    <t>cty có đầu tư ra nước ngoài (Myanmar), mã số GCN 201700426 ngày 15/12/2017 do BKHĐT cấp</t>
  </si>
  <si>
    <t>cty có đầu tư ra nước ngoài (Myanmar), mã số GCN 201800430 ngày 08/01/2018 do BKHĐT cấp</t>
  </si>
  <si>
    <t xml:space="preserve">Sản xuất các sản phẩm cơ khí dùng đi kèm máy móc, thiết bị công nghiệp; máy bơm bê tông, vòi bơm và chi tiết của chúng; các loại máy công nghiệp, máy xây dựng và chi tiết của chúng; máy trộn bê tông, máy đầm và chi tiết của chúng với quy mô 980 tấn/năm. Sửa chữa và lắp đặt các loại máy công nghiệp, máy xây dựng và sản phẩm cơ khí với quy mô doanh thu 500.000 USD/năm.
</t>
  </si>
  <si>
    <t>Công ty TNHH Sản xuất Toàn cầu Việt Nam</t>
  </si>
  <si>
    <t>2/2018</t>
  </si>
  <si>
    <t>JACON INVESTMENT HOLDINGS PTE. LIMITED.</t>
  </si>
  <si>
    <t>#17-01 Spore Business Federation CTR Singapore (068914).</t>
  </si>
  <si>
    <t xml:space="preserve">Sản xuất chế tạo khuôn mẫu các loại với quy mô 200.000 sản phẩm/năm
In ấn, ép nổi nhãn hiệu, logo và bao bì với quy mô 5.500.000 sản phẩm/năm.
Sản xuất, gia công các mặt hàng may xuất khẩu với quy mô 800.000 sản phẩm/năm.
Sản xuất may gia công giày dép với quy mô 1.000.000 sản phẩm/năm.
Sản xuất, gia công túi xách với quy mô 500.000 sản phẩm/năm.
</t>
  </si>
  <si>
    <t>Công ty TNHH Tín Mỹ Đồng Nai</t>
  </si>
  <si>
    <t>tháng 10 năm 2018.</t>
  </si>
  <si>
    <t>Ông LU BIN / Ông WANG SHENG HAN / Ông LAN TIEN HSUAN</t>
  </si>
  <si>
    <t xml:space="preserve">No.108, DaXi Street, TongChuan District, Dazhou City, ShiChuan, Provice, China / SiLiHe Village,MaJiTang Town, TaoJiang County, HuNan Province, China. / No 8, Lane 44, Shengli Rd, Taichung District, Taiwan. </t>
  </si>
  <si>
    <t>Trung Quốc - Đài Loan</t>
  </si>
  <si>
    <t xml:space="preserve">May và gia công may các phụ kiện cho giày với quy mô 10.000.000 đôi/năm. </t>
  </si>
  <si>
    <t>5435966750</t>
  </si>
  <si>
    <t>Công ty TNHH August Sport</t>
  </si>
  <si>
    <t>ALL WELLS INTERNATIONAL CO., LTD</t>
  </si>
  <si>
    <t>Jipfa Building, Main Street, P.O.Box 181, Road town, Tortola, British Virgin Island</t>
  </si>
  <si>
    <t>Sản xuất và gia công nhựa hóa chất với quy mô 3.000 tấn/năm; Sản xuất và gia công mút xốp nhựa PU, nhựa nhiệt dẻo TPU với quy mô 3.000 tấn/năm; Thực hiện quyền nhập khẩu và phân phối bán buôn (không thành lập sơ sở bán buôn) các mặt hàng có mã HS 3208 và 3909 theo quy định của pháp luật.</t>
  </si>
  <si>
    <t>CÔNG TY TNHH DONGAH CHEMICAL VINA</t>
  </si>
  <si>
    <t xml:space="preserve">Giai đoạn 1 (hoạt động tại Thành phố Hồ Chí Minh): Dự án đi vào hoạt động sản xuất kinh doanh từ tháng 7 năm 2016 đến tháng 01 năm 2018.
Giai đoạn 2 (hoạt động Khu công nghiệp Long Bình (Amata), phường Long Bình, thành phố Biên Hòa, tỉnh Đồng Nai): Dự án đi vào hoạt động sản xuất kinh doanh từ tháng 7 năm 2018.
</t>
  </si>
  <si>
    <t>DONG AH CHEMICAL CO. LTD.</t>
  </si>
  <si>
    <t>53, Sanmakgongdanbuk 1-gil, Yangsan-si, Gyeongsangnam-do, Hàn Quốc.</t>
  </si>
  <si>
    <t xml:space="preserve">Lắp ráp xe đạp với quy mô 4.800 sản phẩm/năm; 
Dịch vụ cho thuê liên quan đến trang thiết bị xây dựng bao gồm cho thuê máy đóng cọc có người điều khiển;
Dịch vụ thi công xây dựng nhà cao tầng; dịch vụ thi công xây dựng các công trình kỹ thuật dân dụng; 
Hoạt động xây dựng chuyên dụng, bao gồm đóng cọc bê tông cho các công trình xây dựng.
</t>
  </si>
  <si>
    <t>CÔNG TY TNHH ANS ENGINEERING &amp; CONSTRUCTION</t>
  </si>
  <si>
    <t>CÔNG TY TNHH AJU VIỆT NAM / Ông PARK JAE BUM</t>
  </si>
  <si>
    <t xml:space="preserve">Đường 7A, Khu công nghiệp Nhơn Trạch II, xã Hiệp Phước, huyện Nhơn Trạch, tỉnh Đồng Nai, Việt Nam./ 815, 217 Toegye-ro, Seoul, Hàn Quốc. </t>
  </si>
  <si>
    <t>Sản xuất phụ kiện bằng nhựa của giày dép với quy mô 20 tấn sản phẩm/năm.</t>
  </si>
  <si>
    <t>Công ty TNHH MTV Cơ khí Xây dựng Huy Hoàng</t>
  </si>
  <si>
    <t>Ông KIM HAK SU</t>
  </si>
  <si>
    <t>No 207 Dong 302 Ho, Nakchon 2 Cha, Saha-Gu, Busan, Korea</t>
  </si>
  <si>
    <r>
      <t>Sản xuất phụ tùng, linh kiện của máy cán thép, máy tiện, máy xử lý nhiệt; sản xuất bộ đồ dùng bàn ăn, bộ đồ dùng nhà bếp bằng thép không gỉ- Sản xuất các loại đế giày; sản xuất các loại hóa chất, chất xúc tác sử dụng trong ngành nhựa và cao su lưu hóa; sản xuất các chi tiết, bộ phận bằng nhựa của thiết bị văn phòng; sản xuất dụng cụ học sinh, dụng cụ thể dục thể thao, văn phòng phẩm bằng nhựa, các sản phẩm nhựa gia dụng và công nghiệp
- Bổ sung mục tiêu</t>
    </r>
    <r>
      <rPr>
        <sz val="9"/>
        <color indexed="10"/>
        <rFont val="Times New Roman"/>
        <family val="1"/>
      </rPr>
      <t xml:space="preserve"> Sản xuất dây hàn, gia công kéo sợi thép với quy mô 24.000 tấn/năm</t>
    </r>
  </si>
  <si>
    <r>
      <t>Sản xuất chất để hoàn tất, các chất tải thuốc để làm tăng tốc độ nhuộm màu hoặc để hãm màu và các sản phẩm, chế phẩm liên quan với quy mô</t>
    </r>
    <r>
      <rPr>
        <sz val="9"/>
        <color indexed="10"/>
        <rFont val="Times New Roman"/>
        <family val="1"/>
      </rPr>
      <t xml:space="preserve"> 2.435 tấn/năm</t>
    </r>
    <r>
      <rPr>
        <sz val="9"/>
        <rFont val="Times New Roman"/>
        <family val="1"/>
      </rPr>
      <t xml:space="preserve">; Sản xuất chất hữu cơ hoạt động bề mặt, các chế phẩm hoạt động bề mặt, các chế phẩm dùng để giặt, rửa và các chế phẩm làm sạch với quy mô 975 tấn/năm; </t>
    </r>
    <r>
      <rPr>
        <sz val="9"/>
        <color indexed="10"/>
        <rFont val="Times New Roman"/>
        <family val="1"/>
      </rPr>
      <t>sản xuất các sp sử dụng như tác nhân tăng sáng huỳnh quang hat chất phát quang với quy mô 100 tấn/năm; sản xuất các loại enzyme với quy mô 90 tấn/năm. Sản xuất các chất phụ trợ cho ngành dệt, thuộc da và các ngành công nghiệp.</t>
    </r>
    <r>
      <rPr>
        <sz val="9"/>
        <rFont val="Times New Roman"/>
        <family val="1"/>
      </rPr>
      <t xml:space="preserve">
</t>
    </r>
  </si>
  <si>
    <t>Tháng 7/2017 (Xin gia hạn đến tháng 12/2017 tại QĐ 08 ngày 15/3/2017). GP điều chỉnh sang tháng 6/2019</t>
  </si>
  <si>
    <r>
      <t xml:space="preserve">Sản xuất các sản phẩm kim loại như các loại bu lông neo và chi tiết linh kiện của neo, lưới kim loại, đai ốc…với quy mô 1.800.000 cái/năm, tương đương 360 tấn sản phẩm/năm.; </t>
    </r>
    <r>
      <rPr>
        <sz val="9"/>
        <color indexed="10"/>
        <rFont val="Times New Roman"/>
        <family val="1"/>
      </rPr>
      <t>thực hiện quyền XNK, PP các mặt hàng có mã HS 5911, 6902 ,7222, 7308, 7318 ,7326, 8515</t>
    </r>
  </si>
  <si>
    <t>Sản xuất các sản phẩm gia dụng với quy mô 350.000 sản phẩm/năm, dụng cụ, văn phòng phẩm với quy mô 500.000 sản phẩm/năm; sản xuất các loại ốc vít và các loại sản phẩm kim khí điện máy với quy mô 3.600.000 sản phẩm/năm; sản xuất các mặt hàng gỗ gia dụng từ nguồn gỗ hợp pháp với quy mô 400.000 sản phẩm/năm; cho thuê nhà xưởng dôi dư với diện tích 2,376 m2 ;  sản xuất phụ kiện giày (bao gồm các chi tiết cấu thành đế giày, các chi tiết cấu thành mặt giày, chi tiết phụ kiện đi kèm theo giày, nguyên liệu mặt giày) với quy mô 2.000.000 sản phẩm/năm; in ấn các chi tiết trên giày với quy mô 2.000.000 sản phẩm/năm</t>
  </si>
  <si>
    <t xml:space="preserve">Sản xuất các loại linh kiện bằng nhựa dùng cho xe đẩy, xe và ghế tắm dành cho người tàn tật, xe gắn máy, ghế xe tải, máy cưa gỗ, tủ lạnh và máy giặt; sản xuất các loại khuôn mẫu; sản xuất sản phẩm sọt bằng nhựa; thực hiện quyền xuất kẩu và nhập khẩu; sản xuất các loại bồn rửa, chậu rửa, gạch hoa, mặt bàn bằng đá, sản xuất gạch block (gạch không nung) </t>
  </si>
  <si>
    <t xml:space="preserve"> Sản xuất ống mềm điện tử cường độ cao dùng cho máy hút bụi với quy mô 50.000.000 mét/năm, tương đương 4.000 tấn/năm.; sản xuất thiết bị, phụ kiện, vật dụng dùng cho tủ lạnh, máy giặt, máy hút bụi với quy mô 1.500.000 sản phẩm/năm, tương đương 500 tấn/năm.</t>
  </si>
  <si>
    <t>Sx các loại động cơ điện và linh kiện động cơ điện, sx các loại máy phát điện và linh kiện máy phát điện. Kinh doanh bất động sản (cho thuê nhà xưởng, văn phòng, công trình phụ trợ với diện tích 3.892 m2).</t>
  </si>
  <si>
    <t>Republic of Seychelles</t>
  </si>
  <si>
    <t>061-3992018/ 01638.278267 (Ms Linh)</t>
  </si>
  <si>
    <t>munhatlinh2210@gmail.com</t>
  </si>
  <si>
    <t>Từ tháng 10/2018, giãn tiến độ đến 1/10/2020 (QĐ số 2 ngày 23/1/2018)</t>
  </si>
  <si>
    <t>Tháng 4/2018, giãn tiến độ đến 1/1/2020 (QĐ số 01 ngày 04/01/2018)</t>
  </si>
  <si>
    <t>0251-3788828</t>
  </si>
  <si>
    <t>dang.tram79@gmail.com</t>
  </si>
  <si>
    <t xml:space="preserve">tháng 10/2017 </t>
  </si>
  <si>
    <t>0251-3682352</t>
  </si>
  <si>
    <t>0251-3682353</t>
  </si>
  <si>
    <t>kovavina@gmail.com</t>
  </si>
  <si>
    <t xml:space="preserve">Sản xuất các chi tiết linh kiện từ cao su đã qua sơ chế với quy mô 360 tấn sản phẩm/năm.
Sản xuất các sản phẩm từ hạt nhựa với quy mô 120 tấn sản phẩm/năm.
Sản xuất các chi tiết, linh kiện, khuôn mẫu từ kim loại (không bao gồm công đoạn xi mạ) với quy mô 240 tấn sản phẩm/năm.
</t>
  </si>
  <si>
    <t>Cty TNHH Yida sản phẩm cao su chính xác</t>
  </si>
  <si>
    <t>Cty TNHH thương mại quốc tế Thịnh Vượng</t>
  </si>
  <si>
    <t xml:space="preserve">Ông WANG, DONG/ Ông LIU, ZHIQIANG/ Ông CHEN, LIANGGANG </t>
  </si>
  <si>
    <t>Liaoning, Trung Quốc/ Hubei, Trung Quốc</t>
  </si>
  <si>
    <t>Nhà máy Cty TNHH DY (Daeyeol) Boiler Vina</t>
  </si>
  <si>
    <t>ngày 01/12/2019</t>
  </si>
  <si>
    <t>225, Haebong-ro, Danwon-gu, Ansan-si, Gyeonggi-do, Hàn Quốc.</t>
  </si>
  <si>
    <t>DAEYEOL BOILER CO., LTD.</t>
  </si>
  <si>
    <t xml:space="preserve">Sản xuất giường, tủ, bàn, ghế, kệ… bằng gỗ với quy mô 2.000.000 sản phẩm/năm tương đương 5.000 tấn/năm.
 Kinh doanh bất động sản (cho thuê nhà xưởng với diện tích: 20.000 m2).
</t>
  </si>
  <si>
    <t>Cty TNHH Great Kingdom Nhơn Trạch 2`</t>
  </si>
  <si>
    <t>ngày 1/12/2019</t>
  </si>
  <si>
    <t>GREAT KINGDOM INT’L CORP. LIMITED</t>
  </si>
  <si>
    <t xml:space="preserve">Sản xuất chế biến cà phê, hàng nông sản với quy mô 1.000 tấn sản phẩm/năm.
Tư vấn và quản lý nông trường và dự án nông trường và dự án nông nghiệp với doanh thu 500.000 đô la Mỹ/năm
Thực hiện quyền nhập khẩu, xuất khẩu và phân phối bán buôn (không gắn với thành lập cơ sở bán buôn) 
</t>
  </si>
  <si>
    <t>Cty TNHH Sopex Việt Nam</t>
  </si>
  <si>
    <t>GROUP SOPEX</t>
  </si>
  <si>
    <t xml:space="preserve">Sản xuất, gia công xuất khẩu tấm quang học trong màn hình LCD với quy mô 18.000.000 sản phẩm tương đương với 5.250 tấn sản phẩm/năm.
-Sản xuất gia công xuất khẩu tấm nhưa với quy mô 6.000.000 sản phẩm tương đương với 1.750 tấn sản phẩm/năm
</t>
  </si>
  <si>
    <t>Cty TNHH Sejin Optical</t>
  </si>
  <si>
    <t>tháng 1/2019</t>
  </si>
  <si>
    <t>CÔNG TY TNHH SEJIN OPTICAL</t>
  </si>
  <si>
    <t>KCN Long Thành</t>
  </si>
  <si>
    <t xml:space="preserve">Sản xuất băng dính các loại với quy mô 1.500.000 m2/năm.
Sản xuất và lắp ráp thiết bị điện tử với quy mô 2.400.000 sản phẩm/năm.
 Kinh doanh bất động sản (cho thuê nhà xưởng, văn phòng và các công trình phụ trợ với diện tích 3.000 m2).
</t>
  </si>
  <si>
    <t>Cty TNHH Ducksung Việt Nam</t>
  </si>
  <si>
    <t>tháng 7/2018</t>
  </si>
  <si>
    <t>DUCKSUNG HITECH CO., LTD/ Ông OH SUNG YOON</t>
  </si>
  <si>
    <t># 296, Seokchonhosuro, Songpa-gu, Seoul (Songpa-dong)./ 27-6, Seongdae-ro, 6sa-gil, Dongjak-gu, Seoul, Hàn Quốc.</t>
  </si>
  <si>
    <t>Nhơn Trạch III - giai đoạn 1</t>
  </si>
  <si>
    <t xml:space="preserve">Tư vấn máy vi tính và quản trị hệ thống máy vi tinh với quy mô doanh thu 2.724.000.000 VNĐ.
Tư vấn công nghệ thông tin và các dịch vụ khác liên quan đến máy vi tính với quy mô doanh thu 908.000.000 VNĐ.
Lập trình vi tính với quy mô doanh thu 1.816.000.000 VNĐ.
 Thiết kế trang trí nội thất với quy mô doanh thu 1.816.000.000 VNĐ.
 Dịch vụ kiến trúc với quy mô doanh thu 1.816.000.000 VNĐ.
Kinh doanh bất động sản (cho thuê văn phòng với diện tích 3.200 m2).
</t>
  </si>
  <si>
    <t>Cty TNHH K-Won Việt Nam</t>
  </si>
  <si>
    <t xml:space="preserve">K-WON C&amp;C CO., LTD </t>
  </si>
  <si>
    <t>1405, 1406, 14, Gasan Digital 2-ro, Geumcheo-gu, Seoul, Hàn Quốc.</t>
  </si>
  <si>
    <t>Sản xuất, lắp ráp tất cả các loại thiết bị, linh kiện điện, điện tử như: camera module, bo mạch điện tử, vi xử lý, cảm biến, màn hình hiển thị, v.v… với quy mô 6.900.000 cái/năm tương đương 8.375 tấn/năm; Sản xuất tất cả các loại máy móc, thiết bị và sản phẩm liên quan đến sản phẩm hệ sinh thái công nghệ với công suất sản phẩm 10.000 cái/năm tương đương 4,5 tấn/năm.; Cung cấp dịch vụ tư vấn và thiết kế cho quy trình sản xuất thiết bị điện tử với doanh thu dự kiến 3.100.000 USD/năm.</t>
  </si>
  <si>
    <t>Cty TNHH Long Đức - Wonderful Sun-S Electronics</t>
  </si>
  <si>
    <t>kể từ ngày cấp GCNĐKĐT đến hết ngày 16/10/2057</t>
  </si>
  <si>
    <t>SUN-S CO., LTD/  WONDERFUL OCEAN INVESTMENTS LIMITED</t>
  </si>
  <si>
    <t>741-1 Kawaminami, Oaza, Kannabe-cho, Fukuyama-City, Hiroshima-ken, Japan./ FLAT/RM A, 11/F, Ford Glory Plaza, 37-39 Wing Hong Street, Cheung Sha Wan, Kowloon, Hong Kong.</t>
  </si>
  <si>
    <t>NOROO PAINT &amp; COATINGS CO., LTD.  Và TREASURE WEALTH (H.K), LIMITED.</t>
  </si>
  <si>
    <t xml:space="preserve"> Lô 307/1, đường 7A, Khu công nghiệp Amata, phường Long Bình, thành phố Biên Hòa, tỉnh Đồng Nai.; Lô 510, đường 13, Khu công nghiệp Amata, phường Long Bình, thành phố Biên Hòa, tỉnh Đồng Nai</t>
  </si>
  <si>
    <r>
      <t xml:space="preserve">Sản xuất túi máu với quy mô 12.000.000 sản phẩm, tương đương </t>
    </r>
    <r>
      <rPr>
        <sz val="9"/>
        <color indexed="10"/>
        <rFont val="Times New Roman"/>
        <family val="1"/>
      </rPr>
      <t>3.000 tấn sản phẩm/năm</t>
    </r>
    <r>
      <rPr>
        <sz val="9"/>
        <rFont val="Times New Roman"/>
        <family val="1"/>
      </rPr>
      <t xml:space="preserve">; Sản xuất bộ thiết bị thu thập thành phần máu với quy mô 1.200.000 bộ sản phẩm, tương đương </t>
    </r>
    <r>
      <rPr>
        <sz val="9"/>
        <color indexed="10"/>
        <rFont val="Times New Roman"/>
        <family val="1"/>
      </rPr>
      <t>1.260 tấn sản phẩm/năm</t>
    </r>
    <r>
      <rPr>
        <sz val="9"/>
        <rFont val="Times New Roman"/>
        <family val="1"/>
      </rPr>
      <t xml:space="preserve">; </t>
    </r>
    <r>
      <rPr>
        <sz val="9"/>
        <color indexed="10"/>
        <rFont val="Times New Roman"/>
        <family val="1"/>
      </rPr>
      <t>Sản xuất các bộ phận, linh kiện của túi đựng máu, của bộ tách và thu thập máu tự động với quy mô 3.000.000 bộ sản phẩm/năm, tương đương 3 tấn sản phẩm/năm</t>
    </r>
  </si>
  <si>
    <r>
      <t xml:space="preserve">Sản xuất bột nêm </t>
    </r>
    <r>
      <rPr>
        <sz val="9"/>
        <color indexed="10"/>
        <rFont val="Times New Roman"/>
        <family val="1"/>
      </rPr>
      <t>(bột nêm và bột nêm có hương vị), bột canh, thực phẩm bổ sung (hạt nêm (heo) bổ sung canxi, hạt nêm từ nấm hương và hạt sen bổ sung vi chất kẽm), phụ gia thực phẩm hỗn hợp tăng vị bột ngọt</t>
    </r>
    <r>
      <rPr>
        <sz val="9"/>
        <rFont val="Times New Roman"/>
        <family val="1"/>
      </rPr>
      <t xml:space="preserve"> với qui mô 84.000 tấn/năm; 
Sản xuất các sản phẩm từ tinh bột, </t>
    </r>
    <r>
      <rPr>
        <sz val="9"/>
        <color indexed="10"/>
        <rFont val="Times New Roman"/>
        <family val="1"/>
      </rPr>
      <t>bột chiên giòn, các loại bánh từ bột, bánh nướng, bánh trung thu, bột bánh rán pha sẵn, bánh ngũ cốc dinh dưỡng dạng thanh</t>
    </r>
    <r>
      <rPr>
        <sz val="9"/>
        <rFont val="Times New Roman"/>
        <family val="1"/>
      </rPr>
      <t xml:space="preserve"> với quy mô 15.000 tấn/năm;</t>
    </r>
    <r>
      <rPr>
        <sz val="9"/>
        <color indexed="10"/>
        <rFont val="Times New Roman"/>
        <family val="1"/>
      </rPr>
      <t xml:space="preserve"> 
</t>
    </r>
    <r>
      <rPr>
        <sz val="9"/>
        <rFont val="Times New Roman"/>
        <family val="1"/>
      </rPr>
      <t>Sản xuất phân bón lỏng với qui mô 350.000 m3/năm</t>
    </r>
    <r>
      <rPr>
        <sz val="9"/>
        <color indexed="10"/>
        <rFont val="Times New Roman"/>
        <family val="1"/>
      </rPr>
      <t xml:space="preserve"> (tương đương 420.000 tấn/năm) </t>
    </r>
    <r>
      <rPr>
        <sz val="9"/>
        <rFont val="Times New Roman"/>
        <family val="1"/>
      </rPr>
      <t>và phân bón rắn với quy mô 20.000 tấn/năm</t>
    </r>
    <r>
      <rPr>
        <sz val="9"/>
        <color indexed="10"/>
        <rFont val="Times New Roman"/>
        <family val="1"/>
      </rPr>
      <t>;
Sản xuất thực phẩm bổ sung, bánh ngũ cốc dinh dưỡng dạng thanh (có bổ sung vi chất dinh dưỡng) với quy mô 50 tấn/năm;
Sản xuất thực phẩm bảo vệ sức khỏe, thực phẩm bổ sung vi chất cho trẻ em với quy mô 5 tấn/năm; sản xuất đồ uống không cồn với quy mô 2.000 kilo lít/năm cho nhà máy tại Khu công nghiệp Long Thành.</t>
    </r>
  </si>
  <si>
    <t xml:space="preserve">HITACHI CHEMICAL ENERGY TECHNOLOGY CO., LTD. </t>
  </si>
  <si>
    <t>tháng 10/2016, xin gia hạn đến tháng 12/2017. Đã điều chỉnh trên GP ngày 01/11/2017</t>
  </si>
  <si>
    <t xml:space="preserve"> Sản xuất, lắp ráp các loại đèn, thiết bị điện, điện tử, không bao gồm công đoạn xi mạ với quy mô 40.000.000 sản phẩm/năm, trong đó:
+ Triển khai tại nhà xưởng trên đường Tôn Đức Thắng, Khu công nghiệp Nhơn Trạch II với quy mô 20.000.000 sản phẩm/năm.
+ Triển khai tại nhà xưởng trên đường Đ1, Khu công nghiệp Nhơn Trạch VI với quy mô 20.000.000 sản phẩm/năm.
- Kinh doanh bất động sản (cho thuê nhà xưởng với diện tích 8.000 m2), thực hiện tại Khu công nghiệp Nhơn Trạch VI;
Thực hiện quyền nhập khẩu, quyền phân phối</t>
  </si>
  <si>
    <t>Chế biến thực phẩm từ rau, củ, quả; trồng cây nông nghiệp. kinh doanh bất động sản (cho thuê nhà xưởng với diện tích 1.308 m2 và nhà kho với diện tích 2.304 m2).</t>
  </si>
  <si>
    <t>kinh doanh bất động sản: cho thuê nhà xưởng, nhà văn phòng và các công trình phụ trợ với diện tích 34.995 m2.</t>
  </si>
  <si>
    <t>Sản xuất chỉ may mặc, chỉ thêu và sợi kỹ thuật với quy mô 3.000 tấn/năm</t>
  </si>
  <si>
    <t>Sản xuất thiết bị tăng tải trọng (cho máy giặt) với quy mô 2.000.000 sản phẩm/năm, tương đương 14.000 tấn/năm; sản xuất miếng cao su, ống cao su với quy mô 1.860.000 sản phẩm/năm, tương đương 115 tấn/năm; sản xuất đá mài với quy mô 600.000 sản phẩm/năm, tương đương 60 tấn/năm. Sản xuất các thiết bị điện nhỏ và đồ gia dụng bằng điện như máy hút bụi dùng trong gia đình, quạt gia dụng, máy giặt gia dụng, máy lau sàn điện gia dụng, thiết bị là, thiết bị nấu ăn gia dụng, tủ lạnh gia dụng, tủ ướp lạnh, các thiết bị gia dụng chính bằng điện hoặc không bằng điện như máy rửa bát, bình đun nước, máy nghiền rác (trong quy trình sản xuất không bao gồm công đoạn xi mạ) với quy mô 1.500.000 sản phẩm/năm, tương đương 750 tấn/năm.
Sản xuất sản phẩm nhựa chuyển hóa các thiết bị đồ gia dụng như máy hút bụi dùng trong gia đình, quạt gia dụng, máy giặt gia dụng, máy lau sàn điện gia dụng, thiết bị là, thiết bị nấu ăn gia dụng, tủ lạnh gia dụng, tủ ướp lạnh, máy rửa bát, bình đun nước, máy nghiền rác dùng trong gia đình, máy lạnh, bếp gas, vỏ chai nhựa, vỏ hộp nhựa, tay cầm dụng cụ gia dụng, quai cầm dụng cụ gia dụng (trong quy trình sản xuất không bao gồm công đoạn xi mạ) với quy mô 1.000.000 sản phẩm/năm.</t>
  </si>
  <si>
    <t>Công ty TNHH Kumgang Vina thuê đất với diện tích 10.247,3 m2 đồng thời mua lại nhà xưởng đang thuê với diện tích 4.800 m2của Tổng Công ty Phát triển Khu công nghiệp để tiếp tục thực hiện dự án (KCN Giang Điền)</t>
  </si>
  <si>
    <t>Cty TNHH Kumgang Vina</t>
  </si>
  <si>
    <t>Việt Nam - Đài Loan</t>
  </si>
  <si>
    <t>Thiết kế, lắp đặt hệ thống đường ống, bình chứa và các thiết bị liên quan tới việc cung cấp khí với doanh thu 500.000 USD/năm.
Cho thuê bồn chứa khí công nghiệp và các thiết bị liên quan cho khách hàng sử dụng sản phẩm của doanh nghiệp với doanh thu 50.000 USD/năm. Việc thuê bồn chứa khí công nghiệp và các thiết bị liên quan để cho thuê lại phải được sự đồng ý của bên cho thuê theo quy định của pháp luật. Dịch vụ sửa chữa, bảo dưỡng hệ thống đường ống dẫn khí, bồn chứa khí công nghiệp và các thiết bị liên quan cho khách hàng sử dụng sản phẩm của doanh nghiệp với doanh thu 50.000 USD/năm; Sản xuất khí gas công nghiệp với công suất 86.000 xylanh/năm, tương đương 2.600 tấn/năm.
- Dịch vụ sửa chữa, bảo dưỡng hệ thống đường ống dẫn khí, bồn chứa khí công nghiệp và các thiết bị liên quan với doanh thu 50.000 USD/năm.
- Dịch vụ vệ sinh công nghiệp (bằng đá khô, khí công nghiệp) với doanh thu 200.000 USD/năm.
- Thực hiện quyền xuất khẩu, nhập khẩu và phân phối. - bán các mặt hàng khí gas công nghiệp do chủ đầu tư là Cty TNHH Tomoe Vietnam sx</t>
  </si>
  <si>
    <t>Cty TNHH KPX Vina</t>
  </si>
  <si>
    <t>0251-3551831</t>
  </si>
  <si>
    <t>cho thuê nhà xưởng với S là 7.520,04 m2</t>
  </si>
  <si>
    <t>Cho thuê nhà xưởng với S là 25.677,76 m2</t>
  </si>
  <si>
    <t>Cho thuê nhà xưởng với S 2.742,27 m2</t>
  </si>
  <si>
    <t>Cho thuê nhà xưởng với S 4.000 m2</t>
  </si>
  <si>
    <t>0918.191.454 (Ms Trịnh T Kim Cúc)</t>
  </si>
  <si>
    <t>tháng 4/2018, giãn đến tháng 7/2019 (QĐ số 03 ngày 20/3/2018)</t>
  </si>
  <si>
    <t>0251-3681700/ 0915.151.719 (Ms Sang)</t>
  </si>
  <si>
    <t>sangthuho@gmail.com</t>
  </si>
  <si>
    <t>0251-3514119 / 0907.867071 (Ms Linh)</t>
  </si>
  <si>
    <t>0251-3551830/ 0933.737758 (Ms Hường)</t>
  </si>
  <si>
    <t>Tháng 8 năm 2017, xin giãn đến tháng 4/2018 (QĐ 42 ngày 27/9/2017), tiếp tục giãn đến tháng 11/2018 (QĐ 05 ngày 28/3/2018)</t>
  </si>
  <si>
    <t>tháng 3/2018, xin giãn đến tháng 10/2018 (QĐ 06 ngày 28/3/2018)</t>
  </si>
  <si>
    <t>0251-3569010</t>
  </si>
  <si>
    <t>info@gmvn.com.vn</t>
  </si>
  <si>
    <t>dra-info@dialove.co.jp</t>
  </si>
  <si>
    <t>0251-3680801/ 0909.643199 (Mr Tú) / 0121-6866540 (Ms Trang)</t>
  </si>
  <si>
    <t>0251-3680805</t>
  </si>
  <si>
    <t>ketoanthu2014@gmail.com</t>
  </si>
  <si>
    <t>CÔNG TY TNHH KUMKANG KIND VIỆT NAM</t>
  </si>
  <si>
    <t>Tòa nhà Beautiful Sài Gòn (lô Cr3-3), số 2, Nguyễn Khắc Viện, phường Tân Phú, Quận 7, Thành phố Hồ Chí Minh.</t>
  </si>
  <si>
    <t>tháng 9/2018</t>
  </si>
  <si>
    <t xml:space="preserve"> Sản xuất thân xe cho xe có động cơ với quy mô 100 tấn/năm. Trong quy trình sản xuất nêu trên không thực hiện công đoạn xi mạ.</t>
  </si>
  <si>
    <t>CÔNG TY TNHH ASIA INDUSTRY VIỆT NAM</t>
  </si>
  <si>
    <t>Công ty CP Phát triển Doanh nghiệp nhỏ và vừa Nhật Bản</t>
  </si>
  <si>
    <t>ASIA INDUSTRY CO.,LTD</t>
  </si>
  <si>
    <t>824 Fukumitsu Yoshinaga-Cho, Bizen-City, Okayama, Japan.</t>
  </si>
  <si>
    <t>Sản xuất tủ điện cho máy công nghiệp với quy mô 2.000 tấn sản phẩm/năm.; Sản xuất, lắp ráp các thiết bị điện với quy mô 1.980 tấn sản phẩm/năm.; Thiết kế các thiết bị điện với quy mô 20.000 USD/năm</t>
  </si>
  <si>
    <t>Sản xuất, gia công các sản phẩm PVC: Màng nhựa, bạt nhựa, vải phủ nhựa…với quy mô 13.000 tấn sản phẩm/năm</t>
  </si>
  <si>
    <t>14/3/2018</t>
  </si>
  <si>
    <t>19/3/2018</t>
  </si>
  <si>
    <t xml:space="preserve">CÔNG TY TNHH I-DEN VIỆT NAM </t>
  </si>
  <si>
    <t>CÔNG TY TNHH JIN MYUNG – GIAI ĐOẠN 2</t>
  </si>
  <si>
    <t>tháng 6/2019</t>
  </si>
  <si>
    <t>Nhà xưởng cho thuê 3-2, đường N3-2, Khu công nghiệp Long Đức, xã Long Đức, huyện Long Thành, tỉnh Đồng Nai.</t>
  </si>
  <si>
    <t>CÔNG TY TNHH JIN MYUNG</t>
  </si>
  <si>
    <t>Khu công nghiệp Giang Điền, xã Giang Điền, huyện Trảng Bom, tỉnh Đồng Nai.</t>
  </si>
  <si>
    <t>Sản xuất linh kiện điện tử với quy mô 350.000 sản phẩm/năm.</t>
  </si>
  <si>
    <t>Sản xuất các loại trục, lõi, ống, vỏ dùng cuốn chỉ, sợi, giấy, nhựa…(không bao gồm công đoạn xi mạ) với quy mô 2.500 tấn/năm; 
Kinh doanh bất động sản (cho thuê nhà xưởng với diện tích 5.000 m2)</t>
  </si>
  <si>
    <t>28/3/2018</t>
  </si>
  <si>
    <t>CÔNG TY TNHH HANLIM ĐỒNG NAI</t>
  </si>
  <si>
    <t>NHÀ MÁY  SURMAN – ĐỒNG NAI</t>
  </si>
  <si>
    <t>CÔNG TY TNHH SURMAN VIỆT NAM</t>
  </si>
  <si>
    <t>6B, Khu công nghiệp Nhơn Trạch 2, huyện Nhơn Trạch, tỉnh Đồng Nai.</t>
  </si>
  <si>
    <t xml:space="preserve"> Sản xuất quai đeo túi xách với quy mô 2.000 sản phẩm/năm;
 Sản xuất túi xách thời trang với quy mô 200.000 sản phẩm/năm;
 Sản xuất ví với quy mô 200.000 sản phẩm/năm;
 Sản xuất túi đựng mỹ phẩm với quy mô 40.000 sản phẩm/năm;
 Sản xuất ốp lưng điện thoại với quy mô 20.000 sản phẩm/năm;
 Sản xuất ba lô với quy mô 40.000 sản phẩm/năm.
</t>
  </si>
  <si>
    <t>29/3/2018</t>
  </si>
  <si>
    <t xml:space="preserve">CÔNG TY TNHH FTT VINA </t>
  </si>
  <si>
    <t>tháng 5/2019</t>
  </si>
  <si>
    <t>FIRST TEXTILE TRADING CO., LTD.</t>
  </si>
  <si>
    <t>21/F, Tung Sun Commercial Centre, 194-200 Lockhart Road, Wan Chai, Hồng Kông.</t>
  </si>
  <si>
    <t>Sản xuất các loại ống giấy từ nguyên liệu giấy thành phẩm (không bao gồm công đoạn làm bột giấy) với quy mô 500.000 tấn sản phẩm/năm.</t>
  </si>
  <si>
    <t xml:space="preserve">CÔNG TY TNHH SEJONG PAPER TUBE VINA </t>
  </si>
  <si>
    <t>SEJONG PAPER TECH CO., LTD.;</t>
  </si>
  <si>
    <t>71, Sujangtoesan-ro, Daehap-myeon, Changnyeong-gun, Gyeongsangnam-do, South Korea</t>
  </si>
  <si>
    <t>Sản xuất và gia công các loại lam chắn nắng bằng kim loại, không bao gồm công đoạn xi mạ với quy mô 40 tấn sản phẩm/năm.; Gia công các sản phẩm bằng kim loại, không bao gồm công đoạn xi mạ với quy mô 110 tấn sản phẩm/năm</t>
  </si>
  <si>
    <t xml:space="preserve">CÔNG TY TNHH SANKO METAL VIỆT NAM </t>
  </si>
  <si>
    <t>SHENGHONG PRECISE MOLD (HK) LIMITED</t>
  </si>
  <si>
    <t>Room 1007, 10/f, Ho king centre no.2-16 Fa Yuen st Mongkok KL, Hồng Kông, Trung Quốc</t>
  </si>
  <si>
    <t>HANLIM CO., LTD./ Ông PARK SANGBAE/ Ông PARK SANGMAN/ Ông JANG IKSU</t>
  </si>
  <si>
    <t>594-11, Chorok-ro, Yanggam-myeon, Hwaseong-si, Gyeonggi-do, Hàn Quốc. / (Sanbon-dong, Lamyan-Haius) 105-2802 Geumsan-ro, 91 Gunpo-si, Gyeongga-do, Hàn Quốc / 107-204 Donghwa-gil 82, bongdam-eup, Hwaseong-si, Gyeonggi-do, Hàn Quốc./  LC0801, khu căn hộ Lexington Residence, phường An Phú, quận 2, Thành phố Hồ Chí Minh, Việt Nam</t>
  </si>
  <si>
    <t>SANKO KINZOKU CO., LTD./ Ông HIROYUKI ODA / Ông YOSHIKAZU ANDO</t>
  </si>
  <si>
    <t>6-612 Hari Aza Shimozue Ouaza Komaki Aichi Japan. / 12-12-1 Tamanodai Kasugai-shi Aichi Japan/ 102-1-7 Shimoyuuhara Aza Miyamachi Kasugai-shi Aichi Japan</t>
  </si>
  <si>
    <t>Sản xuất hộp đựng mỹ phẩm (bao gồm công đoạn in và sơn phủ bề mặt các loại hộp đựng mỹ phẩm); sản xuất các loại mỹ phẩm; cho thuê nhà xưởng dôi dư đến tháng 01/2018; sản xuất các chi tiết sản phẩm nhựa như vỏ tai phone, nắp vỏ chai thuốc nhỏ mắt, … bao gồm công đoạn in và sơn phủ bề mặt các loại chi tiết sản phẩm nhựa. Kinh doanh BĐS 3.335,43 m2</t>
  </si>
  <si>
    <t>tháng 10 năm 2015, điều chỉnh đến tháng 12/2017</t>
  </si>
  <si>
    <t>Nhà máy Bosch Powertrain Solutions tại Việt Nam ( trước là Nhà máy Gasoline Systems - HcP tại Long Thành)</t>
  </si>
  <si>
    <t>Giai đoạn 1 : bắt đầu sản xuất kinh doanh trước tháng 7 năm 2014; Giai đoạn 2 ): thực hiện trong giai đoạn 2018-2019.</t>
  </si>
  <si>
    <t xml:space="preserve">Sản xuất các phụ tùng cho máy giặt và tủ lạnh với quy mô 5.350 tấn/năm.
- Sửa chữa khuôn mẫu phục vụ cho sản xuất phụ tùng cho máy giặt và tủ lạnh với quy mô 150 tấn/năm (tương đương 200 sản phẩm/năm).
- Sản xuất đồ điện dân dụng với quy mô 12.000 sản phẩm/năm tương đương 2.400 tấn/năm.
- Sản xuất khuôn mẫu từ kim loại phục vụ cho sản xuất phụ tùng cho máy giặt và tủ lạnh với quy mô 25 sản phẩm/năm tương đương 50 tấn/năm
Trong quy trình sản xuất các sản phẩm tại Công ty không có công đoạn xi mạ.
</t>
  </si>
  <si>
    <t>Sản xuất, gia công các loại bộ phận, linh kiện điện tử với quy mô 12.000 tấn/năm; Thực hiện quyền xuất khẩu, quyền nhập khẩu và quyền phân phối bán buôn (không lập cơ sở bán buôn)</t>
  </si>
  <si>
    <t>sản xuất bán thành phẩm các loại mũ</t>
  </si>
  <si>
    <r>
      <t xml:space="preserve">Sản xuất chất hoạt động bề mặt (LAS, AS, AES,… )  với quy mô 27.500 tấn/năm; </t>
    </r>
    <r>
      <rPr>
        <sz val="9"/>
        <color indexed="10"/>
        <rFont val="Times New Roman"/>
        <family val="1"/>
      </rPr>
      <t>thu hồi và kinh doanh sản phẩm phụ là axit sulfuric phát sinh từ quá trình sản xuất với quy mô 480.000 tấn/năm</t>
    </r>
  </si>
  <si>
    <r>
      <t xml:space="preserve">Sản xuất, gia công các sản phẩm gỗ gia dụng cao cấp từ nguyên liệu gỗ xẻ, gỗ ván các loại nhập khẩu chính ngạch và các loại vật liệu khác với quy mô doanh thu từ </t>
    </r>
    <r>
      <rPr>
        <sz val="9"/>
        <color indexed="10"/>
        <rFont val="Times New Roman"/>
        <family val="1"/>
      </rPr>
      <t>150.000.000 USD/năm, tương đương 1.000.000 bộ sản phẩm/năm. sản xuất các loại cấu kiện, phụ kiện bằng sắt của sản phẩm gỗ gia dụng (có bao gồm công đoạn xi mạ) với quy mô 2.000.000 sản phẩm/năm, tương đương khoảng 4.517 tấn/năm</t>
    </r>
  </si>
  <si>
    <t>ghi nhận ưu đãi tiền thuê đất. Bổ sung thêm địa điểm thực hiện dự án: KCN An Phước, huyện Long Thành, tỉnh Đồng Nai. Diện tích đất sử dụng: 60.000 m2</t>
  </si>
  <si>
    <r>
      <t>Cty TNHH Tentac (Hồ Chí Minh) (</t>
    </r>
    <r>
      <rPr>
        <sz val="9"/>
        <color indexed="10"/>
        <rFont val="Arial"/>
        <family val="2"/>
      </rPr>
      <t>thuê nhà xưởng Công ty TNHH Đầu tư Long Đức)</t>
    </r>
  </si>
  <si>
    <r>
      <t xml:space="preserve">Sản xuất gốm cao cấp dùng cho máy móc điện tử với quy mô 1.200 tấn/năm;
- Sản xuất linh kiện điện thoại di động; Sản xuất khuôn (Mold) bằng thép và hợp kim, phụ kiện đồng bộ đi kèm; Sản xuất sứ cao cấp dùng cho máy móc điện tử; Sản xuất linh kiện của máy móc điện tử, thiết bị điện tử; Thực hiện quyền xuất khẩu và quyền nhập khẩu các mặt hàng phù hợp với hoạt động sản xuất kinh doanh của doanh nghiệp; </t>
    </r>
    <r>
      <rPr>
        <sz val="9"/>
        <color indexed="10"/>
        <rFont val="Times New Roman"/>
        <family val="1"/>
      </rPr>
      <t>thực hiện quyền xuất khẩu các mặt hàng có mã HS sau: 3215, 3919, 3920, 3921, 3923, 3926, 4008, 4015, 4415, 4421, 4802, 4807, 4811, 4818, 4819, 4823, 5609, 6210, 6309, 6402, 6909, 7214, 7220, 7310, 7311, 7317, 7318, 7324, 7326, 8205, 8304, 8414, 8419, 8421, 8422, 8424, 8435, 8437, 8443, 8460, 8471, 8479, 8480, 8486, 8487, 8503, 8511, 8537, 8539, 8547, 8716, 9002, 9026, 9027, 9401</t>
    </r>
  </si>
  <si>
    <t xml:space="preserve">kinh doanh bất động sản (cho thuê văn phòng, nhà xưởng và các công trình phụ trợ với diện tích 30.223 m2); </t>
  </si>
  <si>
    <t>Sản xuất linh kiện và thiết bị máy hút bụi với quy mô 990 tấn sp/năm.  sản xuất linh kiện và thiết bị máy cắt. sản xuất thành phẩm và bán thành phẩm các sản phẩm nhựa.</t>
  </si>
  <si>
    <t xml:space="preserve">Cty TNHH Garmco Metals Việt Nam </t>
  </si>
  <si>
    <t xml:space="preserve">Sản xuất các thiết bị điện, điện tử: robot tự động làm sạch với quy mô 300.000 bộ sản phẩm/năm, tương đương 600 tấn sản phẩm/năm;
  - Sản xuất các loại động cơ đồng bộ dùng cho lò vi sóng, động cơ bánh răng, động cơ thu nhỏ dùng cho khóa cửa điện tử khác với quy mô 1.000.000 sản phẩm/năm tương đương 100 tấn sản phẩm/năm;
Ép plastic công nghiệp với quy mô 1.000.000 sản phẩm/năm, tương đương 500 tấn sản phẩm/năm.
 Sản xuất, lắp ráp các loại thiết bị nhà vệ sinh thông minh với quy mô 500.000 sản phẩm/năm, tương đương 100 tấn sản phẩm/năm;
 Sản xuất, lắp ráp máy massage 20.000 sản phẩm/năm, tương đương 100 tấn sản phẩm/năm.
</t>
  </si>
  <si>
    <t>tháng 6 năm 2018, giãn đến tháng 12/2018 (QD9 ngày 30/3/2018)</t>
  </si>
  <si>
    <t>BẢNG KÊ DỰ ÁN FDI TRONG 32 KCN</t>
  </si>
  <si>
    <t>0251-3681963 /0947.078.589 (Ms Quỳnh)</t>
  </si>
  <si>
    <t>0251-3681964</t>
  </si>
  <si>
    <t>061-8899585</t>
  </si>
  <si>
    <t>061-3514892</t>
  </si>
  <si>
    <t>061-3514893</t>
  </si>
  <si>
    <t>thuynhungpf@gmail.com</t>
  </si>
  <si>
    <t>0902.506063 (Ms Phượng) / 0909150617 (Mr Trung)</t>
  </si>
  <si>
    <t>0251-2814430 / 0904814437 (Ms Phương - TPHCNS)</t>
  </si>
  <si>
    <t>phuongthan@tsmolymer.co.th</t>
  </si>
  <si>
    <t>ws009@woosungmold.com</t>
  </si>
  <si>
    <t>01692031099 (Mr Matt) / 0906828242 (Nhan)</t>
  </si>
  <si>
    <t>0251-3686869</t>
  </si>
  <si>
    <t>0919.492649 (số cty)</t>
  </si>
  <si>
    <t>0251-3772159</t>
  </si>
  <si>
    <t>helen.hanh@deheus.com</t>
  </si>
  <si>
    <t>3701091716-004</t>
  </si>
  <si>
    <t>0251-3568088</t>
  </si>
  <si>
    <t>0251-3568089</t>
  </si>
  <si>
    <t>Thuê nhà xưởng với S 5.172 m2 của Cty TNHH TM DV Trần Thái</t>
  </si>
  <si>
    <t>0251-3671876</t>
  </si>
  <si>
    <t>0251-3671877</t>
  </si>
  <si>
    <t>accounts.vn@durocolour.com</t>
  </si>
  <si>
    <t>0251-3726704-705</t>
  </si>
  <si>
    <t>dohien@onishibit.co.jp</t>
  </si>
  <si>
    <t>daothituyettrinh.ktkt@gmail.com</t>
  </si>
  <si>
    <t>Sản xuất quần áo với quy mô 8.000.000 sản phẩm/năm.</t>
  </si>
  <si>
    <t>Cty TNHH Nyan Kids Đồng Nai</t>
  </si>
  <si>
    <t>Ông NYAN YEW LOONG</t>
  </si>
  <si>
    <t>140 Paya Lebal Road #02-03 Singapore</t>
  </si>
  <si>
    <t xml:space="preserve">Sản xuất máy bán hàng tự động với quy mô 500 sản phẩm/năm, tương đương với 250 tấn sản phẩm/năm;
Sửa chữa, bảo trì máy bán hàng tự động (CPC 633) với quy mô doanh thu 100.000 USD/năm;
 Dịch vụ tư vấn vận hành và quản lý (CPC 8650) với quy mô doanh thu 100.000 USD/năm.
</t>
  </si>
  <si>
    <t>Cty TNHH GRN Việt Nam</t>
  </si>
  <si>
    <t>GRN CO., LTD.</t>
  </si>
  <si>
    <t>3550, Uchijima, Takaoka-City, Toyama, Japan</t>
  </si>
  <si>
    <t xml:space="preserve">Chiết rót, đóng gói mỹ phẩm với quy mô thực hiện khoảng 500 tấn sản phẩm/năm.
Sản xuất mỹ phẩm theo hình thức ODM và OEM với quy mô công suất khoảng 4.200 tấn sản phẩm/năm.
</t>
  </si>
  <si>
    <t>Cty TNHH Kolmar Việt Nam</t>
  </si>
  <si>
    <t>tháng 3/2020</t>
  </si>
  <si>
    <t>NIHON KOLMAR HOLDINGS CO., LTD.</t>
  </si>
  <si>
    <t>4-4-1, Fushimimachi, Chuo-ku, Osaka-shi, Osaka, Japan</t>
  </si>
  <si>
    <t xml:space="preserve">Sản xuất, gia công bọc ghế xe với quy mô 1.000.000 sản phẩm/năm.
Sản xuất, gia công bọc che chân ghế với quy mô 1.200.000 bộ/năm.
 Sản xuất, gia công thảm xe với quy mô 600.000 bộ/năm.
</t>
  </si>
  <si>
    <t>Dự án nhà máy sản xuất bọc nội thất xe Myoungsung Vina</t>
  </si>
  <si>
    <t>MYOUNGSUNG INDUS CO. LTD</t>
  </si>
  <si>
    <t>13-13, Yeonan-ro 74beon-gil, Dongnae-gu, Busan, Hàn Quốc</t>
  </si>
  <si>
    <t>Sản xuất van điều áp bằng tay, thiết bị điều áp từ xa, thiết bị điều áp tự động (bao gồm công đoạn sơn tĩnh điện, không bao gồm công đoạn xi mạ) với quy mô 450 tấn/năm.</t>
  </si>
  <si>
    <t>Cty TNHH Balem Vina</t>
  </si>
  <si>
    <t>BALEM CO., LTD.</t>
  </si>
  <si>
    <t>46 Noksan Saneopjung-ro, Gangseo-gu, Busan, Korea</t>
  </si>
  <si>
    <t>HQ</t>
  </si>
  <si>
    <t>Sản xuất các loại bao bì từ kim loại và nhựa với quy mô 25.000 tấn sản phẩm/năm.; Gia công cắt dập kim loại với quy mô 50.000 tấn sản phẩm/năm.</t>
  </si>
  <si>
    <t>Cty TNHH Paulin Vina</t>
  </si>
  <si>
    <t>VINAGATE HOLDING LTD.</t>
  </si>
  <si>
    <t>309 Capital City Building, Independence Avenue, Victoria, Mache, Seychelles</t>
  </si>
  <si>
    <t>Sản xuất sản phẩm chi tiết, phụ kiện của giày dép với quy mô 200 tấn/tuần (tương đương 10.000 tấn/năm).; Dịch vụ nghiên cứu và phát triển liên quan đến sản phẩm giày dép.</t>
  </si>
  <si>
    <t>Sản xuất giường, tủ, bàn, ghế, kệ…bằng gỗ với quy mô 2.000.000 sản phẩm/năm tương đương 5.000 tấn/năm; Kinh doanh bất động sản (cho thuê nhà xưởng với diện tích 20.000 m2)..</t>
  </si>
  <si>
    <t>Cty TNHH Air Manufacturing Innovation Việt Nam</t>
  </si>
  <si>
    <t>NIKE FUEL B.V</t>
  </si>
  <si>
    <t>Colosseum 1, 1213 NL Hilversum, Hà Lan.</t>
  </si>
  <si>
    <t>Cty TNHH Top Earner International Giang Điền</t>
  </si>
  <si>
    <t>tháng 6/2020</t>
  </si>
  <si>
    <t>cho thuê nhà xưởng với S 20.000 m2</t>
  </si>
  <si>
    <t>TOP EARNER INTERNATIONAL CO., LIMTED</t>
  </si>
  <si>
    <t>Rm 2401, 24/F 101 King’s rd Fortress Hill Hong Kong.</t>
  </si>
  <si>
    <t>Hồng Kông</t>
  </si>
  <si>
    <t>tháng 3/2021</t>
  </si>
  <si>
    <t>Tổng Công ty phát triển Khu công nghiệp</t>
  </si>
  <si>
    <t xml:space="preserve">Sản xuất các loại găng tay chuyên dụng với quy mô 125.000.000 đôi/năm. 
 Giai đoạn 1: từ năm 2007 đến năm 2016 quy mô công suất là 50.000.000 đôi/năm.
 Giai đoạn 2: từ năm 2017 quy mô công suất là 75.000.000 đôi/năm.
 Giai đoạn 3: từ năm 2018 quy mô công suất là 125.000.000 đôi/năm.
</t>
  </si>
  <si>
    <t>Sản xuất cụm dây cáp điện cho thiết bị điện tử và xe hời.  sản xuất dây dẫn điện cho thiết bị điện tử và xe hơi với quy mô 360.000.000 mét/năm, tương đương với 1.440 tấn sản phẩm/năm</t>
  </si>
  <si>
    <t>Sản xuất các chi tiết máy, các linh kiện phụ tùng, các bộ phận cơ khí của dây chuyền máy móc thiết bị phục vụ cho ngành mạ tôn, ngành sắt thép, ngành sản xuất giấy, sản xuất xi măng, nhà máy điện, lò điện, ngành hóa học, thực phẩm, dầu khí, cao su, ô tô (không bao gồm công đoạn xi mạ); Thực hiện dịch vụ sửa chữa, bảo trì, bảo dưỡng, lắp ráp, lắp đặt cho các chi tiết máy, các linh kiện phụ tùng, các bộ phận cơ khí của dây chuyền máy móc thiết bị phục vụ cho ngành nghề như đã đăng ký; Thực hiện dịch vụ gia công cơ khí (hàn, phun nhiệt, tiện, xử lý nhiệt...) cho các chi tiết máy, các linh kiện phụ tùng, các bộ phận cơ khí của dây chuyền máy móc thiết bi phục vụ cho ngành nghề như đã đăng ký. sản xuất thiết bị dùng cho ngành sản xuất camera với quy mô 1.000 cái/năm, trong quy trình sản xuất không bao gồm công đoạn xi mạ.</t>
  </si>
  <si>
    <t>Sản xuất dung dịch làm mềm; dầu bôi trơn các vật liệu dệt, da thuộc, da lông hay các vật liệu khác với quy mô 9.500 tấn sp/năm; sản xuất polyme acrylic dạng nguyên sinh với quy mô 400 tấn sp/năm.  sản xuất thiết bị dùng cho ngành sản xuất camera với quy mô 1.000 cái/năm, trong quy trình sản xuất không bao gồm công đoạn xi mạ.</t>
  </si>
  <si>
    <t>Giấy phép thành lập số 50429919-00-03-17-4 ngày 15 tháng 6 năm 2017 tại Hồng Kông; trụ sở chính đặt tại: Unit 706, Haleson  Building, No. 1 Jubilee Street, Hồng Kông.</t>
  </si>
  <si>
    <t>Cty TNHH nước giải khát Kirin Việt Nam</t>
  </si>
  <si>
    <t xml:space="preserve">Bổ sung mục tiêu sản xuất xe mô tô, xe ô tô điện; máy rửa chén; sản phẩm mô hình, trang thiết bị y tế; linh kiện, phụ tùng, cụm linh kiện, cụm phụ tùng của xe mô tô, xe ô tô điện, máy rửa chén, không bao gồm công đoạn xi mạ. Cho thuê nhà xưởng đến 30/9/2020. Sản xuất khung hoặc sườn kim loại cho xây dựng và các linh kiện, bộ phận của chung (tháp, cột, cầu treo, nhà...); sản xuất khung kim loại công nghiệp (khung cho lò hơi, thiết bị nâng và cầm tay...) và các linh kiện, bộ phẩn của chúng; sản xuất nhà đúc sẵn bằng kim loại và các linh kiện, bộ phận của chúng (như nhà di chuyển và các bộ phận tháo rời...); sản xuất cửa kim loại, cửa sổ và khung của chúng, cửa chớp, cổng và các lonh kiện, bộ phận của chúng; sản xuất vách ngăn phòng bằng kim loại và các linh kiện, bộ phận của chúng với quy mô 200.000 sản phẩm/năm tương đương 500 tấn sản phẩm/năm.
Sản xuất kinh kiện của ca nô với quy mô 100.000 sản phẩm/năm, tương đương 200 tấn sản phẩm/năm.
</t>
  </si>
  <si>
    <t>CÔNG TY TNHH SHENGHONG PRECISION (VIỆT NAM)</t>
  </si>
  <si>
    <t xml:space="preserve">Sản xuất, gia công nồi hơi với quy mô 300 bộ sản phẩm/năm.
Trong quy trình sản xuất của Công ty không bao gồm công đoạn xi mạ, phun phủ và đánh bóng kim loại.
</t>
  </si>
  <si>
    <t>Sản xuất và gia công vải dệt kim đan dọc, vải dệt kim đan ngang với quy mô 36.000 tấn sản phẩm/năm.; In trên các sản phẩm dệt với quy mô 36.000 tấn sản phẩm/năm; Sản xuất và gia công các sản phẩm may mặc với quy mô 36.000 tấn sản phẩm/năm; Kinh doanh bất động sản (cho thuê nhà xưởng với diện tích: 10.000 m2)</t>
  </si>
  <si>
    <t>30/01/2018</t>
  </si>
  <si>
    <t>CÔNG TY TNHH HI KNIT</t>
  </si>
  <si>
    <t>CÔNG TY TNHH SAMIL VINA</t>
  </si>
  <si>
    <t>Khu công nghiệp Long Thành, xã Tam An, huyện Long Thành, tỉnh Đồng Nai.</t>
  </si>
  <si>
    <t>0251-3514621</t>
  </si>
  <si>
    <t>ngocdiem179@gmail.com/ maitrinhpktech@gmail.com</t>
  </si>
  <si>
    <t>cho cty Kumkang Kind VN thuê NX từ 01/11/2017</t>
  </si>
  <si>
    <t>028-66580606</t>
  </si>
  <si>
    <t>0251-3681044</t>
  </si>
  <si>
    <t>ngocdung@grnvn.com</t>
  </si>
  <si>
    <t>061-3891105/0251-3891317</t>
  </si>
  <si>
    <t>gsace@gsace.com</t>
  </si>
  <si>
    <t>0251-3520935</t>
  </si>
  <si>
    <t>0251-3681701</t>
  </si>
  <si>
    <t>0251-2814330</t>
  </si>
  <si>
    <t>0251-2814331</t>
  </si>
  <si>
    <t xml:space="preserve">Sản xuất ống Inox dẻo dùng trong hệ thống phun nước chữa cháy tự động với quy mô 1.200.000 sản phẩm/năm, tương đương 300 tấn/năm.
 Sản xuất ống thu nhỏ và ống nối có chân ốc với quy mô 38.400 sản phẩm/năm, tương đương 600 tấn/năm;Sản xuất ống nối có ren với quy mô 94 tấn sản phẩm/năm.
Sản xuất bát gắn tường (giá treo tường) với quy mô 17 tấn sản phẩm/năm;
 Sản xuất ống khuỷu với quy mô 18 tấn sản phẩm/năm.
 Sản xuất ống thép vuông với quy mô 400 tấn sản phẩm/năm.
</t>
  </si>
  <si>
    <t>CÔNG TY TNHH GS FIRE SAFETY</t>
  </si>
  <si>
    <t>CÔNG TY TNHH SEUNG JIN IND.</t>
  </si>
  <si>
    <t>Sihwa Ind. Complex 5Ba 612, 9, Cheomdan-ro 181beonan-gil, Dawon-gu, Ansan, Gyeonggi-do, Hàn Quốc.</t>
  </si>
  <si>
    <t>28/5/2018</t>
  </si>
  <si>
    <t>CÔNG TY TNHH SANKI VIỆT NAM</t>
  </si>
  <si>
    <t>SANKI CO., LTD</t>
  </si>
  <si>
    <t>8-122 Kiba-cho, Minato-ku, Nagoya-shi, Aichi, Japan.</t>
  </si>
  <si>
    <t xml:space="preserve">Sản xuất, gia công các loại chai, lọ, bình, nắp chai, tuýp nhựa mềm bằng plastic từ nhựa PP và PE với quy mô 48 triệu sản phẩm/năm.
Sản xuất khuôn mẫu quy mô 150 sản phẩm/năm.
</t>
  </si>
  <si>
    <t xml:space="preserve">Sản xuất các loại máy nông nghiệp, lâm nghiệp, máy chế biến thực phẩm và các loại máy chuyên dụng khác phục vụ sản xuất công nghiệp với quy mô 600 tấn sản phẩm/năm.
Thiết kế, chế tạo, lắp đặt các loại bồn chứa, bể chứa, hệ thống ống và các thành phần cơ khí khác trong dây chuyền công nghệ bằng thép chuyên dụng theo tiêu chuẩn kỹ thuật Châu Âu với quy mô 600 tấn sản phẩm/năm.
</t>
  </si>
  <si>
    <t>CÔNG TY TNHH STOLZ-MIRAS (VIỆT NAM) – NHÀ MÁY TẠI ĐỒNG NAI</t>
  </si>
  <si>
    <t>DỰ ÁN SẢN XUẤT CÁC SẢN PHẨM PLASTICS CỦA CÔNG TY TNHH VÔ SONG</t>
  </si>
  <si>
    <t>tháng 2/2019</t>
  </si>
  <si>
    <t>CÔNG TY TNHH NHỰA VÔ SONG</t>
  </si>
  <si>
    <t>Lô A2, đường số 1, Khu công nghiệp Đức Hòa 1, ấp 5, xã Đức Hòa Đông, huyện Đức Hòa, tỉnh Long An, Việt Nam</t>
  </si>
  <si>
    <t>CÔNG TY TNHH STOLZ-MIRAS (VIỆT NAM)</t>
  </si>
  <si>
    <t>Lô B2, Khu công nghiệp Bình Chiểu, phường Bình Chiểu, quận Thủ Đức, Thành phố Hồ Chí Minh, Việt Nam</t>
  </si>
  <si>
    <t xml:space="preserve">Sản xuất bu-lông, đai, đinh vít và chốt gài bằng kim loại  với quy mô 10.000.000 sản phẩm/năm tương đương 100 tấn/năm.
Hoạt động quản lý xây dựng (CPC8671). 
</t>
  </si>
  <si>
    <t>NHÀ MÁY CÔNG TY TNHH LOCKVIT E&amp;C</t>
  </si>
  <si>
    <t>Ông KIM DO JOON</t>
  </si>
  <si>
    <t>1-1103, 5, Hakdong-ro 88gil, Kangnam-gu, Seoul, Hàn Quốc</t>
  </si>
  <si>
    <t>Pha trộn, đóng gói dầu nhờn với quy mô 3 triệu lít/năm.</t>
  </si>
  <si>
    <t>CÔNG TY TNHH ANGLOMOIL VIỆT NAM</t>
  </si>
  <si>
    <t>Ông TRANG KEN / Bà LƯU GIA NỮ</t>
  </si>
  <si>
    <t>695 Ferntree Gully Road, Glen Waverley, Melbourne, Victoria, Australia / 103/9 Cao Xuân Dục, phường 12, quận 8, Thành phố Hồ Chí Minh.</t>
  </si>
  <si>
    <t xml:space="preserve">Sản xuất, gia công các sản phẩm từ nhựa với quy mô 950 tấn sản phẩm/năm.
Sản xuất thùng giấy tròn với quy mô 1.000 tấn sản phẩm/năm.
</t>
  </si>
  <si>
    <t>24/5/2018</t>
  </si>
  <si>
    <t>CÔNG TY TNHH DOO HWA VINA</t>
  </si>
  <si>
    <t>DAIN KOREA CO., LTD</t>
  </si>
  <si>
    <t>1291, Ungsang-daero, Yangsan-si, Gyeongsangnam-do, Korea.</t>
  </si>
  <si>
    <t>Sản xuất thành phẩm và bán thành phẩm các sản phẩm may mặc sợi (không bao gồm công đoạn giặt, nhuộm) với quy mô 1.900.000 sản phẩm/năm.</t>
  </si>
  <si>
    <t>CÔNG TY TNHH GRAND TREASURE VINA</t>
  </si>
  <si>
    <t>Ông LIAO, YUNG – MIN</t>
  </si>
  <si>
    <t>Floor 13, Number 15 Jixian Road, Sanchong Dictrict, New Taipei City, Taiwan</t>
  </si>
  <si>
    <t>Sản xuất miếng lót giày (Insole) với quy mô 9.600.000 đôi sản phẩm/năm.</t>
  </si>
  <si>
    <t>25/5/2018</t>
  </si>
  <si>
    <t>HAN SHIN KOREA CO., LTD.</t>
  </si>
  <si>
    <t>(National industrial complex 6B 7L, Songjeongdong), 105-14, Noksansandan 27-ro, Gangseo-gu, Busan, Hàn Quốc</t>
  </si>
  <si>
    <t>Kinh doanh bất động sản (cho thuê nhà kho).</t>
  </si>
  <si>
    <t>Sản xuất, gia công vật liệu mỹ thuật bao gồm phấn màu, bút sáp dầu, phấn viết, bút sáp màu, màu nước, màu vẽ, đất sét mẫu,…với quy mô 660.000 sản phẩm/năm; Sản xuất, gia công thiết bị văn phòng bao gồm bảng trắng, bảng ghim,…với quy mô 20.000 sản phẩm/năm.</t>
  </si>
  <si>
    <t>Sản xuất các sản phẩm lọ đựng mỹ phẩm từ plastic với quy mô 5,5 tấn sản phẩm/năm; Sản xuất các sản phẩm lọ đựng mỹ phẩm từ thủy tinh với quy mô 3,7 tấn sản phẩm/năm.</t>
  </si>
  <si>
    <t>CÔNG TY TNHH DH LOGISTIC PROPERTY VIỆT NAM</t>
  </si>
  <si>
    <t>CÔNG TY TNHH KUGIL VINA</t>
  </si>
  <si>
    <t>NHÀ MÁY CÔNG TY TNHH MUNGYO VINA</t>
  </si>
  <si>
    <t>tháng 12/2019</t>
  </si>
  <si>
    <t>DH ASIA INVESTMENT PEONY PTE. LTD</t>
  </si>
  <si>
    <t>112 Robinson Road #05-01 Robinson 112 Singapore (068902)</t>
  </si>
  <si>
    <t>KUGIL GLASS CO., LTD. / Ông CHOI JONG SOU / Ông CHOI SEUNG TEAK</t>
  </si>
  <si>
    <t>104-8, Madu-gil, Seotan-myeon, Pyeongtaek-si, Gyeonggi-do, Korea / 5-21, Thanjoyu Road, Hwaseong City, Gyeonggi-do, Korea / 1307-301 Lotte Castle Albatross Cheonggye-dong, Hwaseong-si, Gyeonggi-do, Korea</t>
  </si>
  <si>
    <t>MUNGYO ANC CORPORATION</t>
  </si>
  <si>
    <t>33, Gimhae-daero 2575beon-gil, Gimhae-si, Gyeongsangnam-do, Hàn Quốc</t>
  </si>
  <si>
    <t>Cho thuê nhà xưởng với S 20.000 m2</t>
  </si>
  <si>
    <t xml:space="preserve">Sản xuất và gia công linh kiện kim loại máy công nghiệp với quy mô 150 tấn sản phẩm/năm; thực hiện quyền xuất nhập khẩu, phân phối. Thực hiện dịch vụ bảo trì, bảo dưỡng, sửa chữa sản phẩm (CPC 633);
Thực hiện dịch vụ liên quan đến sản xuất, chi tiết: Kiểm tra chất lượng sản phẩm (QC), kiểm đếm sản phẩm (CPC 884 và 885);
đồng thời bổ sung thêm các mặt hàng thực hiện quyền xuất khẩu, nhập khẩu và phân phối bán buôn (không gắn với thành lập cơ sở bán buôn) có mã HS: 6401, 6402, 6403, 6404, 6405, 6406, 8108, 8467, 4010, 8482, 3917, 8483, 4017, 8302, 3906, 3919, 8205, 8206, 8211, 6804, 2513, 3918, 3506, 3402, 3209, 3809, 3208, 3910.
</t>
  </si>
  <si>
    <t>Sản xuất và gia công in hoa giấy trang trí các loại: dán tường, giấy dán tủ bếp; sản xuất và gia công in hoa các sản phẩm may mặc (không bao gồm công đoạn tẩy); sản xuất và gia công in hoa các loại vải trang trí như rèm cửa, vỏ bộ chăn ga, gối, đệm. Sản xuất, gia công các sản phẩm trục in bằng kim loại với quy mô 600 sản phẩm/năm.</t>
  </si>
  <si>
    <t xml:space="preserve"> Giai đoạn 1 gồm nhà máy số 1 và nhà kho số 1: Đã hoàn thành và đưa vào hoạt động từ tháng 12/2016. Giai đoạn 2 gồm nhà ăn, khu vực đào tạo và khu vực đỗ xe: Đã hoàn thành và đưa vào hoạt động từ tháng 3/2017. Giai đoạn 3 gồm tòa nhà văn phòng, nhà máy số 2 và một số công trình xây dựng bao gồm ký túc xá, nhà kho số 2, đường nội bộ: Dự kiến hoàn thành và đưa vào hoạt động vào tháng 9/2018.
</t>
  </si>
  <si>
    <t>Sản xuất giày dép &amp; các bộ phận của giày dép với quy mô 1.000.000 sản phẩm/năm.
- Sản xuất vali, túi xách (sản xuất các bộ phận của vali, túi xách) với quy mô 400.000 sản phẩm/năm.
- Sản xuất các sản phẩm từ nguyên liệu dệt với quy mô 350.000 sản phẩm/năm</t>
  </si>
  <si>
    <t xml:space="preserve"> Sản xuất lốp ô tô với quy mô 7.500.000 sản phẩm/ năm (tương đương 125.000 tấn sản phẩm/năm).
 Sản xuất nguyên phụ liệu và các chi tiết dùng để sản xuất vỏ xe các loại với quy mô 7.800.000 sản phẩm/năm tương đương 25.430 tấn sản phẩm/năm.
 Sản xuất lốp xe công nghiệp (I/C) với công suất 7.500.000 sản phẩm/năm tương đương 34.750 tấn sản phẩm/năm.
 Sản xuất lốp xe máy (M/C) với công suất 1.500.000 sản phẩm/năm tương đương 6.950 tấn sản phẩm/năm.
</t>
  </si>
  <si>
    <t>Liên hiệp vương quốc Anh &amp; Bắc Ai-len</t>
  </si>
  <si>
    <t>CÔNG TY TNHH MTV DH-TECH VINA</t>
  </si>
  <si>
    <t>tháng 2 năm 2017, gia hạn đến tháng 12/2018 (QĐ 12 ngày 28/5/2018)</t>
  </si>
  <si>
    <t>0301768839</t>
  </si>
  <si>
    <t>3600891032/0900182899-001</t>
  </si>
  <si>
    <t>0909929320 (anh Tuấn)/ 096.354.1668 (Hữu)/ 0909.108589</t>
  </si>
  <si>
    <t>eva@daluen.vn</t>
  </si>
  <si>
    <t>Cty TNHH YS Việt Nam</t>
  </si>
  <si>
    <t>tháng 6/2018, giãn đến tháng 10/2018 (QĐ 13 ngày 11/6/2018)</t>
  </si>
  <si>
    <t>tháng 5/2018, giãn đến tháng 8/2018 (QĐ 14 ngày 15/6/2018)</t>
  </si>
  <si>
    <t>0251-3566539</t>
  </si>
  <si>
    <t>2300721983-001</t>
  </si>
  <si>
    <t>0251-3566872/0968.838.208 (A Hiệp)</t>
  </si>
  <si>
    <t>Từ tháng 5/2017 (gia hạn đến tháng 7/2018 tại QĐ số 13 ngày 27/3/2017), tiếp tục gia hạn đến tháng 5/2019 (QĐ 15 ngày 19/6/2018)</t>
  </si>
  <si>
    <t>0251-3681919/ 0914.343461 (Mr Phước)</t>
  </si>
  <si>
    <t>0251-3680720/ 091.5551666 (Ms Hồng)</t>
  </si>
  <si>
    <t>0251-3560083</t>
  </si>
  <si>
    <t>0907076986 (Ms Hà)</t>
  </si>
  <si>
    <t>0903737393 (Mr Kiệt)</t>
  </si>
  <si>
    <t>028-54160429/224</t>
  </si>
  <si>
    <t>061-3514335/ 0933055822 (Ms Thảo)</t>
  </si>
  <si>
    <t>0251-3566322 / 0973504919 (Ms Lệ)</t>
  </si>
  <si>
    <t>0251-3684032./ 0933833993 (chị Uyên Vy)/ 0122.890.7031 (Ms Hồng)</t>
  </si>
  <si>
    <t>0251-3566989/ 0989.216.896/ 01684261711 (Mr Aba)/ 0902.619248 (Ms Trinh - KT)</t>
  </si>
  <si>
    <t>0251-3569014/ 0933.110020 (Ms Hạnh)</t>
  </si>
  <si>
    <t>0949339186 (Mr Steven Le)/ 0902619248 (MS Trinh)/ 0902765963 (Ms Trang)</t>
  </si>
  <si>
    <t>0251-3686637/ 0937.975595 (Ms Trân)</t>
  </si>
  <si>
    <t>0251-3681011/ 0908.550324 (Ms Dung)</t>
  </si>
  <si>
    <t>0165.3342094</t>
  </si>
  <si>
    <t>0251-3633425</t>
  </si>
  <si>
    <t>daiquangminh2008@gmail.com</t>
  </si>
  <si>
    <t>0251-3566005</t>
  </si>
  <si>
    <t>tháng 3 năm 2018, giãn đến 1/3/2019</t>
  </si>
  <si>
    <t>0251-3683777/ 3822505</t>
  </si>
  <si>
    <t>2300842603-001</t>
  </si>
  <si>
    <t>0251-3686288</t>
  </si>
  <si>
    <t>Sản xuất rong biển khô với quy mô 200 tấn sản phẩm/năm.</t>
  </si>
  <si>
    <t xml:space="preserve">Sản xuất tủ lạnh, tủ đông, máy lạnh và phụ kiện, thiết bị lạnh; sản xuất máy móc thiết bị dung trong công nghiệp thực phẩm với quy mô 10.000 sản phẩm/năm.
Sản xuất thủy tinh, tấm kim loại, khung nhôm với quy mô 10.000 tấn sản phẩm/năm.
Sản xuất, lắp đặt cửa chống cháy với quy mô 50.000 sản phẩm/năm.
Sản xuất, lắp đặt nhà container bằng thép với quy mô 2.000 sản phẩm/năm.
</t>
  </si>
  <si>
    <t>CÔNG TY TRÁCH NHIỆM HỮU HẠN GREEN WORLD</t>
  </si>
  <si>
    <t>NHÀ MÁY SẢN XUẤT CÔNG TY TNHH ILYANG OPO VIỆT NAM</t>
  </si>
  <si>
    <t>kể từ ngày cấp Giấy chứng nhận đăng ký đầu tư đến hết ngày 17 tháng 5 năm 2060</t>
  </si>
  <si>
    <t>tháng 3/2019</t>
  </si>
  <si>
    <t>CÔNG TY TNHH GREEN WORLD</t>
  </si>
  <si>
    <t>Lô D15-3, Khu công nghiệp Long Bình, phường Long Bình, thành phố Biên Hòa, tỉnh Đồng Nai, Việt Nam</t>
  </si>
  <si>
    <t>ILYANG OPO LTD. / LEE GONGMYUNG</t>
  </si>
  <si>
    <t>161, Wangnim-ro, Opo-uep, Gwangju-si, Gyeonggi-do, Korea/ 45, Wi City 4-ro, Ilsandong-gu, Goyang-si, Gyeonggi-do, Korea.</t>
  </si>
  <si>
    <t>Sản xuất viên nén sinh khối từ mùn cưa và các chế phẩm nông lâm nghiệp với quy mô 60.000 tấn sản phẩm/năm.</t>
  </si>
  <si>
    <t>DỰ ÁN CHI NHÁNH CÔNG TY TNHH NÔNG NGHIỆP MJ VIỆT NAM TẠI ĐỒNG NAI</t>
  </si>
  <si>
    <t>CÔNG TY TNHH NÔNG NGHIỆP MJ VIỆT NAM</t>
  </si>
  <si>
    <t>thôn Tân Bình, xã Nam Dong, huyện Cư Jút, tỉnh Đắk Nông.</t>
  </si>
  <si>
    <t>CÔNG TY TRÁCH NHIỆM HỮU HẠN VIỆT NAM NISSHIN TECHNOMIC</t>
  </si>
  <si>
    <t>NISSHIN FOODS INC./ NISSHIN SEIFUN GROUP INC.</t>
  </si>
  <si>
    <t>25, Kanda-Nishiki-cho 1-chome, Chiyoda-ku, Tokyo, Nhật Bản. / 25, Kanda-Nishiki-cho 1-chome, Chiyoda-ku, Tokyo, Japan.</t>
  </si>
  <si>
    <t>Sản xuất, chế biến rau củ, quả và bánh kẹo với quy mô 400 tấn sản phẩm/năm.</t>
  </si>
  <si>
    <t>CÔNG TY TNHH LUSUN FOODS</t>
  </si>
  <si>
    <t>Ông CHEN, CHIEN TSUN</t>
  </si>
  <si>
    <t xml:space="preserve">No.2, Jiou Ru Street, Tou-Lou City, Yun-Lin Shien, Taiwan. </t>
  </si>
  <si>
    <t>CÔNG TY TNHH KAWAMURA ELECTRIC VIỆT NAM</t>
  </si>
  <si>
    <t>KAWAMURA ELECTRIC INC</t>
  </si>
  <si>
    <t>3-86, Akatsuki-cho, Seto-city, Aichi, Nhật Bản.</t>
  </si>
  <si>
    <t>CÔNG TY TNHH BOO YOUNG VIETEX</t>
  </si>
  <si>
    <t>BOOYOUNG INDUTEX COMPANY LIMTED</t>
  </si>
  <si>
    <t>84, 3saneopdanji 3-gil, Waegwan-eup, Chi l gok-gun, Gyeongsangbulk-do, Hàn Quốc</t>
  </si>
  <si>
    <t xml:space="preserve">Sản xuất và gia công sản phẩm Vonfram, Molypden các loại với quy mô 600 tấn sản phẩm/ năm. Sản xuất và gia công tim bóng đèn (không bao gồm công đoạn xi mạ) với quy mô khoảng 300 tấn sản phẩm/năm.
Sản xuất và gia công hợp kim từ vonfram với quy mô 400 tấn sản phẩm/năm. </t>
  </si>
  <si>
    <t>Seung IL Industry Co., Ltd</t>
  </si>
  <si>
    <r>
      <t xml:space="preserve">Se sợi và dệt vải thành phẩm (không bao gồm công đoạn nhuộm); </t>
    </r>
    <r>
      <rPr>
        <sz val="9"/>
        <color indexed="10"/>
        <rFont val="Times New Roman"/>
        <family val="1"/>
      </rPr>
      <t xml:space="preserve"> kinh doanh bất động sản với diện tích 8.238,71 m2 (trong đó: nhà xưởng 1: 963 m2 và nhà xưởng 2: 7.275,71 m2);</t>
    </r>
  </si>
  <si>
    <t>DIA RUBBER CO., LTD</t>
  </si>
  <si>
    <t>CÔNG TY TNHH SHILLA INJECTION VINA (trước là Shin La Vina)</t>
  </si>
  <si>
    <t>Sản xuất đồ gia dụng bằng nhựa với quy mô 12.500.000 sản phẩm/năm.
Sản xuất đồ gia dụng bằng kim loại như móc phơi đồ, sào treo đồ, đồ trang trí nội thất (không bao gồm công đoạn xi mạ) với quy mô 2.400 tấn sản phẩm/năm.
May trang phục (trừ trang phục từ da lông thú) với quy mô 1.900.000 sản phẩm/năm (tương đương 380 tấn/năm) Sản xuất đồ gia dụng bằng nhựa melamin với quy mô 6.000.000 sản phẩm/năm (tương đương 600 tấn/năm)
Thực hiện quyền xuất khẩu và nhập khẩu các mặt hàng phù hợp với hoạt động sản xuất kinh doanh của doanh nghiệp</t>
  </si>
  <si>
    <t xml:space="preserve">Nhà xưởng thứ nhất tại: Lô số II-8, đường số 3A, Khu công nghiệp Hố Nai, xã Hố Nai 3, huyện Trảng Bom, tỉnh Đồng Nai.
Diện tích đất thực hiện dự án: 39.672,8 m2.
Nhà xưởng thứ hai tại: Lô số VIII-2, đường số 6, Khu công nghiệp Hố Nai, xã Hố Nai 3, huyện Trảng Bom, tỉnh Đồng Nai.
Diện tích đất thực hiện dự án: 20.000 m2.
</t>
  </si>
  <si>
    <t>9853255457/ 7615112544</t>
  </si>
  <si>
    <t>Sx que hàn các loại và bột để sản xuất que hàn. sản xuất dây thép không gỉ các loại với quy mô 2.000 tấn/năm (trong quy trình sản xuất không có công đoạn xi mạ).</t>
  </si>
  <si>
    <r>
      <t xml:space="preserve">sản xuất tủ điện cao áp, tủ điều khiển, tủ MCC, thiết bị điều chỉnh tần suất, hệ thống khống chế bằng mô tơ; sản xuất máng cáp điện, giá đỡ máng cáp điện; </t>
    </r>
    <r>
      <rPr>
        <sz val="9"/>
        <color indexed="10"/>
        <rFont val="Times New Roman"/>
        <family val="1"/>
      </rPr>
      <t>thực hiện dịch vụ sửa chữa, bảo dưỡng, thay thế các loại linh kiện, máy móc, thiết bị trong tủ điện; thực hiện quyền xuất khẩu, nhập khẩu và phân phối bán buôn, bán lẻ.  kinh doanh bất động sản (cho thuê nhà xưởng với diện tích 900 m2).</t>
    </r>
  </si>
  <si>
    <r>
      <t xml:space="preserve">Sản xuất các loại đĩa CD, DVD, miếng dán bảo vệ đĩa, hộp đựng đĩa; đóng gói và gia công in trực tiếp trên bề mặt đĩa bán thành phẩm nhập khẩu; </t>
    </r>
    <r>
      <rPr>
        <sz val="9"/>
        <color indexed="10"/>
        <rFont val="Times New Roman"/>
        <family val="1"/>
      </rPr>
      <t xml:space="preserve">sản xuất tế bào quang điện với quy mô 240.000 bộ/năm; sản xuất tấm pin năng lượng mặt trời với quy mô 14.000.000 tấm/năm.  gia công, đóng gói USB với quy mô 1.440.000 cái/năm. </t>
    </r>
  </si>
  <si>
    <r>
      <t xml:space="preserve">Sản xuất và lắp ráp các sản phẩm bằng nhựa và kim loại dùng cho các chi tiết, thiết bị điện và điện tử; sản xuất các linh kiện dùng cho xe ô tô và xe gắn máy; sản xuất các sản phẩm bằng nhựa và kim loại dùng cho thiết bị, dụng cụ y tế và văn phòng phẩm; sản xuất, thiết kế khuôn mẫu dùng cho sản xuất sp nhựa; cho thuê máy móc và thiết bị liên quan đến sản xuất sp ép nhựa; Sửa chữa và bảo trì các khuôn mẫu liên quan đến ngành nhựa;thực hiện quyền XNK; </t>
    </r>
    <r>
      <rPr>
        <sz val="9"/>
        <color indexed="10"/>
        <rFont val="Times New Roman"/>
        <family val="1"/>
      </rPr>
      <t>Tư vấn kỹ thuật ép nhựa, khuôn, kỹ thuật sửa chữa và bảo trì các khuôn mẩu liên quan đến ngành nhựa. sản xuất và gia công Jig, đồ Gá cho ngành sản xuất ép nhựa (trong quy trình sản xuất không có công đoạn xi mạ) với quy mô 200 sản phẩm/năm.</t>
    </r>
  </si>
  <si>
    <t>Sản xuất xe máy với quy mô 7.200 xe/năm; Sản xuất xe mô tô với quy mô 64.800 xe/năm; Bảo dưỡng xe ô tô và xe có động cơ khác với quy mô 72.000 xe/năm.</t>
  </si>
  <si>
    <t>Nhà máy sản xuất và lắp ráp mô tô xe máy PEUGEOT</t>
  </si>
  <si>
    <t>30 năm kể từ ngày 05 tháng 11 năm 1999</t>
  </si>
  <si>
    <t>CÔNG TY TNHH MTV THIẾT BỊ NẶNG ONEASIA</t>
  </si>
  <si>
    <t>tháng 12/2017, giãn đến tháng 12/2019 (QĐ 56 ngày 04/12/2017)</t>
  </si>
  <si>
    <t xml:space="preserve"> Cty TNHH Harvest Garment Việt Nam (trước là Okamoto)  </t>
  </si>
  <si>
    <t>NHÀ MÁY SẢN XUẤT MIẾNG LÓT GIÀY (INSOLE) CỦA CTY TNHH SOLEMAX VINA</t>
  </si>
  <si>
    <t>0251-3685858</t>
  </si>
  <si>
    <t>0251-3683778</t>
  </si>
  <si>
    <t>0251-3686289</t>
  </si>
  <si>
    <t>061-3569907/8- 0167.4762986 (Ms Thu - KTT)</t>
  </si>
  <si>
    <t>061-8966003/006/ 01265-383-386/ 01667866729 (Ms Quế - KT)</t>
  </si>
  <si>
    <t>tháng 3/2018, giãn đến tháng 4/2019 (QĐ 19 ngày 03/7/2018)</t>
  </si>
  <si>
    <t>Từ tháng 6/2017, xin giãn đến tháng 6/2018, tiếp tục xin giãn đến tháng 6/2019 (Qđ 18 ngày 03/7/2018)</t>
  </si>
  <si>
    <t>tháng 7/2018, giãn đến tháng 7/2019 &amp; góp vốn đến 12/5/2019 (QĐ 20 ngày 17/7/2018)</t>
  </si>
  <si>
    <t>tháng 1/2019, giãn góp vốn đến 31/8/2018 (QĐ 21 ngày 17/7/2018)</t>
  </si>
  <si>
    <t>3600630619-001</t>
  </si>
  <si>
    <t>0251-3683500 / 0972.487926 (Mr Trực)</t>
  </si>
  <si>
    <t>tháng 12 năm 2017, xin giãn đến tháng 10/2018 (QĐ 24 ngày 2/8/2018)</t>
  </si>
  <si>
    <t>0903.974.827 (Ms Việt Anh)</t>
  </si>
  <si>
    <t xml:space="preserve">Sản xuất các loại sản phẩm từ hạt nhựa với quy mô 2.500 tấn/năm;
Sản xuất các chi tiết, linh kiện, khuôn mẫu từ kim loại (không bao gồm công đoạn xi mạ) với quy mô 350 tấn/năm.
</t>
  </si>
  <si>
    <t xml:space="preserve">CÔNG TY TNHH VIỆT NAM HILONG TECH </t>
  </si>
  <si>
    <t>HUIZHOU HILONG MOULD &amp; PLASTIC PRODUCE CO., LTD</t>
  </si>
  <si>
    <t>Section B, Pearl River Delta Industrial Transfer Park, Daling Town, Huidong County, Trung Quốc</t>
  </si>
  <si>
    <t>Sản xuất các sản phẩm bằng kim loại với quy mô 300 tấn sản phẩm/năm.</t>
  </si>
  <si>
    <t>CÔNG TY TNHH VINA SANEMATSU.\</t>
  </si>
  <si>
    <t>SANEMATSU MFG CO.,LTD</t>
  </si>
  <si>
    <t>391-1, Ane, Chiyoda-cho, Kanzaki-City, Saga, Japan.</t>
  </si>
  <si>
    <t>CÔNG TY TNHH LAMIPEL VIỆT NAM</t>
  </si>
  <si>
    <t>quý 4/2018</t>
  </si>
  <si>
    <t>LAMIPEL – S.P.A</t>
  </si>
  <si>
    <t>Santa Maria A Monte (PI) Via Francesca Nord 72 Cap 56020, Ý.</t>
  </si>
  <si>
    <t>Ý</t>
  </si>
  <si>
    <t>Sản xuất các loại xe lăn, phụ kiện và các sản phẩm khác có liên quan với quy mô 432 tấn sản phẩm/năm</t>
  </si>
  <si>
    <t xml:space="preserve">Sản xuất các sản phẩm tiêu dùng bằng nhựa và các sản phẩm nhựa đúc dùng trong công nghiệp với quy mô 120 tấn sản phẩm/năm.
Sản xuất khuôn kim loại và các linh phụ kiện khuôn với quy mô 12 tấn sản phẩm/năm.
</t>
  </si>
  <si>
    <t>Sản xuất và gia công các linh kiện, phụ kiện bằng kim loại và nhựa với quy mô 900 tấn sản phẩm/năm</t>
  </si>
  <si>
    <t xml:space="preserve">Sản xuất, sửa chữa các loại khuôn đúc với quy mô 500 sản phẩm/năm, tương đương 400 tấn sản phẩm/năm;
Sản xuất, lắp ráp linh kiện máy hút bụi (ống nối, bàn chải, nắp đậy,…) với quy mô doanh thu 250 tấn sản phẩm /năm;
Sản xuất, lắp ráp linh kiện máy giặt (ống nối, nắp đậy, cục đối trọng) với quy mô 200 tấn sản phẩm /năm;
Sản xuất, lắp ráp linh kiện tủ lạnh (nắp đậy, khay chứa đồ,…) với quy mô 200 tấn sản phẩm /năm.
Gia công, lắp ráp các loại máy dùng trong công nghiệp như: Máy kiểm tra dây cuốn, máy kiểm tra dây nguồn của máy hút bụi, máy kiểm tra chất lượng với quy mô 300 tấn sản phẩm/năm, tương đương 20 tấn sản phẩm/năm;
Gia công, lắp ráp linh kiện điện, điện tử dùng cho máy hút bụi, máy giặt, tủ lạnh và các thiết bị điện, điện tử khác như: bo mạch điện tử, các loại rơ le với quy mô 95.000 sản phẩm/năm, tương đương 15 tấn sản phẩm/năm..
</t>
  </si>
  <si>
    <t>CÔNG TY TNHH NISSIN MEDICAL VIỆT NAM</t>
  </si>
  <si>
    <t>CÔNG TY TNHH VIỆT NAM UMANO</t>
  </si>
  <si>
    <t>DỰ ÁN LOGISVALLEY HCMC</t>
  </si>
  <si>
    <t>CÔNG TY TNHH MIDORITOSOU VIỆT NAM</t>
  </si>
  <si>
    <t>CÔNG TY TNHH GWANGJIN VINA HCM</t>
  </si>
  <si>
    <t>NISSIN MEDICAL INDUSTRIES CO., LTD</t>
  </si>
  <si>
    <t>35-2 Gongen Okimura, Kitanagoya City, Aichi Prefecture, Nhật Bản</t>
  </si>
  <si>
    <t>UMANO KAGAKU YOUKI CO., LTD.</t>
  </si>
  <si>
    <t>2-7-1 Sagisu, Fukushimaku, Osaka, Japan</t>
  </si>
  <si>
    <t>tháng 10/2019</t>
  </si>
  <si>
    <t xml:space="preserve">MIDORITOSOU INC. </t>
  </si>
  <si>
    <t>229 Nagara Fukumitsu, Gifu-city, Gifu Prefecture, Nhật Bản</t>
  </si>
  <si>
    <t>PARK JUNGBAE</t>
  </si>
  <si>
    <t>Số 109-302, tòa nhà 1, Hyeong Jin Ebeobil, thị trấn HaeSol, 933 phường Su Hwan, quận Kwang San, thành phố Kwang Ju, Hàn Quốc</t>
  </si>
  <si>
    <t xml:space="preserve">Sản xuất thiết bị điện (màng hấp thụ) với quy mô 4.800 tấn sản phẩm/năm.
</t>
  </si>
  <si>
    <t>Sản xuất các nguyên liệu, phụ liệu sử dụng cho ngành giày (có bao gồm công đoạn nhuộm đối với các sản phẩm do công ty sản xuất) với qui mô 312.500.000 mét/năm tương đương 3.000 tấn sản phẩm/năm.; Sản xuất các nguyên liệu, phụ liệu sử dụng cho ngành giày (không bao gồm công đoạn nhuộm) với quy mô 2.000.000.000 mét/năm.</t>
  </si>
  <si>
    <t xml:space="preserve">Sản xuất máy tách mạch điện, năng lượng; bảng điều khiển, phân phối năng lượng điện; thiết bị chuyển đổi năng lượng với quy mô 2.000 tấn sản phẩm/năm. Sản xuất bo mạch điện tử; mạch điện tích hợp với quy mô 500 tấn sản phẩm/năm.
</t>
  </si>
  <si>
    <t>CÔNG TY TNHH VẬT LIỆU MÀNG SINOMA VIỆT NAM.</t>
  </si>
  <si>
    <t>NHÀ MÁY HONG WON VINA – CHI NHÁNH NHƠN TRẠCH 6</t>
  </si>
  <si>
    <t>CÔNG TY TNHH KCC (VIỆT NAM NHƠN TRẠCH)</t>
  </si>
  <si>
    <t>SINOMA SCIENCE &amp; TECHNOLOGY CO., LTD./ SINOMA INTERNATIONAL ENGINEERING CO., LTD.</t>
  </si>
  <si>
    <t>#99, Tongtian Road, Jiangning S&amp;T park, Nanjing, Jiangsu, P.K. China / 32LinhuaiStreet, Jiangning Distric, Nanjing, P.R. China</t>
  </si>
  <si>
    <t>CÔNG TY TNHH HONG WON</t>
  </si>
  <si>
    <t>Đường số 8, Khu công nghiệp Nhơn Trạch I, xã Hiệp Phước, huyện Nhơn Trạch, tỉnh Đồng Nai, Việt Nam.</t>
  </si>
  <si>
    <t>tháng 12/2021</t>
  </si>
  <si>
    <t>KCC (SINGAPORE) PTE.LTD</t>
  </si>
  <si>
    <t>1 Tuas Avenue 2, Singapore 639441</t>
  </si>
  <si>
    <t>Kinh doanh bất động sản (cho thuê nhà xưởng và công trình phụ trợ với diện tích 3.213,76 m2)</t>
  </si>
  <si>
    <t>CÔNG TY TNHH GREAT SUPER (VIETNAM) TẠI BIÊN HÒA</t>
  </si>
  <si>
    <t>đến hết ngày 30/6/2057</t>
  </si>
  <si>
    <t>CÔNG TY TNHH GREAT SUPER (VIETNAM)</t>
  </si>
  <si>
    <t>Khu công nghiệp Suối Tre, xã Suối Tre, thị xã Long Khánh, tỉnh Đồng Nai.</t>
  </si>
  <si>
    <t xml:space="preserve">Sản xuất và gia công các loại chai lọ bằng nhôm với quy mô 6.500.000 sản phẩm/năm tương đương 460 tấn/năm.
Sản xuất và gia công các loại chai lọ bằng plastic với quy mô 400.000 sản phẩm/năm tương đương 64 tấn/năm.
Thực hiện quyền xuất khẩu, quyền nhập khẩu và quyền phân phối bán buôn (không thành lập cơ sở bán buôn) các mặt hàng có mã HS: 3923, 4014, 4415, 4819, 7010, 7612, 8205, 8309, 7310, 8419, 8421, 8479, 3506, 3901, 3926, 6305, 7606, 8422, 9616.
Thực hiện dịch vụ bảo trì, bảo dưỡng, sửa chữa sản phẩm của Công ty sản xuất và cung cấp.
Thực hiện dịch vụ tư vấn kỹ thuật.
Thực hiện dịch vụ tư vấn quản lý marketing.
Thực hiện dịch vụ tư vấn quản lý sản xuất.
</t>
  </si>
  <si>
    <t>CÔNG TY TNHH TOURNAIRE ASIA PACIFIC</t>
  </si>
  <si>
    <t>TOURNAIRE S.A</t>
  </si>
  <si>
    <t>70 Route de la Paoute Le Plan de Grasse 06130 Grasse – France</t>
  </si>
  <si>
    <t xml:space="preserve">Sản xuất tấm cao su với quy mô 3.360.000.000 sản phẩm/năm tương đương 696 tấn sản phẩm/năm.
Sản xuất tấm đế nhựa với quy mô 620.000.000 sản phẩm/năm tương đương 36 tấn sản phẩm/năm.
</t>
  </si>
  <si>
    <t>CÔNG TY TNHH MTV KOREA JCC VIỆT NAM</t>
  </si>
  <si>
    <t>KOREA JCC CO., LTD</t>
  </si>
  <si>
    <t>1163, Chungcheong-daero, Bugi-myeon, Cheongwon-gu, Cheongju-si, Chungcheongbuk-do, Hàn Quốc</t>
  </si>
  <si>
    <t xml:space="preserve">Sản xuất bao bì bằng gỗ với quy mô 1.000 cái/năm.
Sản xuất giấy nhăn, bìa nhăn, bao bì từ giấy và bìa với quy mô 30 tấn/năm.
</t>
  </si>
  <si>
    <t>CÔNG TY TNHH SIENG HAN</t>
  </si>
  <si>
    <t>HAN WON SEOK</t>
  </si>
  <si>
    <t>159 Phường In Hwa, Thành phố Ik San, Tỉnh Jeonlabuk, Hàn Quốc</t>
  </si>
  <si>
    <t>Sản xuất gia công cơ khí chính xác sản phẩm kim loại với công suất 30.000.000 cái/năm (tương đương 22 tấn sản phẩm/năm).</t>
  </si>
  <si>
    <t>CÔNG TY TNHH MINATO SEIKO VIỆT NAM</t>
  </si>
  <si>
    <t>tháng 1/2020</t>
  </si>
  <si>
    <t>MINATO SEIKO CO., LTD</t>
  </si>
  <si>
    <t>3-3-13, Kagano, Aza, Ishinomori, Nakada – cho, Tome city, Miyagi, Nhật Bản</t>
  </si>
  <si>
    <t xml:space="preserve">Sản xuất, gia công nhôm cuộn với công suất 1.000 tấn/năm;  Sản xuất, gia công thép cuộn với công suất 1.000 tấn/năm; Kinh doanh bất động sản (cho thuê nhà xưởng với diện tích 1.500 m2) </t>
  </si>
  <si>
    <t>quý II năm 2020</t>
  </si>
  <si>
    <t>ARA GLOBAL CO., LTD</t>
  </si>
  <si>
    <t>106-2604, 145 Centumjoongangro, Haeundaegu, Busan, Hàn Quốc</t>
  </si>
  <si>
    <t>Sản xuất các sản phẩm may mặc, vải, sợi</t>
  </si>
  <si>
    <t>sản xuất các sản phẩm van và linh phụ kiện lắp ráp các loại van từ inox và hợp kim đặc biệt; sản xuất các chi tiết sản phẩm van từ nhựa và Teflon, các sản phẩm dùng trong công nghiệp hóa chất và quang điện; sản xuất các loại van thành phẩm và các linh phụ kiện; sản xuất các chi tiết sản phẩm van bằng thép carbon; sản xuất đèn LED và các phụ kiện kèm theo; Sản xuất, gia công, lắp ráp và thi công lắp đặt các loại thiết bị, linh phụ kiện và các chi tiết hệ thống ống dẫn dùng cho máy công nghiệp; Sản xuất, gia công, lắp ráp và thi công lắp đặt các loại thiết bị thông tin vô tuyến và hữu tuyến, các loại thiết bị, linh phụ kiện điện tử; Sản xuất, gia công, lắp ráp và thi công lắp đặt các thiết bị chống hao mòn, chống sét cho các nhà máy công nghiệp; Sản xuất, gia công, lắp ráp các thiết bị của công trình xử lý nước thải, nước thuần, điện nước, hệ thống điều hòa cho các nhà máy công nghiệp và thi công công trình xử lý nước thải, nước thuần, điện nước, hệ thống điều hòa cho các nhà máy công nghiệp; Thực hiện quyền xuất khẩu, nhập khẩu và phân phối bán buôn, bán lẻ các mặt hàng có mã HS: 3917, 3920, 3926, 4017, 7306, 7307, 7325, 7326, 7412, 8307, 8413, 8414, 8471, 8480, 8481, 8483 và 9405. Kinh doanh BĐS với S 9.240 m2</t>
  </si>
  <si>
    <t>Sx lò xo, pít tông dầu, SX và lắp ráp cửa cuốn.  dịch vụ bảo trì, bảo dưỡng, sửa chữa sản phẩm của Công ty sản xuất và cung cấp.</t>
  </si>
  <si>
    <t>seychelles</t>
  </si>
  <si>
    <t>GREAT GENTLE TEXTILE CO., LTD.; Giấy chứng nhận thành lập số 175676 cấp ngày 26 tháng 11 năm 2015 tại Seychelles; trụ sở chính tại 24, Lesperance Complex, Providence Industrial Estate, Mahe, Seychelles.</t>
  </si>
  <si>
    <t>DỰ ÁN KINH DOANH BẤT ĐỘNG SẢN CÔNG TY TNHH TAEYANG VIỆT NAM (trước là Cty TNHH TM &amp; DV An Quốc - kinh doanh BĐS)</t>
  </si>
  <si>
    <t>NHÀ MÁY SẢN XUẤT ĐỒNG NAI II CÔNG TY TNHH TAEYANG VIỆT NAM (trước là Cty TNHH Thương mại và Dịch vụ An Quốc)</t>
  </si>
  <si>
    <t>Sản xuất, gia công tấm nhôm, cuộn nhôm, thanh nhôm và các sản phẩm kim loại khác với quy mô 950 tấn sp/năm. + Thực hiện dịch vụ bảo trì, bảo dưỡng, sửa chữa sản phẩm của Công ty sản xuất và cung cấp (CPC 633).
+ Thực hiện dịch vụ liên quan đến sản xuất ( CPC884-885).
+ Bổ sung các mã hàng thực hiện quyền xuất khẩu, quyền nhập khẩu và quyền phân phối bán buôn (không thành lập cơ sở bán buôn)</t>
  </si>
  <si>
    <t>CÔNG TY TNHH HAPPY WORLD (trước là Cty TNHH Happys Water (trước đây là Cty TNHH Platech)</t>
  </si>
  <si>
    <t>Dịch vụ kiểm tra chất lượng các loại mối hàn kim loại. Thiết kế, lắp ráp, bảo dưỡng hệ thống ống dẫn, hệ thống giữ nhiệt ống dẫn cho máy móc, thiết bị công nghiệp và các công trình công nghiệp. Thực hiện dịch vụ kiểm tra lực kéo, lực uốn thép; kiểm tra độ sạch của cát; kiểm tra tỷ lệ phần trăm các thành phần trong vữa; kiểm tra độ cứng của đá. Sản xuất sắt ống, ống kim loại với quy mô 400.000 cái/năm.
Gia công bán thành phẩm kim loại (đầu gậy golf, tay nắm cửa các loại, các mép cạnh bàn) với quy mô 648.000 cái/năm.</t>
  </si>
  <si>
    <t xml:space="preserve">Gia hạn thời gian bắt đầu sxkd đến tháng 12/2017 (Quyết định giãn tiến độ thực hiện dự án số 04 ngày 17/01/2017 ). Dự án đã đi vào hoạt động từ tháng 4 năm 2018.
Giai đoạn 1 (sản xuất các loại tôn thép phủ sơn với quy mô 80.000 tấn/năm): Đã đi vào hoạt động từ tháng 4 năm 2018.
Giai đoạn 2 (gia công tôn thép ép màng nhựa PVC với quy mô 60.000 tấn/năm): Dự kiến đi vào hoạt động từ tháng 10 năm 2018.
Giai đoạn 3 (gia công rèn, dập, ép, cắt, xẻ, cán, tạo hình, sơn phủ các kim loại chứa sắt và không chứa sắt phục vụ cho yêu cầu sản xuất của các ngành công nghiệp với quy mô 80.000 tấn/năm): Dự kiến đi vào hoạt động từ tháng 12 năm 2018.
</t>
  </si>
  <si>
    <t>tháng 3/2020, điều chỉnh GCNĐT sang tháng 5/2020</t>
  </si>
  <si>
    <t>Sản xuất thùng thiếc các loại để chứa sơn, hóa chất , sản phẩm hóa dầu, dầu ăn công nghiệp với quy mô 4.800 tấn sản phẩm/năm.
Thực hiện quyền XNK các mặt hàng có mã HS sau: 3923, 8309, 7210, 3214, 3902, 3907, 3920, 3926, 4016, 7212, 7318, 7326, 7408, 7606, 7607, 8462, 9031, 8428, 8461, 8443, 8424, 8419.
Sx thùng nhựa các loại để chứa sơn, hóa chất, sản phẩm hóa dầu, dầu ăn công nghiệp với quy mô 1.500 tấn sản phẩm/năm.
Sx thành phẩm và bán thành phẩm bao bì kim loại (có công đoạn in) với quy mô công suất 43.400 tấn sản phẩm/năm</t>
  </si>
  <si>
    <t>50 năm kế từ ngày 3/4/2002</t>
  </si>
  <si>
    <t>tại Bình Dương: đã đi vào hoạt động từ tháng 6/2008
tại KCN An Phước: dự kiến tháng 1/2019</t>
  </si>
  <si>
    <t>SUPERIOR MULTI - PACKAGING LIMITED SINGAPORE</t>
  </si>
  <si>
    <t>Số 7, Benoi Office, Singapore (629842)</t>
  </si>
  <si>
    <t>47221001228</t>
  </si>
  <si>
    <t>CÔNG TY TNHH WIND-SMILE DONG NAI (trước là Cty TNHH năng lượng Lộc An)</t>
  </si>
  <si>
    <t>50 năm từ ngày 24/4/2015</t>
  </si>
  <si>
    <t>WIND-SMILE HONG KONG LIMITED</t>
  </si>
  <si>
    <t>12/F, 3 Lockhart Road, Wanchai, Hong Kong</t>
  </si>
  <si>
    <t>Sản xuất vải dệt thêu từ sợi tự nhiên với quy mô 418.063,68 m2/năm</t>
  </si>
  <si>
    <t>CÔNG TY HAHB VINA</t>
  </si>
  <si>
    <t>Ông LEE SUNG TAE/ Ông LEE JAEWON/ Ông KIM BONG SUCK/ Ông KIM DONG WOOK</t>
  </si>
  <si>
    <t>Dongsu 1cha 106-1608, 180 Cheonneul-ro, Suseong-gu, Daegu, Korea/ Dongsu 1cha 106-1608, 180 Cheonneul-ro, Suseong-gu, Daegu, Korea/  109-304, Seongbok-2 Ro 86, Suji-gu, YongIn-si, Gyeonggi-do, Korea/ 101-301, Galmi 1-Ro 17, Uiwang-si, Gyeongi-do, Korea</t>
  </si>
  <si>
    <t>061-6280221/ 6280216</t>
  </si>
  <si>
    <t>061-8966997/0973112839/ 0989174059</t>
  </si>
  <si>
    <t>poongyoung.net@gmail.com</t>
  </si>
  <si>
    <t>0307636500</t>
  </si>
  <si>
    <t>số 183, Lý Chính Thắng. Quận 3, TPHCM</t>
  </si>
  <si>
    <t>CÔNG TY TNHH ARA GLOBAL</t>
  </si>
  <si>
    <t>0165.3342097 (Ms Ánh Ngọc)</t>
  </si>
  <si>
    <t>061-3986698/ 0906829319 (Ms Thu - KTT)</t>
  </si>
  <si>
    <t>0251-3991007/ 0907237320 (Ms Hương)</t>
  </si>
  <si>
    <t>0200109445-002</t>
  </si>
  <si>
    <t>đã nộp phiếu tk nhưng chưa cấp được</t>
  </si>
  <si>
    <t>nộp phiếu TK nhưng k thấy trên hệ thống</t>
  </si>
  <si>
    <t>0100680623</t>
  </si>
  <si>
    <t>0302307213</t>
  </si>
  <si>
    <t>061-3994994/ 0983060414 (Mr Quân - KTT)</t>
  </si>
  <si>
    <t>0251-3991901</t>
  </si>
  <si>
    <t>3600580301-001</t>
  </si>
  <si>
    <t>0904653123 (Mr Tuấn)</t>
  </si>
  <si>
    <t>tháng 10/2007</t>
  </si>
  <si>
    <t>tháng 12/2012</t>
  </si>
  <si>
    <t xml:space="preserve">Sản xuất các máy phun bê tông, máy vận chuyển bê tông trong hầm mỏ với quy mô 100 máy/năm, tương đương 1.000 tấn sản phẩm/năm.
Sản xuất tủ điện cao thế, trạm biến thế với quy mô 500 máy/năm, tương đương 100 tấn sản phẩm/năm.
* Trong quy trình sản xuất các sản phẩm nêu trên không có công đoạn xi mạ.
</t>
  </si>
  <si>
    <t>EMS VIETNAM PTY LTD/ Ông TRẦN NAM</t>
  </si>
  <si>
    <t>17R Yarrandale Road, Dubbo, NSW 2830 Australia/ 14 Christiansen Boulevard, Moorebank NSW 2170, Australia</t>
  </si>
  <si>
    <t>Kinh doanh kho bãi và lưu giữ hàng hóa.</t>
  </si>
  <si>
    <t>CÔNG TY TNHH CM LOGISTICS VIỆT NAM</t>
  </si>
  <si>
    <t>tháng 01/2020</t>
  </si>
  <si>
    <t>CONDOR MANUFACTURING LIMITED</t>
  </si>
  <si>
    <t>Rm E, 20/F, YHC Tower, No.1 Sheung Yuet Road, Kowloon Bay, Kln, Hong Kong.</t>
  </si>
  <si>
    <t>Sản xuất các sản phẩm may sẳn như: chăn, túi ngủ, khăn trải giường, chăn, đệm ghế, gối và túi ngủ, màn, rèm, mành, ga trải giường, tấm phủ…; sản xuất trang phục; sản xuất các sản phẩm từ da lông thú như: trang phục lông thú và phụ trang, các phụ kiện làm từ lông da như tấm, miếng lót, mảnh vải, các sản phẩm phụ khác từ da lông thú như thảm, đệm, mảnh đánh bóng công nghiệp; sản xuất trang phục từ vải dệt kim, đan móc: sản xuất quần áo và sản phẩm dệt đan thêu; Kinh doanh BĐS với S 6.321,6m2</t>
  </si>
  <si>
    <t>tháng 11 năm 2017, giãn tiến độ sxkd từ tháng 4/2018 (QĐ 51 ngày 06/11/2017), GCNĐT điều chỉnh ngày 08/8/2018 - xin giãn đến tháng 11/2018</t>
  </si>
  <si>
    <t>OPTIMA INTERNATIONAL CO., LTD.; Giấy phép thành lập số 80473 cấp ngày 26 tháng 10 năm 2017 tại Samoa;</t>
  </si>
  <si>
    <t xml:space="preserve"> trụ sở chính đặt tại: Level 1, Central Bank of Samoa Building, Beach Road, Apia, Samoa.</t>
  </si>
  <si>
    <t>Sản xuất, lắp ráp máy giặt và các bộ phận, linh kiện của máy giặt với quy mô 18.500 tấn/năm; đúc khuôn sắt thép với quy mô 550 tấn/năm; đúc khuôn kim loại nhẹ với quy mô 500 tấn/năm. sản xuất máy massage với quy mô 300.000 sản phẩm/năm (tương đương 150 tấn sản phẩm/năm);
 Bổ sung mục tiêu thực hiện quyền xuất khẩu, quyền nhập khẩu và quyền phân phối bán buôn (không thành lập cơ sở bán buôn) mặt hàng có mã HS: 901910.</t>
  </si>
  <si>
    <r>
      <t xml:space="preserve">Sản xuất linh kiện, phụ tùng máy nông nghiệp, máy xây dựng, máy công nghiệp, các sản phẩm bằng kim loại như pallet thép, gá hàn, khuôn mẩu; thực hiện dịch vụ sửa chữa, bảo trì các sản phẩm bằng kim loại; </t>
    </r>
    <r>
      <rPr>
        <sz val="9"/>
        <color indexed="10"/>
        <rFont val="Times New Roman"/>
        <family val="1"/>
      </rPr>
      <t>sản xuất linh kiện, phụ tùng bằng nhựa hoặc kim loại sử dụng trong máy móc thiết bị văn phòng, máy móc thiết bị giao thông vận tải và thiết bị y tế với quy mô 720 tấn/năm; sản xuất khuôn kim loại và linh kiện khuôn với quy mô 24 tấn/năm. Thực hiện quyền NK, PP mã HS 3926. 7325. 8432. 8480. 8482. 8716
Kinh doanh BDS (S 2.000 m2)</t>
    </r>
  </si>
  <si>
    <t>cho thuê nhà xưởng với S 2.000 m2</t>
  </si>
  <si>
    <t>SG PRECISION CO., LTD; Giấy phép thành lập số 200111-0412365 cấp ngày 15 tháng 11 năm 2014 tại Hàn Quốc;</t>
  </si>
  <si>
    <t xml:space="preserve"> trụ sở chính tại: (Wolchul – dong) 12, Cheomdan Venturesoro 62beongil, Buk – gu, Gwangju, gwangyeoksi.</t>
  </si>
  <si>
    <t>In trên các loại vải và các sản phẩm bằng vải. sản xuất, gia công dệt và in trên các loại vải với quy mô 9.900.000 m/năm và bổ sung mục tiêu thực hiện quyền xuất khẩu, nhập khẩu và phân phối bán buôn, bán lẻ. Kinh doanh bất động sản</t>
  </si>
  <si>
    <t>SKYHIGH INTERNATIONAL INC.; Giấy phép thành lập số R79412, cấp ngày 31 tháng 7 năm 2017 tại Samoa;</t>
  </si>
  <si>
    <t xml:space="preserve"> trụ sở chính đặt tại: Pillar 9 House, Suite 5, Saleufi Street, Apia, Samoa.</t>
  </si>
  <si>
    <t>BIG MOUNTAIN CORPORATION; Giấy phép thành lập số R79408, cấp ngày 31 tháng 7 năm 2017 tại Samoa;</t>
  </si>
  <si>
    <t xml:space="preserve"> trụ sở đặt tại: Pillar 9 House, Suite 5, Saleufi Street, Apia, Samoa.</t>
  </si>
  <si>
    <r>
      <t xml:space="preserve">Sản xuất linh kiện, chi tiết bằng kim loại và nhựa dùng cho xe ô tô, xe gắn máy, máy thông dụng, máy chuyên dụng, máy nông nghiệp, máy lâm nghiệp, máy giặt, máy vi tính, các loại máy điện thoại, các loại thiết bị điện và điện tử; Sản xuất các loại xe hai bánh, xe ba bánh, xe đẩy, xe cho người tàn tật, xe trượt tuyết, xe bốn bánh chuyên dùng chạy địa hình; và sản xuất linh kiện phụ tùng bằng kim loại và nhựa dùng cho xe hai bánh, xe ba bánh, xe đẩy, xe cho người tàn tật, xe trượt tuyết, xe bốn bánh chuyên dùng chạy địa hình; Sản xuất các sản phẩm bằng kim loại (bàn, ghế, giá đỡ, tủ, kệ, giường bệnh, bồn rửa tay, khay cơm, bình phong); Chế tạo khuôn mẫu; Cắt, kéo, cán thép dùng cho các sản phẩm cơ khí; Sản xuất quạt điện gia dụng và quạt công nghiệp; Sản xuất các loại xe đạp điện, xe máy điện; và linh kiện phụ tùng của xe đạp điện và xe máy điện; </t>
    </r>
    <r>
      <rPr>
        <sz val="9"/>
        <color indexed="10"/>
        <rFont val="Times New Roman"/>
        <family val="1"/>
      </rPr>
      <t>Trong quy trình sản xuất có công đoạn xi mạ. Kinh doanh BĐS (s 8.445,6 m2)</t>
    </r>
  </si>
  <si>
    <t xml:space="preserve"> Cty TNHH kim loại Bolster Việt Nam (Cty TNHH kết cấu thép Hồng Hải VN) </t>
  </si>
  <si>
    <t xml:space="preserve">Tham gia vận động đầu tư vào KCN trên cơ sở quy hoạch phát triển đã được duyệt; thiết kế, san lấp mặt bằng, xây dựng hoàn chỉnh các công trình kỹ thuật cơ sở hạ tầng, tiện nghi, tiện ích công cộng, các nhà xưởng tiêu chuẩn, kho tàng, sân bãi, các công trình đảm bảo môi sinh, môi trường, phòng chống cháy nổ cho toàn KCN, để cho các nhà đầu tư thuê đất trong KCN đã được xây dựng xong công trình kỹ thuật hạ tầng, cho thuê hoặc bán nhà xưởng do công ty xây dựng trong KCN; kinh doanh dịch vụ kho bãi phục vụ KCN, kinh doanh dịch vụ vệ sinh trong KCN, tham gia vận chuyển hàng hóa trong nội bộ KCN, từ KCN đến các điểm giao nhận hàng hóa, các cơ sở gia công bên ngoài KCN và ngược lại theo quy định quản lý vận chuyển hàng hóa của UBND tỉnh; kinh doanh sàn giao dịch bất động sản. 
Tham gia vận động đầu tư vào Khu công nghiệp trên cơ sở quy hoạch phát triển đã được duyệt.Thiết kế, san lấp mặt bằng, xây dựng hoàn chỉnh các công trình kỹ thuật cơ sở hạ tầng, tiện nghi, tiện ích công cộng, các nhà xưởng tiêu chuẩn, kho tàng, sân bãi, các công trình đảm bảo môi sinh, môi trường; phòng chống cháy, nổ cho toàn khu công nghiệp; để cho các nhà đầu tư thuê đất trong khu công nghiệp đã được xây dựng xong công trình kỹ thuật hạ tầng, cho thuê hoặc bán nhà xưởng do công ty xây dựng trong khu công nghiệp; Kinh doanh dịch vụ kho bãi phục vụ khu công nghiệp; Kinh doanh dịch vụ vệ sinh trong khu công nghiệp; Tham gia vận chuyển hàng hóa trong nội bộ khu công nghiệp, từ khu công nghiệp đến các điểm giao nhận hàng hóa, các cơ sở gia công bên ngoài khu công nghiệp và ngược lại theo quy định quản lý vận chuyển hàng hóa của Ủy ban nhân dân tỉnh Đồng Nai.
 Kinh doanh sàn giao dịch bất động sản để phục vụ cho hoạt động kinh doanh bất động sản của Công ty (gồm cho thuê đất đã được xây dựng hạ tầng trong Khu Công nghiệp, cho thuê bán nhà xưởng do công ty xây dựng trong Khu Công nghiệp, xây dựng khu thương mại, dịch vụ và nhà ở để bán và cho thuê) và kinh doanh dịch vụ môi giới bất động sản.
 Thực hiện dịch vụ tư vấn quản lý CPC 865:
         Chi tiết: Thực hiện dịch vụ tư vấn quản lý nguồn nhân lực CPC 86504
 Sản xuất, truyền tải và phân phối điện:
         Chi tiết: Sản xuất điện, điện năng lượng mặt trời cung cấp cho nội bộ KCN
 Thi công xây dựng nhà cao tầng (CPC512)
 Thi công xây dựng các công trình kỹ thuật dân dụng (CPC 513)
 Thi công lắp dựng và lắp đặt (CPC 514, 516)
 Công tác hoàn thiện công trình nhà cao tầng (CPC 517)
 Các công tác thi công khác CPC 511,515,518
 Dịch vụ cung cấp thức ăn (CPC 642) và đồ uống (CPC 643).
           Chi tiết: Căn teen KCN, cung cấp suất ăn công nghiệp, bếp ăn công nghiệp, không bao gồm cung cấp đồ uống có cồn.
 Dịch vụ máy tính và các dịch vụ liên quan (CPC 841-845, CPC 849)
 Thực hiện dịch vụ kiến trúc cảnh quan đô thị (CPC 86742) 
Chi tiết: kế hoạch các loại cây, thực vật sẽ được trồng và chăm sóc, chi tiết các khu vực cảnh quan mỹ thuật cho KCN. 
 Thực hiện quyền phân phối, cung cấp khí đốt cho nội bộ KCN (HS 2711)
 Thực hiện quyền phân phối bán buôn nước, kể cả nước khoáng tự nhiên hoặc nhân tạo và nước có ga, chưa pha thêm đường hoặc chất ngọt khác hay hương liệu, nước đá và tuyết (HS 2201)
 Thực hiện dịch vụ xử lý nước thải CPC 9401 (chỉ xử lý nướcthải trong nội bộ KCN)
 Thực hiện dịch vụ xử lý rác thải CPC 9402 (chỉ gom rác thải trong nội bộ KCN và chuyển đơn vị có chức năng xử lý).
</t>
  </si>
  <si>
    <t>Sản xuất, gia công đồ nội thất và các chi tiết, phụ kiện đồ nội thất bằng gỗ, ván ép với quy mô 5.000m3/năm (ước tính tổng sản lượng là 95.680m2 sản phẩm/năm, tương đương 2.800 tấn/năm).</t>
  </si>
  <si>
    <t>028-37294845</t>
  </si>
  <si>
    <t>trinh.ntn@stolzmiras.com</t>
  </si>
  <si>
    <t>Cty TNHH New Sun Pneumatic Enterprise</t>
  </si>
  <si>
    <t>0251-3686712</t>
  </si>
  <si>
    <t>Ngày 21/9/2018, hạ tầng có thông báo Cty có dấu hiệu bỏ trốn. ĐD báo cáo là hiện cty chỉ có 1 bảo vệ.</t>
  </si>
  <si>
    <t>061-3.869501</t>
  </si>
  <si>
    <t>061-3869502</t>
  </si>
  <si>
    <t>CÔNG TY TNHH VMS ENGINEERING</t>
  </si>
  <si>
    <t>0903.399955</t>
  </si>
  <si>
    <t>061 - 3836524/525</t>
  </si>
  <si>
    <t>061 - 3835800/746</t>
  </si>
  <si>
    <t>061-3514022/025/026 / 0127.3926920 (Ms Ánh)</t>
  </si>
  <si>
    <t>0251-8972364</t>
  </si>
  <si>
    <t>0251-3686569</t>
  </si>
  <si>
    <t>061-2814411/ 0988.002099</t>
  </si>
  <si>
    <t>0251-3789893 / 888 - 0915.897316</t>
  </si>
  <si>
    <t>0251-3789888 / 883 - 01685.925993</t>
  </si>
  <si>
    <t>061-3568201 / 0988138160</t>
  </si>
  <si>
    <t>0251-3788868 / 0913.726207 (Ms Trâm)/ 0932.259411</t>
  </si>
  <si>
    <t>0251-8966576/ 0979.834314 (C Thảo)/ 0918.853556</t>
  </si>
  <si>
    <t>Nhơn Trạch III - Giai đoạn 2</t>
  </si>
  <si>
    <t>0937.388.448 (C Nhung Em) / 0909.729785</t>
  </si>
  <si>
    <t>061-3569455/ 566000</t>
  </si>
  <si>
    <t>061-3514180/182 - 0908091860</t>
  </si>
  <si>
    <t>0251-3682988</t>
  </si>
  <si>
    <t>061-3568079 / 81</t>
  </si>
  <si>
    <t>061-3569667/669</t>
  </si>
  <si>
    <t>0251-3681258 / 0974710399 (Ms Ri)</t>
  </si>
  <si>
    <t>08-39103144 / 0903.982775</t>
  </si>
  <si>
    <t>061-3514383/384</t>
  </si>
  <si>
    <t>0251-3686391</t>
  </si>
  <si>
    <t>trinh@sanwa-chemi.co.jp</t>
  </si>
  <si>
    <t>0251-3686393</t>
  </si>
  <si>
    <t>0251-3686929</t>
  </si>
  <si>
    <t>thuy@winfieldchemical.com / kien@winfieldchemical.com</t>
  </si>
  <si>
    <t>0251-3686907</t>
  </si>
  <si>
    <t>0251-6568074</t>
  </si>
  <si>
    <t>0251-3686692</t>
  </si>
  <si>
    <t>0251-3686711/ 0962489099 (Ms Khánh)/ 0902639193 (Ms Vân)/ 0985.847005 (Ms Thảo)</t>
  </si>
  <si>
    <t>0917.559877 (Ms Phương)</t>
  </si>
  <si>
    <t>camphuong110@gmail.com</t>
  </si>
  <si>
    <t>0251-2860095/ 0919.251.303</t>
  </si>
  <si>
    <t>Sản xuất bộ phận và phụ kiện cho xe ô tô với quy mô 1.200.000 sản phẩm/năm tương đương 7,5 tấn sản phẩm/năm. Trong quy trình sản xuất tại Công ty không bao gồm công đoạn xi mạ.</t>
  </si>
  <si>
    <t>S.H TECHNOLOGY VINA</t>
  </si>
  <si>
    <t>SEAHAN TECHNOLOGY CO., LTD</t>
  </si>
  <si>
    <t>315 (Migeon Techno World, Yongsan-dong) 187, Techno2-ro, Yuseong-gu, Daejeon, Korea.</t>
  </si>
  <si>
    <t xml:space="preserve"> Thiết kế máy móc, thiết bị công nghiệp với quy mô doanh thu 300.000 USD/năm;
 Thực hiện dịch vụ sửa chữa, bảo dưỡng, thay thế các loại linh kiện, máy móc thiết bị công nghiệp và sản phẩm cơ khí với quy mô doanh thu 100.000 USD/năm;
 Lắp đặt các loại máy công nghiệp và sản phẩm cơ khí với quy mô doanh thu 500.000 USD/năm;
 Thực hiện quyền xuất khẩu, quyền nhập khẩu và quyền phân phối bán buôn (không thành lập cơ sở bán buôn)
</t>
  </si>
  <si>
    <t>CÔNG TY TNHH HUI HUAN QUỐC TẾ VIỆT NAM</t>
  </si>
  <si>
    <t>Công ty TNHH Công nghệ Chiêu Việt Đại</t>
  </si>
  <si>
    <t>HUI HUAN INTERNATIONAL CO., LTD</t>
  </si>
  <si>
    <t>Le Sanalele Complex, Gold-In Chambers, Vaea Street, Apia, Samoa</t>
  </si>
  <si>
    <t>Sản xuất các bộ phận của ô tô bằng vật liệu composite với quy mô 570.800 kg/năm.</t>
  </si>
  <si>
    <t>CÔNG TY TNHH ACTION COMPOSITES HIGHTECH INDUSTRIES</t>
  </si>
  <si>
    <t xml:space="preserve">Công ty CP Phát triển Doanh nghiệp nhỏ và vừa Nhật Bản </t>
  </si>
  <si>
    <t>ACTION COMPOSITE TECHNOLOGY LIMITED</t>
  </si>
  <si>
    <t>RM18024, 18/F, Tower 535, 535 Jaffe Road, Causeway Bay, Hồng Kông.</t>
  </si>
  <si>
    <t xml:space="preserve">Sản xuất dao các loại với quy mô 225.000 sản phẩm/năm (tương đương 100 tấn sản phẩm/năm);
Sản xuất cưa các loại với quy mô 10.000 sản phẩm/năm (tương đương 60 tấn sản phẩm/năm);
Kinh doanh bất động sản (cho thuê nhà xưởng, nhà kho, nhà văn phòng với diện tích 2.000 m2).
</t>
  </si>
  <si>
    <t>CÔNG TY TNHH DAO CƯA CHANG SHENG VIỆT NAM TẠI KCN GIANG ĐIỀN.</t>
  </si>
  <si>
    <t>CÔNG TY TNHH DAO CƯA CHANG SHENG VIỆT NAM</t>
  </si>
  <si>
    <t>Đường số 9, Khu công nghiệp Tam Phước, xã Tam Phước, huyện Long Thành, tỉnh Đồng Nai</t>
  </si>
  <si>
    <t>CÔNG TY TNHH INUS HOME VINA</t>
  </si>
  <si>
    <t xml:space="preserve">Công ty Cổ phần Sonadezi Giang Điền </t>
  </si>
  <si>
    <t>IS DONG SEO CO., LTD</t>
  </si>
  <si>
    <t>741, Yeongdong – daero, Gangnam-gu, Seoul, Hàn Quốc.</t>
  </si>
  <si>
    <t>CÔNG TY TNHH IN HOA LÊ XI VIỆT NAM.</t>
  </si>
  <si>
    <t xml:space="preserve">Công ty TNHH Thương mại quốc tế Thịnh Vượng </t>
  </si>
  <si>
    <t>Ông JIA YURU</t>
  </si>
  <si>
    <t>No. 28 Shuichan Village, Wujin District, Chang Zhou City, Jiangsu Province, P.R China</t>
  </si>
  <si>
    <t>CÔNG TY TNHH KIN YIP BAGS &amp; HATS MANUFACTORY (VIỆT NAM)</t>
  </si>
  <si>
    <t>Ông CHUI KWOK WAH</t>
  </si>
  <si>
    <t>2NB, Block 3, Phase 1, Festival city, I met tin Road. Shatin. N.t. Hong Kong</t>
  </si>
  <si>
    <t>Sản xuất các loại dây phụ liệu may mặc như dây giày, dây rút quần, dây rút áo khoác…với quy mô 2.500.000 mét sản phẩm/năm.</t>
  </si>
  <si>
    <t xml:space="preserve">CÔNG TY TNHH MARUSHIN (VIỆT NAM) </t>
  </si>
  <si>
    <t>MARUSHIN &amp; CO., LTD</t>
  </si>
  <si>
    <t>460-1 Sinhakusuimaru - cho, Matsuya - machi Higashiiru, Nakadachiuri - dori, Kamigyo - ku, Kyoto - shi, Nhật Bản.</t>
  </si>
  <si>
    <t>Sản xuất vải dệt kim, vải đan móc và vải không dệt khác (có bao gồm công đoạn nhuôm) với quy mô 7.644 tấn sản phẩm/năm.</t>
  </si>
  <si>
    <t>CÔNG TY TNHH LI CHENG ENTERPRISE VIỆT NAM</t>
  </si>
  <si>
    <t>LI CHENG ENTERPRISE CO., LTD</t>
  </si>
  <si>
    <t>No.5 Dou-Kung 12 Road, Dou-Liu City, Yun-Lin Hsien 64069, Taiwan</t>
  </si>
  <si>
    <t xml:space="preserve"> Kinh doanh bất động sản (cho thuê nhà xưởng, nhà kho).
 Tư vấn, quản lý bất động sản
</t>
  </si>
  <si>
    <t>DỰ ÁN 6- CÔNG TY TNHH MỘT THÀNH VIÊN PHÁT TRIỂN CÔNG NGHIỆP BW NHƠN TRẠCH.</t>
  </si>
  <si>
    <t>CÔNG TY CỔ PHẦN PHÁT TRIỂN CÔNG NGHIỆP BW</t>
  </si>
  <si>
    <t>Tầng 17 Becamex Tower, số 230 Đại lộ Bình Dương, phường Phú Hòa, thành phố Thủ Dầu Một, tỉnh Bình Dương, Việt Nam.</t>
  </si>
  <si>
    <t>Sản xuất bản in với quy mô 4.800 bản/năm, tương đương 3,5 tấn sản phẩm/năm.</t>
  </si>
  <si>
    <t>CÔNG TY TNHH FLEX SHIN-EI.</t>
  </si>
  <si>
    <t>FLEX CO., LTD.</t>
  </si>
  <si>
    <t>13-6 Yoshidashimozima, Higashiosaka-city, Osaka, Nhật Bản</t>
  </si>
  <si>
    <t>CÔNG TY TNHH DONG-A INDUSTRIAL VINA</t>
  </si>
  <si>
    <t>NHÀ MÁY CÔNG TY TNHH CHEMBASE VINA</t>
  </si>
  <si>
    <t>tháng 11/2019</t>
  </si>
  <si>
    <t>Sản xuất các loại linh kiện thang máy với quy mô 10.200 sản phẩm/năm tương đương 20.400 tấn sản phẩm/năm.</t>
  </si>
  <si>
    <t>Sản xuất các sản phẩm nhựa với quy mô 13.000 tấn/năm.</t>
  </si>
  <si>
    <t>DONG – A CO., LTD</t>
  </si>
  <si>
    <t>385 Yengok – Street, Ipjang – Myeon, Seobuk – Gucheonan – City, Chungcheongnam-do, Korea.</t>
  </si>
  <si>
    <t>CHEMBASE CO., LTD. / Ông BAIK JONG GU/ Ông KIM EUNG ROK/ Ông KIM JIN SEOB/ Ông BAIK SEUNGHOON</t>
  </si>
  <si>
    <t>58-12, Seonbi-ro, 730beon-gil, Yeonsan-myeon, Nonsan-si, Chungcheongnam-do, Hàn Quốc/ 904-601, 98, Saerom nam-ro, Sejong-si, Hàn Quốc. / 110Dong204Ho, 178 Dong chun dang-ro, Dae deok-gu, Dae jeon-si, Hàn Quốc. / #201-901, 53, Sirubong-ro 6-gil, Dobong-gu, Seoul, Hàn Quốc/ 904-601, 98, Saerom nam-ro, Sejong-si, Hàn Quốc..</t>
  </si>
  <si>
    <t>Sx sản phẩm từ nhựa cao phân tử và khuôn mẫu các loại. Sản xuất ống xi măng, thi công lắp đặt ống nhựa, cao phân tử và ống xi măng. Kinh doanh BDS (500m2)</t>
  </si>
  <si>
    <r>
      <t xml:space="preserve">Sản xuất các ống kim loại và ống kim loại bện thép (không bao gồm công đoạn xi mạ); Sản xuất các ống kim loại xếp dợn sóng (không bao gồm công đoạn xi mạ); Sản xuất các ống kim loại và ống kim loại bện thép (không bao gồm công đoạn xi mạ); </t>
    </r>
    <r>
      <rPr>
        <sz val="9"/>
        <color indexed="12"/>
        <rFont val="Times New Roman"/>
        <family val="1"/>
      </rPr>
      <t xml:space="preserve">Sản xuất thiết bị đồ gá xoay (để lắp ráp ống), máy thử khí (ống kim loại) 
- Sản xuất ống dẫn bằng nguyên vật liệu tổng hợp (Composite) 
- Sản xuất đầu nối và linh kiện gắn vào ống dẫn bằng kim loại 
(Quy trình sản xuất các mục tiêu nêu trên không bao gồm công đoạn xi mạ).
 sản xuất ống bện bằng kim loại (không bao gồm công đoạn xi mạ) với quy mô 98.425 feet/năm, tương đương 30.000 m/năm;
Tăng diện tích thuê nhà xưởng từ 4.320 m2 lên 5.640 m2;
Gia hạn thời gian thuê nhà xưởng đến hết ngày 19/3/2025.
</t>
    </r>
  </si>
  <si>
    <r>
      <t>Sản xuất bộ phận chính xác bằn gkim loại, nhựa:…</t>
    </r>
    <r>
      <rPr>
        <sz val="8"/>
        <color indexed="10"/>
        <rFont val="Times New Roman"/>
        <family val="1"/>
      </rPr>
      <t xml:space="preserve">khuôn, tuốc nơ vít chính xác, tay cầm tuốc nơ vít chính xác bằng nhựaXử lý và tráng phủ bề mặt kim loại: Nhuộm đen với quy mô 02 tấn sản phẩm/năm.
</t>
    </r>
  </si>
  <si>
    <t xml:space="preserve">Sản xuất các sản phẩm dạng tấm, dạng thỏi từ nhôm, thép và kim loại màu (chỉ thực hiện gia công cơ khí, không bao gồm các công đoạn nấu, đúc và luyện kim) với quy mô 1.000 tấn/năm.
+ Sản xuất, gia công các loại khuôn mẫu, vỏ khuôn mẫu bằng kim loại với quy mô 100 tấn/năm, tương đương 150 bộ sản phẩm/năm.
+ Thực hiện quyền xuất khẩu và quyền nhập khẩu các mặt hàng phù hợp với ngành, nghề sản xuất kinh doanh của doanh nghiệp và các mặt hàng thực phẩm, đồ gia dụng.
Sản xuất các sản phẩm dạng tấm, dạng thỏi từ nhôm, thép và kim loại màu (chỉ thực hiện gia công cơ khí, không bao gồm các công đoạn nấu, đúc và luyện kim) với quy mô 1.000 tấn/năm.
Thực hiện dịch vụ gia công xử lý nhiệt các sản phẩm kim loại với quy mô 100 tấn/năm.
Sản xuất, gia công các loại khuôn mẫu, vỏ khuôn mẫu bằng kim loại với quy mô 100 tấn/năm, tương đương 150 bộ sản phẩm/năm.
Gia công bề mặt thép không gỉ với quy mô 450 tấn/năm.
Thực hiện quyền xuất khẩu và quyền nhập khẩu các mặt hàng phù hợp với ngành, nghề sản xuất kinh doanh của doanh nghiệp và các mặt hàng thực phẩm, đồ gia dụng, chi tiết:
</t>
  </si>
  <si>
    <r>
      <t xml:space="preserve">Sản xuất giày thể thao với quy mô 50.000.000 đôi/năm. Trong quy trình sản xuất giày có thực hiện công đoạn in màu.
- Sản xuất các bộ phận của giày với quy mô 500.000 đôi/năm.
- Sản xuất hạt EVA (EVA compound) với quy mô 3.600 tấn sản phẩm/năm.
- Sản xuất dép sandal thể thao với quy mô 360.000 đôi/năm.
- Kinh doanh bất động sản (cho thuê nhà xưởng với diện tích 25.677,76 m2). 
</t>
    </r>
    <r>
      <rPr>
        <sz val="8"/>
        <color indexed="10"/>
        <rFont val="Times New Roman"/>
        <family val="1"/>
      </rPr>
      <t>- Sản xuất bột Eva (Eva Powder) với quy mô 50 tấn/ tháng tương đương 600 tấn/năm.
- Sản xuất bao bì nhựa với quy mô 10.000 tấn/năm.
Sản xuất tấm nguyên phụ liệu giày dép (dùng cho máy thân và mũ giày dép, miếng lót giày dép), may mặc (dùng cho balo, túi xách).
Sản xuất hạt Rubber (Rubber palet) và tấm Rubber (Rubber sheet).</t>
    </r>
  </si>
  <si>
    <r>
      <t>Sản xuất, gia công các loại giày thể thao, các bộ phận của giày;</t>
    </r>
    <r>
      <rPr>
        <sz val="9"/>
        <color indexed="10"/>
        <rFont val="Times New Roman"/>
        <family val="1"/>
      </rPr>
      <t xml:space="preserve"> Kinh doanh bất động sản (cho thuê nhà xưởng với diện tích 2,742.27 m2). Sản xuất hạt E-TPU với quy mô 375 tấn sản phẩm/năm.</t>
    </r>
  </si>
  <si>
    <t>Sx các loại da phủ màng PU để sx giày. + Gia công chỉnh sửa các loại da phủ màng P.U để sản xuất giày với quy mô 50.000 m/năm.
+ Thực hiện quyền xuất khẩu, quyền nhập khẩu và quyền phân phối bán buôn ( không thành lập cơ sở bán buôn) các mặt hàng có mã HS sau: 4107, 4202, 3204, 5205, 5206, 5207, 5306, 5307, 5308, 5309, 5401, 5402, 5404, 5407, 5501, 5503, 5506, 5602, 5603, 5604, 5607, 5609, 5806, 5903, 6406, 3926, 8308.</t>
  </si>
  <si>
    <t>tháng 9 năm 2018</t>
  </si>
  <si>
    <t>Sản xuất các loại đế giày và chi tiết giày ; sản xuất các loại hạt nhựa dùng cho ngành giày. sản xuất và gia công các loại giày, dép với quy mô 10.000.000 đôi/năm.</t>
  </si>
  <si>
    <t xml:space="preserve"> Cty TNHH phát triển KCN Long Bình  </t>
  </si>
  <si>
    <t>Sản xuất văn phòng phẩm các loại như bút xóa dạng băng kéo, hồ dán dạng băng kéo, bút bi, bút đánh dấu maker (bút dạ quang, bút lông, bút lông dầu...) và các chi tiết của sản phẩm văn phòng phẩm như cuộn băng xóa cho bút xóa dạng băng kéo, cuộn băng dán cho hồ dán dạng băng kéo; phụ kiện nhựa,… với quy mô 200.000.000 sản phẩm/năm, tương tương 3.000 tấn/năm. 
Thực hiện quyền xuất khẩu, quyền nhập khẩu</t>
  </si>
  <si>
    <t>SX xích xe đạp, xe máy, xích động cơ, xích lăn và phụ kiện xích, đĩa xích, phụ kiện đĩa xích xe gắn máy. Gia công xử lý nhiệt, gia công bàn khuôn máy các loại,… kinh doanh bất động sản (cho thuê nhà xưởng với diện tích 2.000 m2).</t>
  </si>
  <si>
    <t>qhpi@qhplus.com</t>
  </si>
  <si>
    <t>tháng 6/2018, giãn đến tháng 2/2019 (QĐ 28 ngày 10/10/2018)</t>
  </si>
  <si>
    <t>tháng 6 năm 2018, giãn đến 30/1/2019 (QĐ 25 ngày 6/8/18)</t>
  </si>
  <si>
    <t>0251-3686212</t>
  </si>
  <si>
    <t>du-truc@kawamura.co.jp</t>
  </si>
  <si>
    <t>huongnguyen@tombow.com.vn</t>
  </si>
  <si>
    <t>0251-3686863/ 0911.333417 (Ms Hương)</t>
  </si>
  <si>
    <t>0251-3891818/ 028-39109222/ 0913.146358 (A Tuấn -GĐ)/ 0909145395 (C Hương - KTT)</t>
  </si>
  <si>
    <t>0251-3992020</t>
  </si>
  <si>
    <t>0313905864</t>
  </si>
  <si>
    <t>nguyenhue.lbt@gmail.com</t>
  </si>
  <si>
    <t>0251-3680842/43/44; 0902.956434 (Ms Huê)</t>
  </si>
  <si>
    <t>0251-3682580</t>
  </si>
  <si>
    <t>0918623178 (Ms Tú Oanh)</t>
  </si>
  <si>
    <t>028-62716651/ 0938.697692 (Ms Chi)</t>
  </si>
  <si>
    <t>0251-3686399 / 0908.562134 (Ms Tươi)</t>
  </si>
  <si>
    <t>0313944581</t>
  </si>
  <si>
    <t>0915.844833 (Ms Hương)</t>
  </si>
  <si>
    <t>0251-3686014</t>
  </si>
  <si>
    <t>0251-3686013/ 0909550750 (Mr Cường)</t>
  </si>
  <si>
    <t>0251-3686777</t>
  </si>
  <si>
    <t>0251-3686228</t>
  </si>
  <si>
    <t>acct1@wonderstar-vn.com</t>
  </si>
  <si>
    <t>0251-3686679</t>
  </si>
  <si>
    <t>0989.235480 (Ms Thúy)</t>
  </si>
  <si>
    <t>maithanhthuykt@gmail.com</t>
  </si>
  <si>
    <t>0251-2860991~2</t>
  </si>
  <si>
    <t>0251-2860990</t>
  </si>
  <si>
    <t>0251-3680728/ 0932145945 (Ms Nhung)</t>
  </si>
  <si>
    <t>0933.099036 (Ms Vân)</t>
  </si>
  <si>
    <t>van.ngueyn120185@gmail.com</t>
  </si>
  <si>
    <t>0904.231.395 (Ms Tiên)</t>
  </si>
  <si>
    <t>0251-3513578</t>
  </si>
  <si>
    <t>0251-3680730</t>
  </si>
  <si>
    <t>dhtechvina@gmail.com</t>
  </si>
  <si>
    <t>0251-3566661~3/ 0349455527 (Ms Trang)</t>
  </si>
  <si>
    <t>phamthutrang75@gmail.com</t>
  </si>
  <si>
    <t>08-38212582/ 0251-3570017/ 0987.639619 (Ms Tài)</t>
  </si>
  <si>
    <t>tai.kim.nguyen@siamcitycement.com</t>
  </si>
  <si>
    <t>061-8966861~864 / 0251-8828900 / 0983.322907</t>
  </si>
  <si>
    <t>0933295235 (Ms Quỳnh)</t>
  </si>
  <si>
    <t>0918091869 (Mr Quân)/ 0917748179 (Mr Tăng)</t>
  </si>
  <si>
    <t>anh-quan.ly@kemira.com/ andy.hoang@kemira.com</t>
  </si>
  <si>
    <t>0251-3683599</t>
  </si>
  <si>
    <t>0251-3683686/ 0978.304359 (Ms Mai)</t>
  </si>
  <si>
    <t>nguyensaomai1980@gmail.com</t>
  </si>
  <si>
    <t>0949669348 (Ms Thu)</t>
  </si>
  <si>
    <t>0251-3686691/ 0976989618 (Ms Nguyệt)</t>
  </si>
  <si>
    <t>eklukb@lighting.co.th</t>
  </si>
  <si>
    <t>0251-2860934</t>
  </si>
  <si>
    <t>01/03/2018, giãn đến tháng 2/2019 (QĐ 32 ngày 05/11/2018)</t>
  </si>
  <si>
    <t>quý III / 2018, giãn đến tháng 1/2019 (QĐ 30 ngày 05/11/2018)</t>
  </si>
  <si>
    <t>tháng 10/2018, giãn đến tháng 2/2019 (QĐ 31 ngày 05/11/2018)</t>
  </si>
  <si>
    <t>Thuê 1 NX số 57B của Cty CP Amata trong khi chờ xây dựng công ty</t>
  </si>
  <si>
    <t>ĐƠN VỊ CHO THUÊ NHÀ XƯỞNG</t>
  </si>
  <si>
    <t>Cty CP đầu tư xây dựng công trình Chuẩn A</t>
  </si>
  <si>
    <t>Cty CP đô thị Amata Biên Hòa</t>
  </si>
  <si>
    <t>Cty CP Nhất Nam</t>
  </si>
  <si>
    <t>Cty Hoàng Phúc</t>
  </si>
  <si>
    <t>Cty CP XNK SX gia công &amp; bao bì Packsimex</t>
  </si>
  <si>
    <t>Cty Tiên Triết</t>
  </si>
  <si>
    <t xml:space="preserve">Cty CP Everpia </t>
  </si>
  <si>
    <t>Cty Vinapoly</t>
  </si>
  <si>
    <t>Cty TNHH Duy Hiếu</t>
  </si>
  <si>
    <t>Cty TNHH Daisin Việt Nam</t>
  </si>
  <si>
    <t>Cty HH Kenfon</t>
  </si>
  <si>
    <t>Công ty TNHH TMS Vina</t>
  </si>
  <si>
    <t>Cty CP VTTH</t>
  </si>
  <si>
    <t>Cty CPCN Chính xác</t>
  </si>
  <si>
    <t>Cty CP Vĩnh Đại</t>
  </si>
  <si>
    <t>Cty TNHH Youyi</t>
  </si>
  <si>
    <t>Công ty Cổ phần Vĩnh Đại</t>
  </si>
  <si>
    <t>Công ty TNHH Tae kwang MTC Việt Nam</t>
  </si>
  <si>
    <t xml:space="preserve"> cty Wooree Vina</t>
  </si>
  <si>
    <t>Cty TNHH MTV cơ khí xây dựng Huy Hoàng - CN Đồng Nai</t>
  </si>
  <si>
    <t>Công ty CP Phát triển doanh nghiệp nhỏ và vừa Việt Nam</t>
  </si>
  <si>
    <t>Cty TNHH King's Grating</t>
  </si>
  <si>
    <t>Công ty TNHH Jiin Huei</t>
  </si>
  <si>
    <t>Cty TNHH Aju</t>
  </si>
  <si>
    <t>Cty TNHH Hung Ta Việt Nam</t>
  </si>
  <si>
    <t>Cty CP Việt Tiến Đông Á</t>
  </si>
  <si>
    <t>Cty CP Khải Toàn</t>
  </si>
  <si>
    <t>Cty CP May Hòa Bình</t>
  </si>
  <si>
    <t>Cty TNHH Sheng Bang</t>
  </si>
  <si>
    <t>Công ty TNHH Vĩnh Cường</t>
  </si>
  <si>
    <t>Cty TNHH Wei Kang</t>
  </si>
  <si>
    <t>Cty TNHH Katoen Natie</t>
  </si>
  <si>
    <t>Cty TNHH Katoen Natie Việt Nam</t>
  </si>
  <si>
    <t xml:space="preserve">Công ty TNHH JC Vina </t>
  </si>
  <si>
    <t>Cty TNHH Huada Furniture</t>
  </si>
  <si>
    <t>Cty P.M.C Vina</t>
  </si>
  <si>
    <t>Cty CP thực phẩm Ava</t>
  </si>
  <si>
    <t>Cty Ngôi Sao</t>
  </si>
  <si>
    <t xml:space="preserve">Cty Lại Hồng </t>
  </si>
  <si>
    <t>Cty Segis</t>
  </si>
  <si>
    <t>Cty CP ĐTXD Toàn Lộc</t>
  </si>
  <si>
    <t>Cty gỗ Lee Fu</t>
  </si>
  <si>
    <t>Cty TNHH Diing Jyuo</t>
  </si>
  <si>
    <t>Cty TNHH SX-TM Vĩnh Trường Phát</t>
  </si>
  <si>
    <t>Cty TNHH Gi-wang Việt Nam</t>
  </si>
  <si>
    <t>Công ty TNHH Huada Furniture</t>
  </si>
  <si>
    <t>Cty TNHH  Global Dyeing</t>
  </si>
  <si>
    <t>Cty điện cơ Teco</t>
  </si>
  <si>
    <t xml:space="preserve">Cty TNHH Best Sun Technology </t>
  </si>
  <si>
    <t>Cty diện cơ Teco</t>
  </si>
  <si>
    <t>Cty S-Print</t>
  </si>
  <si>
    <t>Cty TNHH Dae Myung Chemical</t>
  </si>
  <si>
    <t>Cty CP Sonadezi Long Thành</t>
  </si>
  <si>
    <t>Cty Duy Hiếu</t>
  </si>
  <si>
    <t xml:space="preserve">Cty CP Sonadezi Long Thành </t>
  </si>
  <si>
    <t>Cty TNHH Nexwell</t>
  </si>
  <si>
    <t>Cty xây dựng công trình Hùng Vương</t>
  </si>
  <si>
    <t xml:space="preserve"> Cty CP công trình giao thông Đồng Nai</t>
  </si>
  <si>
    <t>Công ty TNHH Nhà xưởng Chuyên nghiệp</t>
  </si>
  <si>
    <t>Công ty Cổ phần Sonadezi Long Bình</t>
  </si>
  <si>
    <t>Cty Sao Việt &amp; An Thiên Lý</t>
  </si>
  <si>
    <t>Cty Sao Việt</t>
  </si>
  <si>
    <t>Cty TNHH Pou Sung Việt Nam</t>
  </si>
  <si>
    <t>Cty TNHH V.P.S</t>
  </si>
  <si>
    <t xml:space="preserve">Công ty TNHH MTV Ga Il </t>
  </si>
  <si>
    <t>Cty CP Long Sơn</t>
  </si>
  <si>
    <t>Cty Bia EU</t>
  </si>
  <si>
    <t>Chi nhánh Cty Tae Kwang Vina</t>
  </si>
  <si>
    <t>Công ty TNHH Phát triển bất động sản Daiwa House</t>
  </si>
  <si>
    <t xml:space="preserve">Công ty TNHH Settsu Carton </t>
  </si>
  <si>
    <t>Cty An Thịnh ĐN</t>
  </si>
  <si>
    <t>Công ty Cổ phần Sonadezi Giang Điền</t>
  </si>
  <si>
    <t>Cty TNHH TNHH Song Hui</t>
  </si>
  <si>
    <t>Công ty CP Đô Thị Amata Biên Hòa.</t>
  </si>
  <si>
    <t>Công ty TNHH Yung Chi Paints &amp; Varnish MFG (Vietnam)</t>
  </si>
  <si>
    <t>Cty TNHH Shin Hong</t>
  </si>
  <si>
    <t>Cty TNHH Rally Mirror</t>
  </si>
  <si>
    <t xml:space="preserve">Nhà xưởng 31A, 31B  thuê của Công ty Cổ phần Amata (Việt Nam).
</t>
  </si>
  <si>
    <t xml:space="preserve">Cty CP Amata Biên Hòa
</t>
  </si>
  <si>
    <t>Cty TNHH Great Super</t>
  </si>
  <si>
    <t>Công ty CP Sonadezi Long Thành</t>
  </si>
  <si>
    <t>0251-3682989</t>
  </si>
  <si>
    <t>hoatu011091@gmail.com</t>
  </si>
  <si>
    <t>Daewon Wool Textile Co., Ltd;
Bà Chun Yoo Oh</t>
  </si>
  <si>
    <t>Sx các chi tiết của hộp số ô tô, quy mô 10.000 tấn/năm. dập phôi từ kim loại với quy mô 22.000 tấn/năm (trong quá trình sản xuất không thực hiện công đoạn luyện kim)</t>
  </si>
  <si>
    <t xml:space="preserve">Sản xuất các loại màng bao bì phức hợp thoáng khí và kín khí với quy mô 22.200 tấn sản phẩm/ năm, trong quy trình sản xuất có công đoạn in;
- Sản xuất các loại tấm nhựa P.E.T, P.E, OPP, BOPP, CPP, ABS với quy mô 500 sản phẩm/ năm;
- Sản xuất màng film PE bọc xe hơi với quy mô 6.000.000 sản phẩm/ năm;
- Sản xuất các loại hỗn hợp tái chế do tận dụng trong quá trình sản xuất của Công ty TNHH Dae Myung Chemical (Việt Nam) và các sản phẩm liên quan khác có chất lượng cao (sản xuất từ P.E.T, P.E, OPP, BOPP, CPP, ABS...) với quy mô 1.500 tấn sản phẩm/ năm;
- Sản xuất màng ghép lamination, nhựa hỗn hợp và các sản phẩm polyethylene (không bao gồm công đoạn nhuộm) với quy mô 29.440 tấn sản phẩm/ năm, trong quy trình sản xuất có công đoạn in;
-  Sản xuất vải không dệt (từ sợi và hạt nhựa) và các sản phẩm từ polypropylene và polyethylene (không bao gồm công đoạn nhuộm) với quy mô 17.400 tấn sản phẩm/năm, trong quy trình sản xuất có công đoạn in;
- Sản xuất các loại sợi, hồ sợi, không bao gồm công đoạn nhuộm với quy mô 1.116 tấn/ năm;
- Sản xuất các loại quần áo phẫu thuật, áo choàng y tế, quần, áo bảo hộ lao động và các sản phẩm may sẵn như màn, và khăn, ga trải giường dùng trong y tế với quy mô 2.000.000 sản phẩm/ năm;
- Sản xuất các loại giấy tráng Silicone (Siliconized Paper) và tấm bao bì phức hợp tráng silicone (Siliconized P.E Film) với quy mô 1.800 tấn sản phẩm/ năm, trong quy trình sản xuất có công đoạn in;
* Doanh nghiệp chỉ được triển khai dự án sau khi hoàn tất các thủ tục môi trường.
kinh doanh bất động sản: Cho thuê nhà xưởng với diện tích 1.320 m2.
</t>
  </si>
  <si>
    <t xml:space="preserve">Sản xuất và lắp ráp các loại máy biến thế, máy phát điện, tủ điện cao và hạ thế, cầu thang máy, ổn áp, thiết bị phân phối và điều khiển với quy mô 1.000 sản phẩm/năm;
- Sản xuất, gia công các loại vật tư và thiết bị bằng kim loại dùng cho ngành điện (các loại dây điện, hộp công tắc điện, vòng đề quấn dây điện, máng cáp, thang cáp, ngã rẽ, ti treo và các phụ kiện khác,...) với quy mô 20.000 sản phẩm/năm;
- Lắp đặt hệ thống điện từ các sản phẩm do Công ty sản xuất với quy mô 30 hệ thống/năm;
- Thi công lắp đặt, sửa chữa bảo trì máy móc ngành công nghiệp, các sản phẩm ngành điện và các sản phẩm do Công ty sản xuất với quy mô 370.000 USD/năm;
- Gia công, cắt uốn, sơn phủ bề mặt kim loại với quy mô 60 tấn/năm;
- Sản xuất khung cửa, tường rào bằng kim loại với quy mô 1.000 m2/năm.
- Lắp đặt hệ thống điện (thi công, lắp đặt công trình 25KV, hệ thống chống sét, chống trộm, điện công nghiệp) với quy mô 100 hệ thống/năm; 
- Sửa chữa các thiết bị điện với quy mô 1.000.000 USD/năm; 
- Tư vấn, thiết kế công trình điện dân dụng, điện công nghiệp với quy mô 1.000.000 USD/năm; 
- Lắp đặt hệ thống nước với quy mô 50 hệ thống/năm;
- Thực hiện quyền xuất khẩu, nhập khẩu và quyền phân phối bán buôn (không thành lập cơ sở bán buôn) các sản phẩm có mã HS như sau: 3917, 7326, 7616, 8414, 8510, 8504, 8532, 8533, 8534, 8535, 8536, 8537, 8543, 8544, 8546, 8547.
</t>
  </si>
  <si>
    <t>CÔNG TY TNHH COFCO INTERNATIONAL VIỆT NAM; Giấy chứng nhận đăng ký doanh nghiệp số 0304929562 đăng ký thay đổi lần thứ 14 ngày 27 tháng 6 năm 2018 do Phòng đăng ký kinh doanh – Sở Kế hoạch và Đầu tư Thành phố Hồ Chí Minh cấp; địa chỉ trụ sở chính tại: tầng 6, Số 25 Bis, Đường Nguyễn Thị Minh Khai, Phường Bến Nghé, Quận 1, Thành phố Hồ Chí Minh, Việt Nam.</t>
  </si>
  <si>
    <t xml:space="preserve">CÔNG TY TNHH COFCO INTERNATIONAL VIỆT NAM </t>
  </si>
  <si>
    <t xml:space="preserve"> tháng 05 năm 2018, điều chỉnh tiến độ trên GP là tháng 8/2018</t>
  </si>
  <si>
    <t xml:space="preserve">1. Bà CHEN, YEN-MEI, sinh ngày 04 tháng 01 năm 1954, quốc tịch Trung Quốc (Đài Loan), hộ chiếu số 311761460 cấp ngày 14 tháng 8 năm 2015 tại Trung Quốc (Đài Loan); thường trú tại: 5F-2, No.8, Shaoxing N.St., Zhongzheng Dist., Taipei City 100, Taiwan (R.O.C).
2. Ông CHANG LIN CHIN-SHENG, sinh ngày 28 tháng 4 năm 1954, quốc tịch Trung Quốc (Đài Loan), hộ chiếu số 310027150 cấp ngày 07 tháng 11 năm 2014 tại Trung Quốc (Đài Loan); thường trú tại: No.28, Ln.1299, Sec.1, Zhongshan Rd., Dajia Dist, Taichung City 437, Taiwan (R.O.C).
3. Ông HOU MING YU, sinh ngày 06 tháng 7 năm 1980, quốc tịch Trung Quốc (Đài Loan), hộ chiếu số 306573294 cấp ngày 22 tháng 12 năm 2012 tại Trung Quốc (Đài Loan); thường trú tại: No.2-2, Ziqi N.2nd Rd., Fengshan Dist., Kaohsiung City 830, Taiwan (R.O.C).
</t>
  </si>
  <si>
    <t xml:space="preserve">Sản xuất và sơn các chi tiết nhựa với qui mô 210.782.894 cái/năm;
- Sản xuất các loại khuôn chính xác với qui mô 540 cái/năm;
- Thiết kế các bảng mạch điện tử cho các thiết bị dân dụng và công nghiệp với qui mô 120 cái/năm;
- Sản xuất các loại khuôn dập cho các chi tiết điện tử chính xác bằng kim loại với qui mô 60 cái/năm;
- Sản xuất các chi tiết điện tử chính xác bằng kim loại với qui mô 300.000 cái/năm;
- Sản xuất các loại giá đỡ bằng nhựa và kim loại với qui mô 350 cái/năm;
- Sản xuất khay nhựa với qui mô 10.000.000 sản phẩm/năm;
- sản xuất thùng nhựa (plastic box) với quy mô 20.000 sản phẩm/năm tương đương với khoảng 60 tấn nhựa/năm.
</t>
  </si>
  <si>
    <t xml:space="preserve"> CHING FA FISHING IMPLEMENTS FACTORY CO., LTD.; Giấy chứng nhận thành lập số 87-263840-05 cấp ngày 11 tháng 11 năm 1964 tại Đài Loan, trụ sở đặt tại No. 1-2 Shing Nung Rd, Tung Kang, Ping Tung, Taiwan.
Đại diện bởi: Ông CHEN, CHING-CHOU; chức vụ Chủ tịch Công ty; sinh ngày 03 tháng 6 năm 1958; quốc tịch Trung Quốc (Đài Loan); hộ chiếu số: 301348667, cấp ngày 23 tháng 3 năm 2010 tại Đài Loan; thường trú tại No. 45, Fude St, Donggang Township, Ping Tung County 928, Taiwan.
 Ông CHEN, CHING-CHOU; sinh ngày 03 tháng 6 năm 1958; quốc tịch Trung Quốc (Đài Loan); hộ chiếu số: 301348667, cấp ngày 23 tháng 3 năm 2010 tại Đài Loan; thường trú tại No. 45, Fude St, Donggang Township, Pingtung County 928, Taiwan.
 PIONEER ENERGY CO., LTD.; Giấy chứng nhận thành lập số 33925 cấp ngày 18 tháng 3 năm 2004 tại Belize, trụ sở đặt tại 60 Market Square, P.O.Box 364, Belize City, Belize.
Đại diện bởi: Bà HSU, CHING -YU; sinh ngày 13 tháng 7 năm 1979, quốc tịch Trung Quốc (Đài Loan); hộ chiếu số: 308506959, cấp ngày 21 tháng 01 năm 2014 tại Đài Loan; thường trú tại: Jipfa Building, 3rd Floor, Main street, road Town, Tortola, British Virgin Islands.
 FORTUNE FESTIVO CO., LTD.; Giấy chứng nhận thành lập số 591797 cấp ngày 16 tháng 4 năm 2004 tại British Virgin Islands, trụ sở đặt tại: Jipfa Building, 3rd Floor, Main Street, Road Town, Tortola, British Virgin Islands.
Đại diện bởi: Bà HSU, CHING-YU; sinh ngày 13 tháng 7 năm 1979, quốc tịch Trung Quốc (Đài Loan); hộ chiếu số: 308506959, cấp ngày 21 tháng 01 năm 2014 tại Đài Loan; thường trú tại: Jipfa Building, 3rd Floor, Main street, road Town, Tortola, British Virgin Islands.
</t>
  </si>
  <si>
    <t>xin gia hạn đến tháng 6/2018. Điều chỉnh GP : Tiến độ xây dựng cơ bản: từ tháng 12 năm 2018 đến tháng 12 năm 2019.
Lắp đặt máy móc thiết bị: từ tháng 06 năm 2019 đến tháng 02 năm 2020.
Dự kiến đi vào hoạt động sản xuất kinh doanh từ tháng 03 năm 2020.</t>
  </si>
  <si>
    <t>CÔNG TY HỮU HẠN SỢI TAINAN (VIỆT NAM); Giấy chứng nhận đăng ký doanh nghiệp số 3600249837, đăng ký lần đầu ngày 03 tháng 02 năm 1996, đăng ký thay đổi lần thứ 2 ngày 05 tháng 10 năm 2018 do Phòng Đăng ký kinh doanh - Sở Kế hoạch và Đầu tư tỉnh Đồng Nai cấp; trụ sở chính đặt tại: Số 9, đường 17A, Khu công nghiệp Biên Hòa II, phường Long Bình, thành phố Biên Hòa, tỉnh Đồng Nai, Việt Nam.</t>
  </si>
  <si>
    <t>CHI NHÁNH ĐỒNG NAI CÔNG TY TNHH TAEYANG VIỆT NAM.</t>
  </si>
  <si>
    <t>Sản xuất đồ dùng bằng kim loại dùng cho nhà bếp, nhà vệ sinh và nhà ăn với quy mô 2.400.000 chiếc/năm. Cho thuê NX với S 3.000 m2</t>
  </si>
  <si>
    <t xml:space="preserve">Sản xuất bột hỗn hợp và bột trộn sẵn làm bánh mỳ, bánh quy và bánh ngọt với quy mô 1.200 tấn/năm.
Sản xuất bột dùng cho tẩm ướp và chiên rán thực phẩm với quy mô 7.000 tấn/năm. Thực hiện quyền xuất khẩu, quyền nhập khẩu và quyền phân phối bán buôn (không thành lập cơ sở bán buôn) các mặt hàng có mã HS sau: 1901, 1902, 1904, 1905, 2103, 2104.
Dịch vụ tư vấn quản lý (không bao gồm dịch vụ tư vấn pháp luật, dịch vụ kế toán và dịch vụ tài chính).
</t>
  </si>
  <si>
    <t xml:space="preserve">Sản xuất các sản phẩm bằng nhựa cho phụ tùng và bộ phận phụ trợ cho xe có động cơ và động cơ xe với quy mô 3.000.000 sản phẩm/năm (tương đương 1.500 tấn sản phẩm/năm).
Sản xuất các sản phẩm bằng kim loại cho khung xe, khung gầm, hệ thống treo và các sản phẩm liên quan với quy mô 500.000 sản phẩm/năm (tương đương 1.700 tấn sản phẩm/năm).
Thực hiện quyền xuất khẩu, quyền nhập khẩu các hàng hóa 
</t>
  </si>
  <si>
    <t xml:space="preserve">Thi công lắp đặt hệ thống điện, hệ thống cấp-thoát nước, hệ thống chiếu sáng, hệ thống vệ sinh và hệ thống xử lý nước thải, hệ thống thông tin nội bộ, hệ thống phòng cháy chữa cháy, hệ thống điều hòa không khí cho các công trình công nghiệp và dân dụng; thi công xây dựng công trình dân dụng và công nghiệp với quy mô doanh thu khoảng 92.800.000.000 đồng/năm.
Dịch vụ tư vấn thiết kế hệ thống điện hạ thế công trình dân dụng và công nghiệp.
Thực hiện quyền xuất khẩu, quyền nhập khẩu và quyền phân phối bán buôn (không thành lập cơ sở bán buôn) đối với mặt hàng có mã HS sau: 3922, 4016, 4418, 6910, 6911, 6912, 7011, 7216, 7305, 7307, 7311, 7318, 7324, 7325, 7415, 8311, 8402, 8413, 8414, 8481, 8501, 8502, 8503, 8504, 8512, 8513, 8516, 8517, 8519, 8525, 8531, 8532, 8533, 8535, 8536, 8537, 8538, 8539, 8544, 8547, 9405. 
</t>
  </si>
  <si>
    <t xml:space="preserve">Sản xuất và lắp ráp ống kính máy ảnh kỹ thuật số và các thiết bị điện tử khác với quy mô 15.000.000 sản phẩm/năm; 
Sản xuất và lắp ráp các loại thấu kính, phụ kiện bằng kim loại, khuôn bằng nhựa tổng hợp dùng trong máy ảnh kỹ thuật số với quy mô 60.000.000 sản phẩm/năm;
Sản xuất và lắp ráp thiết bị và linh kiện điều trị nội soi với quy mô 1.600.000 sản phẩm/năm.
Sản xuất máy ảnh kỹ thuật số với quy mô 3.000.000 sản phẩm/năm.
Sản xuất và lắp ráp thiết bị ghi âm và phụ kiện với quy mô 3.000.000 sản phẩm/năm.
Sản xuất và lắp ráp phụ kiện thiết bị y tế với quy mô 500.000.000 sản phẩm/năm.
Sản xuất linh kiện và các bộ phận của kính hiển vi và dụng cụ dùng trong khoa học, công nghiệp và các hoạt động khác (trong quy trình sản xuất không có công đoạn xi mạ) với quy mô 2.000.000 sản phẩm/năm.
</t>
  </si>
  <si>
    <t>Gia công (cắt, gọt, tỉa) các loại da khô thành phẩm đã qua xử lý hoàn chỉnh bằng cơ học và hóa lý; sản xuất cắt tỉa và gia công (cắt, gọt, tỉa) các loại da đã được thuộc (độ ẩm từ 5% đến 10%) với quy mô 12.000 tấn sản phẩm/năm.</t>
  </si>
  <si>
    <t xml:space="preserve">tháng 7/2018. Giai đoạn 1: thực hiện tại nhà xưởng thuê số 57B của Công ty Cổ phần Đô thị Amata Biên Hòa; đi vào hoạt động sản xuất từ tháng 6 năm 2018.
Giai đoạn 2: thực hiện tại lô đất số 521, đường 13, Khu công nghiệp Long Bình (Amata), phường Long Bình, thành phố Biên Hòa, tỉnh Đồng Nai; dự kiến đi vào hoạt động sản xuất kinh doanh từ tháng 4 năm 2019.
</t>
  </si>
  <si>
    <t xml:space="preserve"> Sản xuất, gia công vật liệu Hydro kim loại, vật liệu hợp kim sắt và vật liệu khác thuộc nhóm đất hiếm với quy mô 10.000 tấn/năm.
 Sản xuất, gia công vật liệu Zirconium và vật liệu sứ kỹ thuật cao sử dụng cho ngành công nghiệp gốm sứ với quy mô 10.000 tấn/năm.
 Sản xuất, gia công viên bi nhôm hóa với quy mô 2.000 tấn/năm.
Sản xuất, gia công Men thủy tinh (Fritted Glazes) với quy mô 36.000 tấn/năm;
Sản xuất, gia công Khoáng chất Fenspat (Feldspar) với quy mô 36.000 tấn/năm;
Sản xuất, gia công Ô xit kẽm (Zincoxide) với quy mô 3.600 tấn/năm;
Sản xuất, gia công Khoáng chất inmenit (Ilmenite) với quy mô 600 tấn/năm;
Sản xuất, gia công Cao lanh (Kaolin) với quy mô 2.400 tấn/năm.
Kinh doanh bất động sản – Cho thuê nhà xưởng với diện tích 6.500 m2.
Thực hiện quyền nhập khẩu các mặt hàng có mã HS:
</t>
  </si>
  <si>
    <t xml:space="preserve"> Chiết nạp, tồn gas </t>
  </si>
  <si>
    <t>XÍ NGHIỆP GAS GÒ DẦU- CHI NHÁNH CÔNG TY TNHH KHÍ HÓA LỎNG CỘI NGUỒN (VIỆT NAM)</t>
  </si>
  <si>
    <t>chuyển từ DN VN sang</t>
  </si>
  <si>
    <t>061-3542744/08-62787882</t>
  </si>
  <si>
    <t>tháng 9/2018, điều chỉnh tiến độ trên GP là tháng 12/2018</t>
  </si>
  <si>
    <t>0251-3682178/0906335327 (Ms hợp)</t>
  </si>
  <si>
    <t>shpvc03dgshjm.com</t>
  </si>
  <si>
    <t>0251-3686070</t>
  </si>
  <si>
    <t>Sản xuất plastic nguyên sinh, nhựa tổng hợp với quy mô 40.000 tấn sản phẩm/năm.</t>
  </si>
  <si>
    <t>CÔNG TY TNHH SAMYANG EP VIỆT NAM</t>
  </si>
  <si>
    <t>805-108, 27 Wolgye-ro 36-gil, Seongbuk-gu, Seoul, Korea.</t>
  </si>
  <si>
    <t>SAMYANG CORPORATION</t>
  </si>
  <si>
    <t xml:space="preserve">Sản xuất các sản phẩm khuôn mẫu nhựa với quy mô 7.000.000 sản phẩm/năm (tương đương 3.500 tấn/năm);
 Sản xuất khuôn mẫu kim loại với quy mô 3.000.000 sản phẩm/năm (tương đương 1.500 tấn/năm);
 Sản xuất các sản phẩm đồ chơi, trò chơi (gồm cả điện) với quy mô 5.000.000 sản phẩm/năm (tương đương 2.000 tấn/năm);
 Sản xuất các cấu kiện hiển thị dùng trong xe hơi: LCD, CD, DVD…với quy mô 1.000.000 sản phẩm/năm (tương đương 200 tấn/năm).
Trong quy trình sản xuất của Công ty có bao gồm công đoạn sơn.
</t>
  </si>
  <si>
    <t>CÔNG TY TNHH CÔNG NGHỆ KIMYIDA</t>
  </si>
  <si>
    <t>Đến hết ngày 5 tháng 9 năm 2058</t>
  </si>
  <si>
    <t>LEYASHI INDUSTRIAL LIMITED.</t>
  </si>
  <si>
    <t>Flat 1801, Workingport Commercial BLDG.No.3 Hau Fook St, Tsimshatsui, Kowloon, Hồng Kông.</t>
  </si>
  <si>
    <t>Hong kong</t>
  </si>
  <si>
    <t xml:space="preserve">Sản xuất sợi quy mô 1.000 tấn sợi/năm;
 Sản xuất vải quy mô 2.000 tấn vải/năm;
 Sản xuất quần áo quy mô 1.000.000 bộ quần áo/năm.
</t>
  </si>
  <si>
    <t>17/10/2018</t>
  </si>
  <si>
    <t>(Chuyển địa điểm thực hiện dự án từ Khu công nghiệp Hải Sơn – tỉnh Long An về Khu công nghiệp Nhơn Trạch VI – tỉnh Đồng Nai.)</t>
  </si>
  <si>
    <t xml:space="preserve"> Công ty TNHH Yong A Textile Vina </t>
  </si>
  <si>
    <t>ngày 07/9/2022</t>
  </si>
  <si>
    <t>Ông KER UEI YANG</t>
  </si>
  <si>
    <t>77 Jalan Lim Tai See, Singapore</t>
  </si>
  <si>
    <t>NHÀ MÁY CÔNG TY CỔ PHẦN AV HEALTHCARE TẠI KCN GIANG ĐIỀN</t>
  </si>
  <si>
    <t>Ông SON JUN BIN/ ÔNG SON CHANG BIN/ Bà SON HYE YEON/ Bà SON HYE RI/ Bà SONDAH HYUNG/ Ông SON HAN JOONG/ Bà SON SUE MIN/ Bà SON JUNG MIN</t>
  </si>
  <si>
    <t>205-1402 Raemian Seocho STGS, 104, Seoun-Ro, Seocho-Gu, Seoul, Korea/ 
 25-405 Sam Poong Apt. 200 Seochojungang-ro, Seocho-gu, Seoul, Korea./ 25-405 Sam Poong Apt. 200 Seochojungang-ro, Seocho-gu, Seoul, Korea./ 25-405 Sam Poong Apt. 200 Seochojungang-ro, Seocho-gu, Seoul, Korea/  205-1402 Raemian Seocho STGS, 104, Seoun-Ro, Seocho-Gu, Seoul, Korea./ 205-1402 Raemian Seocho STGS, 104, Seoun-Ro, Seocho-Gu, Seoul, Korea./ Samhwan Apt. 103-1102, 67 Seongjigok-ro, Busanjin-gu, Busan, Korea./ Woosung Apt.3-1106, 42 Olympic-ro 4-gil, Songpa-gu, Seoul,  Korea.</t>
  </si>
  <si>
    <t>Sản xuất bộ nguồn chuyển mạch SMPS với quy mô 12.000.000 sản phẩm/năm.
Sản xuất bản mạch điện tử PBA với quy mô 3.600.000 sản phẩm/năm.</t>
  </si>
  <si>
    <t>Sản xuất các sản phẩm màng PVC bọc thực phẩm với quy mô 5.400 tấn sản phẩm/năm.</t>
  </si>
  <si>
    <t>CÔNG TY TNHH DONG YANG E&amp;P HCM VINA</t>
  </si>
  <si>
    <t>CÔNG TY TNHH SAMYOUNG CHEMICAL VIỆT NAM</t>
  </si>
  <si>
    <t>DONG YANG E&amp;P INC</t>
  </si>
  <si>
    <t>76, Jinwisandan-ro, Pyeongtaek-si, Gyeonggi-do, Hàn Quốc.</t>
  </si>
  <si>
    <t>SAMYOUNG CHEMICAL CO., LTD.</t>
  </si>
  <si>
    <t>13F Kwanjeong Bldg, 35, Cheonggyecheon-ro Jongro-gu, Seoul 03188, Korea.</t>
  </si>
  <si>
    <t xml:space="preserve">Sản xuất vải dệt thoi và vải jean các loại (bao gồm công đoạn nhuộm) với quy mô 48.000 tấn sản phẩm/năm.
Sản xuất vải dệt kim, vải đan móc và vải không dệt khác (bao gồm công đoạn nhuộm) với quy mô 10.000 tấn sản phẩm/năm.
Sản xuất tấm dệt khổ hẹp, vải quần áo dễ co giãn, vải bố, vải lót máy móc (bao gồm công đoạn nhuộm) với quy mô 10.000 tấn sản phẩm/năm.
Sản xuất sợi nhân tạo (bao gồm công đoạn nhuộm) với quy mô 10.000 tấn sản phẩm/năm.
Hoàn thiện sản phẩm dệt (không bao gồm công đoạn nhuộm) với quy mô 48.000 tấn sản phẩm/năm.
</t>
  </si>
  <si>
    <t>Sản xuất, gia công và hoàn thiện linh kiện, phụ kiện hàng may mặc và sản phẩm hàng may mặc các loại với quy mô 3.000.000 bộ/năm tương đương 2.000 tấn/năm.</t>
  </si>
  <si>
    <t>NHÀ MÁY CÔNG TY TNHH SAITEX FABRICS VIỆT NAM</t>
  </si>
  <si>
    <t>CÔNG TY TNHH WU LUEN (VIỆT NAM)</t>
  </si>
  <si>
    <t>tháng 8/2020</t>
  </si>
  <si>
    <t>SAITEX FABRICS LIMITED</t>
  </si>
  <si>
    <t>RM 901, 9/F Finance BLDG 254 Des Voeux RD Central HK, Trung Quốc (Hong Kong)</t>
  </si>
  <si>
    <t>WU LUEN KNITTING CO., LTD</t>
  </si>
  <si>
    <t>Offshore Chambers, P.O. Box 217, Apia, Samoa.</t>
  </si>
  <si>
    <t xml:space="preserve">Sản xuất thùng, bể chứa và dụng cụ chứa đựng bằng kim loại với quy mô 2.000 tấn sản phẩm/năm, tương đương 3.000 bộ sản phẩm/năm.
Sản xuất các cấu kiện kim loại với quy mô 1.500 tấn sản phẩm/năm, tương đương 10.000 bộ sản phẩm/năm.
Sản xuất thiết bị, linh kiện ngành xây dựng, đồ gia dụng và công nghiệp bằng kim loại với quy mô 2.500 tấn sản phẩm/năm, tương đương 10.000 bộ sản phẩm/năm.
Thực hiện quyền xuất khẩu, quyền nhập khẩu, quyền phân phối bán buôn 
</t>
  </si>
  <si>
    <t>NHÀ MÁY AM INDUSTRIES VIỆT NAM</t>
  </si>
  <si>
    <t>NEXT STEP HOLDINGS PTY LTD./ AHRENS GROUP PTY LTD.</t>
  </si>
  <si>
    <t>Unit 1, 39-41 Fullarton Road, Kent Town, South Australia, Australia./ 2 Wihelm Road, Kingsford, South Australia 5118, Australia.</t>
  </si>
  <si>
    <t xml:space="preserve">Sản xuất, gia công, lắp ráp tủ bảo hiểm bằng kim loại với quy mô 50.000 sản phẩm/năm.
Sản xuất, gia công, lắp ráp máy xổ số, máy chơi game với quy mô 1.000 sản phẩm/năm.
Sản xuất, gia công linh kiện phụ tùng xe các loại với quy mô 500 sản phẩm/năm.
</t>
  </si>
  <si>
    <t>Sản xuất tấm film phủ mặt thiết bị điện tử với quy mô 11.520.000 sản phẩm/năm.</t>
  </si>
  <si>
    <t>20/11/2018</t>
  </si>
  <si>
    <t>26/11/2018</t>
  </si>
  <si>
    <t>CÔNG TY TNHH TRINOX SÀI GÒN</t>
  </si>
  <si>
    <t>CÔNG TY TNHH TERASYS</t>
  </si>
  <si>
    <t>Công ty TNHH MTV Cơ khí Xây dựng Huy Hoàng - chi nhánh Đồng Nai</t>
  </si>
  <si>
    <t>Cty TNHH Taeyang Việt Nam</t>
  </si>
  <si>
    <t>CÔNG TY TNHH CES KOREA</t>
  </si>
  <si>
    <t>206-14, 1072, Hyohaeng – ro, Hwaseong – si, Gyeonggi – do, Korea.Cheongwon-gu, Cheongju-si, Chungcheongbuk-do, Hàn Quốc.</t>
  </si>
  <si>
    <t>TRINOX CO., LTD.</t>
  </si>
  <si>
    <t>(Yeoksam-dong) 1108, 311 Teheran-Ro, Gangnam-Gu, Seoul, Hàn Quốc.</t>
  </si>
  <si>
    <t>TRI STAR SECURITY PTE. LTD</t>
  </si>
  <si>
    <t>200618725K</t>
  </si>
  <si>
    <t>CÔNG TY TNHH CHOICE PRO –TECH</t>
  </si>
  <si>
    <t>Đường số 6, Khu công nghiệp Tam Phước, xã Tam Phước, thành phố Biên Hòa, tỉnh Đồng Nai.</t>
  </si>
  <si>
    <t>Sản xuất giày, dép với quy mô 4.000.000 đôi/năm.</t>
  </si>
  <si>
    <t>CÔNG TY TNHH PRO KEN (VIỆT NAM)</t>
  </si>
  <si>
    <t>tháng 10/2020</t>
  </si>
  <si>
    <t>GOLDEN LANDMARK LIMITED</t>
  </si>
  <si>
    <t>Sản xuất, cắt may sản phẩm vải các loại (có công đoạn in) với quy mô 4.000.000 m vải/năm, tương đương 1.900 tấn/năm.</t>
  </si>
  <si>
    <t>16/11/2018</t>
  </si>
  <si>
    <t>CÔNG TY TNHH BITTSUM VINA</t>
  </si>
  <si>
    <t>BITTSUM INC</t>
  </si>
  <si>
    <t>98, Gasan digital 2-ro, Geumcheon-gu, Seoul, Korea.</t>
  </si>
  <si>
    <t xml:space="preserve">Sản xuất sản phẩm nhựa với quy mô 30.000.000 cái/năm, tương đương 144 tấn sản phẩm/năm;
Sản xuất khuôn kim loại dùng để sản xuất sản phẩm nhựa với quy mô 60 cái/năm, tương đương 22,8 tấn sản phẩm/năm;
Thiết kế khuôn với doanh thu dự kiến 120.000 USD/năm.
</t>
  </si>
  <si>
    <t>23/11/2018</t>
  </si>
  <si>
    <t>NHÀ MÁY SẢN XUẤT CỦA CÔNG TY TNHH HIRATA PRECISION INDUSTRIAL VIỆT NAM TẠI KCN GIANG ĐIỀN</t>
  </si>
  <si>
    <t>Nhà xưởng cho thuê 3-3, đường N3-2, khu công nghiệp Long Đức, xã Long Đức, huyện Long Thành, tỉnh Đồng Nai.</t>
  </si>
  <si>
    <t xml:space="preserve">Sản xuất bảng quảng cáo các loại bằng chất liệu kim loại với công suất 18.000 cái/năm, tương đương 600 tấn sản phẩm/năm.
Sản xuất hộp đèn quảng cáo, băng rôn với công suất 18.000 cái/năm, tương đương 500 tấn sản phẩm/năm.
</t>
  </si>
  <si>
    <t>NHÀ MÁY CHUNJIN VINA</t>
  </si>
  <si>
    <t>tháng 8/2019</t>
  </si>
  <si>
    <t>CHUN JIN CO., LTD</t>
  </si>
  <si>
    <t>20, Daedong-ro, 239 Beon gil, Sasang-gu, Busan, Hàn Quốc</t>
  </si>
  <si>
    <t xml:space="preserve">Sản xuất lõi cao su các loại phục vụ cho ngành dệt và in ấn (không bao gồm công đoạn chế biến mủ cao su) với quy mô 1.000.000 cái/năm.
 Sản xuất gia công trục cao su, bọc cao su với quy mô 5.000 cái/năm.
Dịch vụ sửa chữa, máy móc thiết bị.
</t>
  </si>
  <si>
    <t xml:space="preserve">Nhà xưởng 1 đặt tại lô 404, đường số 13, Khu công nghiệp Long Bình (Amata), thành phố Biên Hòa, tỉnh Đồng Nai: Diện tích sử dụng là 7.268 m2. CÔNG TY TNHH MATSUYA R&amp;D (VIỆT NAM) thuê nhà xưởng của Công ty Cổ phần Amata (Việt Nam) đến hết tháng 02 năm 2020. 
Nhà xưởng 2 đặt tại lô 242, đường số 12, Khu công nghiệp Long Bình (Amata), thành phố Biên Hòa, tỉnh Đồng Nai: Diện tích sử dụng là 2.087,32 m2. CÔNG TY TNHH MATSUYA R&amp;D (VIỆT NAM) thuê nhà xưởng của Công ty Cổ phần Amata (Việt Nam), thời hạn thuê là 05 (năm) năm kể từ ngày 11 tháng 01 năm 2017.
Nhà xưởng 3 đặt tại lô 242/2, đường số 12, Khu công nghiệp Long Bình (Amata), thành phố Biên Hòa, tỉnh Đồng Nai: Diện tích sử dụng là 4.174,64 m2. CÔNG TY TNHH MATSUYA R&amp;D (VIỆT NAM) thuê nhà xưởng của Công ty Cổ phần Amata (Việt Nam), thời hạn thuê từ ngày 01 tháng 6 năm 2018 đến hết ngày 31 tháng 5 năm 2023.
Nhà xưởng 4 đặt tại lô 507, đường số 13, Khu công nghiệp Long Bình (Amata), thành phố Biên Hòa, tỉnh Đồng Nai: Diện tích sử dụng là 4.034,94 m2. CÔNG TY TNHH MATSUYA R&amp;D (VIỆT NAM) thuê nhà xưởng của Công ty Cổ phần Amata (Việt Nam), thời hạn thuê từ ngày cấp Giấy chứng nhận đăng ký đầu tư đến hết ngày 30 tháng 9 năm 2023.
Nhà xưởng 5 đặt tại lô 509, đường số 13, Khu công nghiệp Long Bình (Amata), thành phố Biên Hòa, tỉnh Đồng Nai: Diện tích sử dụng là 4.034,94 m2. CÔNG TY TNHH MATSUYA R&amp;D (VIỆT NAM) thuê nhà xưởng của Công ty Cổ phần Amata (Việt Nam), thời hạn thuê từ ngày cấp Giấy chứng nhận đăng ký đầu tư đến hết ngày 30 tháng 9 năm 2023.
</t>
  </si>
  <si>
    <t>Cty CP Amata</t>
  </si>
  <si>
    <t xml:space="preserve">1. GREEN LIGHT TECHNOLOGY LIMITED; Giấy chứng nhận thành lập doanh nghiệp số 168,062 cấp ngày 15 tháng 9 năm 2017 tại Belize; trụ sở chính tại: 25 Guzman Street, Belama Phase 1, Belize City, Belize.
Đại diện bởi: Ông WU, MING - YING, sinh ngày 12 tháng 8 năm 1977, quốc tịch Trung Quốc (Đài Loan), hộ chiếu số: 313151414, cấp ngày 21 tháng 6 năm 2016 tại Trung Quốc (Đài Loan); thường trú tại: F11-3, No. 36, Wen Hua Road, Yung Kang District, Tainan City, Taiwan – R.O.C.
2. PLATZ CO., LTD; Giấy phép thành lập số 2900-01-041576 cấp ngày 03 tháng 7 năm 1992 tại Nhật Bản; trụ sở chính tại: 2-8-39, Nakahata, Onojyo, Fukuoka, Japan.
Đại diện bởi: Ông KOGA SHINYA, sinh ngày 05 tháng 7 năm 1969, quốc tịch Nhật Bản, hộ chiếu số: MU3399735, cấp ngày 01 tháng 6 năm 2015 tại Nhật Bản; thường trú tại: 647-3, Hara, Chikushino, Fukuoka, Japan.
</t>
  </si>
  <si>
    <t xml:space="preserve">Belize- Đài Loan </t>
  </si>
  <si>
    <t xml:space="preserve">1. KNC CO., LTD AGRICULTURAL CORPORATION; Giấy chứng nhận đăng ký kinh doanh số 278-86-00252, cấp ngày 04 tháng 11 năm 2015 tại Hàn Quốc; trụ sở chính tại: 333, Inbuk-ro, Iksan-si, Jeollabuk-do, Korea.
Đại diện bởi: Ông KIM JOO YEON; chức vụ: Tổng Giám đốc, sinh ngày 28 tháng 8 năm 1963; quốc tịch Hàn Quốc, hộ chiếu số: M48591690, cấp ngày 09 tháng 6 năm 2010 tại Hàn Quốc; thường trú tại: 35-6 (Keungman – dong), Keumal-gil, Deokjin-Gu, Jeonju-si, Jeonlabuk-do, Korea.
2. IL KWANG CO., LTD; Giấy chứng nhận đăng ký kinh doanh số 284-41-01019, cấp ngày 24 tháng 04 năm 2018 tại Hàn Quốc; trụ sở chính tại: 622-2 Acechenggye Tower, 53, Seonggogae-ro, Uiwang-si, Gyeonggi-do, Republic of Korea.
Đại diện bởi: Ông HANG DONG HUN; chức vụ: Tổng Giám đốc, sinh ngày 31 tháng 10 năm 1990, quốc tịch: Hàn Quốc, hộ chiếu số: M70390546, cấp ngày 24 tháng 11 năm 2014 tại Hàn Quốc; thường trú tại: Ansan, Gyeonggi-do, Republic of Korea.
</t>
  </si>
  <si>
    <t>Thiết kế, thi công xây dựng công trình công nghiệp và dân dụng, thiết kế chế tạo các loại ống, bồn chứa, máng xối… Kinh doanh bất động sản (cho thuê nhà xưởng với diện tích 4.693,04 m2).</t>
  </si>
  <si>
    <t>tháng 8 năm 2018, điều chỉnh tiến độ trên GP là tháng 4/2019</t>
  </si>
  <si>
    <t xml:space="preserve">Trung Quốc </t>
  </si>
  <si>
    <t>WORLDMARK SERVICES LIMITED.; Giấy phép thành lập số 257443 cấp ngày 07 tháng 7 năm 1989 tại Hồng Kông; trụ sở chính đặt tại Unit 908, 9th Floor, Lippo Sun Plaza, 28 Canton Road, Tsimshatsui, Kowloon, Hồng Kông, Trung Quốc.</t>
  </si>
  <si>
    <t xml:space="preserve"> Sản xuất thiết bị chiếu sáng LED với quy mô 450.000 sản phẩm/năm.
 Sản xuất các loại chụp đèn bằng plastic,... với quy mô 05 tấn sản phẩm/năm.
 Sản xuất các linh kiện điện tử với quy mô 05 tấn sản phẩm/năm.
</t>
  </si>
  <si>
    <t xml:space="preserve">NHÀ MÁY DỆT VẢI CỦA CTY TNHH DỆT SJ
</t>
  </si>
  <si>
    <t>0971774766 (Ms Hằng)</t>
  </si>
  <si>
    <t>hongan070694@gmail.com</t>
  </si>
  <si>
    <t>061-3566050/ 0937985886 (Ms Hạnh - KTT)</t>
  </si>
  <si>
    <t>08-62811087/ 0919.253254 (Ms Trinh)/ 0906618155 (ms Xuân)</t>
  </si>
  <si>
    <t>0908567201 (Ms Hiền)</t>
  </si>
  <si>
    <t>0251-3936200 /201 /0915406579 (Q.Vinh)/ 083.3108989 (Ms Vân)</t>
  </si>
  <si>
    <t>0251-3686659/ 0988562479 (Ms Nhiên)</t>
  </si>
  <si>
    <t>0251-3686211/ 0917247141 (Ms Trúc)</t>
  </si>
  <si>
    <t>0251-3513536 /537 / 0973730457 (Ms Thư)</t>
  </si>
  <si>
    <t>quý 1/2019 (QĐ 35: giãn góp vốn đến 14/6/2019; giãn đi vào hoạt động 01/7/2019)</t>
  </si>
  <si>
    <t>028-35202918/ 0251-3685688</t>
  </si>
  <si>
    <t>Công ty CP phát triển Doanh nghiệp Nhỏ và vừa Nhật Bản (JSC)</t>
  </si>
  <si>
    <t>Cty TNHH KCTC Vina (thuê kho)</t>
  </si>
  <si>
    <t>Thuê văn phòng trong tòa nhà Tổng Công ty Tín Nghĩa</t>
  </si>
  <si>
    <t>0305281468-001</t>
  </si>
  <si>
    <t>tháng 9/2021</t>
  </si>
  <si>
    <t>đến hết ngày 03/3/2056</t>
  </si>
  <si>
    <t>Tháng 3/2017, gia hạn tháng 12/2018 tại QĐ 07 ngày 14/2/2017, tiếp tục giãn đến 3/2019 (Qđ 37 ngày 27/12/18)</t>
  </si>
  <si>
    <t>THÁNG 1/2015</t>
  </si>
  <si>
    <t>Sản xuất, gia công các loại mũ nón, bao tay, vớ, trang phục và phụ liệu trang phục, thêu trên vải và các sản phẩm may mặc với quy mô 5.000.000 sản phẩm/năm tương đương 375 tấn/năm.</t>
  </si>
  <si>
    <t>Sản xuất, gia công các loại mũ nón, bao tay, vớ, trang phục và phụ liệu trang phục, thêu trên vải và các sản phẩm may mặc với quy mô 7.000.000 sản phẩm/năm tương đương 525 tấn/năm.</t>
  </si>
  <si>
    <t>Sản  xuất, gia công tấm kim loại (tấm nhôm, tấm thép…) với quy mô 50.000 tấn/năm. Trong quy trình sản xuất không bao gồm công đoạn xi mạ</t>
  </si>
  <si>
    <t>NHÀ MÁY CHI NHÁNH 2 – CÔNG TY TNHH GREENTECH HEADGEAR TẠI ĐỒNG NAI</t>
  </si>
  <si>
    <t>NHÀ MÁY CHI NHÁNH 1 – CÔNG TY TNHH GREENTECH HEADGEAR TẠI ĐỒNG NAI</t>
  </si>
  <si>
    <t>DỰ ÁN NHÀ MÁY CÔNG TY TNHH UZIN METAL</t>
  </si>
  <si>
    <t>Cty CP Đầu tư Công nghiệp Việt Hoàng</t>
  </si>
  <si>
    <t>CÔNG TY TNHH GREENTECH HEADGEAR</t>
  </si>
  <si>
    <t>Đường D02, Khu công nghiệp Châu Đức, xã Nghĩa Thành, huyện Châu Đức, tỉnh Bà Rịa – Vũng Tàu.</t>
  </si>
  <si>
    <t>Philippin</t>
  </si>
  <si>
    <t>UZIN CO .LTD</t>
  </si>
  <si>
    <t>15-23, Yangjeong-ro 319 beo-gil, Namyangju-si, Gyeonggi-do, Republic of Korea.</t>
  </si>
  <si>
    <t xml:space="preserve">Sản xuất các bộ phận chi tiết dùng cho ngành sản xuất giày các loại với quy mô là 150.000.000 đôi/năm.
Sản xuất các bộ phận chi tiết bằng nhựa dùng cho ngành sản xuất giày các loại với quy mô là 30.000.000 đôi/năm.
Gia công các bộ phận chi tiết dùng cho ngành sản xuất giày các loại với quy mô là 70.000.000 sản phẩm/năm.
</t>
  </si>
  <si>
    <t>NHÀ MÁY SẢN XUẤT CÁC BỘ PHẬN CHI TIẾT GIÀY THỂ THAO CỦA CTY TAE KWANG VINA</t>
  </si>
  <si>
    <t>CÔNG TY CỔ PHẦN TAE KWANG VINA INDUSTRIAL</t>
  </si>
  <si>
    <t>Khu công nghiệp Biên Hòa 2, thành phố Biên Hòa, tỉnh Đồng Nai, Việt Nam.</t>
  </si>
  <si>
    <t>Sản xuất giường, tủ, bàn, ghế sofa, kệ với quy mô 450 tấn sp/năm</t>
  </si>
  <si>
    <t>Nhà máy Công ty TNHH Hometec, LLC tại KCN Giang Điền</t>
  </si>
  <si>
    <t>GT Investment LLC</t>
  </si>
  <si>
    <t>4707 North Royal Atlantic Drive, Tucker, GA, 30084, USA</t>
  </si>
  <si>
    <t xml:space="preserve">Sản xuất bánh xe đẩy công nghiệp, xe trong lĩnh vực vận chuyển với quy mô 200.000 sản phẩm/năm;
- Sản xuất, lắp ráp xe đẩy tay với quy mô 2.000 sản phẩm/năm.
- Sản xuất các linh kiện bằng cao su, nhựa dùng trong các loại máy móc với quy mô 50.000 sản phẩm/năm
</t>
  </si>
  <si>
    <t>Gia công cơ khí, xử lý bề mặt đường ống, mối nối, vòi bằng sắt, thép với quy mô 3.000 tấn/năm. Trong quy trình sản xuất không bao gồm công đoạn xi mạ.</t>
  </si>
  <si>
    <t>Nhà máy sản xuất Cty TNHH CN Bánh xe đẩy Herdar</t>
  </si>
  <si>
    <t>DỰ ÁN NHÀ MÁY CÔNG TY TNHH PIPING INDUSTRIES VIỆT NAM</t>
  </si>
  <si>
    <t>Ông SHEN, HSIN-YUEH</t>
  </si>
  <si>
    <t>Lầu 12, số 1, hẻm 52, đường Yu Xi, Khu Yong He, Xin Bei Shi, Đài Loan</t>
  </si>
  <si>
    <t>JINAN MECH PIPING TECHNOLOGY CO., LTD</t>
  </si>
  <si>
    <t>Meigui Zone Of Industrial Park, Pingyin, Jinan City, Shandong Province, China.</t>
  </si>
  <si>
    <t>Sản xuất thiết bị dây dẫn điện các loại với quy mô 250 tấn sản phẩm/năm</t>
  </si>
  <si>
    <t>NHÀ MÁY SẢN XUẤT CỦA CÔNG TY TNHH NITTO DENSEN KOGYO VIỆT NAM</t>
  </si>
  <si>
    <t>CÔNG TY NITTO DENSEN KOGYO / NITTO DENSEN KOUGYOU (S) PTE LTD</t>
  </si>
  <si>
    <t>1403-1, Heta, Bando-shi, Ibaraki-ken, Japan. / 2. 10 Anson Road # 16-01 International Plaza, Singapore (079903).</t>
  </si>
  <si>
    <t>Sản xuất, may túi xách, ví, bóp, thắt lưng bằng vải, da giả (simili), PU, da thành phẩm được xử lý hoàn chỉnh và các phụ kiện (không có công đoạn giặt và nhuộm) với quy mô 1.800.000 sản phẩm/năm</t>
  </si>
  <si>
    <t>Sản xuất, gia công bàn ghế, sô fa và ghế bành bằng gỗ được bọc vải và da với quy mô 3.000.000 sản phẩm/năm.</t>
  </si>
  <si>
    <t>Cty TNHH Ocean Ken International</t>
  </si>
  <si>
    <t>CÔNG TY TNHH BEVERLY CABINETRY (VIỆT NAM)</t>
  </si>
  <si>
    <t>ngày 06/10/2050</t>
  </si>
  <si>
    <t>Ông WU, MENG-SHUN</t>
  </si>
  <si>
    <t>#54 sec 3, Yuan Lu Road, Xi hu Township, Chang Hwa County, Taiwan</t>
  </si>
  <si>
    <t>Ông ZANG PING</t>
  </si>
  <si>
    <t>Rm 2001, No.16 Apartment, No1 Yinchuan Road, Qingdao City, Shandona, China</t>
  </si>
  <si>
    <t>Sản xuất, gia công đai ốc, đinh vít và bu-lông với quy mô 11.200 tấn/năm</t>
  </si>
  <si>
    <t>NHÀ MÁY CÔNG TY TNHH JNJ IND</t>
  </si>
  <si>
    <t>DAIJINBOLT IND INC./ 2. SAMJIN JEONGGONG CO., LTD</t>
  </si>
  <si>
    <t>242, Haean-ro, Danwon-gu, Ansan-si, Gyeonggi-do, Hàn Quốc / 7, Gogang-ro, Bucheon-si, Gyeonggi-do, Hàn Quốc</t>
  </si>
  <si>
    <t xml:space="preserve">Sản xuất các loại dây đai bằng nhựa, khóa dây đai bằng nhựa và nguyên phụ liệu đóng gói khác với quy mô 8.736 tấn sản phẩm/năm;
Sản xuất phụ liệu ngành may: khóa kéo, băng chun với quy mô 100 tấn sản phẩm/năm.
Thực hiện quyền xuất khẩu, nhập khẩu và phân phối bán buôn (không thành lập cơ sở bán buôn) các mặt hàng có mã HS: 3920, 8422.40,  8422.90, 8390, 3919.
</t>
  </si>
  <si>
    <t>NHÀ MÁY SẢN XUẤT CỦA CÔNG TY TNHH JS PACK</t>
  </si>
  <si>
    <t>Ông HAN MINSOP / Bà HAN JUNGSEO</t>
  </si>
  <si>
    <t>10, Yeouidong – ro 3 – gil, Yeongdeungpo-gu, Seoul, Hàn Quốc/ 10, Yeouidong – ro 3 – gil, Yeongdeungpo-gu, Seoul, Hàn Quốc</t>
  </si>
  <si>
    <t xml:space="preserve">Sản xuất đế giày và các phụ kiện, bộ phận của giày từ nhựa và cao su với quy mô 3.000 tấn sản phẩm/năm.
Kinh doanh bất động sản (cho thuê nhà xưởng với diện tích 5.220 m2).
</t>
  </si>
  <si>
    <t>ngày 01/12/2018</t>
  </si>
  <si>
    <t>0251-3682271/ '01208800998 (mỹ duy)</t>
  </si>
  <si>
    <t>0251-3682272</t>
  </si>
  <si>
    <t>NHÀ MÁY SẢN XUẤT VÀ NHÀ XƯỞNG CHO THUÊ CỦA CÔNG TY TNHH XIN RONG INTERNATIONAL</t>
  </si>
  <si>
    <t>ngày 21/4/2049</t>
  </si>
  <si>
    <t>Ông WU, JUI - HUNG / Ông CHOU, CHIH - JUNG</t>
  </si>
  <si>
    <t>5F-1, No.180, Dasheng Street, Naxun District, Taichung City / No. 13, Lane 26, Xueqian Road, QiaotouVillage, Huatan Township, Changhua County – Taiwan</t>
  </si>
  <si>
    <t>Kinh doanh dịch vụ ăn uống, nhà hàng; cung cấp dịch vụ ăn uống, tiệc tối, hội nghị, đám cưới; cung cấp suất ăn công nghiệp.</t>
  </si>
  <si>
    <t>Sản xuất các loại keo PU, Adhesive sử dụng trong ngành công nghiệp sản xuất da, giày với quy mô 10,800 tấn sản phẩm/năm</t>
  </si>
  <si>
    <t>CÔNG TY TNHH WHOLE FOOD LAND</t>
  </si>
  <si>
    <t>tháng 4/2019</t>
  </si>
  <si>
    <t>HWA EUM CO., LTD</t>
  </si>
  <si>
    <t>DỰ ÁN NHÀ MÁY SẢN XUẤT CỦA CÔNG TY TNHH JFK VINA (CÔNG TY TNHH CES KOREA VI)</t>
  </si>
  <si>
    <t>CHO THUÊ NX 491,15M2</t>
  </si>
  <si>
    <t xml:space="preserve"> Sản xuất và lắp ráp ổ cắm điện với quy mô 8.500.000 sản phẩm/năm.
 Sản xuất các loại đèn chiếu sáng với quy mô 1.200.000 sản phẩm/năm.
Sản xuất đế và mặt ổ cắm điện bằng nhựa với quy mô 48.000 bộ sản phẩm/năm.
Thực hiện quyền nhập khẩu đối với mặt hàng có mã HS
</t>
  </si>
  <si>
    <t>Sản xuất các sản phẩm gỗ, các chi tiết sản phẩm gỗ từ nguồn gỗ nhập khẩu chính ngạch; sản xuất nhựa dẻo và nhựa cứng; xây dựng khu nhà ở cho công nhân; cho thuê nhà xưởng dôi dư; sản xuất các sản phẩm bằng da thành phẩm và vải giả da. Kinh doanh BĐS (cho thuê NX 38.552 m2)</t>
  </si>
  <si>
    <t xml:space="preserve">Lắp đặt hệ thống điện gồm dây dẫn và thiết bị điện với quy mô doanh thu 50.000 USD/năm.
Lắp đặt hệ thống chuông báo cháy với quy mô doanh thu 40.000 USD/năm.
Lắp đặt hệ thống mạng, cáp truyền hình, ăng ten với quy mô doanh thu 40.000 USD/năm.
Sản xuất, gia công, sửa chữa khuôn mẫu các loại và linh kiện; sản xuất khung thép mẫu làm vỏ ô tô, cẩu trục, băng tải với quy mô 600 tấn/năm. Trong quy trình sản xuất không bao gồm công đoạn xi mạ.
Sản xuất các giá đỡ sử dụng trong lắp đặt hệ thống các thiết bị năng lượng mặt trời, tái tạo các thiết bị năng lượng mặt trời với quy mô 300 tấn/năm. Trong quy trình sản xuất không bao gồm công đoạn xi mạ.
Lắp đặt hệ thống các thiết bị năng lượng mặt trời với quy mô doanh thu 200.000 USD/năm.
Lắp đặt và sửa chữa các hệ thống cấp, thoát nước, lò sưởi và điều hòa không khí với quy mô doanh thu 50.000 USD/năm.
Lắp ráp linh kiện mô tơ điện với quy mô 300 tấn/năm.
Lắp ráp kệ để đồ bằng sắt với quy mô 300 tấn/năm.
Dịch vụ kiến trúc (CPC 8671).
Tư vấn kỹ thuật (CPC 8672).
</t>
  </si>
  <si>
    <t>TAK MANUFACTURING CO., LTD.; Giấy phép thành lập số 1220-01-004548 cấp ngày 10 tháng 6 năm 1958 tại Nhật Bản; trụ sở chính đặt tại: 2-5-7 Hommachi, Chuo-ku, Osaka-shi, Japan.</t>
  </si>
  <si>
    <t xml:space="preserve">Sản xuất, gia công linh kiện máy hút bụi (không có công đoạn xi mạ) với quy mô 1.500 tấn sản phẩm/ năm.
Sản xuất và gia công các thành phần, linh kiện bằng kim loại cho ngành chế tạo  điện tử, điện gia dụng, điện công nghiệp (không có công đoạn xi mạ) với quy mô 130 tấn sản phẩm/ năm.
Thực hiện quyền xuất khẩu, nhập khẩu các loại phụ tùng, phụ kiện, linh kiện của máy hút bụi, máy ảnh kỹ thuật số, điện thoại di động (bao gồm các mã HS 3926, 7318, 7320, 8483, 8508).
</t>
  </si>
  <si>
    <t xml:space="preserve"> GOLDEN ERA PRECISION INDUSTRY CO., LTD; Giấy chứng nhận đăng ký kinh doanh số 200316, ngày 07 tháng 12 năm 2017 tại Seychelles; trụ sở chính đặt tại No. 4, Franky Building, Providence Industrial Estate, Mahe, Seychelles. </t>
  </si>
  <si>
    <t xml:space="preserve">Sản xuất thiết bị đo lường, kiểm tra, định hướng và điều khiển với quy mô 6.000 sản phẩm/năm.
Lập trình máy vi tính, sản xuất phần mềm với doanh thu khoảng 1.000.000 USD/năm.
Tư vấn, thiết kế hệ thống mạng máy tính với doanh thu khoảng 1.000.000 USD/năm.
Lắp đặt thiết bị văn phòng và linh kiện, thiết bị điện tử, thiết bị mạng máy tính với doanh thu khoảng 500.000 USD/năm.
Sửa chữa, bảo trì máy tính, mạng máy tính và thiết bị với doanh thu khoảng 500.000 USD/năm.
Hoạt động dịch vụ công nghệ thông tin và dịch vụ khác liên quan đến máy vi tính với doanh thu khoảng 500.000 USD/năm.
Lắp đặt thiết bị phòng cháy chữa cháy, thiết bị chống sét, hệ thống báo động chống trộm, hệ thống camera quan sát; lắp đặt dây dẫn và thiết bị điện, đường dây thông tin liên lạc, hệ thống chiếu sáng với doanh thu khoảng 250.000 USD/năm;
Lắp đặt hệ thống sưởi và điều hòa không khí trong nhà tại các công trình xây dựng khác với doanh thu khoảng 250.000 USD/năm;
Lắp đặt hệ thống xây dựng khác với doanh thu khoảng 250.000 USD/năm;
Thực hiện quyền xuất khẩu, quyền nhập khẩu và phân phối bán buôn (không thành lập cơ sở bán buôn) 
</t>
  </si>
  <si>
    <t>Dự án nhà máy sản xuất của Cty CP Dịch vụ hỗ trợ Dệt &amp; Nhuộm Hàn Quốc</t>
  </si>
  <si>
    <t>đến hết ngày 6/5/2033</t>
  </si>
  <si>
    <t>0251-3560061</t>
  </si>
  <si>
    <t>0813926920 (Ms Ngọc Ánh)</t>
  </si>
  <si>
    <t>0375215678 (Ms An)</t>
  </si>
  <si>
    <t>061-3784370/ 0936718884 (Ms Nguyệt Anh)</t>
  </si>
  <si>
    <t>0251-3560057/ 0906572188 (MS HỒNG)</t>
  </si>
  <si>
    <t>0283-9140693 (MS DIỄM)</t>
  </si>
  <si>
    <t>061-8890999/ 0987142465 (MR KHÁNH)</t>
  </si>
  <si>
    <t>0251-3930996/ 0772679681 (MR TÂM)</t>
  </si>
  <si>
    <t>016706308587/ 08-22530741 (A Đạt)/ 0909705996 (MS THƠ0</t>
  </si>
  <si>
    <t>061-3514699 (C.PHượng)/ 0906848019 (MS MAI)</t>
  </si>
  <si>
    <t>0251-3686679 / 0335502163 (MS HẠ)</t>
  </si>
  <si>
    <t>phân khu Formosa, có ủy quyền cho ông Hsieh ching Hung (từ 10/1/2019 đến 31/12/2019)</t>
  </si>
  <si>
    <t>0251-3514336</t>
  </si>
  <si>
    <t>vanhoaqn2000@gmail.com</t>
  </si>
  <si>
    <t>0251-3514335/ 0933055822 (Ms Thảo)</t>
  </si>
  <si>
    <t xml:space="preserve">   </t>
  </si>
  <si>
    <t>061-3681196/97</t>
  </si>
  <si>
    <t>0251-3682230 (MS HIÊN - TGĐ)</t>
  </si>
  <si>
    <t>0251-3992552/ 993616/ 0908367873 (MS DUNG0</t>
  </si>
  <si>
    <t xml:space="preserve"> Giai đoạn 1 (thực hiện quyền xuất khẩu, quyền nhập khẩu, quyền phân phối bán buôn (không thành lập cơ sở bán buôn) và dịch vụ bảo trì, bảo dưỡng, sửa chữa sản phẩm của Công ty sản xuất và cung cấp, dịch vụ tư vấn kỹ thuật, dịch vụ tư vấn quản lý marketing và dịch vụ tư vấn quản lý sản xuất): Đi vào hoạt động từ tháng 11 năm 2018.
 Giai đoạn 2 (sản xuất và gia công các loại chai lọ bằng nhôm và bằng plastic): Dự kiến đi vào hoạt động từ tháng 7 năm 2020.</t>
  </si>
  <si>
    <t>0251-3680852 / 0907.997872 (Ms Diễm)</t>
  </si>
  <si>
    <t>quý 4 năm 2016, xin giãn đến tháng 12/2018, điều chỉnh trên GP đến tháng 12/2020 (ngày 10/12/2018)</t>
  </si>
  <si>
    <t>DỰ ÁN NHÀ MÁY SẢN XUẤT CỦA CÔNG TY TNHH HWASEUNG CHEMICAL ViỆT NAM</t>
  </si>
  <si>
    <t>gia hạn tiến độ đến tháng 1/2018, GIÃN ĐẾN THÁNG 01/2020 (QĐ 02 ngày 23/01/2019)</t>
  </si>
  <si>
    <t>0251-3782266</t>
  </si>
  <si>
    <t>0251-3782267/ 0962111187 (ms Cảnh)</t>
  </si>
  <si>
    <t>tháng 12/2018, giãn đến 31/3/2019 (QĐ 01 ngày 15/01/2019)</t>
  </si>
  <si>
    <t>tháng 6/2019, giãn đến tháng 9/2019 &amp; tiến độ góp vốn đến 16/11/2019 (QĐ 03 ngày 24/01/2019)</t>
  </si>
  <si>
    <t>CTY TNHH VIỆT NAM COSMOS</t>
  </si>
  <si>
    <t>CTY TNHH TOPS TECH</t>
  </si>
  <si>
    <t>CTY TNHH VIETNAM INTERNATIONAL PRODUCTION</t>
  </si>
  <si>
    <t>CTY TNHH MTV KAJI</t>
  </si>
  <si>
    <t>LONG THÀNH</t>
  </si>
  <si>
    <t>CTY TNHH GOLDEN SPEED (VIỆT NAM)</t>
  </si>
  <si>
    <t>DỆT MAY NHƠN TRẠCH (THUÊ NX CTY KHẢI TOÀN)</t>
  </si>
  <si>
    <t>tháng 11/2018 (DV thương mại hdong0</t>
  </si>
  <si>
    <t>0251-38966158</t>
  </si>
  <si>
    <t>0251-38966138</t>
  </si>
  <si>
    <t>thaáng 1/2019</t>
  </si>
  <si>
    <t>1100522058-001</t>
  </si>
  <si>
    <t>0251-2814520/521</t>
  </si>
  <si>
    <t>0251-2814519</t>
  </si>
  <si>
    <t>\</t>
  </si>
  <si>
    <t xml:space="preserve">Sản xuất, gia công, lắp ráp xích xe đạp, xích xe máy, xích xe động cơ, xích lăn và phụ kiện của xích xe đạp, xích xe máy, xích xe động cơ, xích lăn; đĩa xích, sên bộ và phụ kiện của đĩa xích, sên bộ; linh phụ kiện của xe đạp, xe máy, xe ô tô. Trong quy trình sản xuất nêu trên không bao gồm công đoạn xi mạ với quy mô 990 tấn/năm.
Thực hiện dịch vụ kiểm tra chất lượng, làm sạch, đóng gói.
Thực hiện dịch vụ sửa chữa, bảo trì, bảo dưỡng các sản phẩm do Công ty sản xuất.
Thực hiện quyền xuất khẩu, quyền nhập khẩu và quyền phân phối bán buôn (không lập cơ sở bán buôn) các mặt hàng có mã HS sau: 7315, 8483, 8511, 8512, 8708, 8482, 8714, 8301, 3926, 4011, 4012, 4013, 4016, 8407, 8408, 8409, 3402, 3307, 8412, 8481, 4010, 8457.
</t>
  </si>
  <si>
    <t xml:space="preserve">Gia công cơ khí, gia công cắt, gọt, tạo khuôn kim loại với quy mô 120 tấn/năm.
Sản xuất linh kiện, thiết bị cơ khí công nghiệp với quy mô 300 tấn/năm.
Sản xuất các bộ phận cơ khí tự động hóa và vỏ ngoài bằng kim loại với quy mô 60 tấn sản phẩm/năm.
</t>
  </si>
  <si>
    <t>DỰ ÁN NHÀ MÁY SẢN XUẤT CỦA CÔNG TY TNHH HƯNG NGHIỆP KMC (VIỆT NAM)</t>
  </si>
  <si>
    <t>NHÀ MÁY CÔNG TY TNHH SUN JIN LASER VINA</t>
  </si>
  <si>
    <t>Cty TNHH xích KMC Việt Nam</t>
  </si>
  <si>
    <t>KMC (KUEI MENG) INTERNATIONAL INC</t>
  </si>
  <si>
    <t>8F-5, No.425, Chung hua Road, Yung Kang City, Tainan County, Taiwan (R.O.C)</t>
  </si>
  <si>
    <t>Ông OH JOONG CHEOL/ Ông CHO WON YONG / Ông JI TAESEOB</t>
  </si>
  <si>
    <t xml:space="preserve">306-1004 Segwang &amp; Richvil # 605, Doojeong-dong, Cheonan City, Chungcheongnam-do, Korea/ 
478, Jangam-ri, Idong-myeon, Pocheon-si, Gyeonggi-do, Korea; chỗ ở hiện tại: 11-3 Jaeungri-1 gil Jiksan-eup, Cheonan-si, Seobuk-gu Chungcheongnam-do, Korea / 
680, Dopyong-ri, Idong-myeon, Pocheon-si, Gyeonggi-do, Korea
</t>
  </si>
  <si>
    <t>Sản xuất thực phẩm và phụ gia thực phẩm với quy mô 3.000 tấn sản phẩm/năm.</t>
  </si>
  <si>
    <t>Thực hiện dịch vụ gia công xử lý bề mặt cho các sản phẩm công nghiệp (bao gồm công đoạn xi mạ) với công suất 5.000 tấn sản phẩm/năm.</t>
  </si>
  <si>
    <t>CÔNG TY TNHH SEMBA TOHKA VIỆT NAM</t>
  </si>
  <si>
    <t xml:space="preserve">CÔNG TY TNHH WAKO VIỆT NAM – CHI NHÁNH LONG ĐỨC </t>
  </si>
  <si>
    <t>ngày 16/10/2057</t>
  </si>
  <si>
    <t>SEMBA TOHKA INDUSTRIES CO., LTD</t>
  </si>
  <si>
    <t>2-1-10, Namiki-cho, Mooka-shi, Tochigi, Nhật Bản.</t>
  </si>
  <si>
    <t>Khu công nghiệp Nhơn Trạch III – Giai đoạn 2, Xã Hiệp Phước, huyện Nhơn Trạch, tỉnh Đồng Nai, Việt Nam.</t>
  </si>
  <si>
    <t>ngày 16/10/2059</t>
  </si>
  <si>
    <t>Sản xuất các sản phẩm cơ khí chính xác, tự động hóa và robot với quy mô 100 tấn sản phẩm/năm.</t>
  </si>
  <si>
    <t>Sản xuất hàng may mặc các loại (bao gồm công đoạn in) với quy mô khoảng 100.000 sản phẩm/năm, tương đương 100 tấn sản phẩm/năm.</t>
  </si>
  <si>
    <t>Sản xuất và gia công thảm, chăn đệm, drap, gối, nệm với quy mô 180 tấn sản phẩm/năm.</t>
  </si>
  <si>
    <t>CHI NHÁNH CÔNG TY TNHH THIẾT BỊ OTS VIỆT NAM</t>
  </si>
  <si>
    <t>CÔNG TY TNHH GAME DAY APPAREL VIETNAM</t>
  </si>
  <si>
    <t>NHÀ MÁY CÔNG TY TNHH YASLYNN</t>
  </si>
  <si>
    <t>Công ty TNHH Hung Ta Việt Nam</t>
  </si>
  <si>
    <t>CÔNG TY TNHH THIẾT BỊ OTS VIỆT NAM</t>
  </si>
  <si>
    <t>Tầng 1, Tòa nhà Vinaconex, số 47 Điện Biên Phủ, phường Đa Kao, quận 1, Thành phố Hồ Chí Minh.</t>
  </si>
  <si>
    <t>Ông CHEN, CHUN - CHING / Ông LAI, YU - JEN / Bà CHEN, HSIAO – MEI /  Bà XIE MIN YAN</t>
  </si>
  <si>
    <t xml:space="preserve">2F., No.12-1, Ln.24, Kinmen St.,Zhongzheng Dist., Taipei City 100, Taiwan (R.O.C). / 
No.49-13, Meifeng Xuejia Dist., Tainan City 72653, Taiwan (R.O.C)./ 
3F., No 517, Xinshu Rd., Xinzhuang Dist., New Taipei City 242, Taiwan (R.O.C). /  
No.33 Xiexi Team, Dacaicun, Miaoji Town, Yinan County, Anhui Province, China.
</t>
  </si>
  <si>
    <t>Đài Loan - Trung Quốc</t>
  </si>
  <si>
    <t>đang cho Cty Elensys TPHCM thuê (tháng 02/2020 hết hạn)</t>
  </si>
  <si>
    <t xml:space="preserve">Sản xuất các loại linh kiện, phụ tùng, cụm linh kiện, cụm phụ tùng bằng kim loại và nhựa dùng cho xe ô tô, xe ô tô điện, xe trượt tuyết, xe bốn bánh chuyên dùng chạy địa hình với quy mô 100.000 sản phẩm/năm, tương đương 1.000 tấn sản phẩm/năm.
Sản xuất linh kiện, phụ tùng, cụm linh kiện, cụm phụ tùng bằng kim loại và nhựa dùng cho xe mô tô, xe máy; sản xuất linh kiện, phụ tùng, cụm linh kiện, cụm phụ tùng của các loại xe đạp điện hai bánh, xe đạp điện ba bánh, xe máy điện hai bánh, xe máy điện ba bánh với quy mô 200.000 sản phẩm/năm, tuowngd đương 2.000 tấn sản phẩm/năm.
Sản xuất các loại xe hai bánh, xe ba bánh, xe đẩy, xe lăn cho người khuyết tật và linh kiện, phụ tùng, cụm linh kiện, cụm phụ tùng dùng cho các loại xe hai bánh, xe ba bánh, xe đẩy, xe lăn cho người khuyết tật với quy mô 100.000 sản phẩm/năm, tương đương 1.000 tấn sản phẩm/năm.
Sản xuất các loại giường, tủ, bàn, ghế bằng kim loại và linh kiện, phụ tùng, cụm linh kiện, cụm phụ tùng của giường, tủ, bàn, ghế bằng kim loại với quy mô 50.000 sản phẩm/năm, tương đương 50 tấn sản phẩm/năm.
Chế tạo khuôn mẫu với quy mô 100 sản phẩm/năm, tương đương 50 tấn sản phẩm/năm.
Cắt, kéo, cán thép dùng cho các sản phẩm cơ khí với quy mô 50.000 sản phẩm/năm, tương đương 50 tấn sản phẩm/năm.
</t>
  </si>
  <si>
    <t xml:space="preserve">Sản xuất mực in với quy mô 467,8 tấn sản phẩm/năm;
Sản xuất giấy cuộn với quy mô 90 cuộn/năm, tương đương 89,8 tấn sản phẩm/năm;
Kinh doanh bất động sản (cho thuê nhà xưởng, nhà kho, nhà văn phòng với diện tích 2.000 m2).
</t>
  </si>
  <si>
    <t xml:space="preserve">Sản xuất, gia công các chi tiết cho ngành giày, dép với quy mô 95.472.000 sản phẩm/năm, tương đương 9.500 tấn/năm;
Sản xuất, gia công các chi tiết cho vali, túi xách với quy mô 2.000.000 sản phẩm/năm, tương đương 400 tấn/năm;
Sản xuất khuôn đồng, khuôn in lụa với quy mô 240.000 sản phẩm/năm, tương đương 250 tấn/năm;
Sản xuất bóng với quy mô 2.000.000 sản phẩm/năm, tương đương 400 tấn/năm;
Sản xuất các cho tiết quần áo với quy mô 2.000.000 sản phẩm/năm, tương đương 400 tấn/năm.                                                                                                                                                                                       
</t>
  </si>
  <si>
    <t>CÔNG TY CỔ PHẦN SYF VIỆT NAM</t>
  </si>
  <si>
    <t>NHÀ MÁY CÔNG TY TNHH SC VINA TẠI KCN GIANG ĐIỀN</t>
  </si>
  <si>
    <t xml:space="preserve">CÔNG TY TNHH LI KANG VIỆT NAM </t>
  </si>
  <si>
    <t>Công ty HH cơ khí Động lực Toàn Cầu</t>
  </si>
  <si>
    <t>JIASHAN YONGFENG AUTO PARTS CO., LTD / CÔNG TY CỔ PHẦN CÔNG NGHIỆP CHÍNH XÁC VIỆT NAM/  Ông LAI, MING - CHUAN</t>
  </si>
  <si>
    <t>No.118 Chenggong Road, Huimin Subdistrict, Jiashan, Zhejiang, China./ 
Lô VIII-1, đường số 6, Khu công nghiệp Hố Nai, xã Hố Nai 3, huyện Trảng Bom, tỉnh Đồng Nai. / 
11F, No. 417-2, Sec. 6, Minquan E Rd., Neihu District, Taipei City 114 Taiwan.</t>
  </si>
  <si>
    <t>Trung Quốc - Việt Nam - Đài Loan</t>
  </si>
  <si>
    <t>SC-INT CO., LTD</t>
  </si>
  <si>
    <t>Building A-617. 281, Hyomnyeok-ro, Siheung-si, Gyeonggi-do, Hàn Quốc.</t>
  </si>
  <si>
    <t>EVERLASTING PROFITABLE INTERNATIONAL CO., LTD.</t>
  </si>
  <si>
    <t>Level 1, Central Bank of Samoa Building, Beach Road, Apia, Samoa.</t>
  </si>
  <si>
    <t xml:space="preserve">Sản xuất đồ gỗ nội thất với quy mô 200.000 sản phẩm/năm;
Sản xuất giường, tủ, bàn, ghế với quy mô 200.000 sản phẩm/năm.
</t>
  </si>
  <si>
    <t>DỰ ÁN CÔNG TY TNHH MTV LEATHER MASTER TẠI KCN TAM PHƯỚC</t>
  </si>
  <si>
    <t>Công ty TNHH thương mại Chế biến gỗ Tân Sài Gòn</t>
  </si>
  <si>
    <t>ZHOU DAN</t>
  </si>
  <si>
    <t>Số 004, quận Liên Đường, thành phố Hữu Tiến, tỉnh Hồ Nam, Trung Quốc.</t>
  </si>
  <si>
    <t xml:space="preserve">Sản xuất, gia công nguyên phụ liệu hàng may mặc với quy mô 11.000.000 sản phẩm/năm.
Thực hiện quyền xuất khẩu, quyền nhập khẩu và quyền phân phối bán buôn (không thành lập cơ sở bán buôn) các mặt hàng có mã HS: 3920, 3921, 3926, 4202, 5401, 5407, 5604, 5607, 5806, 7317, 7415, 8451, 8477, 9607.
</t>
  </si>
  <si>
    <t>Sản xuất, chế biến các loại hạt ăn được (hạt điều, hạt hạnh nhân, hạt hồ trăn, hạt óc chó, hạt maca, hạt hạch Brazil và các loại hạt khác) với quy mô 10.000 tấn sản phẩm/năm.</t>
  </si>
  <si>
    <t>NHÀ MÁY CÔNG TY TNHH OKUGAWA VIỆT NAM</t>
  </si>
  <si>
    <t>NHÀ MÁY CHẾ BIẾN THỰC PHẨM OLAM VIỆT NAM</t>
  </si>
  <si>
    <t>OKUGAWA CO., LTD</t>
  </si>
  <si>
    <t>2-1-46 Higashiobase, Higashinari-ku, Osaka-shi.</t>
  </si>
  <si>
    <t>OLAM INTERNATIONAL LIMITED</t>
  </si>
  <si>
    <t>Số 7 Straits View, #20-01, Marina One East Tower, Singapore (018936)</t>
  </si>
  <si>
    <t xml:space="preserve">Sản xuất mũ giày dép, linh kiện giày… với quy mô 27.180.000 đôi sản phẩm/năm.
 Dự án hoạt động theo loại hình doanh nghiệp chế xuất và phải đáp ứng đầy đủ các điều kiện về hoạt động của loại hình doanh nghiệp này theo quy định.
</t>
  </si>
  <si>
    <t>NHÀ MÁY SẢN XUẤT CHANG SHIN VIỆT NAM TẠI KHU CÔNG NGHIỆP TÂN PHÚ</t>
  </si>
  <si>
    <t>tháng 07/2020</t>
  </si>
  <si>
    <t>CÔNG TY CHANG SHIN VIỆT NAM TRÁCH NHIỆM HỮU HẠN</t>
  </si>
  <si>
    <t>Khu công nghiệp Thạnh Phú, xã Thạnh Phú, huyện Vĩnh Cửu, tỉnh Đồng Nai.</t>
  </si>
  <si>
    <t>Lắp ráp linh kiện điện tử với quy mô 100.000 sản phẩm/năm</t>
  </si>
  <si>
    <t>NHÀ MÁY CÔNG TY TNHH NĂNG LƯỢNG MỚI CENTER VIỆT NAM</t>
  </si>
  <si>
    <t>SHENZHEN CENTER POWER TECH CO., LTD</t>
  </si>
  <si>
    <t>Office building and Factory building #1,#2,#3,#8 and #9 (floors, 1-5), Vision Technologycal park, Tongfu Industrial Zone, Dapeng street, Dapeng New District, Shenzhen, China</t>
  </si>
  <si>
    <t xml:space="preserve">Sản xuất thiết bị sử dụng trong công trình xây dựng (kẹp xà gồ, đai treo ống,…), không bao gồm công đoạn xi mạ với quy mô 4.000.000 bộ sản phẩm/năm, tương đương 90 tấn/năm.
Sản xuất các loại phụ kiện đi kèm như tắc kê nhựa, long đền nhựa,.. với quy mô 350.000 cái/năm, tương đương 0,03 tấn/năm.
</t>
  </si>
  <si>
    <t xml:space="preserve">Sản xuất viên nén gỗ với quy mô 72.000 tấn/năm;
Kinh doanh bất động sản: Cho thuê nhà xưởng với diện tích 5.040 m2;
Thực hiện quyền xuất khẩu, quyền phân phối bán buôn (không thành lập cơ sở bán buôn) hàng hóa có mã HS 4401
</t>
  </si>
  <si>
    <t xml:space="preserve">Giai đoạn 1: Dự án bắt đầu đi vào hoạt động sản xuất kinh doanh từ tháng 6 năm 2007 với tổng vốn đầu tư 400.000.000.000 đồng Việt Nam, tương đương 24.922.118 đô la Mỹ).
Giai đoạn 2: Dự án bắt đầu đi vào hoạt động sản xuất kinh doanh từ tháng 09 năm 2018 với tổng vốn đầu tư 370.400.000.000 đồng Việt Nam, tương đương 23.077.882 đô la Mỹ).
</t>
  </si>
  <si>
    <t>Cty TNHH Yujin Fluid Việt Nam ( trước là Yujin Compressor Việt Nam)</t>
  </si>
  <si>
    <t xml:space="preserve">Sản xuất, lắp đặt và sửa chữa máy nén khí và linh kiện của nó với quy mô 500 máy/năm tương đương 150 tấn/năm;
Sản xuất, lắp đặt và sửa chữa máy sản xuất nước lạnh (chiller) và linh kiện của nó với quy mô 50 máy/năm tương đương 25 tấn/năm;
Sản xuất, lắp đặt và sửa chữa máy sấy khí nén và linh kiện của nó với quy mô 1.200 máy/năm tương đương 60 tấn/năm.
Kinh doanh bất động sản (cho thuê nhà xưởng với diện tích là 2.000 m2).
Thực hiện quyền nhập khẩu và quyền phân phối bán buôn (không thành lập cơ sở bán buôn) 
</t>
  </si>
  <si>
    <t>TOKO, INC</t>
  </si>
  <si>
    <t>471043000123</t>
  </si>
  <si>
    <t>9881008442</t>
  </si>
  <si>
    <t>CÔNG TY TNHH IWASAKI VIỆT NAM</t>
  </si>
  <si>
    <t>Công ty TNHH Đầu tư Cùng Phát</t>
  </si>
  <si>
    <t>Sản xuất các sản phẩm làm từ vải bố và da như thắt lưng, ví, túi xách,...</t>
  </si>
  <si>
    <t xml:space="preserve"> Giai đoạn 1: Đã đi vào hoạt động sản xuất kinh doanh từ tháng 3 năm 2001.
 Giai đoạn 2:
 Khởi công xây dựng vào tháng 8 năm 2018.
 Lắp đặt máy móc thiết bị vào tháng 01 năm 2019.
 Dự kiến đi vào hoạt động vào tháng 02 năm 2019.
</t>
  </si>
  <si>
    <r>
      <t>Sản xuất các loại nhôm phôi cây (billet), thanh nhôm khô, thanh nhôm phủ bề mặt, các sản phẩm nhôm phụ kiện dùng trong công nghiệp và các loại khung cửa, cửa sổ, cửa ra vào bằng nhôm và bằng nhựa dùng cho nhà ở, văn phòng và các công trình dân dụng và công nghiệp và các phụ kiện, bộ phận kèm theo của các sản phẩm này; Sản xuất mái che nhà để xe, hàng rào, cửa cổng, mái hiên và các sản phẩm ngoại thất khác bằng nhôm và bằng nhựa dùng cho nhà ở, văn phòng và các công trình dân dụng và công nghiệp  và các phụ kiện, bộ phận kèm theo của các sản phẩm này; Thu hồi và kinh doanh phụ phẩm phát sinh từ các quá trình sản xuất: dung dịch nhôm sunphat, bột nhôm hydroxyt, hỗn hợp nhôm và oxit nhôm; lắp đặt cửa ra vào, cửa sổ, khung cửa ra vào, khung cửa sổ bằng nhôm hoặc những vật liệu khác, lắp gương, kính và các công việc hoàn thiện nhà khác với quy mô 1.080.000 sản phẩm/năm.</t>
    </r>
    <r>
      <rPr>
        <sz val="9"/>
        <color indexed="10"/>
        <rFont val="Times New Roman"/>
        <family val="1"/>
      </rPr>
      <t>Thực hiện quyền xuất nhập khẩu, quyền phân phối</t>
    </r>
  </si>
  <si>
    <t xml:space="preserve">Sản xuất và gia công các sản phẩm may mặc với quy mô 3.000.000 sản phẩm/năm.
Sản xuất các loại vải thành phẩm với quy mô khoảng 95.000.000 m/năm, trong đó:
Triển khai sản xuất tại nhà xưởng 1 tại Khu công nghiệp Long Thành, xã Tam An, huyện Long Thành, tỉnh Đồng Nai với quy mô 55.000.000 m/năm.
Triển khai sản xuất tại nhà xưởng 2 (thuê nhà xưởng của Công ty TNHH Samil Textile tại Khu công nghiệp Long Thành, huyện Long Thành, tỉnh Đồng Nai) với quy mô 40.000.000 m/năm tương đương 9.000 tấn/năm. Trong quy trình sản xuất tại nhà xưởng 2 không bao gồm công đoạn nhuộm.
Thực hiện quyền xuất khẩu, quyền nhập khẩu và quyền phân phối bán buôn (không lập cơ sở bán buôn) 
</t>
  </si>
  <si>
    <t>Sản xuất linh kiện và thiết bị điện chiếu sáng với quy mô 300.000 sản phẩm/năm.
Trong quy trình sản xuất không bao gồm công đoạn xi mạ
thực hiện dịch vụ tư vấn quản lý (CPC 865).</t>
  </si>
  <si>
    <t xml:space="preserve">Sản xuất đồ gỗ nội thất (giường, tủ, bàn, ghế) với quy mô 2.000.000 sản phẩm/năm.
Sản xuất bản lề, tay nắm, tay cầm, ổ khóa (bao gồm công đoạn xi mạ) với quy mô 50.000 sản phẩm/năm, tương đương 20 tấn sản phẩm/năm.
Sản xuất cấu kiện kim loại (bao gồm công đoạn xi mạ) với quy mô 7.200.000 sản phẩm/năm, tương đương 50.000 tấn sản phẩm/năm.
Sản xuất gỗ dán, gỗ lạng, ván ép và ván mỏng khác (ván PB, ván MDF) với quy mô 250.000 m2/năm.
Sản xuất đồ điện dân dụng với quy mô 200.000 sản phẩm/năm, tương đương 3.200 tấn sản phẩm/năm.
</t>
  </si>
  <si>
    <t xml:space="preserve">Sản xuất sản phẩm, linh kiện cho thiết bị dùng trong bệnh viện như: giường và các bộ phận của giường, xe đẩy y tế, tủ, bàn ăn cho bệnh nhân, băng ca, v.v… không bao gồm công đoạn xi mạ.
thực hiện dịch vụ bảo dưỡng và sửa chữa đối với các sản phẩm do Công ty sản xuất, nhập khẩu và phân phối; </t>
  </si>
  <si>
    <t>tháng 8 năm 2019, diều chỉnh tiến dộ trên GP là tháng 10/2019</t>
  </si>
  <si>
    <t>Gia công cơ khí với quy mô 50.000 tấn/năm (trong quy trình sản xuất không có công đoạn xi mạ). sản xuất tấm kim loại bằng nhôm, thép, inox.</t>
  </si>
  <si>
    <t>tháng 01/2019, điều chỉnh trên GP là tháng 5/2019</t>
  </si>
  <si>
    <t>Sản xuất bu-lông, đai, đinh vít và chốt gài bằng kim loại với quy mô công suất 5.000 tấn/năm; thực hiện quyền nhập khẩu và phân phối bán buôn, bán lẻ (không thành lập cơ sở bán buôn, bán lẻ) mặt hàng có mã HS 7318. Kinh doanh BĐS (thuê NX với S là 990 m2)</t>
  </si>
  <si>
    <t xml:space="preserve">Vị trí thứ nhất: Số 3, đường 15A, Khu công nghiệp Biên Hòa II, thành phố Biên Hòa, tỉnh Đồng Nai. Diện tích đất sử dụng: 4.879 m2.
Vị trí thứ hai: Số 19, đường 3A, Khu công nghiệp Biên Hòa II, thành phố Biên Hòa, tỉnh Đồng Nai. Công ty thuê nhà xưởng có diện tích 3.181 m2 của Công ty TNHH Young Sung Vina để triển khai dự án, thời hạn thuê đến ngày 13 tháng 11 năm 2023.
</t>
  </si>
  <si>
    <t>8 Marina Boulevard, #05-02 Marina Bay Financial Centre, Singapore (018981).</t>
  </si>
  <si>
    <t>CÔNG TY HỮU HẠN CHẾ TẠO CÔNG NGHIỆP VÀ GIA CÔNG CHẾ BIẾN HÀNG XUẤT KHẨU VIỆT NAM (VMEP); Giấy chứng nhận đăng ký doanh nghiệp số 0100113864, đăng ký lần đầu ngày 25 tháng 3 năm 1992, đăng ký thay đổi lần thứ 7 ngày 17 tháng 12 năm 2018 do Phòng Đăng ký kinh doanh – Sở Kế hoạch và Đầu tư tỉnh Đồng Nai cấp; trụ sở chính đặt tại: Khu phố 5, phường Tam Hiệp, thành phố Biên Hòa, tỉnh Đồng Nai.</t>
  </si>
  <si>
    <t xml:space="preserve"> CHI NHÁNH NHÀ MÁY SẢN XUẤT PHỤ TÙNG VÀ LẮP RÁP XE MÁY VÀ XE Ô TÔ CỦA CÔNG TY HỮU HẠN CHẾ TẠO CÔNG NGHIỆP VÀ GIA CÔNG CHẾ BIẾN HÀNG XUẤT KHẨU VIỆT NAM (VMEP) ( trước là Cty TNHH Ô tô Sanyang Việt Nam )</t>
  </si>
  <si>
    <t>Công ty TNHH Xin Rong International</t>
  </si>
  <si>
    <t>Sản xuất các loại khuôn kim loại, các chi tiết bộ phận khuôn kim loại dùng trong công nghiệp với quy mô 60 bộ/năm, tương đương 30 tấn sản phẩm/năm; Sản xuất các sản phẩm nhựa các loại với quy mô 20.000.000 sản phẩm/năm, tương đương 140 tấn sản phẩm/năm.  sửa chữa và bảo trì các loại khuôn kim loại, các chi tiết bộ phận khuôn kim loại dùng trong công nghiệp.</t>
  </si>
  <si>
    <t>xin gia hạn đến tháng 6/2018, tiếp tục giãn đến tháng 12/2018 (QĐ 23 ngày 27/7/2018), điều chỉnh GP là tháng 1/2019, xin giãn đến 31/12/2019 (QĐ 07 ngày 01/02/2019)</t>
  </si>
  <si>
    <t>0251-3566508/509 / 0979148378 (Ms Thuận)</t>
  </si>
  <si>
    <t>0251-3646088/058</t>
  </si>
  <si>
    <t>0906990585 (Ms Thảo)</t>
  </si>
  <si>
    <t>0251-3520067 / 0986989454 (Mr Luân)</t>
  </si>
  <si>
    <t>NHÀ MÁY SẢN XUẤT THÙNG NHỰA, THÙNG THIẾC CÁC LOẠI CỦA CÔNG TY TNHH SUPERIOR MULTI - PACKAGING VN</t>
  </si>
  <si>
    <t>THÁNG 11/2018</t>
  </si>
  <si>
    <t>0906887322 (Ms Tâm)</t>
  </si>
  <si>
    <t>061-3671211 / 0984660100 (ms Tiên)</t>
  </si>
  <si>
    <t>061-3743800/ 804</t>
  </si>
  <si>
    <t>Giai đoạn 1: tháng  năm 2020
Giai đoạn 2: tháng 10/2023</t>
  </si>
  <si>
    <t>0251-3686866/ 0120.7183517 / 0969537853(C Thủy)</t>
  </si>
  <si>
    <t>3603441761-001</t>
  </si>
  <si>
    <t>0251-3686866</t>
  </si>
  <si>
    <t>061-3514141 / 0946968871 (ms Thu)</t>
  </si>
  <si>
    <t>3701642642-010</t>
  </si>
  <si>
    <t>0251-3789226/ 0906.940494 (ms Hạnh)</t>
  </si>
  <si>
    <t>0961563817 (MS TÂM)/ 0972884760</t>
  </si>
  <si>
    <t>0906744878</t>
  </si>
  <si>
    <t>08-54319450/0251-3541616</t>
  </si>
  <si>
    <t>061-6278157</t>
  </si>
  <si>
    <t>0983884702 (ms Tuyết)/ 0903634357</t>
  </si>
  <si>
    <t>0251-3513881</t>
  </si>
  <si>
    <t>0914744006</t>
  </si>
  <si>
    <t>0251-3682087 / 0931278773 (Ms Ngân)</t>
  </si>
  <si>
    <t xml:space="preserve"> CÔNG TY TNHH STELLA LEATHER GOODS (HỒ CHÍ MINH) (trước là Cty TNHH Armapex)</t>
  </si>
  <si>
    <t xml:space="preserve">Sản xuất các thiết bị điều khiển tự động như các loại xi lanh, van, cụm van, đế van,… với công suất sản xuất dự kiến cho năm ổn định là 1.000.000 bộ sản phẩm/năm (tương đương 2.292 tấn sản phẩm/năm) bao gồm công đoạn xi mạ trong quy trình sản xuất với khối lượng xi mạ trên bề mặt các thiết bị khoảng 50 tấn/năm (tương đương 2.292 tấn sản phẩm/năm).
- Cho thuê văn phòng, nhà xưởng, nhà kho với diện tích khoảng 13.200 m2.
- Sản xuất ống nhựa cho thiết bị điều khiển tự động với công suất 1.860.000 cái/năm, tương đương 3.020 tấn sản phẩm/năm bao gồm công đoạn in trong quy trình sản xuất.
 - Sản xuất vỏ xi lanh với quy mô 380 tấn sản phẩm/năm.
 - Sản xuất chi tiết thiết bị khí nén với quy mô 3.000 tấn sản phẩm/năm. 
</t>
  </si>
  <si>
    <t>HWASEUNG CROWN CO., LTD</t>
  </si>
  <si>
    <t>tháng 6/2020, giãn tiến độ góp vốn đến 20/5/2019 (QĐ 09 ngày 05/3/2019)</t>
  </si>
  <si>
    <t>0251-3685868</t>
  </si>
  <si>
    <t>trụ sở chính của cty tại đường D02, KCN Châu Đức, xã Nghĩa Thành, huyện Châu Đức, tỉnh Bà Rịa - Vũng Tàu</t>
  </si>
  <si>
    <t>tháng 1/2019, giãn đến tháng 6/2019 (QĐ 08 ngày 05/3/2019)</t>
  </si>
  <si>
    <t>CTY TNHH KSM</t>
  </si>
  <si>
    <t>NHÀ MÁY GWANGJIN VINA - CHI NHÁNH ĐỒNG NAI</t>
  </si>
  <si>
    <t>AN PHƯỚC</t>
  </si>
  <si>
    <t>THÁNG 2/2019</t>
  </si>
  <si>
    <r>
      <t xml:space="preserve">* Giai đoạn 1: 
Hoàn thành xây dựng nhà máy thứ nhất: Tháng 12 năm 2018.
Hoàn thành lắp đặt máy móc thiết bị cho nhà máy thứ nhất: Tháng 01 năm 2019.
Vận hành thử: Tháng 02 năm 2019.
Dự kiến bắt đầu sản xuất kinh doanh: Tháng 03 năm 2019.
* Giai đoạn 2:
Hoàn thành xây dựng nhà máy thứ hai: Tháng 09 năm 2020.
Hoàn thành lắp đặt máy móc thiết bị cho nhà máy thứ hai: Tháng 11 năm 2020.
Vận hành thử: Tháng 01 năm 2021.
Dự kiến bắt đầu sản xuất kinh doanh: Tháng 02 năm 2021.
</t>
    </r>
    <r>
      <rPr>
        <b/>
        <sz val="9"/>
        <color rgb="FFFF0000"/>
        <rFont val="Times New Roman"/>
        <family val="1"/>
      </rPr>
      <t xml:space="preserve">giãn giai đoạn 1 thêm 11 tháng, gd2 thêm 24 tháng (QĐ 11 ngày 15/3/2019) * Giai đoạn 1:
- Hoàn thành xây dựng nhà máy thứ nhất: tháng 11 năm 2019.
- Hoàn thành lắp đặt máy móc thiết bị cho nhà máy thứ nhất: tháng 12 năm 2019.
- Vận hành thử: tháng 01 năm 2020.
- Dự kiến bắt đầu sản xuất kinh doanh: tháng 02 năm 2020.
* Giai đoạn 2:
- Hoàn thành xây dựng nhà máy thứ hai: tháng 09 năm 2022.
- Hoàn thành lắp đặt máy móc thiết bị cho nhà máy thứ hai: tháng 11 năm 2022.
- Vận hành thử: tháng 01 năm 2023.
- Dự kiến bắt đầu sản xuất kinh doanh: tháng 02 năm 2023.
</t>
    </r>
  </si>
  <si>
    <t>CTY TNHH SURMAN VIỆT NAM</t>
  </si>
  <si>
    <t>NHƠN TRẠCH II (THUÊ NHÀ XƯỞNG CTY JSP)</t>
  </si>
  <si>
    <t>0973504919 (MS LỆ)/ 0909744549 (C HẰNG)</t>
  </si>
  <si>
    <t>0613-569666/ 0919211123 (A Đệ)</t>
  </si>
  <si>
    <t>NHÀ MÁY SẢN XUẤT, GIA CÔNG, LẮP RÁP TỦ BẢO HIỂM, MÁY CHƠI GAME, MÁY XỔ SỐ, LINH KIỆN PHỤ TÙNG XE CÁC LOẠI CỦA CTY TNHH KHOA HỌC KỸ THUẬT MATRIX</t>
  </si>
  <si>
    <t>kennyhang1989@gmail.com</t>
  </si>
  <si>
    <t>quý I năm 2019, giãn đến tháng 6/2019 (QĐ 12 ngày 28/3/2019)</t>
  </si>
  <si>
    <t>CTY TNHH CLASSIC FASHION APPAREL INDUSTRY (VIỆT NAM)</t>
  </si>
  <si>
    <t>Sản xuất các loại khung kim loại với quy mô 950 tấn sản phẩm/năm.</t>
  </si>
  <si>
    <t>Sản xuất thùng, bể chứa và dụng cụ chứa đựng bằng kim loại (trong quy trình sản xuất không có công đoạn xi mạ) với quy mô 24 tấn sản phẩm/năm.</t>
  </si>
  <si>
    <t>NHÀ MÁY SẢN XUẤT CỦA CÔNG TY TNHH CHUBU ENGINEERING VIỆT NAM</t>
  </si>
  <si>
    <t>: NHÀ MÁY SẢN XUẤT CỦA CÔNG TY TNHH SUZUSYO VIỆT NAM</t>
  </si>
  <si>
    <t>ngày 01/09/2019</t>
  </si>
  <si>
    <t>CHUBU ENGINEERING CO., LTD</t>
  </si>
  <si>
    <t>33 banchi 6 Araibayashi, Hashimecho, Anjyoshi, Aichiken, Nhật Bản.</t>
  </si>
  <si>
    <t>SUZUSYO INDUSTRIES CO., LTD</t>
  </si>
  <si>
    <t>2-2-13 Kitaueno, Taito-ku, Tokyo, Japan.</t>
  </si>
  <si>
    <t xml:space="preserve">CÔNG TY TNHH VINTECH SEAL </t>
  </si>
  <si>
    <t>n xuất các sản phẩm nhựa, cao su và các chi tiết bằng nhựa và cao su dùng trong gia dụng, dân dụng, cơ khí, nội thất (co, ống dẫn, ruột gà, nút chống rung, mắt gió, giảm xóc, roon, nẹp, đầu co, vòng giữ, thanh ngăn bụi, phễu giữ loa, vỏ…) với quy mô 500 tấn/năm.</t>
  </si>
  <si>
    <t>Công ty CP Khải Toàn</t>
  </si>
  <si>
    <t>VIN TECH SEAL CO., LTD</t>
  </si>
  <si>
    <t>28, Baegyang-daero 1050beon-gil, Buk-gu, Busan, Korea.</t>
  </si>
  <si>
    <t>Sản xuất, gia công giường, tủ, bàn ghế các loại với quy mô 30.000 sản phẩm/năm.</t>
  </si>
  <si>
    <t>NHÀ MÁY SẢN XUẤT ĐỒ NỘI THẤT CÔNG TY TNHH JASON INDUSTRY VIỆT NAM</t>
  </si>
  <si>
    <t>Công ty TNHH Shing Mark Vina</t>
  </si>
  <si>
    <t>KUKA (HK) TRADE CO., LIMITED</t>
  </si>
  <si>
    <t>Rm 06, 13A/F, South Tower World Finance Centre, Harbour City, 17 Canton Road, Tsim Sha Tsui, Kowloon, Hong Kong.</t>
  </si>
  <si>
    <t>Hongkong</t>
  </si>
  <si>
    <t xml:space="preserve">Sản xuất sôcôla bánh quy với quy mô 50.400.000 viên/năm, tương đương 302 tấn/năm; 
Sản xuất sôcôla sữa với quy mô 27.600.000 viên/năm, tương đương 205 tấn/năm; 
Sản xuất sôcôla hạnh nhân với quy mô 20.400.000 viên/năm, tương đương 146 tấn/năm.
</t>
  </si>
  <si>
    <t>DỰ ÁN CÔNG TY TNHH TIROL CHOCO VIỆT NAM</t>
  </si>
  <si>
    <t>MATSUO CONFECTIONARY CO., LTD</t>
  </si>
  <si>
    <t>1191-1 Oaza Kawamiya, Tagawa-shi, Fukuoken, Japan.</t>
  </si>
  <si>
    <t xml:space="preserve">Sản xuất các bộ phận chi tiết dùng cho ngành sản xuất giày các loại với quy mô là 150.000.000 đôi/năm;
Sản xuất các bộ phận chi tiết bằng nhựa dùng cho ngành sản xuất giày các loại với quy mô là 30.000.000 đôi/năm; 
Gia công các bộ phận chi tiết dùng cho ngành sản xuất giày các loại với quy mô là 70.000.000 sản phẩm/năm.
</t>
  </si>
  <si>
    <t>NHÀ MÁY SẢN XUẤT CÁC BỘ PHẬN CHI TIẾT GIÀY THỂ THAO CỦA CÔNG TY CP JIN HEOUNG VINA</t>
  </si>
  <si>
    <t xml:space="preserve">Bà PARK SUN YOUNG/ 
Bà PARK JOOYUNG/ 
Bà PARK SOHYUN/ 
Bà HAN HYO YOON 
</t>
  </si>
  <si>
    <r>
      <t xml:space="preserve">(867, Gwandong-dong), 3-12, Sinangyegok-gil, Gimhae-si, Gyeongsangnam-do, Korea. / 
</t>
    </r>
    <r>
      <rPr>
        <b/>
        <sz val="8"/>
        <rFont val="Arial"/>
        <family val="2"/>
      </rPr>
      <t xml:space="preserve">893-2, Gwaebeop-dong, buk-gu, Busan City, Korea./
</t>
    </r>
    <r>
      <rPr>
        <sz val="8"/>
        <rFont val="Arial"/>
        <family val="2"/>
      </rPr>
      <t>Banpo SK View 101-1303, 12, Sapyeong-daero 14-gil, Seocho-gu, Seoul, Korea./ 
A-1001 Trump World Marine, 1410 Wu-Dong, Heawoundae-Gu, Busan City, Korea.</t>
    </r>
  </si>
  <si>
    <t xml:space="preserve">Sản xuất, gia công bao bì bằng giấy, thùng carton với quy mô 11.300 tấn/năm.
Sản xuất bao bì bằng nhựa với quy mô 500 tấn/năm. 
</t>
  </si>
  <si>
    <t>CÔNG TY TNHH BAO BÌ FUXINGLONG</t>
  </si>
  <si>
    <t xml:space="preserve">Công ty TNHH Đầu tư Cùng Phát </t>
  </si>
  <si>
    <t>Ông XIANG, SONG-PING</t>
  </si>
  <si>
    <t>501, Baifu Building, Ju Le Yuan, Songgang Street, Shenzhen, Guangdong, China.</t>
  </si>
  <si>
    <t>CÔNG TY TRÁCH NHIỆM HỮU HẠN IWASAKI</t>
  </si>
  <si>
    <t>1-2-8 Imado, Taito-ku, Tokyo-ku, Tokyo, Nhật Bản.</t>
  </si>
  <si>
    <t xml:space="preserve">Sản xuất đế giày với quy mô 30 triệu sp/năm, tương đương 1.200 tấn/năm.  sản xuất và gia công khuôn mẫu với quy mô 1.200 sản phẩm/năm; sửa chữa khuôn với quy mô 1.200 sản phẩm/năm. Sản xuất và gia công phụ kiện giày, dép với quy mô 42.000.000 sản phẩm/năm, tương đương 270 tấn/năm; sản xuất và gia công nguyên vật liệu ngành giày với quy mô 420.000 sản phẩm/năm, tương đương 10 tấn/năm.
- Tăng quy mô sản xuất và gia công đế giày, dép từ 30.000.000 sản phẩm/năm, tương đương 1.200 tấn/năm lên 78.000.000 sản phẩm/năm, tương đương 3.120 tấn/năm.
</t>
  </si>
  <si>
    <t>Sản xuất các chất phụ gia sử dụng trong xây dựng; thực hiện dịch vụ tư vấn kỹ thuật sử dụng các sản phẩm do công ty sản xuất; thực hiện hoạt động hỗ trợ các thiết bị, dụng cụ sử dụng để thi công và thi công các hạng mục công trình có sử dụng sản phẩm của công ty; thực hiện dịch vụ lưu kho, quản lý hàng tồn kho, hỗ trợ giao hàng; thực hiện quyền nhập khẩu, phân phối, bán lẻ; sản xuất sản phẩm hóa chất gôc PVC để sử dụng trong xây dựng; sản xuất sản phẩm hóa chất gỗ PCE (Polycarbonxylate) để sử dụng trong xây dựng.</t>
  </si>
  <si>
    <t xml:space="preserve">Sản xuất và gia công chế biến các sản phẩm trang trí nội thất, panel, đồ dùng gia đình và bộ phận, chi tiết có liên quan bằng gỗ và thép từ nguồn nguyên liệu gỗ nhập khẩu chính ngạch và nguồn gỗ hợp pháp (không bao gồm gỗ rừng tự nhiên); sản xuất ghế nệm sofa bằng da (đã qua xử lý) và vải; sản xuất, gia công sản phẩm gỗ PB, gỗ xẻ thành phẩm từ nguồn gỗ nhập khẩu chính ngạch và nguồn gỗ hợp pháp (không bao gồm gỗ rừng tự nhiên); sản xuất ván MDF (Medium Density Fiberboard); sản xuất và gia công các loại gỗ ghép thanh từ nguồn gỗ nhập khẩu chính ngạch và nguồn gỗ hợp pháp (không bao gồm gỗ rừng tự nhiên); sản xuất ván ghép sàn, ván lạng, ván ép;  kinh doanh bất động sản (tăng diện tích nhà xưởng, công trình phụ trợ cho thuê từ 21.168 m2 lên thành 22.428 m2); sản xuất hoa văn trang trí dùng trong đồ nội thất; sản xất keo các loại dùng trong công nghiệp chế biến gỗ và các sản phẩm từ gỗ </t>
  </si>
  <si>
    <t>Sản xuất nồi cơm điện (thành phẩm và bán thành phẩm) với quy mô tăng từ 200.000 thiết bị/năm lên thành 500.000 thiết bị/năm, tương đương 3.300 tấn/năm; Sản xuất bình thủy điện (thành phẩm và bán thành phẩm) với quy mô tăng từ 300.000 thiết bị/năm lên thành 400.000 thiết bị/năm, tương đương 1.200 tấn/năm; Sản xuất bình lưỡng tính (thành phẩm và bán thành phẩm) với quy mô tăng từ 50.000 sản phẩm/năm lên thành 2.000.000 sản phẩm/năm, tương đương 600 tấn/năm; Sản xuất dụng cụ điện đun nước và các linh kiện với quy mô 370.000 sản phẩm/năm, tương đương 500 tấn/năm; Trong quy trình sản xuất các sản phẩm nêu trên tại Công ty không bao gồm công đoạn xi mạ, có công đoạn in trên sản phẩm (nhãn, logo, thông tin sản phẩm...);  (bổ sung công đoạn đánh bóng trong quy trình sản xuất sản phẩm của Công ty).</t>
  </si>
  <si>
    <t>SX các loại thuốc chữa bệnh cho người và cho các công ty phân phối chính thức của doanh nghiệp được thuê kho tại kho thành phẩm của doanh nghiệp. sản xuất thực phẩm chức năng dạng viên, dạng nang, dạng gói.</t>
  </si>
  <si>
    <t>Sản xuất thức ăn cho gia súc, gia cầm và thủy sản; thực hiện quyền xuất khẩu và nhập khẩu; thực hiện quyền phân phối.  kinh doanh bất động sản (cho thuê nhà xưởng diện tích 5.200 m2, nhà kho diện tích 2.400 m2, văn phòng diện tích 470 m2).</t>
  </si>
  <si>
    <t>thuê văn phòng Cty TNHH Đầu tư Long Đức</t>
  </si>
  <si>
    <t xml:space="preserve">Sản xuất, gia cong phụ tùng và bộ phận phụ trợ cho xe có động cơ và động cơ xe với quy mô 12.000.000 sp/năm; sản xuất linh kiện điện tử với quy mô 18.000.000 sp/năm. 
+ Sản xuất ổ cắm, mối nối, công tắc, bộ phận ngắt mạch và linh kiện thiết bị điện các loại với quy mô 30.000.000 sản phẩm/năm;
+ Sản xuất linh kiện thiết bị điều khiển cho ngôi nhà thông minh (linh kiện thiết bị điều khiển bằng nhiệt độ, linh kiện thiết bị báo khói, linh kiện thiết bị công tắc cảm biến quan, công tắc tự động bằng cảm nhận ánh sáng) với quy mô 30.000.000 sản phẩm/năm;
+ Sản xuất linh kiện thiết bị điều khiển điện điều khiển bằng công nghệ mạng không dây (bluetooth, wifi, radio frequency) với quy mô 30.000.000 sản phẩm/năm.
</t>
  </si>
  <si>
    <t>Sản xuất, gia công, chế biến sản phẩm đồ gỗ nội, ngoại thất như: giường, tủ, bàn, ghế, cửa, gương thủy tinh có khung gỗ, gỗ xây dựng, ván ghép, gỗ ghép, ván dăm, ván sàn, tre, nứa, lá… với quy mô 25.450.000 sản phẩm/năm; Thực hiện quyền xuất khẩu, nhập khẩu.  sản xuất, gia công các sản phẩm làm từ plastic sử dụng trong ngành sản xuất đồ gỗ trang trí nội thất và ngoại thất với quy mô 1.800 tấn sản phẩm/năm.</t>
  </si>
  <si>
    <t>Sản xuất giày dép và khuôn đóng giày, Sản xuất các phụ kiện và các bộ phận cấu thành của giày dép từ cao su, nhựa tổng hợp (bao gồm đế trong, đế ngoài và đế giữa), sản xuất các loại sản phẩm từ nhựa tổng hợp như: miếng lót, vòng đệm chống trượt bằng cao su và nhựa tổng hợp. + Sản xuất các tấm xốp nhựa tổng hợp có khả năng thoáng khí để làm miếng lót giày với quy mô 7.000.000 m2/năm.
+ Sản xuất nệm, gối từ các tấm xốp làm từ nhựa tổng hợp với quy mô 2.000.000 sản phẩm/năm.
- Bổ sung các mặt hàng thực hiện quyền xuất khẩu, quyền nhập khẩu và quyền phân phối các mặt hàng có mã HS sau: 3901, 3921, 3926, 5804, 5806, 7304.</t>
  </si>
  <si>
    <t>Công ty Cổ phần Đầu tư Công nghiệp Việt Hoàng</t>
  </si>
  <si>
    <t>Giai đoạn 1: Xây dựng xưởng dệt và xưởng in, dự kiến hoàn thành và bắt đầu đi vào hoạt động sản xuất kinh doanh từ tháng 4/2019.
Giai đoạn 2: Xây dựng xưởng dệt, xưởng dệt gang và xưởng nhuộm, dự kiến hoàn thành và bắt đầu đi vào hoạt động sản xuất kinh doanh từ tháng 4/2020.
Giai đoạn 3: Xây dựng xưởng dệt và xưởng nhuộm, dự kiến hoàn thành và bắt đầu đi vào hoạt động sản xuất kinh doanh từ tháng 12/2020.</t>
  </si>
  <si>
    <t>50 (năm mươi) năm kể từ ngày 13 tháng 8 năm 1994.</t>
  </si>
  <si>
    <t>Bà THANIDA THITIKAWINKORN, Ông Suạn Sae-Fong;bà Fon Nokdam</t>
  </si>
  <si>
    <t>tháng 12/2018, điều chỉnh trên GCNĐT ngày 12/9/2018 là đến tháng 7/2019, tiếp tục điều chình đến tháng 8/2020</t>
  </si>
  <si>
    <t>CTY TNHH VACPRO ELECTRIC VN</t>
  </si>
  <si>
    <t>vốn điều lệ của doanh nghiệp là 1.000.000 Usd</t>
  </si>
  <si>
    <t>CHI NHÁNH CTY TNHH JOOCO VINA TẠI ĐỒNG NAI</t>
  </si>
  <si>
    <t>Công ty TNHH Huntsman Việt Nam</t>
  </si>
  <si>
    <t>tháng 1/2019; giãn tiến độ đến 30/6/2019 (QĐ 14 ngày 18/4/2019)</t>
  </si>
  <si>
    <t>tháng 12/2018, giãn đến tháng 6/2019 (QĐ 15 ngày 18/4/2019)</t>
  </si>
  <si>
    <t>Nhà máy Sản xuất phụ tùng và linh kiện ô tô (của Cty TNHH OT Motor Vina)</t>
  </si>
  <si>
    <t xml:space="preserve">tháng 4/2019 </t>
  </si>
  <si>
    <t>0251-3999389</t>
  </si>
  <si>
    <t>0251-3514910/11</t>
  </si>
  <si>
    <t>0251-3514916</t>
  </si>
  <si>
    <t>0251-3685276/ 0935070340 (ms Sương0</t>
  </si>
  <si>
    <t>thunca@samhwa.com</t>
  </si>
  <si>
    <t>0251-3686748</t>
  </si>
  <si>
    <t>0251-3684986/87/88</t>
  </si>
  <si>
    <t>0251-3684989</t>
  </si>
  <si>
    <t>CTY TNHH MAY CÔNG NGHIỆP GE LAN (VIỆT NAM - CHI NHÁNH ĐỒNG NAI</t>
  </si>
  <si>
    <t>AGTEX LONG BÌNH (THUÊ NX CTY CP LONG SƠN)</t>
  </si>
  <si>
    <t>CTY TNHH INTERNATIONAL B2B SOLUTION</t>
  </si>
  <si>
    <t>NHƠN TRẠCH I (THUÊ NHÀ XƯỞNG CTY TNHH HSPOLYTECH)</t>
  </si>
  <si>
    <t>CTY TNHH KỸ NGHỆ J &amp; V</t>
  </si>
  <si>
    <t>DỆT MAY NHƠN TRẠCH</t>
  </si>
  <si>
    <t xml:space="preserve">Khởi công xây dựng (giai đoạn 1): Tháng 8 năm 2018 ; Hoạt động chính thức: Tháng 7 năm 2019
</t>
  </si>
  <si>
    <t>Sản xuất các sản phẩm kính cường lực phẳng và cong, kính trang trí nghệ thuật, kính xe hơi, kính ghép, kính chân không, kính uốn cong và các loại kính gia công khác với quy mô 1.175.000 m2/năm, tương đương 25.000 tấn sản phẩm/năm.</t>
  </si>
  <si>
    <t>NHÀ MÁY SAIGON GLASS</t>
  </si>
  <si>
    <t>CÔNG TY TNHH QUỐC TẾ SÀI GÒN</t>
  </si>
  <si>
    <t>Khu sản xuất Tân Đông Hiệp, phường Tân Đông Hiệp, thị xã Dĩ An, tỉnh Bình Dương.</t>
  </si>
  <si>
    <t>Sản xuất vòng đệm, ron, tấm lót, phớt làm kín, thiết bị phụ và chất gắn bằng cao su và plastic với quy mô 500 tấn sản phẩm/năm.</t>
  </si>
  <si>
    <t xml:space="preserve"> Giai đoạn 1: Sản xuất các loại mô tơ (công nghiệp, hàng gia dụng, xe hơi,…) với quy mô 150.000 sản phẩm/năm, tương đương 16.386 tấn sản phẩm/năm.
Giai đoạn 2: Sản xuất các loại quạt với quy mô 180.000 sản phẩm/năm, tương đương 300 tấn sản phẩm/năm.
Thực hiện quyền xuất khẩu, quyền nhập khẩu và quyền phân phối bán buôn (không thành lập cơ sở bán buôn) các mặt hàng có mã HS sau: 8414, 8501.
</t>
  </si>
  <si>
    <t>Sản xuất, gia công đồ nội thất với quy mô 1.000.000 sản phẩm/năm.</t>
  </si>
  <si>
    <t>18/4/2019</t>
  </si>
  <si>
    <t>25/4/2019</t>
  </si>
  <si>
    <t>NHÀ MÁY CÔNG TY TNHH PARKER - ASUN SEALING TECHNOLOGY (VIỆT NAM)</t>
  </si>
  <si>
    <t>NHÀ MÁY CÔNG TY TNHH HANG NAM VINA.</t>
  </si>
  <si>
    <t>NHÀ MÁY SẢN XUẤT CÔNG TY TNHH FURSYS VN</t>
  </si>
  <si>
    <t xml:space="preserve">Giai đoạn 1: Dự kiến đi vào hoạt động sản xuất kinh doanh từ tháng 11 năm 2019.
Giai đoạn 2: Dự kiến đi vào hoạt động sản xuất kinh doanh từ tháng 01 năm 2023.
</t>
  </si>
  <si>
    <t>PAR TREASURE LIMITED</t>
  </si>
  <si>
    <t xml:space="preserve">Room 1202, Golden Star Building, 20 Lockhart Road, Wanchai, China (Hong Kong). </t>
  </si>
  <si>
    <t>HANG NAM CO., LTD</t>
  </si>
  <si>
    <t xml:space="preserve">33, Changwon-daero 1144beon-gil, Seongsan-gu, Chang-won-si, Gyeongsangnam-do, Hàn Quốc. </t>
  </si>
  <si>
    <t>FURSYS HOLDINGS INC.</t>
  </si>
  <si>
    <t xml:space="preserve">311, Ogeum-ro, Songpa-gu, Seoul, Korea. </t>
  </si>
  <si>
    <t>CÔNG TY TNHH OLAM VIỆT NAM</t>
  </si>
  <si>
    <t>Sản xuất đồ chơi cho thú cưng từ nhựa, cao su với quy mô 2.000.000 sản phẩm/năm, tương đương 1.070 tấn sản phẩm/năm.</t>
  </si>
  <si>
    <t>Chế biến hạt tiêu, gia vị và các sản phẩm nông nghiệp với quy mô 10.000 tấn sản phẩm/năm.</t>
  </si>
  <si>
    <t>Sản xuất trang phục bảo hộ lao động (quần, áo, mũ, giày, găng tay…) với quy mô 4.000.000 sản phẩm/năm, tương đương 210 tấn/năm.</t>
  </si>
  <si>
    <t>24/4/2019</t>
  </si>
  <si>
    <t>NHÀ MÁY SẢN XUẤT CỦA CÔNG TY TNHH SPORTPET CONSUMER PRODUCTS VIỆT NAM TẠI KCN GIANG ĐIỀN</t>
  </si>
  <si>
    <t>NHÀ MÁY SẢN XUẤT CỦA CÔNG TY TNHH OLAM VIỆT NAM TẠI KCN GIANG ĐIỀN</t>
  </si>
  <si>
    <t>NHÀ MÁY SẢN XUẤT CỦA CÔNG TY TNHH GOODSMOOTH INDUSTRIES TẠI KCN GIANG ĐIỀN</t>
  </si>
  <si>
    <t xml:space="preserve"> Công ty Cổ phần Sonadezi Giang Điền</t>
  </si>
  <si>
    <t>đến hết ngày 8/8/2058</t>
  </si>
  <si>
    <t>SPORTPET DESIGNS, INC</t>
  </si>
  <si>
    <t>1501 Paramount Drive, Stop 7, Waukesha, Wisconsin, 53186, USA.</t>
  </si>
  <si>
    <t>Đường Lê Duẩn, Phường Nghĩa Tân, Thị xã Gia Nghĩa, tỉnh Đắk Nông, Việt Nam.</t>
  </si>
  <si>
    <t xml:space="preserve">Singapore </t>
  </si>
  <si>
    <t>TOP FORTUNE CO., LTD</t>
  </si>
  <si>
    <t>No.4 Franky Building, Provindence Industrial Estate, Mahe, Seychelles.</t>
  </si>
  <si>
    <t>Sản xuất, gia công các thiết bị cơ khí , cơ khí ngũ kim, linh kiện xe máy, bánh răng và các chi tiết bộ phận có liên quan với quy mô khoảng 2.500.000 cái/năm, tương đương 300 tấn sản phẩm/năm.</t>
  </si>
  <si>
    <t>DỰ ÁN CÔNG TY TNHH CÔNG NGHỆ CHANTING VIỆT NAM</t>
  </si>
  <si>
    <t xml:space="preserve">Công ty CP May Hòa Bình </t>
  </si>
  <si>
    <t>SUZHOU CHANGZHI PRECISION MACHINERY CO., LTD</t>
  </si>
  <si>
    <t>No. 8 Building, Xinfeng Industrial Park, 199# Zixu Road, Xukou Town, Wuzhong District, Suzhou City, China</t>
  </si>
  <si>
    <t>CÔNG TY TNHH DAISHIN GLOBAL ASIA</t>
  </si>
  <si>
    <t>Sản xuất và gia công các loại ốc vít, giá đỡ, khóa cùm dùng trong xây dựng; xử lý và tráng phủ bề mặt kim loại bằng công nghệ sơn ruspert và disgo luna với quy mô 800 tấn/năm.</t>
  </si>
  <si>
    <t>NHÀ MÁY CÔNG TY TNHH DAISHIN GLOBAL ASIA TẠI ĐỒNG NAI.</t>
  </si>
  <si>
    <t>Công ty CP phát triển doanh nghiệp nhỏ và vừa Nhật Bản</t>
  </si>
  <si>
    <t>phòng 904, tầng 9, tòa nhà CJ, số 2bis-4-6 Lê Thánh Tôn, phường Bến Nghé, Quận 1, Thành phố Hồ Chí Minh.</t>
  </si>
  <si>
    <t>CÔNG TY TNHH HAPPY - ASIA</t>
  </si>
  <si>
    <t xml:space="preserve">Sản xuất kệ trưng bày với quy mô 1.250 tấn sản phẩm/năm, tương đương 5.000 sản phẩm/năm; 
Sản xuất cửa cách nhiệt với quy mô 50 tấn sản phẩm/năm, tương đương 500 sản phẩm/năm.
</t>
  </si>
  <si>
    <t>Công ty TNHH Happy World</t>
  </si>
  <si>
    <t>Ông WOI SUK CHOI/ Ông RO NAM KYU</t>
  </si>
  <si>
    <t>99-1 Shindong Ha Apt, Room 205, Sinpyoung-Dong, Sahagu, Pusan, Korea./  80 Yongdu-ro, Gunnae-myeon, Pocheon-si, Gyeonggi-do, Korea.</t>
  </si>
  <si>
    <t xml:space="preserve"> Sản xuất, gia công giày với quy mô 500.000 đôi/năm;
  Sản xuất, gia công nguyên phụ liệu ngành giày với quy mô 2.000.000 sản phẩm/năm;
  Sản xuất vải giả da với quy mô 27.000 tấm/năm (tương đương 2.700 tấn/năm);
  Hoàn thiện sản phẩm dệt với quy mô 27.000 sản phẩm/năm;
  Sản xuất, gia công sản phẩm giả da với quy mô 27.000 sản phẩm/năm;
  Thực hiện quyền xuất khẩu, quyền nhập khẩu và quyền phân phối bán buôn
</t>
  </si>
  <si>
    <t>NHÀ MÁY WONJINKOLON GLOTECH</t>
  </si>
  <si>
    <t>tháng 9/2019</t>
  </si>
  <si>
    <t>WONJIN INTERNATIONNAL CO., LTD/ KOLON GLOTECH INC/  Ông SONG SUNGBUM</t>
  </si>
  <si>
    <t>6th Fl. Woochang Bldg. 133 Saebyeok-ro, Sasang-gu, Busan, Korea./ 110, Magok-dong, Magokdong-ro, Gangseo-gu, Seoul, Hàn Quốc./  210/2304, SingaekeumLGAPT, Busanjin-gu, Busan, Hàn Quốc.</t>
  </si>
  <si>
    <t>Sản xuất các loại đèn led với quy mô 200.000 sản phẩm/năm.</t>
  </si>
  <si>
    <t>NHÀ MÁY SẢN XUẤT ĐÈN LED CỦA CÔNG TY TNHH DONG MYUNG VINA</t>
  </si>
  <si>
    <t>NGÀY 14/5/2058</t>
  </si>
  <si>
    <t>Ông YOU DONG SUK/ Ông YOU TAE WOO/ Ông YOO DONG YOON/  Bà YOO JIHOO</t>
  </si>
  <si>
    <t>207-2302, 135, Olympic-ro, Songpa-gu, Seoul, Hàn Quốc./ 102-1304, 16, Wangsimmi-ro, Seongdong-gu, Seoul, Hàn Quốc./ 102-1002, 16, Wangsimmi-ro, Seongdong-gu, Seoul, Hàn Quốc./ 102-1304, 16, Wangsimmi-ro, Seongdong-gu, Seoul, Hàn Quốc.</t>
  </si>
  <si>
    <t>MITANI SANGYO CO., LTD</t>
  </si>
  <si>
    <t>Sản xuất các loại giấy phủ bề mặt dùng trong lĩnh vực sản xuất hàng trang trí nội thất với quy mô 120.000.000 m/năm; các sản phẩm từ cao su và plastic dùng trong lĩnh vực sản xuất hàng trang trí nội thất với quy mô 6.000 tấn/năm</t>
  </si>
  <si>
    <t xml:space="preserve">Công ty CP Bao bì Hải phòng – Nhơn Trạch Việt Nam </t>
  </si>
  <si>
    <t>Sx và kinh doanh các loại sợi và vải, bsung công đoạn nhuộm trong quá trình sx các loại vải. Kinh doanh BĐS (S 24.000 m2); sx các loại sản phẩm may mặc, cho thuê nhà xưởng; sx các sản phẩm bọc ghế xe ô tô từ da và vải thành phẩm (không bao gồm công đoạn nhuộm và thuộc da)</t>
  </si>
  <si>
    <t xml:space="preserve">LOGISVALLEY CO.,LTD/ SUNKYUNG HOLDINGS CO., </t>
  </si>
  <si>
    <t>Sunkyung B/D, 110 Mabuk-ro, Giheung-gu, Yongin-si, Gyeonggi-do, Hàn Quốc/Hanaro TNS, 37, Dongtansandan 4-Gil, Dongtan-Myeon, Hwaseong-si, Gyeonggi-do, Hàn Quốc.'</t>
  </si>
  <si>
    <t xml:space="preserve">CÔNG TY TNHH MOWI VIỆT NAM (trước là Cty TNHH Thực phẩm Amanda (Việt Nam) </t>
  </si>
  <si>
    <t>Sản xuất linh kiện, thiết bị điện (không bao gồm công đoạn xi mạ) với quy mô 220.000 sản phẩm/năm; Thực hiện quyền xuất khẩu, quyền nhập khẩu các mặt hàng phù hợp với hoạt động sản xuất kinh doanh của doanh nghiệp theo quy định của pháp luật và thực hiện quyền bán buôn, bán lẻ (không thành lập cơ sở bán lẻ); KDBĐS (9.600 m2)</t>
  </si>
  <si>
    <t>Sx lắp ráp các loại bảng mạch in điện tử và đế bảng mạch in điện tử . + Tư vấn cải tiến kỹ thuật (CPC 86505) với quy mô doanh thu 1.823.000 đô la Mỹ/năm.
+ Nghiên cứu thị trường (CPC 86401) với quy mô doanh thu 1.823.000 đô la Mỹ/năm.</t>
  </si>
  <si>
    <r>
      <t xml:space="preserve">sản xuất dao, kéo, dụng cụ cầm tay và đồ kim loại thông dụng (các sản phẩm bằng kim loại dùng trong gia dụng và công nghiệp); sản xuất các sản phẩm bằng nhựa dùng trong gia dụng và công nghiệp; xử lý và tráng phủ bề mặt kim loại, các công việc xử lý cơ học thông thường trên cơ sở nhận gia công (không bao gồm xi mạ);
</t>
    </r>
    <r>
      <rPr>
        <sz val="8"/>
        <color indexed="10"/>
        <rFont val="Times New Roman"/>
        <family val="1"/>
      </rPr>
      <t>Thực hiện quyền nhập khẩu hàng hóa các mặt hàng có mã HS 8421 (Máy ly tâm, kể cả máy làm khô bằng ly tâm; máy và tiết bị lọc hay tinh chế chất lỏng hoặc chất khí). Cho thuê NX (S1.320 m2)</t>
    </r>
  </si>
  <si>
    <t>Sản xuất ba lô, túi xách, va li, giỏ xách các loại với quy mô 1.000.000 sản phẩm/năm tương đương 550 tấn sản phẩm/năm.  Sản xuất các loại nón thời trang (nguyên liệu là vải, simili, giả da) với quy mô 41.000 sản phẩm/năm, tương đương 5 tấn sản phẩm/năm.</t>
  </si>
  <si>
    <t>SUNJIN CO., LTD</t>
  </si>
  <si>
    <t xml:space="preserve"> Giai đoạn 1: đi vào hoạt động sản xuất kinh doanh từ tháng 12 năm 2007.
 Giai đoạn 2: 
+ Xây dựng nhà xưởng, lắp đặt máy móc thiết bị, vận hành sản xuất thử: Tháng 11 năm 2017 đến tháng 10 năm 2018.
+ Hoạt động sản xuất chính thức: Từ tháng 1 năm 2020.
</t>
  </si>
  <si>
    <t>tháng 1/2019, điều chỉnh tiến độ trên GCNĐT là tháng 5/2019</t>
  </si>
  <si>
    <t>Sản xuất các loại van điều khiển và các loại van khác. “dịch vụ tư vấn kỹ thuật lắp đặt các loại van”:</t>
  </si>
  <si>
    <t>tháng 4/2019, điều chỉnh tiến độ trên GCNĐT đến tháng 7/2019</t>
  </si>
  <si>
    <t>In trên các loại vải và các sản phẩm bằng vải với quy mô 4.400.000 m dài/năm.  in nhiệt trên trang phục và các sản phẩm bằng vải với quy mô 500.000 m dài/năm và sản xuất, gia công trục in với quy mô 1.000 sản phẩm/năm.</t>
  </si>
  <si>
    <t xml:space="preserve">Giai đoạn 1 (thực hiện mục tiêu sản xuất các chi tiết của hộp số ôtô với quy mô 10.000 tấn/năm):Bắt đầu sản xuất kinh doanh từ tháng 10 năm 2008.
Giai đoạn 2 (thực hiện mục tiêu dập phôi từ kim loại với quy mô 22.000 tấn/năm):Dự kiến bắt đầu sản xuất kinh doanh từ tháng 9/2019.
</t>
  </si>
  <si>
    <r>
      <t xml:space="preserve">sản xuất và gia công các loại máy móc, thiết bị cơ khí công nghiệp dùng cho ngành dệt may, đóng tàu và các phụ tùng liên quan.; Thực hiện quyền xuất khẩu và nhập khẩu; </t>
    </r>
    <r>
      <rPr>
        <sz val="9"/>
        <color indexed="12"/>
        <rFont val="Times New Roman"/>
        <family val="1"/>
      </rPr>
      <t xml:space="preserve">Sản xuất và lắp dựng nhà thép tiền chế (không bao gồm công đoạn xi mạ) với quy mô 500 tấn/năm. Sản xuất nhà container (bằng kim loại) với quy mô 100 cái/năm; thực hiện dịch vụ sửa chữa container với quy mô khoảng 250.000 USD/năm; cho thuê nhà container (bằng kim loại) do Cty sx với quy mô 350 USD/năm. + Sản xuất, gia công thép ống với quy mô 500 tấn/năm.
+ Sản xuất đồ điện dân dụng với quy mô 300 tấn/năm.
+ Sản xuất linh kiện điện tử với quy mô 300.000 sản phẩm/năm.
+ Sản xuất phụ tùng và bộ phận phụ trợ cho xe ô tô và xe có động cơ khác với quy mô 500 tấn/năm (không bao gồm công đoạn xi mạ).
</t>
    </r>
  </si>
  <si>
    <t>Sản xuất, gia công các loại khuôn mẫu, vỏ khuôn mẫu bằng kim loại với quy mô 360 tấn/năm; gia công xơ khí bao gồm: khoan, tiện, nghiền, mài, bào, đục, cưa, đánh bóng, hàn, nối, xử lý nhiệt… các phần của kim loại với quy mô 360 tấn/năm.  sản xuất, gia công các linh kiện khuôn, phụ tùng khuôn; thực hiện dịch vụ sửa chữa các loại khuôn mẫu, vỏ khuôn mẫu bằng kim loại.</t>
  </si>
  <si>
    <t>tháng 12 năm 2018, điều chỉnh tiến độ trên GCNĐT là tháng 1/2019</t>
  </si>
  <si>
    <r>
      <t xml:space="preserve">Sản xuất linh kiện điện tử; </t>
    </r>
    <r>
      <rPr>
        <sz val="9"/>
        <color indexed="10"/>
        <rFont val="Times New Roman"/>
        <family val="1"/>
      </rPr>
      <t>thực hiện quyền XNK, PP các mặt hàng có mã HS 3904, 3917, 3919, 3923, 3926, 4819, 4821, 4823, 4911, 6305, 6307, 7115, 7213, 7318, 7326, 7806, 8003, 8302, 8308, 8311, 8415, 8428, 8479, 8504, 8506, 8514, 8515, 8517, 8523, 8526, 8529, 8531, 8532, 8533, 8534, 8536, 8537, 8538, 8541, 8542, 8543, 8544, 9031 và 9403. sản xuất, gia công khóa cửa với quy mô 250 tấn/năm.</t>
    </r>
  </si>
  <si>
    <t>0251-3683166</t>
  </si>
  <si>
    <t>CTY TNHH TRISTATE (VIỆT NAM)</t>
  </si>
  <si>
    <t>NHƠN TRẠCH II - NHƠN PHÚ (THUÊ NHÀ XƯỞNG CTY TNHH BOUSTEAD PROJECTS LAND (VIỆT NAM)</t>
  </si>
  <si>
    <t>tháng 1/2019, giãn đến tháng 5/2019 (QĐ 20 ngày 16/5/2019)</t>
  </si>
  <si>
    <t>Cty TNHH Emivest Feedmill Việt Nam - Chi nhánh Đồng Nai</t>
  </si>
  <si>
    <t>dangthiminh.tam@aica-al.com</t>
  </si>
  <si>
    <t>0251-3936051</t>
  </si>
  <si>
    <t>maivan2802@gmail.com</t>
  </si>
  <si>
    <t>0613955774 / 0932218723 (Mr Toàn)</t>
  </si>
  <si>
    <t>Phòng 408, tầng 3, tóa nhà Tín Nghĩa. Địa chỉ gửi hóa đơn (Chi nhánh Cty TNHH Allied Việt Nam - Số 1351/57, đường Bùi Hữu Nghĩa, ấp Bình Hòa, xã Hóa An, Biên Hòa. Đồng Nai)</t>
  </si>
  <si>
    <t>tháng 5/2019, giãn tiến độ góp vốn đến 30/01/2019 (QĐ số 36 ngày 25/12/2018), giãn tiến độ thực hiện dự án đến tháng 5/2020 (QĐ số 25 ngày 28/5/2019)</t>
  </si>
  <si>
    <t>0251-3569.083 (Ms Thanh)/3686518</t>
  </si>
  <si>
    <t xml:space="preserve">Mục tiêu: - Sản xuất các sản phẩm từ plastic như:
 + Sản xuất màng phim nhựa (plastic Film) với quy mô công suất 11.000.000 m2/năm.
 + Sản xuất cổng nhựa (plastic Port) với quy mô công suất 220.000.000 cái /năm.
 + Sản xuất nắp nhựa (plastic Cap) với quy mô công suất 200.000.000 cái/năm.
 + Sản xuất đơn vị truy cập (Counter Unit): 3.000.000 bộ/năm.
 + Sản xuất bộ chuẩn đoán (Diagnosia Kit): 20.000.000 bộ/năm.
 + Sản xuất ống thông y tế (Catheter): 3.000.000 bộ/năm.
 - Sản xuất trang thiết bị y tế với quy mô công suất 30.000 bộ/năm.
 - Sản xuất linh kiện điện tử với quy mô công suất 100.000.000 bộ/năm.
 - Thực hiện quyền xuất khẩu, quyền nhập khẩu các mặt hàng có mã HS sau: 3920, 3923, 3926, 8481, 8536, 9018, 9019, 9029.
</t>
  </si>
  <si>
    <t xml:space="preserve">Sản xuất các loại thang máy với quy mô 1.000 sản phẩm/năm.
Dịch vụ sửa chữa, bảo dưỡng thang máy do Công ty cung cấp với quy mô doanh thu 200.000 USD/năm.
 Dịch vụ lắp đặt thang máy do Công ty cung cấp với quy mô doanh thu 1.000.000 USD/năm.
 Thực hiện quyền xuất khẩu, quyền nhập khẩu và quyền phân phối (không thành lập cơ sở bán buôn) mặt hàng có mã HS: 8428 (Máy nâng hạ, giữ, xếp hoặc dỡ hàng khác (ví dụ, thang máy, thang cuốn, băng tải, thùng cáp treo)).
</t>
  </si>
  <si>
    <t xml:space="preserve">Sản xuất, gia công các loại cấu kiện kim loại như nhôm, sắt, thép…với quy mô 8.000 tấn sản phẩm/năm.
Dịch vụ lắp đặt các loại cấu kiện kim loại do Công ty cung cấp với quy mô doanh thu 500.000 USD/năm.
-Thiết kế các loại khung, hệ thống ván khung, các loại cấu kiện kim loại bằng nhôm, sắt, thép với quy mô doanh thu 200.000 USD/năm.
Thực hiện quyền xuất khẩu, quyền nhập khẩu và quyền phân phối bán buôn
</t>
  </si>
  <si>
    <t xml:space="preserve">Sản xuất đồ chơi, trò chơi (đồ chơi trẻ em, đồ chơi dành cho sân vườn nhà trẻ, đồ chơi nhựa dành cho công viên với quy mô 120 tấn sản phẩm/năm.
Sản xuất sản phẩm từ plastic (đồ gia dụng bằng nhựa các loại) với quy mô 100 tấn sản phẩm/năm.
 Sản xuất các loại khuôn bằng nhựa với quy mô 90 tấn sản phẩm/năm.
</t>
  </si>
  <si>
    <t>NHÁ MÁY CÔNG TY TNHH OTSUKA TECHNO VIỆT NAM.</t>
  </si>
  <si>
    <t xml:space="preserve">CHI NHÁNH NHÀ MÁY SẢN XUẤT THANG MÁY – CÔNG TY TRÁCH NHIỆM HỮU HẠN MỘT THÀNH VIÊN VIỆT NAM GS INDUSTRY </t>
  </si>
  <si>
    <t>CHI NHÁNH NHÀ MÁY SẢN XUẤT CỐP PHA NHÔM – CÔNG TY TRÁCH NHIỆM HỮU HẠN MỘT THÀNH VIÊN VIỆT NAM GS INDUSTRY.</t>
  </si>
  <si>
    <t>NHÁ MÁY CÔNG TY TNHH GUNICA VIỆT NAM</t>
  </si>
  <si>
    <t>tháng 4/2021</t>
  </si>
  <si>
    <t>tháng 6/2021</t>
  </si>
  <si>
    <t>OTSUKA TECHNO CORPORATION</t>
  </si>
  <si>
    <t xml:space="preserve">120-1 Aza Itayashima, Akinokami, Seto-cho, Naruto, Tokushima 771-0360, Japan. </t>
  </si>
  <si>
    <t>CÔNG TY TRÁCH NHIỆM HỮU HẠN MÔT THÀNH VIÊN VIỆT NAM GS INDUSTRY</t>
  </si>
  <si>
    <t>Số 10, Lương Định Của, phường An Khánh, Quận 2, Thành phố Hồ Chí Minh.</t>
  </si>
  <si>
    <t>THE GUNICA COMPANY/ Ông CHOI YONG KWAN/ Ông CHOI JAEWON</t>
  </si>
  <si>
    <t>2483, Chinhwangyeong-ro, Geumseo-Myeon, Sancheong-gun, Gyeongsangnam-do, Korea. / 14279B Woven Willow Lane Centreville, VA 20121, United States of America. / 103-2303, 19, Sinbanpo-ro 15-Gil, Seocho-Gu, Seoul, Republic of Korea.</t>
  </si>
  <si>
    <t xml:space="preserve">Sản xuất bóng đèn di-ot phát sáng (LED) với quy mô 2.000.000 sản phẩm/năm, tương đương 6.453 tấn sản phẩm/năm.
Sản xuất vật tư, thiết bị điện dụng cụ chiếu sáng với quy mô 5.000.000 sản phẩm/năm, tương đương 5.760 tấn sản phẩm/năm.
</t>
  </si>
  <si>
    <t>CÔNG TY TNHH DELSON TECHNOLOGY</t>
  </si>
  <si>
    <t xml:space="preserve">Tiến độ thực hiện dự án đầu tư: 
- Khởi công xây dựng nhà máy, nhà xưởng: tháng 8 năm 2019.
- Dự kiến lắp đặt máy móc thiết bị: tháng 01 năm 2020.
- Dự kiến đi vào hoạt động sản xuất kinh doanh: tháng 02 năm 2020.
</t>
  </si>
  <si>
    <t>MEGA COSMOS HOLDINGS LIMITED</t>
  </si>
  <si>
    <t xml:space="preserve">Portcullis Chambers, P.o. Box 1225, Apia, Samoa. </t>
  </si>
  <si>
    <t>WANG DAOLONG</t>
  </si>
  <si>
    <t>18 hao, Jiuwanyan, (5) Hualoucun, Taiping, Xiangchenggu, Suzhou, Jiangsusheng, China.</t>
  </si>
  <si>
    <t xml:space="preserve">Sản xuất thiết bị cân bằng tải trọng cho máy giặt với quy mô 416.000 sản phẩm/năm, tương đương 999 tấn/năm;
 Sản xuất linh kiện chi tiết bằng nhựa cho máy giặt với quy mô 416.000 sản phẩm/năm, tương đương 116 tấn/năm;
Sản xuất hạt sắt nghiền với quy mô 1.000 tấn/năm.
</t>
  </si>
  <si>
    <t>NHÀ MÁY SẢN XUẤT LINH KIỆN CÂN BẰNG TẢI TRỌNG (CHO MÁY GIẶT) CỦA CÔNG TY TNHH MTV DO SUNG MACHINERY VINA</t>
  </si>
  <si>
    <t>tháng 9/2018, điều chỉnh tiến độ trên GP là tháng 4/2019, điều chỉnh tiến độ trên GP là tháng 8/2019 (GP thay đổi lần thứ ba)</t>
  </si>
  <si>
    <t>Sản xuất các loại cấu kiện bằng sắt, thép, nhôm, khuôn đúc trong xây dựng, không bao gồm công đoạn xi mạ với quy mô 28.000 tấn sản phẩm/năm. Cho thuê nhà xưởng với diện tích 500 m2; Dịch vụ cho thuê dàn giáo, cốp pha và các loại cấu kiện, thiết bị xây dựng khác không có người vận hành.</t>
  </si>
  <si>
    <t>WOOREE BIO CO., LTD</t>
  </si>
  <si>
    <t>tháng 7/2019, giãn đến tháng 12/2019 (QĐ 22 ngày 22/5/2019)</t>
  </si>
  <si>
    <t>tháng 11/2018, giãn đến tháng 1/2019 (QĐ 21 ngày 22/5/2019)</t>
  </si>
  <si>
    <t>tháng 2/2019, giãn đến tháng 3/2019 (QĐ 05 ngày 29/01/2019), giãn đến tháng 7/2019 (QĐ 18 ngày 15/5/2019)</t>
  </si>
  <si>
    <t>tháng 5/2019, giãn đến tháng 7/2019 (QĐ 17 ngày 15/5/2019)</t>
  </si>
  <si>
    <t>tháng 3/2019, giãn đến tháng 9/2019 (QĐ 16 ngày 15/5/2019)</t>
  </si>
  <si>
    <t>tháng 1/2019, giãn đến tháng 3/2019 (QĐ 04 ngày 29/01/2019), giãn đến tháng 7/2019 (QĐ 19 ngày 15/5/2019)</t>
  </si>
  <si>
    <t xml:space="preserve"> Lô 103/2, nhà máy số 16, đường số 5, Khu công nghiệp Long Bình (Amata), phường Long Bình, thành phố Biên Hòa, tỉnh Đồng Nai. Diện tích đất sử dụng: 14,149 m2.
 Lô 236, đường Amata, Khu công nghiệp Long Bình (Amata), phường Long Bình, thành phố Biên Hòa, tỉnh Đồng Nai. Diện tích đất sử dụng: 19.000 m2.
</t>
  </si>
  <si>
    <t>Mục tiêu: + Sản xuất các loại nến 120.000 tấn/năm;
+ Sản xuất chai tỏa hương (bộ phận khuyếch tán hương liệu)  lên 101 tấn/năm;
+ Sản xuất các loại sáp làm nến dạng viên, dạng bánh, dạng khối đã được pha chế, có hoặc không có hương liệu và chất phụ gia  300 tấn/năm;
+ Sản xuất các loại phụ kiện làm nến (tim và đế tim) từ 50 tấn/năm lên 100 tấn/năm, sản xuất chai xịt hương liệu  10 tấn/năm;
+ Sản xuất các loại nhang  100 tấn/năm.</t>
  </si>
  <si>
    <t xml:space="preserve">Sản xuất nhãn giấy với quy mô 36 tấn sản phẩm/năm; sản xuất nhãn hướng dẫn sử dụng với quy mô 6,5 tấn sản phẩm/năm; sản xuất nhãn dệt với quy mô 10 tấn sản phẩm/năm; - Sửa chữa máy móc, thiết bị;
- Lắp đặt máy móc thiết bị công nghiệp;
- Cung cấp dịch vụ tư vấn kỹ thuật.
</t>
  </si>
  <si>
    <t>Dệt, thêu và in trên các sản phẩm may mặc. Kinh doanh bất động sản với S 1.440 m2</t>
  </si>
  <si>
    <r>
      <t xml:space="preserve">CÔNG TY MARVELOUS LAND INT’L LTD
Ông LIU, SHANG CHIEH
Ông LIU, SHANG JUI
Bà CHAN, YA-CHIAO
Ông TSENG, MIN-TANG
</t>
    </r>
    <r>
      <rPr>
        <b/>
        <sz val="8"/>
        <rFont val="Times New Roman"/>
        <family val="1"/>
      </rPr>
      <t>Ông LIU, SHANG - CHUAN</t>
    </r>
    <r>
      <rPr>
        <sz val="8"/>
        <rFont val="Times New Roman"/>
        <family val="1"/>
      </rPr>
      <t xml:space="preserve">
</t>
    </r>
  </si>
  <si>
    <t xml:space="preserve">British Virgin Island-Singapore </t>
  </si>
  <si>
    <t>HUNG YUAN PAPER INDUSTRY CO., LTD và ông YANG CHIN SHUI</t>
  </si>
  <si>
    <t>tháng 7/2019, điều chỉnh trên GP giãn đến tháng 4/2020</t>
  </si>
  <si>
    <t xml:space="preserve">Công ty sản xuất săm lốp xe các loại  50.000.000 sản phẩm/năm đồng thời đề nghị ghi nhận lại mục tiêu và quy mô sản xuất tại các nhà xưởng như sau:
* Nhà máy tại đường số 5, KCN Nhơn Trạch III, xã Hiệp Phước, huyện Nhơn Trạch, tỉnh Đồng Nai: 
- Sản xuất săm lốp xe các loại với quy mô 30.000.000 cái/năm.
 - Sản xuất cao su tái sinh, các loại đai và thiết bị chắn kín bằng cao su với quy mô 6.480.000 cái/năm.
 - Sản xuất cao su hỗn hợp dạng tấm, bán thành phẩm săm lốp xe các loại và túi hơi (mô hình của ruột xe dùng để sản xuất săm lốp xe) từ cao su tổng hợp và cao su thiên nhiên đã qua sơ chế với quy mô 60.130 tấn/năm.
* Nhà máy tại đường số 3 và đường số 6, KCN Nhơn Trạch III, xã Hiệp Phước, huyện Nhơn Trạch, tỉnh Đồng Nai:
Sản xuất săm lốp xe các loại với quy mô 20.000.000 cái/năm.
</t>
  </si>
  <si>
    <t>tháng 1/2020, giãn góp vốn đến 31/7/2019, tiến độ đến tháng 5/2020 (QĐ 26 ngày 04/6/2019)</t>
  </si>
  <si>
    <t>tháng 3/2019, giãn đến tháng 7/2019 (QĐ 27 ngày 04/6/2019)</t>
  </si>
  <si>
    <t>tháng 1/2019, giãn đến tháng 10/2019 (QĐ 28 ngày 04/6/2019)</t>
  </si>
  <si>
    <t>lehaiyen1120@gmail.com</t>
  </si>
  <si>
    <t>0374877790 (Ms My)</t>
  </si>
  <si>
    <t>0251-3680642</t>
  </si>
  <si>
    <t xml:space="preserve">tháng 5/2019 </t>
  </si>
  <si>
    <t>0314833764</t>
  </si>
  <si>
    <t>028-62556795</t>
  </si>
  <si>
    <t>028-62556801</t>
  </si>
  <si>
    <t>0251-3788780/ 0902990992 (Ms Thanh)</t>
  </si>
  <si>
    <t>TinyDo@gipmail.com</t>
  </si>
  <si>
    <t>061-3511138/140/ 0962703873 (Ms yến)</t>
  </si>
  <si>
    <t>061-3511138/089303636/ 02839369121</t>
  </si>
  <si>
    <t>061-3836611/ 0949448057 (Ms Khánh)</t>
  </si>
  <si>
    <t>0938620900 (Ms Oanh)</t>
  </si>
  <si>
    <t>0896689105 (GĐ)</t>
  </si>
  <si>
    <t>0251-3683330</t>
  </si>
  <si>
    <t>061-3993269/ 0978019602 (ms Muội)</t>
  </si>
  <si>
    <t>852-23840332/ 0915836876 (Mr Bình)</t>
  </si>
  <si>
    <t>0965172139 (Mr Phương)</t>
  </si>
  <si>
    <t>0908057404 (Ms Bình)</t>
  </si>
  <si>
    <t>0978756599 (Ms Nhi)</t>
  </si>
  <si>
    <t>061-3201020/ 0982233696 (Ms Nga)</t>
  </si>
  <si>
    <t>061-3569427/ 0919600836 (Mr Đạt)</t>
  </si>
  <si>
    <t>061-3514741/ 0708252400 (Ms Bích)</t>
  </si>
  <si>
    <t>0251-6283131/ 0909497925 (ms Huệ)</t>
  </si>
  <si>
    <t>0251-2860588/ 0933.564055 (Ms Hằng)</t>
  </si>
  <si>
    <t>CTY TNHH NBDC VIỆT NAM</t>
  </si>
  <si>
    <t>CTY TNHH SANKA VIỆT NAM</t>
  </si>
  <si>
    <t>NHƠN TRẠCH III - GIAI ĐOẠN 2 (THUÊ NHÀ XƯỞNG CTY CP TM DV IP VIỆT NAM)</t>
  </si>
  <si>
    <t>NHƠN TRẠCH III - GIAI ĐOẠN 2 (THUÊ NHÀ XƯỞNG CTY CP PT DN NHỎ VÀ VỪA NHẬT BẢN)</t>
  </si>
  <si>
    <t>0251-3682367/ 0978304359 (Ms Mai)</t>
  </si>
  <si>
    <t>0650-3766941/ 0961774589 (Ms Hồng)</t>
  </si>
  <si>
    <t>ac_honght@nkv.vn</t>
  </si>
  <si>
    <t>thule.scv@gmail.com</t>
  </si>
  <si>
    <t>0251-7308000/ 0962756224 (ms Chi)</t>
  </si>
  <si>
    <t>Có 1 chi nhánh thuê nhà xưởng của DNTN Hồng Ngân (xã Tam Phước) (SKHDT cấp ngày 25/1/2016, hạn là 05 năm, số 2162636528</t>
  </si>
  <si>
    <t>0251-3686943</t>
  </si>
  <si>
    <t>tháng 3/2019, giãn đến tháng 6/2019 (QĐ 32 ngày 28/6/2019)</t>
  </si>
  <si>
    <t>Từ tháng 8/2017 (gia hạn tiến độ góp vốn đến 20/8/2017 tại QĐ số 29 ngày 13/6/2017), gia hạn tiến độ thực hiện dự án đến tháng 9/2018 (QĐ 57 ngày 15/12/2017), tiếp tục giãn đến 31/8/2019 (QĐ 06 ngày 29/01/2019</t>
  </si>
  <si>
    <t>CTY TNHH EPS VINA</t>
  </si>
  <si>
    <t>0312586862</t>
  </si>
  <si>
    <t>0908.529412 (Ms Phương)</t>
  </si>
  <si>
    <t xml:space="preserve">Mục tiêu:- Sản xuất các dụng cụ cầm tay và dụng cụ làm vườn chạy bằng điện với quy mô 3.000.000 sản phẩm/năm.
- Sản xuất các phụ kiện máy móc bằng nhựa với quy mô 1.500.000 sản phẩm/năm.
- Sản xuất các phụ kiện máy móc bằng kim loại với quy mô 1.500.000 sản phẩm/năm.
- Sản xuất bộ sạc và nguồn điện dự phòng (lắp ráp từ các bộ phận có sẵn) với quy mô 200.000 sản phẩm/năm.
</t>
  </si>
  <si>
    <t>NHÀ MÁY OPTIMA POWER TOOLS VIỆT NAM</t>
  </si>
  <si>
    <t xml:space="preserve">Tiến độ thực hiện dự án đầu tư: 
- Dự kiến hoàn thành xây dựng: tháng 5 năm 2020.
- Dự kiến lắp đặt máy móc thiết bị: tháng 6 năm 2020.
- Dự kiến vận hành thử: tháng 7 năm 2020.
- Dự kiến đi vào hoạt động sản xuất kinh doanh: tháng 8 năm 2020.
</t>
  </si>
  <si>
    <t>OPTIMA ENTERPRISES LIMITED</t>
  </si>
  <si>
    <t xml:space="preserve">Level 54, Hopewell Centre, 183 Queen’s Road East, Hong Kong. </t>
  </si>
  <si>
    <t>Công ty TNHH Hansungbolt Vina</t>
  </si>
  <si>
    <t>Nhà xưởng 34: diện tích 2.871,45 m2, Nhà xưởng 35: diện tích 1.798,72 m2, Công ty CP Đô Thị Amata Biên Hòa.</t>
  </si>
  <si>
    <t>TAKAMIYA CO., LTD;</t>
  </si>
  <si>
    <t>Giấy chứng nhận thành lập công ty số 1200-01-102126 cấp ngày 21 tháng 06 năm 1969 tại Nhật Bản; địa chỉ trụ sở chính tại 3-1 Ofukacho, Kita-Ku, Osaka-Shi, Osaka, Japan.</t>
  </si>
  <si>
    <t>THREE BROTHERS MACHINERY INDUSTRIAL CO., LTD.</t>
  </si>
  <si>
    <t>Số 450, đường Vọng Gián, tổ 13, phường Vọng Gián, quận Tân Ốc, thành phố Đào Viên, Đài Loan, Trung Quốc</t>
  </si>
  <si>
    <r>
      <t xml:space="preserve">Sản xuất, chế biến và đóng gói các loại thức uống dinh dưỡng, các sản phẩm ngũ cốc, các sản phẩm cà phê, các sản phẩm từ sữa, các loại nước hoa quả không ga, nước sốt và các chế phẩm làm nước sốt, gia vị và bột canh hỗn hợp các loại, mì ăn liền, trà hòa tan, bột kem thực vật các loại; kiểm tra chất lượng cà phê hạt do các Công ty thuộc tập đoàn Nestle mua tại Việt Nam; cung cấp các dịch vụ hỗ trợ kỹ thuật có thu phí liên quan đến các sản phẩm; cung cấp các kết quả nghiên cứu về thói quen và khẩu vị tiêu dùng, thành phần dinh dưỡng, nhu cầu thị trường và các kiến thức về chủng loại sản phẩm (không bao gồm dịch vụ quảng cáo); dịch vụ hỗ trợ bán hàng và hậu mãi bảo đảm chất lượng sản phẩm và người tiêu dùng; thực hiện quyền xuất nhập khẩu và phân phối; đóng gói các sản phẩm sữa; </t>
    </r>
    <r>
      <rPr>
        <sz val="9"/>
        <color indexed="12"/>
        <rFont val="Times New Roman"/>
        <family val="1"/>
      </rPr>
      <t>dịch vụ đóng gói sản phẩm. sản xuất bắp rang với quy mô 03 tấn/năm.</t>
    </r>
  </si>
  <si>
    <t xml:space="preserve">Địa điểm thực hiện dự án: 
- Lô A4, Đường 7-2, Khu công nghiệp Sông Mây, xã Bắc Sơn, huyện Trảng Bom, tỉnh Đồng Nai. Diện tích đất sử dụng: 10.000 m2.
- Lô 300/2, Đường số 7A, Khu công nghiệp Long Bình (Amata), phường Long Bình, thành phố Biên Hòa, tỉnh Đồng Nai. Diện tích đất sử dụng: 3.719 m2 .
</t>
  </si>
  <si>
    <t>Tháng 7 năm 2018, xin giãn đến 31/1/2018, điều chỉnh GCNĐT ngày 8/8/2018 là đến tháng 11/2018, giãn đến tháng 05/2020 (QĐ 34 ngày 28/11/2018).
Điều chỉnh trên GP: Giai đoạn 1: Đi vào hoạt động tháng 6/2019.
Giai đoạn 2: Dự kiến đi vào hoạt độngtháng 5/2020.</t>
  </si>
  <si>
    <t xml:space="preserve">Kinh doanh bất động sản (cho thuê nhà kho) với diện tích 59.715,17 m2.
Dịch vụ lưu giữ hàng hóa với quy mô 10 triệu tấn hàng hóa/năm. Việc sử dụng kho tàng chủ yếu phục vụ lưu trữ hàng hóa phục vụ hoạt động khu công nghiệp, đảm bảo phù hợp theo danh mục các ngành nghề thu hút đầu tư tại khu công nghiệp kèm theo báo cáo đánh giá tác động mội trường đã được phê duyệt
</t>
  </si>
  <si>
    <t>Sản xuất tủ điện phân phối với quy mô 3.500 cái/năm tương đương 36 tấn sản phẩm/năm. 
+ Sửa chữa, bảo trì tủ điện với quy mô doanh thu khoảng 90.000 USD/năm;
+ Lắp đặt hệ thống điện với quy mô doanh thu khoảng 140.000 USD/năm;
+ Thực hiện quyền xuất khẩu, nhập khẩu và phân phối bán buôn (không thành lập cơ sở bán buôn) các mặt hàng có mã HS: 8535, 8536, 8537, 8538.</t>
  </si>
  <si>
    <t>Bà KIM NA YUN và Bà CHO YOUNGHYUN</t>
  </si>
  <si>
    <t xml:space="preserve">Sản xuất và gia công các loại nhãn nhựa (TPR, PU, Silicon) với quy mô khoảng 1.000.000 sản phẩm/năm.
Gia công, in, ép và thêu vi tính các loại nhãn mác sử dụng cho giày thể thao với quy mô khoảng 1.000.000 sản phẩm/năm.
Sản xuất, chế tạo khuôn mẫu (từ nhôm, sắt, thau, plastic, TPU) và gia công các loại khuôn, film cho máy ép (không bao gồm công đoạn xi mạ) với quy mô 7 tấn sản phẩm/năm.
Sản xuất: giày da, giày thể thao, dép với quy mô 400.000 đôi sản phẩm/năm.
Sản xuất quần áo bảo hộ lao động với quy mô 60.000 đôi sản phẩm/năm.
Sản xuất găng tay bảo hộ lao động với quy mô 600.000 đôi sản phẩm/năm.
Sản xuất tấm phụ liệu giày (tấm trang trí bằng nhựa) với quy mô 14.967.000 sản phẩm/năm;
Sản xuất tấm lót giày (đế lót) với quy mô 12.480.000 đôi sản phẩm/năm;
Sản xuất đế giày các loại với quy mô 13.200.000 đôi sản phẩm/năm;
Sản xuất bao bì nhựa với quy mô 2.400 tấn/năm;
sản xuất các phụ kiện, sản phẩm bằng nhựa cho các loại mũ (trừ mũ bảo hiểm) và các sản phẩm may mặc với quy mô 3.560.000 sản phẩm/năm, tương đương 1.200 tấn sản phẩm/năm.
Thực hiện quyền xuất khẩu, quyền nhập khẩu và quyền phân phối bán buôn (không thành lập cơ sở bán buôn) các mặt hàng có mã HS sau:
</t>
  </si>
  <si>
    <t>Công ty TNHH Living &amp; Life Vina.</t>
  </si>
  <si>
    <t>Chi nhánh Living &amp; Life Vina (trước là Cty TNHH Lock &amp; Lock Vina )</t>
  </si>
  <si>
    <t xml:space="preserve">Sản xuất các loại cửa gió, linh kiện và phụ tùng cửa gió dùng cho các hệ thống máy lạnh 30.000.000 bộ/năm;
+ Sản xuất linh kiện, phụ tùng hệ thống máy lạnh từ 8.000.000 bộ/năm lên 16.000.000 bộ/năm;
</t>
  </si>
  <si>
    <t xml:space="preserve">Giai đoạn 1: Đã đi vào hoạt động sản xuất kể từ tháng 8/2005.
Giai đoạn 2: Dự kiến đi vào hoạt động từ tháng 01/2020.
</t>
  </si>
  <si>
    <t>Sản xuất tất cả các loại keo với quy mô 2.600 tấn/năm.
- Sản xuất tất cả các loại nhũ tương với quy mô 3.000 tấn/năm.
- Sản xuất tất cả các loại sơn, vec ni và các chất sơn, quét tương tự, ma tít với quy mô 1.000 tấn/năm.
- Thực hiện dịch vụ tư vấn quản lý doanh nghiệp (CPC 865): tư vấn quản lý chung, tư vấn quản lý tài chính (trừ tư vấn thuế), tư vấn quản lý marketing, tư vấn quản lý nguồn nhân lực, tư vấn quản lý sản xuất.
Cho thuê nhà xưởng với diện tích 300 m2.
- Thực hiện quyền xuất khẩu, quyền nhập khẩu và quyền phân phối</t>
  </si>
  <si>
    <t xml:space="preserve">Sản xuất món tráng miệng dạng bột với quy mô 957 tấn/năm.
Sản xuất nước trái cây dạng bột với quy mô 1.365 tấn/năm.
Sản xuất, chế biến hỗn hợp chất tạo ngọt các loại với quy mô công suất 20 tấn sản phẩm/năm.
Sản xuất, chế biến hỗn hợp bột sữa các loại với quy mô 300 tấn sản phẩm/năm.
Chế biến đường nghiền mịn các loại từ nguyên liệu là đường thành phẩm với quy mô công suất 200 tấn sản phẩm/năm.
Sản xuất, chế biến sản phẩm thực phẩm ăn liền đóng gói dạng bột: bột gia vị các loại với quy mô 500 tấn/năm.
Sản xuất, chế biến sản phẩm thực phẩm ăn liền đóng gói: cà ri dạng viên, cà ri dạng khối nén với quy mô 675 tấn/năm.
Sản xuất, chế biến sản phẩm thực phẩm ăn liền đóng gói dạng bột: bột rau củ các loại với quy mô 150 tấn/năm.
Sản xuất chế biến các loại đồ uống pha chế sẵn với quy mô 1 tấn/năm.
Sản xuất món ăn, thức ăn chế biến sẵn với quy mô 1 tấn/năm.
- Thực hiện hoạt động tư vấn quản lý (CPC 865).
- Thực hiện quyền xuất khẩu, quyền nhập khẩu, quyền phân phối bán buôn (không thành lập cơ sở bán buôn) các mặt hàng có mã HS 0910, 2103, 2104, 2106.
</t>
  </si>
  <si>
    <t>CTY TNHH YONG SHENG LONG</t>
  </si>
  <si>
    <t>SÔNG MÂY (THUÊ NX CTY CP COCO)</t>
  </si>
  <si>
    <t>CTY TNHH KBN VINA</t>
  </si>
  <si>
    <t>THÁNG 3/2019</t>
  </si>
  <si>
    <t>0251-2814989/ 0374011808 (Ms Hạnh)/ 0908683259 (Ms Giao)</t>
  </si>
  <si>
    <t>Cty TNHH Group Intellect Power Technology Việt Nam</t>
  </si>
  <si>
    <t>0251-3686940~942/ 0934880279 (Ms Kiều)</t>
  </si>
  <si>
    <t>061-3566001/ 0937943320 (MS LOAN)</t>
  </si>
  <si>
    <t>061-3514220/322/323; 0909014343 (MS LÂM)</t>
  </si>
  <si>
    <t>061-3514220 /0984909735 (MS HIỀN)</t>
  </si>
  <si>
    <t>0251-3686072/ 0785170787 (MR TRỌNG)</t>
  </si>
  <si>
    <t>0251-3681990/ 0908953534 (MS NHIÊN)</t>
  </si>
  <si>
    <t>0283-9110176/177- 0908141224 (MS NHIÊN)</t>
  </si>
  <si>
    <t>0251-3686917</t>
  </si>
  <si>
    <t>0937804894 (MS THẢO)</t>
  </si>
  <si>
    <t>0982792892 (MS DIỄM)</t>
  </si>
  <si>
    <t>0251-2814608/ 0902692967 (Ms Hoàng)</t>
  </si>
  <si>
    <t>0903128019 (Ms Nga)</t>
  </si>
  <si>
    <t>0251-3686585 (Ms Thúy)</t>
  </si>
  <si>
    <t>tháng 3/2019, giãn đến 31/10/2019 (QĐ 36 ngày 17/7/2019)</t>
  </si>
  <si>
    <t>0251-3680941/ 0372729231 (ms Mi)</t>
  </si>
  <si>
    <t>0251-3771677/ 0909696552 (Ms Dương)</t>
  </si>
  <si>
    <t>061-2807006/007- 0906818994 (Ms Chung)</t>
  </si>
  <si>
    <t>0251-2814528/527 - 0937948602 (Ms Trang)</t>
  </si>
  <si>
    <t>tháng 10/2019, giãn đến tháng 3/2020 (QĐ 37 ngày 19/7/2019)</t>
  </si>
  <si>
    <t>tháng 1/2020, giãn đến tháng 10/2020 (QĐ 38 ngày 19/7/2019)</t>
  </si>
  <si>
    <t>061-3561312/321~325</t>
  </si>
  <si>
    <t>Sx khung nhà thép tiền chế, kết cấu dầm thép, cột thép và các cấu kiện thép xây dựng khác với quy mô 12.000 tấn/năm
Thiết kế và giám sát lắp đặt kết cấu khung nhà thép với doanh thu dự kiến 300 tỷ đồng/năm
Thực hiện quyền xuất khẩu, nhập khầu và quyền phân phối bán buôn</t>
  </si>
  <si>
    <t>NHÀ MÁY SẢN XUẤT KẾT CẤU THÉP NOVA BUILDINGS</t>
  </si>
  <si>
    <t>Công ty CP Sonadezi Long Bình</t>
  </si>
  <si>
    <t>NOVA BUILDINGS PTE. LTD; Giấy phép thành lập số 201824990Z cấp ngày 23 tháng 7 năm 2018 tại Singapore; trụ sở chính đặt tại: 30 Cecil Street, #19-08, Prudential Tower, Singapore (049712), Singapore.</t>
  </si>
  <si>
    <t>0251-3686870/ 0368775978 (Ms Thanh)</t>
  </si>
  <si>
    <t>0251-3520031/ 0937119601 (Mr Khôi)</t>
  </si>
  <si>
    <t>0963237903 (Ms Thảo)</t>
  </si>
  <si>
    <t>khasnh</t>
  </si>
  <si>
    <t>0251-3846718</t>
  </si>
  <si>
    <t>0917242505 (Mr Uẩn)</t>
  </si>
  <si>
    <t>CTY TNHH ULHWA VIỆT NAM - DỰ ÁN BIÊN HÒA I</t>
  </si>
  <si>
    <t>DỰ ÁN TMTC VINA 2</t>
  </si>
  <si>
    <t>tháng 9/2010</t>
  </si>
  <si>
    <t>quý III năm 2017, điều chỉnh tiến độ sang quý I/2019, xin giãn đến quý 1/2021 (QĐ 40 ngày 06/8/2019)</t>
  </si>
  <si>
    <t>tháng 4/2019, điều chỉnh trên GP là tháng 7/2019</t>
  </si>
  <si>
    <t>Sản xuất, gia công phụ kiện giày (bao gồm các chi tiết cấu thành đế giày, các chi tiết cấu thành mặt giày, chi tiết phụ kiện đi kèm theo giày, nguyên liệu mặt giày) với quy mô 1.000.000 sản phẩm/năm.</t>
  </si>
  <si>
    <t>NHÀ MÁY SẢN XUẤT, GIA CÔNG PHỤ KIỆN GIÀY CÔNG TY TNHH MỘT THÀNH VIÊN MAY CÔNG NGHIỆP GE LAN (VIỆT NAM) TẠI KCN HỐ NAI.</t>
  </si>
  <si>
    <t>Công ty TNHH Sản xuất kim loại Yu Cheng</t>
  </si>
  <si>
    <t>CÔNG TY TNHH MỘT THÀNH VIÊN MAY CÔNG NGHIỆP GE LAN (VIỆT NAM)</t>
  </si>
  <si>
    <t xml:space="preserve"> Lô số 10-3C, 10-3B, đường số 3A, khu công nghiệp Quốc tế Protrade, xã An Tây, thị xã Bến Cát, tỉnh Bình Dương, Việt Nam.</t>
  </si>
  <si>
    <t>Sản xuất, gia công các loại giày dép với quy mô 4.000.000 đôi/năm.</t>
  </si>
  <si>
    <t>NHÀ MÁY CÔNG TY TNHH JOOCO VINA</t>
  </si>
  <si>
    <t>Công ty TNHH Jooco Dona</t>
  </si>
  <si>
    <t>JOOCO CO., LTD
NIPPON STEEL &amp; SUMIKIN BUSSAN CORPORATION</t>
  </si>
  <si>
    <t>Số 51,29 Beon-gil, Sisan-ro, Saha-ro, Busan Metropolitan, Hàn Quốc.
Số 5-27, Akasaka 8-Chome, Minato-ku, Tokyo 107-8527, Nhật Bản.</t>
  </si>
  <si>
    <t>Hàn Quốc - Nhật Bản</t>
  </si>
  <si>
    <t>CÔNG TY TNHH CWT COMMODITIES LOGISTICS (VIỆT NAM)</t>
  </si>
  <si>
    <t>Sản xuất linh kiện cho tivi (vỏ bọc nguồn, giá treo, giá đỡ) với quy mô 504 tấn linh kiện/năm.</t>
  </si>
  <si>
    <t xml:space="preserve">Dịch vụ kho hàng và lưu kho hàng hóa với quy mô 20.000 tấn hàng hóa/năm;
 Dịch vụ phân tích và kiểm tra kỹ thuật, dịch vụ tư vấn quản lý, dịch vụ hỗ trợ khác liên quan đến vận tải với doanh thu 1.780.000 đô la Mỹ/năm.
</t>
  </si>
  <si>
    <t>DỰ ÁN JNJ VINA</t>
  </si>
  <si>
    <t>Ông JEUN SUNG BUM
Ông KO HANGEOL</t>
  </si>
  <si>
    <t>16, Jukbaek 4-ro, Pyeongtaek-si, Gyeonggi-do, Hàn Quốc.
50-1, Pajang-ro Jangan-gu, Suwon-si, Gyeonggi-do, Hàn Quốc.</t>
  </si>
  <si>
    <t xml:space="preserve">Công ty CP Nguyên Cường </t>
  </si>
  <si>
    <t>CWT COMMODITIES LOGISTICS PTE. LTD.</t>
  </si>
  <si>
    <t>38 Tanjong Penjuru CWT Logistics Hub 1 Singapore (609039)</t>
  </si>
  <si>
    <t>Sản xuất các loại xe đạp, khung xe đạp với quy 600.000 sản phẩm/năm, tương đương 1.400 tấn sản phẩm/năm. Trong quy trình sản xuất không bao gồm công đoạn xi mạ.</t>
  </si>
  <si>
    <t>NHÀ MÁY CÔNG TY TNHH KENSTONE VIỆT NAM</t>
  </si>
  <si>
    <t>tháng 1/2021</t>
  </si>
  <si>
    <t>KENSTONE METAL CO., LTD</t>
  </si>
  <si>
    <t>No.11,1-2F, No.9,1-2F, No.7,1-3F, 5th Rd., Taichung IND. Park, Xitun district, Taichung City, Taiwan.</t>
  </si>
  <si>
    <t>Sản xuất máy trao đổi nhiệt, các bộ phận, chi tiết trong máy trao đổi nhiệt (bao gồm công đoạn sơn) với quy mô 10.000 sản phẩm/năm, tương đương 800 tấn/năm.</t>
  </si>
  <si>
    <t>DỰ ÁN CÔNG TY TNHH HARRISON HEATEXCHANGER.</t>
  </si>
  <si>
    <t>Bà ZHANG QINHUA</t>
  </si>
  <si>
    <t>No.278, Aweinong, Mashan, Binhu District, Wuxi City, Jiangsu Prov. P.R. China.</t>
  </si>
  <si>
    <t>CÔNG TY TNHH SUHIL ELECTRONICS VINA</t>
  </si>
  <si>
    <t>CÔNG TY TNHH MIAVIT VIỆT NAM</t>
  </si>
  <si>
    <t xml:space="preserve">Sản xuất Led module với quy mô 36.816.000 sản phẩm/năm, tương đương 969,04 tấn sản phẩm/năm;
Thực hiện quyền xuất khẩu, nhập khẩu và phân phối bán buôn (không thành lập cơ sở bán buôn) mặt hàng có mã HS: 8542 (mạch điện tử tích hợp).
</t>
  </si>
  <si>
    <t xml:space="preserve">Phối trộn hỗn hợp vitamin, khoáng chất, premix, dinh dưỡng, phụ gia dùng trong chế biến thức ăn cho gia súc, gia cầm và thủy sản với quy mô 4.000 tấn/năm;
 Thực hiện quyền xuất khẩu, nhập khẩu và phân phối bán buôn (không thành lập cơ sở bán buôn) các mặt hàng có mã HS: 2309, M813302
</t>
  </si>
  <si>
    <t>: NHÀ MÁY ĐỒNG NAI – CHI NHÁNH CÔNG TY TNHH MIAVIT VIỆT NAM</t>
  </si>
  <si>
    <t>SUHIL ELECTRONICS CO., LTD</t>
  </si>
  <si>
    <t>39 Sandan-lo 52 gil, Pyeongtaek, Kyunggi province, Hàn Quốc</t>
  </si>
  <si>
    <t>Tầng 4, tòa nhà Nam Giao, 261-263 Phan Xích Long, phường 2, quận Phú Nhuận, Thành phố Hồ Chí Minh.</t>
  </si>
  <si>
    <t xml:space="preserve">sản xuất, gia công in ấn tấm quang học trong màn hình LCD, màn hình Led với quy mô 18.000.000 sản phẩm/năm, tương đương với 720 tấn/năm”.
Sản xuất, gia công tấm khuếch tán và tấm dẫn ánh sáng dùng cho các loại màn hình điện tử với quy mô 9.000.000 sản phẩm/năm tương đương với 360 tấn sản phẩm/năm.
</t>
  </si>
  <si>
    <r>
      <t xml:space="preserve"> sản xuất các loại còi (kèn) dùng cho xe ô tô; thực hiện quyền xuất khẩu và quyền nhập khẩu; sản xuất bơm nhiên liệu và bộ tích hợp phát điện tự động; Sản xuất, gia công các loại khuôn đúc, khuôn dập bằng kim loại và các phụ kiện của khuôn dập, khuôn đúc để phục vụ cho sản xuất các sản phẩm điện tử (quy trình sản xuất không có công đoạn xi mạ); Sản xuất các loại máy móc thiết bị, khuôn cối (khuôn dập và khuôn đúc bằng kim loại, quy trình sản xuất không có công đoạn xi mạ) phục vụ cho ngành công nghiệp cơ khí, điện tử, ô tô và xe máy với quy mô 1.500 sản phẩm/năm;</t>
    </r>
    <r>
      <rPr>
        <sz val="9"/>
        <color indexed="10"/>
        <rFont val="Times New Roman"/>
        <family val="1"/>
      </rPr>
      <t xml:space="preserve"> sản xuất thành phẩm, bán thành phẩm các loại bơm nước rửa kính xe ô tô và các linh kiện thay thế đi kèm với quy mô 2.000.000 sản phẩm/năm.
+ Sản xuất mô tơ khởi động, bộ phát điện, còi, rơ le điện, dây dẫn điện, cuộn phát xung và một số sản phẩm điện, điện tử khác của xe gắn máy; sản xuất đinamô cho xe đạp, rơ le điện và dây dẫn điện cho xe ô tô; sản xuất thiết bị gạt nước cho kính xe ô tô từ 150.000.000 sản phẩm/năm lên thành 160.000.000 sản phẩm/năm, tương đương 29.607 tấn sản phẩm/năm;
+ Sản xuất bơm nhiên liệu và bộ tích hợp phát điện tự động từ 6.000.000 sản phẩm/năm lên thành 11.760.000 sản phẩm/năm, tương đương 7.860 tấn sản phẩm/năm;
+ Sản xuất mô tơ quạt giải nhiệt dùng cho xe ô tô; sản xuất các loại mô tơ dùng cho xe gắn máy và xe ô tô, trong quy trình sản xuất không có công đoạn xi mạ từ 10.000.000 sản phẩm/năm lên thành 30.312.600 sản phẩm/năm, tương đương 6.686 tấn sản phẩm/năm.</t>
    </r>
  </si>
  <si>
    <t xml:space="preserve">Sản xuất khung ảnh, đồ lưu niệm, đồ trang sức (trang sức mạ kẽm), móc chìa khóa, dây đeo điện thoại di động, thẻ đánh dấu trang sách, thẻ hành lý, ghim cài, cúp, huy chương, mô hình, khuy măng – sét, huy hiệu, phù hiệu và nhãn hiệu, nhãn sản phẩm và khóa thắt lưng, phụ kiện túi xách, bóp, ví, giày với quy mô 6.240 tấn/năm (tương đương 539.760.000 sản phẩm/năm).
* Trong quy trình sản xuất các sản phẩm nêu trên bao gồm công đoạn sơn và xi mạ.
- Sản xuất vỏ bọc các sản phẩm điện thoại, điện tử với quy mô 12 triệu sản phẩm/năm (tương đương với 30 tấn sản phẩm/năm).
- Sản xuất hộp quẹt, gạt tàn thuốc các loại với quy mô 6 triệu sản phẩm/năm.
- Sản xuất dụng cụ văn phòng phẩm với quy mô 12 triệu sản phẩm/năm.
- Sản xuất các loại túi xách với quy mô 6 triệu sản phẩm/năm.
</t>
  </si>
  <si>
    <r>
      <t xml:space="preserve">Sản xuất đồ dùng bằng kim loại cho nhà bếp và nhà ăn; </t>
    </r>
    <r>
      <rPr>
        <sz val="9"/>
        <color indexed="10"/>
        <rFont val="Times New Roman"/>
        <family val="1"/>
      </rPr>
      <t xml:space="preserve"> kinh doanh bất động sản (cho thuê nhà xưởng với diện tích 5.000m2);</t>
    </r>
  </si>
  <si>
    <r>
      <t xml:space="preserve">Sản xuất bê tông đóng gói hỗn hợp khô với quy mô </t>
    </r>
    <r>
      <rPr>
        <sz val="9"/>
        <color indexed="10"/>
        <rFont val="Times New Roman"/>
        <family val="1"/>
      </rPr>
      <t>50.000 tấn sản phẩm/năm</t>
    </r>
    <r>
      <rPr>
        <sz val="9"/>
        <rFont val="Times New Roman"/>
        <family val="1"/>
      </rPr>
      <t xml:space="preserve">; Sản xuất vữa đóng gói hỗn hợp khô, vữa trát đóng gói hỗn hợp khô với quy mô </t>
    </r>
    <r>
      <rPr>
        <sz val="9"/>
        <color indexed="10"/>
        <rFont val="Times New Roman"/>
        <family val="1"/>
      </rPr>
      <t>20.000 tấn sản phẩm/năm</t>
    </r>
    <r>
      <rPr>
        <sz val="9"/>
        <rFont val="Times New Roman"/>
        <family val="1"/>
      </rPr>
      <t xml:space="preserve">; Sản xuất vôi đóng gói hỗn hợp khô với quy mô 5.000 tấn sản phẩm/năm; Thực hiện quyền xuất khẩu sản phẩm Xi măng Portland (Mã HS 2523) và Xi măng chịu lửa (Mã HS 3816), mã </t>
    </r>
    <r>
      <rPr>
        <sz val="9"/>
        <color indexed="10"/>
        <rFont val="Times New Roman"/>
        <family val="1"/>
      </rPr>
      <t>2751, 3816, 2522</t>
    </r>
    <r>
      <rPr>
        <sz val="9"/>
        <rFont val="Times New Roman"/>
        <family val="1"/>
      </rPr>
      <t xml:space="preserve"> với quy mô 8.317 tấn sản phẩm/năm  để bán kèm với sản phẩm do Công ty sản xuất; sản xuất nhũ tương nhựa đường, bê tông nhựa nguội; </t>
    </r>
    <r>
      <rPr>
        <sz val="9"/>
        <color indexed="10"/>
        <rFont val="Times New Roman"/>
        <family val="1"/>
      </rPr>
      <t>sản xuất vữa vôi đóng gói hỗn hợp, vôi tô đóng gói hỗn hợp; “sản xuất cọc bê tông các hình dạng tròn, vuông, góc L…và các sản phẩm bê tông đúc sẵn với quy mô 10.000 tấn sản phẩm/năm”+ Sản xuất bộ sản phẩm hỗn hợp đá với quy mô 5.000 tấn sản phẩm/năm.
 + Sản xuất bột bã, bột trét tường với quy mô 5.000 tấn sản phẩm/năm.</t>
    </r>
  </si>
  <si>
    <t xml:space="preserve">Sản xuất tã giấy, băng vệ sinh, giấy vệ sinh, miếng lót thấm sữa, sản xuất các sản phẩm từ giấy từ 4.500.000 sản phẩm/năm, tương đương 29,3 tấn/năm lên thành 5.000.000.000 sản phẩm/năm, tương đương 76.350 tấn/năm
+ Sản xuất núm vú, bình sữa từ 1.500.000 sản phẩm/năm, tương đương 285.116 tấn/năm lên thành 3.000.000 sản phẩm/năm, tương đương 150 tấn/năm.
- Giảm quy mô sản xuất vải không dệt (khăn giấy ướt) từ 3.141.447 tấn/năm xuống còn 1.800 tấn/năm.
 Thực hiện quyền xuất khẩu, quyền nhập khẩu và quyền phân phối bán buôn (không thành lập cơ sở bán buôn) các mặt hàng có mã HS sau: 5603, 3808, 3303, 3907, 3911, 3902, 2843, 3215, 3910, 4701, 4702, 4703, 4704, 4705, 3906, 4805, 3920, 4823, 3506, 9619, 3307, 4014, 3923.
</t>
  </si>
  <si>
    <t>R4M PTY LTD; Giấy chứng nhận thành lập số 613062347 ngày 01 tháng 11 năm 2018 tại Australia; trụ sở chính tại: Suite 7, 50 Upper Heidelberg Road, Ivanhoe Vic 3079, Australia.</t>
  </si>
  <si>
    <t>Giấy chứng nhận thành lập số 613062347 ngày 01 tháng 11 năm 2018 tại Australia; trụ sở chính tại: Suite 7, 50 Upper Heidelberg Road, Ivanhoe Vic 3079, Úc</t>
  </si>
  <si>
    <t xml:space="preserve">Sản xuất thiết bị tăng tải trọng cho máy giặt từ 1.200.000 sản phẩm/năm, tương đương 6.500 tấn/năm lên thành 2.000.000 sản phẩm/năm, tương đương 10.828 tấn/năm.
- Sản xuất thiết bị cân bằng tải trọng cho máy giặt từ 1.500.000 sản phẩm/năm, tương đương 80 tấn/năm lên thành 2.000.000 sản phẩm/năm, tương đương 106 tấn/năm.
</t>
  </si>
  <si>
    <t xml:space="preserve">Sản xuất các linh kiện plastic theo công nghệ ép phun với quy mô 450 tấn sản phẩm/năm (trong quy trình sản xuất có công đoạn in).
Sửa chữa khuôn mẫu với quy mô 500 sản phẩm/năm. 
bổ sung công đoạn sơn trong quy trình sản xuất sản phẩm của Công ty
Thực hiện quyền xuất khẩu, quyền nhập khẩu và quyền phân phối bán buôn (không thành lập cơ sở bán buôn) các mặt hàng có mã HS sau: 3901, 3902, 3903, 3904, 3905, 3906, 3907, 3908, 3909, 3910, 3911, 3913, 3915, 3916, 3917, 3918, 3919, 3920, 3921, 3922, 3923, 3926. 8419, 8458, 8459, 8560, 8477, 8479, 8480, 8427, 8428, 8442, 8443, 8468, 8473, 8486, 9011, 9024, 9027, 9029, 9031, 9032, 9033, 8543, 8546, 8547, 8542, 3809, 3810, 3811, 3812, 3814, 3815, 3403, 3405, 3213, 3215, 4902, 4819, 4415.
</t>
  </si>
  <si>
    <t>Sản xuất mắc áo và phụ kiện mắc áo bằng kim loại và nhựa với quy mô khoảng 500.000.000 sản phẩm/năm.
- Thực hiện dự án RTS (thu gom, sắp xếp, phân loại lại móc treo cũ để tái xuất ra thị trường) với quy mô 10.000.000 sản phẩm/năm. 
- Sản xuất bao bì, túi nhựa các loại - bao gồm công đoạn in ấn trên sản phẩm do doanh nghiệp sản xuất với quy mô 300.000.000 cái/năm.
- Thực hiện quyền xuất khẩu, quyền nhập khẩu và quyền phân phối</t>
  </si>
  <si>
    <t xml:space="preserve"> Sản xuất máy rung và các bộ phận, linh kiện của máy rung với quy mô 100 tấn sản phẩm/năm;
 Sản xuất các loại trục nối với quy mô 10 tấn sản phẩm/năm.
 Sản xuất mô tơ và các bộ phận, linh kiện của mô tơ với quy mô 27 tấn sản phẩm/năm.
 Sản xuất rơle và các bộ phận, linh kiện của rơle với quy mô 0,2 tấn sản phẩm/năm.
- Sản xuất máy móc, thiết bị cơ khí chế tạo, cơ khí chính xác và tự động hóa cho dây chuyền sản xuất, cấp liệu, lắp ráp và đóng gói với quy mô 4,6 tấn sản phẩm/năm.
- Dịch vụ bảo dưỡng, sửa chữa máy móc, thiết bị với quy mô 50.000 USD/năm.
- Dịch vụ lắp đặt máy móc và thiết bị công nghiệp với quy mô 50.000 USD/năm.
</t>
  </si>
  <si>
    <t>cho thuê nhà xưởng với S 19.459,72 m2</t>
  </si>
  <si>
    <r>
      <t xml:space="preserve">Sản xuất plastic dạng nguyên sinh và cao su tổng hợp (sản xuất Polyurethane cho da tổng hợp); Sản xuất Polyester polyol, tiền chất Polymer của MDI (hóa chất sử dụng trong ngành công nghiệp), hỗn hợp Additives (chất phụ gia trong sản xuất cao su và mút – làm ổn định cao su và mút), hỗn hợp Polyols và Additives (chất phụ gia trong sản xuất cao su và mút – làm ổn định cao su và mút); Thực hiện quyền xuất khẩu và nhập khẩu các mặt hàng phù hợp với hoạt động sản xuất kinh doanh của doanh nghiệp; Thực hiện quyền phân phối bán buôn, bán lẻ (không thành lập cơ sở bán buôn, bán lẻ) mặt hàng thuộc các nhóm hàng có mã HS là 3208, 3812, 3824, 2901, 2902, 2905, 2909, 2914, 2916, 2917, 2918, 2920, 2922, 2924, 2929, 2931, 2934, 3402, 3404, 3815, 3907, 3909, 3910, 2853, 2903, 2919, 2933, 3808, 3823, 3215, 4809 và 3921 cho các thương nhân, đơn vị, tổ chức có quyền phân phối hoặc sử dụng các hàng hóa đó vào quá trình sản xuất, chế tạo. </t>
    </r>
    <r>
      <rPr>
        <sz val="9"/>
        <color indexed="10"/>
        <rFont val="Times New Roman"/>
        <family val="1"/>
      </rPr>
      <t>Sản xuất hạt nhựa EVA với quy mô 2.000 tấn/năm
+ Sản xuất Polyete (polyethers) và polyeste (polyesters) với quy mô 6.000 tấn sản phẩm/năm.
+ Sản xuất chế phẩm màu (chế phẩm màu sử dụng trong ngành công nghiệp) với quy mô 1.000 tấn sản phẩm/năm.
+ Sản xuất các loại hạt nguyên liệu nhựa, plastic dùng trong ngành sản xuất giày và các loại nhựa tổng hợp với quy mô 9.000 tấn sản phẩm/năm.</t>
    </r>
  </si>
  <si>
    <r>
      <t xml:space="preserve">CSGT INTERNATIONAL CORPORATION;
</t>
    </r>
    <r>
      <rPr>
        <b/>
        <i/>
        <sz val="8"/>
        <rFont val="Times New Roman"/>
        <family val="1"/>
      </rPr>
      <t>KAO HSING CHANG IRON AND STEEL CORPORATION;</t>
    </r>
    <r>
      <rPr>
        <sz val="8"/>
        <rFont val="Times New Roman"/>
        <family val="1"/>
      </rPr>
      <t xml:space="preserve">
FUKU HOLDING CO, LTD.;
</t>
    </r>
    <r>
      <rPr>
        <b/>
        <i/>
        <sz val="8"/>
        <rFont val="Times New Roman"/>
        <family val="1"/>
      </rPr>
      <t>KINGROCK INTERNATIONAL DEVELOPMENT LIMITED;</t>
    </r>
    <r>
      <rPr>
        <sz val="8"/>
        <rFont val="Times New Roman"/>
        <family val="1"/>
      </rPr>
      <t xml:space="preserve">
CSC STEEL HOLDINGS BERHAD, </t>
    </r>
    <r>
      <rPr>
        <sz val="8"/>
        <color indexed="10"/>
        <rFont val="Times New Roman"/>
        <family val="1"/>
      </rPr>
      <t>dại diện bởi Ông  LEE, IE-HSIAN</t>
    </r>
    <r>
      <rPr>
        <sz val="8"/>
        <rFont val="Times New Roman"/>
        <family val="1"/>
      </rPr>
      <t xml:space="preserve">;
</t>
    </r>
    <r>
      <rPr>
        <b/>
        <i/>
        <sz val="8"/>
        <rFont val="Times New Roman"/>
        <family val="1"/>
      </rPr>
      <t>NIPPON STEEL TRADING CORPORATION.</t>
    </r>
    <r>
      <rPr>
        <sz val="8"/>
        <rFont val="Times New Roman"/>
        <family val="1"/>
      </rPr>
      <t xml:space="preserve">
</t>
    </r>
  </si>
  <si>
    <t>Sx các loại khuôn giày, sx các loại chi tiết bằng nhựa dùng cho giày da, sản phẩm may mặc, túi xách, nhãn mác; gia công các loại khuôn giày</t>
  </si>
  <si>
    <t xml:space="preserve">Địa điểm thực hiện dự án: 
- Tại đường số 6B, Khu công nghiệp Nhơn Trạch I, xã Phú Hội, huyện Nhơn Trạch, tỉnh Đồng Nai. Diện tích đất sử dụng: 9.918 m2
- Tại đường số 2, Khu công nghiệp Nhơn Trạch I, xã Phú Hội, huyện Nhơn Trạch, tỉnh Đồng Nai. Thuê nhà xưởng của Công ty TNHH HS Polytech với diện tích 1.250 m2 đến hết ngày 01 tháng 3 năm 2020. Hết thời hạn thuê, nếu tiếp tục hoạt động tại vị trí đã đăng ký, doanh nghiệp phải thực hiện thủ tục gia hạn thời gian thuê nhà xưởng trên Giấy chứng nhận đăng ký đầu tư. Trường hợp chuyển đến địa điểm khác, doanh nghiệp cần thông báo và phải được sự chấp thuận, ghi nhận trên Giấy chứng nhận đăng ký đầu tư do cơ quan nhà nước có thẩm quyền cấp.
</t>
  </si>
  <si>
    <t>Sản xuất vải công nghiệp với quy mô 25.000.000 m/năm tương đương 10.000 tấn sản phẩm/năm;</t>
  </si>
  <si>
    <t>tháng 1/2019, điều chỉnh trên GP là tháng 7/2019</t>
  </si>
  <si>
    <t>Sản xuất thuốc trù sâu, trừ bệnh, trừ cỏ, phân bón lá, chất kích thích sinh trưởng cây trồng, các hóa chất và chế phẩm diệt côn trùng dùng trong lĩnh vực gia dụng và y tế, Sx Cyhalofop-Butyl, Permethrin, Thiamethoxam, Sx và thu mua, chế biến nông sản (trừ gạo) để xuất khẩu. Thực hiện quyền xuất khẩu và nhập khẩu</t>
  </si>
  <si>
    <t>ÚC</t>
  </si>
  <si>
    <t>NHÀ MÁY CÔNG TY TNHH REDRANGER VIỆT NAM (trước là Cty TNHH Uni-Red Việt Nam)</t>
  </si>
  <si>
    <t>REDRANGER PTY LTD;</t>
  </si>
  <si>
    <t xml:space="preserve">Sản xuất những sản phẩm vật dụng dùng trong toilet và đồ dùng thiết bị vê sinh bằng nhựa như: bệ rửa vệ sinh điện tử, bệ rửa vệ sinh điện cơ,… với quy mô 206.000 sản phẩm/năm, tương đương 1.255 tấn sản phẩm/năm.
- Sản xuất các sản phẩm điện tử dân dụng như máy xay sinh tố,… với quy mô 50.000 sản phẩm/năm tương đương 260 tấn sản phẩm/năm.
 Thực hiện quyền phân phối bán buôn (không thành lập cơ sở bán buôn) các mặt hàng có mã HS sau: 3922, 8509.
</t>
  </si>
  <si>
    <t>tháng 6/2019, điều chỉnh trên GP là tháng 4/2019</t>
  </si>
  <si>
    <t>vốn góp đến tháng 7/2019 là 75.700.000 USD + vốn vay là 25.800.000 USD</t>
  </si>
  <si>
    <t>0251-3983171</t>
  </si>
  <si>
    <t>0902572074 (Ms Ngọc)</t>
  </si>
  <si>
    <t>ĐƯỜNG</t>
  </si>
  <si>
    <t>09</t>
  </si>
  <si>
    <t>10</t>
  </si>
  <si>
    <t>11</t>
  </si>
  <si>
    <t>14</t>
  </si>
  <si>
    <t>Đường số 3</t>
  </si>
  <si>
    <t>Đường số 4</t>
  </si>
  <si>
    <t>Đường số 6</t>
  </si>
  <si>
    <t>Đường số 5</t>
  </si>
  <si>
    <t>Đường số 7</t>
  </si>
  <si>
    <t>Đường số 8</t>
  </si>
  <si>
    <t>Đường số 9</t>
  </si>
  <si>
    <t>Đường số 1</t>
  </si>
  <si>
    <t>3600580855-001</t>
  </si>
  <si>
    <t>6000346337-012</t>
  </si>
  <si>
    <t>6000346337-009</t>
  </si>
  <si>
    <t>0304929562-001</t>
  </si>
  <si>
    <t>0314177174-001</t>
  </si>
  <si>
    <t>3600264514-001</t>
  </si>
  <si>
    <t>3701834023-001</t>
  </si>
  <si>
    <t>3600265469-002</t>
  </si>
  <si>
    <t>3600488793-002</t>
  </si>
  <si>
    <t>0304986867-001</t>
  </si>
  <si>
    <t>0304986867-002</t>
  </si>
  <si>
    <t>3600266046-002</t>
  </si>
  <si>
    <t xml:space="preserve"> 3600665280-003</t>
  </si>
  <si>
    <t>CHI NHÁNH CÔNG TY TRÁCH NHIỆM HỮU HẠN SCHAEFFLER VIỆT NAM</t>
  </si>
  <si>
    <t>VN</t>
  </si>
  <si>
    <t xml:space="preserve"> Cty TNHH Kỹ nghệ Toàn Tâm </t>
  </si>
  <si>
    <t xml:space="preserve"> Chi nhánh Cty TNHH Việt Nam Center Power Tech (1) </t>
  </si>
  <si>
    <t>0302005727-001</t>
  </si>
  <si>
    <t xml:space="preserve"> Cty CP Đầu tư Xây dựng công trình chuẩn A </t>
  </si>
  <si>
    <t xml:space="preserve"> Cty CP Thực phẩm Thủy sản An Phát </t>
  </si>
  <si>
    <t>Dự án Chuyển dịch sản xuất kinh doanh của Cty TNHH Nhật Linh tại Miền Bắc vào Đồng Nai</t>
  </si>
  <si>
    <t>Cty TNHH Yến Nhung</t>
  </si>
  <si>
    <t>CHI NHÁNH CÔNG TY TNHH SẢN XUẤT THƯƠNG MẠI AN LẬP</t>
  </si>
  <si>
    <t>Cty CP Đồng Tiến</t>
  </si>
  <si>
    <t>Cty TNHH Khanh Thành</t>
  </si>
  <si>
    <t>Cty TNHH MTV Nanoco</t>
  </si>
  <si>
    <t>Cty TNHH SXTM Quý Thuận Thành</t>
  </si>
  <si>
    <t xml:space="preserve"> Chi nhánh Công ty CP Sơn Đồng Nai </t>
  </si>
  <si>
    <t>Cty CP Điện tử Biên Hòa</t>
  </si>
  <si>
    <t>Cty CP Giấy Đồng Nai (Cogido)</t>
  </si>
  <si>
    <t>Xí nghiệp Vĩnh Hưng</t>
  </si>
  <si>
    <t>Cty cổ phần Bột giặt Net</t>
  </si>
  <si>
    <t>Cty CP Bê tông Biên Hòa</t>
  </si>
  <si>
    <t xml:space="preserve">Cty CP dây cáp điện Việt Nam - Xí nghiệp Thành Mỹ </t>
  </si>
  <si>
    <t>Cty CP Gạch ngói Đồng Nai</t>
  </si>
  <si>
    <t>Công ty cổ phần Điện Cơ Đồng Nai</t>
  </si>
  <si>
    <t>Nhà máy Len Biên Hòa</t>
  </si>
  <si>
    <t>Công ty TNHH MTV Động cơ và máy nông nghiệp Miền Nam (sáp nhập Cty Vikino và Cty TNHH MTV Chế tạo động cơ (Vinappro)</t>
  </si>
  <si>
    <t>Cty Cổ phần Nhất Nam (trước là nhà máy Gỗ Đồng Nai)</t>
  </si>
  <si>
    <t>Xí nghiệp Hơi kỹ nghệ Biên Hòa</t>
  </si>
  <si>
    <t>Cty CP Cáp và Vật liệu viễn thông Sacom</t>
  </si>
  <si>
    <t xml:space="preserve">Công ty cổ phần Bao bì Biên Hòa </t>
  </si>
  <si>
    <t>Xí nghiệp Ắc Quy Đồng Nai</t>
  </si>
  <si>
    <t>Cty May Công nghiệp Đồng Nai</t>
  </si>
  <si>
    <t>Công ty CP chế biến hàng XK Đồng Nai</t>
  </si>
  <si>
    <t>Xí nghiệp Cao su KT Tam Hiệp (Rubico) - Cty CP công nghiệp và XNK cao su</t>
  </si>
  <si>
    <t>Công ty cổ phần Cơ khí Đồng Nai</t>
  </si>
  <si>
    <t xml:space="preserve"> Tổng công ty phát triển KCN (trước đây là Cty Phát triển KCN Biên Hòa)  </t>
  </si>
  <si>
    <t>Trung tâm kỹ thuật tiêu chuẩn đo lường chất lượng 3</t>
  </si>
  <si>
    <t>Cty cổ phần Đồng Nai (Codona)</t>
  </si>
  <si>
    <t>Cty Cổ phần Gạch men Thanh Thanh</t>
  </si>
  <si>
    <t>Công ty CP Cơ giới và xây lắp số 9</t>
  </si>
  <si>
    <t>Chi nhánh Cty KD vật tư &amp; XNK VLXD (trước là Cty Cát và Kính xây dựng)</t>
  </si>
  <si>
    <t>Cty Cổ phần Sơn Đồng Nai</t>
  </si>
  <si>
    <t>Cty Cổ phần Miền Đông</t>
  </si>
  <si>
    <t>Cty Cổ phần Cơ khí thực phẩm và xây lắp Biên Hòa</t>
  </si>
  <si>
    <t>Cty CP Thiết bị điện (Thibidi)</t>
  </si>
  <si>
    <t>Công ty cổ phần Vina Café Biên Hòa</t>
  </si>
  <si>
    <t>Cty TNHH SX &amp; TMVLXD Hoàng Phúc</t>
  </si>
  <si>
    <t xml:space="preserve">Cty CP hóa chất cơ bản miền Nam - Nhà máy hóa chất Biên Hòa </t>
  </si>
  <si>
    <t>Nhà máy Bibica Biên Hòa - Dự án sản xuất kẹo các loại của Cty CP Bánh kẹo Biên Hòa</t>
  </si>
  <si>
    <t xml:space="preserve">Công ty cổ phần Dây cáp điện Việt Thái </t>
  </si>
  <si>
    <t>Xí nghiệp Kết cấu thép (chi nhánh cty CP đầu tư và xây lắp Chương Dương)</t>
  </si>
  <si>
    <t>Cty CP nhựa - XD Đồng Nai (trước là Cty Diêm và Nhựa ĐN)</t>
  </si>
  <si>
    <t>Cty Cổ phần Đường Biên Hòa</t>
  </si>
  <si>
    <t>Cty Cổ phần Tổng Công ty May Đồng Nai</t>
  </si>
  <si>
    <t xml:space="preserve">Xí nghiệp Cao su Đồng Nai (Casumina Đồng Nai) </t>
  </si>
  <si>
    <t>Cty cổ phần Tấm lợp VLXD Đồng Nai</t>
  </si>
  <si>
    <t>XNCB nông sản &amp; thực phẩm chăn nuôi (Vitaga Đồng Nai)</t>
  </si>
  <si>
    <t>Cty TNHH một thành viên Vật tư Nông nghiệp Đồng Nai (Docam)</t>
  </si>
  <si>
    <t>Cty CP hóa chất cơ bản miền Nam - Nhà máy Hóa chất Đồng Nai</t>
  </si>
  <si>
    <t>DNTN Tấn Phát 2 (ngưng sản xuất)</t>
  </si>
  <si>
    <t>Xí nghiệp Đèn ống (Cty Bóng đèn Điện Quang)</t>
  </si>
  <si>
    <t>Xí nghiệp Ống thủy tinh (Cty Bóng đèn Điện Quang)</t>
  </si>
  <si>
    <t>Công ty CP cơ khí luyện kim Sadakim</t>
  </si>
  <si>
    <t>Nhà máy sữa Dielac</t>
  </si>
  <si>
    <t>Công ty CP Thép Biên Hòa (Vicasa-VNSteel)</t>
  </si>
  <si>
    <t>Chi nhánh Cty Xuất Nhập khẩu hoa quả 3</t>
  </si>
  <si>
    <t>Chi nhánh Biên Hòa-Cty CP XNK hoá chất Miền Nam</t>
  </si>
  <si>
    <t>Cty CP Sonadezi An Bình (trước đây là Cty Cổ phần xây dựng Sonadezi (Sonacons)</t>
  </si>
  <si>
    <t>Nhà máy Sấy Thăng Hoa (Thuê đất của hoa quả 3)</t>
  </si>
  <si>
    <t>Cty TNHH Việt Hoa</t>
  </si>
  <si>
    <t xml:space="preserve"> Công ty TNHH SXTM Tân Đông Dương </t>
  </si>
  <si>
    <t xml:space="preserve"> Chi nhánh Tổng Cty CP ĐT và XNK Foodinco tại Đồng Nai </t>
  </si>
  <si>
    <t xml:space="preserve"> Xí nghiệp xây dựng &amp; sản xuất công nghiệp- Cty CP Đầu tư Xây dựng số 5 </t>
  </si>
  <si>
    <t xml:space="preserve"> Cty TNHH Bao bì Hương Nam </t>
  </si>
  <si>
    <t xml:space="preserve"> Chi nhánh Công ty CP XNK SX Gia công và Bao Bì </t>
  </si>
  <si>
    <t xml:space="preserve"> Xí nghiệp kho vận và dịch vụ thương mại An Bình- Cty CP tổng hợp Gỗ Tân Mai </t>
  </si>
  <si>
    <t xml:space="preserve"> Nhà máy gạch ngói Đồng Nai 2- Cty CP Gạch ngói Đồng Nai </t>
  </si>
  <si>
    <t xml:space="preserve"> Cty TNHH Đỉnh Phú Thịnh </t>
  </si>
  <si>
    <t xml:space="preserve"> Cty Liên doanh VI.DA  </t>
  </si>
  <si>
    <t xml:space="preserve"> Dự án đầu tư xây dựng và kinh doanh tòa nhà Sonadezi Building </t>
  </si>
  <si>
    <t>Dự án sản xuất bánh kẹo Cty CP Bibica</t>
  </si>
  <si>
    <t xml:space="preserve"> Cty CP Bảo vân </t>
  </si>
  <si>
    <t>Công ty TNHH Dầu nhờn GS Đồng Nai (thuê nhà xưởng Cty Gỗ Tân Mai)</t>
  </si>
  <si>
    <t xml:space="preserve"> Cty CP Việt - Pháp Sản xuất Thức ăn Gia súc (Proconco) </t>
  </si>
  <si>
    <t>Chi nhánh Cty CP Việt-Pháp Sản xuất thức ăn gia súc An Bình</t>
  </si>
  <si>
    <t>Dự án di dời, mở rộng dây chuyền Axít Sunphuric của hoá chất Tân Bình và xưởng nghiên cứu thực nghiệm (Cty TNHH MTV Hoá chất cơ bản miền Nam)</t>
  </si>
  <si>
    <t>Nhà máy sản xuất và chế biến đá Thạch Nhất</t>
  </si>
  <si>
    <t>Cty TNHH biệt thự Công Thương</t>
  </si>
  <si>
    <t>3603231683-001</t>
  </si>
  <si>
    <t>Chi nhánh Cty TNHH thương mại dịch vụ Song Thủy</t>
  </si>
  <si>
    <t>3600630513-008</t>
  </si>
  <si>
    <t>Nhà kho- Chi nhánh Cty CP sản xuất &amp; thương mại Thuận Phong</t>
  </si>
  <si>
    <t>Cty TNHH đầu tư - xây dựng Miền Đông 3</t>
  </si>
  <si>
    <t>00001</t>
  </si>
  <si>
    <t>Xưởng sx cáp viễn thông - Cty TNHh công nghệ cáp viễn thông Việt</t>
  </si>
  <si>
    <t>3601258513-001</t>
  </si>
  <si>
    <t>Chi nhánh Cty TNHH MTV Thành Vinh Phát</t>
  </si>
  <si>
    <t>CÔNG TY CP NHỰA ĐỒNG NAI</t>
  </si>
  <si>
    <t>Cty CP đầu tư và kinh doanh VLXD Fico</t>
  </si>
  <si>
    <t>Cty CP Việt Hoa</t>
  </si>
  <si>
    <t>Cty TNHH Tiên Triết</t>
  </si>
  <si>
    <t>Cty CP công nghệ cao Hitechno</t>
  </si>
  <si>
    <t>Cty CP công trình giao thông Đồng Nai - Trạm trộn bê tông</t>
  </si>
  <si>
    <t>Chi nhánh DNTN TM &amp; DV Duy Phong</t>
  </si>
  <si>
    <t>0301489031-001</t>
  </si>
  <si>
    <t>Cty TNHH Ru Lô Mêkong</t>
  </si>
  <si>
    <t>Cty TNHH ô tô Bắc Quang</t>
  </si>
  <si>
    <t>DNTN Thuận Thanh Tuyền</t>
  </si>
  <si>
    <t>0305601319</t>
  </si>
  <si>
    <t>Cty CP Thuận Hải</t>
  </si>
  <si>
    <t>Cty TNHH MTV Khởi Nam</t>
  </si>
  <si>
    <t>Cty TNHH dầu nhờn GS Việt Nam</t>
  </si>
  <si>
    <t>Cty TNHH dầu nhờn Sumbo Việt Nam</t>
  </si>
  <si>
    <t>0312803588</t>
  </si>
  <si>
    <t>Cty TNHH Nhất Tín</t>
  </si>
  <si>
    <t>0311795969</t>
  </si>
  <si>
    <t>Cty TNHH MTV nhựa Nhật Tân</t>
  </si>
  <si>
    <t>Cty TNHH MTV Nhân Quốc</t>
  </si>
  <si>
    <t>Cty TNHH MTV Cảnh Quốc</t>
  </si>
  <si>
    <t>0306046749</t>
  </si>
  <si>
    <t>Cty Đồng Tiến</t>
  </si>
  <si>
    <t>Cty Proconco</t>
  </si>
  <si>
    <t>030361774</t>
  </si>
  <si>
    <t>Cty Long Hải Đăng</t>
  </si>
  <si>
    <t>Cty Tam Mã</t>
  </si>
  <si>
    <t>Cty TM DV Cường Linh Vy</t>
  </si>
  <si>
    <t>Cty CP TM Thành Thành Công</t>
  </si>
  <si>
    <t>Cty TNHH Quyết Thành</t>
  </si>
  <si>
    <t>Cty xi măng Chin Fon</t>
  </si>
  <si>
    <t>Cty CP hợp lực Descom</t>
  </si>
  <si>
    <t>Cty CP Đồng Việt Phú</t>
  </si>
  <si>
    <t>Cty CP Đồng Thắng</t>
  </si>
  <si>
    <t>Cty CP Đồng Minh Phú</t>
  </si>
  <si>
    <t>Cty TNHH giấy bao bì Bình Minh</t>
  </si>
  <si>
    <t>Cty TNHH Gu Bang</t>
  </si>
  <si>
    <t>Cty TNHH Thiên Hợp Phát</t>
  </si>
  <si>
    <t>Cty CP phân bón Nhật Mỹ</t>
  </si>
  <si>
    <t>Cty TNHH TM DV Kim Ngọc Hiền</t>
  </si>
  <si>
    <t>Cty TNHH Đức Quân Phát</t>
  </si>
  <si>
    <t>DNTN Tiến Nam</t>
  </si>
  <si>
    <t>Cty TNHH TM Thảo Lộc</t>
  </si>
  <si>
    <t>Cty TNHH MTV TM Nguyễn Nhật Huy</t>
  </si>
  <si>
    <t>Cty CP Đàm Gia Phú</t>
  </si>
  <si>
    <t>Cty CP Wagon Việt Nam</t>
  </si>
  <si>
    <t>Cty TNHH cơ khí xây dựng Đại Hải</t>
  </si>
  <si>
    <t>Cty TNHH XD TM Lâm Tuấn Nghĩa</t>
  </si>
  <si>
    <t>0306046749-001</t>
  </si>
  <si>
    <t>Chi nhánh Cty TNHH TM DV XNK Đồng Tiến</t>
  </si>
  <si>
    <t>Cty TNHH MTV thương mại Cường Hiếu</t>
  </si>
  <si>
    <t>Cty TNHH Sơn Đồng Phát</t>
  </si>
  <si>
    <t>0313495939</t>
  </si>
  <si>
    <t>Cty TNHH khuôn mẫu sáng tạo</t>
  </si>
  <si>
    <t>0100103866</t>
  </si>
  <si>
    <t>Nhà máy ô tô VEAM</t>
  </si>
  <si>
    <t>DNTN Hoàng Phú Thịnh</t>
  </si>
  <si>
    <t>0302001507</t>
  </si>
  <si>
    <t>DNTN cơ khí Tiến Khải</t>
  </si>
  <si>
    <t xml:space="preserve"> Tổng Công ty Công nghiệp thực phẩm Đồng Nai </t>
  </si>
  <si>
    <t xml:space="preserve"> Cty TNHH Oxy Đồng Nai </t>
  </si>
  <si>
    <t xml:space="preserve"> Cty CP Sonadezi Long Bình (trước đây là Xí nghiệp Dịch vụ KCN Sonadezi) </t>
  </si>
  <si>
    <t xml:space="preserve"> Cty CP Ô Tô Trường Hải </t>
  </si>
  <si>
    <t xml:space="preserve"> Cty TNHH VITRAC Long Bình ( tên cũ là DNTN Xí nghiệp nước đá Long Bình) </t>
  </si>
  <si>
    <t xml:space="preserve"> Nhà máy SX nước đá Quyết Thắng </t>
  </si>
  <si>
    <t xml:space="preserve"> Công ty TNHH Thương mại Vĩnh Phú </t>
  </si>
  <si>
    <t xml:space="preserve"> Cty Gốm Đồng Nai </t>
  </si>
  <si>
    <t xml:space="preserve"> XN lắp máy 45.4 </t>
  </si>
  <si>
    <t xml:space="preserve"> Cty TNHH Quốc Tuấn </t>
  </si>
  <si>
    <t xml:space="preserve"> Cty Phát triển và mở rộng OD </t>
  </si>
  <si>
    <t xml:space="preserve"> Cty Cổ phần Cơ khí Giao thông vận tải Đồng Nai </t>
  </si>
  <si>
    <t xml:space="preserve"> Cty TNHH Tiên Triết </t>
  </si>
  <si>
    <t>DNTN Đồng Nai Tôn (Donaton)</t>
  </si>
  <si>
    <t xml:space="preserve"> Cty cô phần Địa ốc Đồng Nai (Donare) </t>
  </si>
  <si>
    <t xml:space="preserve"> Cty TNHH bảo trì hạ tầng KCN (UBNDT) </t>
  </si>
  <si>
    <t xml:space="preserve"> Cty TNHH Quang Việt </t>
  </si>
  <si>
    <t xml:space="preserve"> Cty cổ phần địa ốc Sonadezi </t>
  </si>
  <si>
    <t xml:space="preserve"> Công ty TNHH Ô tô Hyundai Nam Việt  </t>
  </si>
  <si>
    <t xml:space="preserve"> Công ty TNHH Vĩnh Tâm </t>
  </si>
  <si>
    <t xml:space="preserve"> Công ty Sản xuất Thương mại Dịch vụ Đồng Nai </t>
  </si>
  <si>
    <t xml:space="preserve"> Chi nhánh Miền Nam-Công ty CP Ô tô Huyndai Việt Nam </t>
  </si>
  <si>
    <t xml:space="preserve"> Cty TNHH Vạn Kiến Phát </t>
  </si>
  <si>
    <t xml:space="preserve"> Nhà máy xử lý nước thải, chất thải sinh hoạt và Công nghiệp (Cty CP Dịch vụ Sonadezi) </t>
  </si>
  <si>
    <t xml:space="preserve"> Cty CP dịch vụ Sonadezi </t>
  </si>
  <si>
    <t xml:space="preserve"> Cty CP giao nhận kho vận Minh Phương Việt Nhật </t>
  </si>
  <si>
    <t xml:space="preserve"> Cty CP sản xuất sản phẩm mạ công nghiệp Vingal </t>
  </si>
  <si>
    <t xml:space="preserve"> Dự án kho, nhà xương, văn phòng cho thuê của Công ty TNHH Duy Hiếu </t>
  </si>
  <si>
    <t xml:space="preserve"> Cty TNHH SX và lắp ráp ô tô An Thành Phát </t>
  </si>
  <si>
    <t xml:space="preserve"> Cty TNHH E &amp; T Việt Nam  </t>
  </si>
  <si>
    <t xml:space="preserve"> Cty  TNHH Khí công nghiệp Đăng Khánh </t>
  </si>
  <si>
    <t xml:space="preserve"> Cty CP Tinh Hoa </t>
  </si>
  <si>
    <t>Dự án Nhà máy sản xuất ô tô chuyên dụng của Công ty TNHH MTV Ô tô Trường Hải</t>
  </si>
  <si>
    <t>Công ty TNHH MTV Đá cẩm thạch thủ công Minh Kim (thuê của Công ty TNHH Quang Việt)</t>
  </si>
  <si>
    <t>Cty TNHH MTV Nhựa Thiên Quốc</t>
  </si>
  <si>
    <t>Dự án Cty CP Phân bón Nhật Mỹ</t>
  </si>
  <si>
    <t>Xưởng sản xuất sơn-DNTN Dịch vụ - Xây dựng - Thương mại Cường Lực</t>
  </si>
  <si>
    <t>Cty TNHH MTV thời trang Nam Lê</t>
  </si>
  <si>
    <t>Nhà máy sx thuốc lá Đồng Nai- Tổng cty công nghiệp thực phẩm Đồng Nai - MTV Cty TNHH</t>
  </si>
  <si>
    <t>CÔNG TY TNHH MỘT THÀNH VIÊN THIẾT BỊ ĐIỆN LIOA ĐỒNG NAI</t>
  </si>
  <si>
    <t>3603482126</t>
  </si>
  <si>
    <t>CÔNG TY TNHH MAY ANH KHÔI</t>
  </si>
  <si>
    <t>3603488294</t>
  </si>
  <si>
    <t>CÔNG TY CỔ PHẦN CƯỜNG TẤN HIỆP</t>
  </si>
  <si>
    <t>5801321621-001</t>
  </si>
  <si>
    <t>CHI NHÁNH ĐỒNG NAI - CÔNG TY CỔ PHẦN ĐẦU TƯ PHÁT TRIỂN ĐAM B'RI</t>
  </si>
  <si>
    <t>CTY TNHH THƯƠNG MẠI DỊCH VỤ SƠN LÀNH</t>
  </si>
  <si>
    <t>3600933518</t>
  </si>
  <si>
    <t>CÔNG TY TNHH MỘT THÀNH VIÊN VIỆT NHẬT VIỆT</t>
  </si>
  <si>
    <t>3603042904</t>
  </si>
  <si>
    <t>CÔNG TY TNHH THƯƠNG MẠI XUÂT NHẬP KHẨU TẤN ĐỨC THỊNH</t>
  </si>
  <si>
    <t>3603262064</t>
  </si>
  <si>
    <t>CÔNG TY TNHH THIẾT BỊ HẠNH TIẾN PHÁT</t>
  </si>
  <si>
    <t xml:space="preserve"> Nhà máy Supe Phosphat Long Thành </t>
  </si>
  <si>
    <t xml:space="preserve"> Cty TNHH Gas Sài Gòn </t>
  </si>
  <si>
    <t xml:space="preserve"> Cty TNHH Gas Công nghiệp </t>
  </si>
  <si>
    <t xml:space="preserve"> Chi nhánh Cty Cổ phần Thương mại và sản xuất Đại Phát </t>
  </si>
  <si>
    <t xml:space="preserve"> Chi nhánh Công ty TNHHGas Phoenix (trước là  MTV Khí hóa lỏng Cội Nguồn )</t>
  </si>
  <si>
    <t>370/GP-KCN-ĐN</t>
  </si>
  <si>
    <t xml:space="preserve"> Cty CP gạch men V.T.C </t>
  </si>
  <si>
    <t xml:space="preserve"> CN Cty TNHH Sản xuất cơ khí và dịch vụ Đại Phúc </t>
  </si>
  <si>
    <t>Dự án Công ty TNHH Con Cò Vàng - Chi nhánh Gò Dầu</t>
  </si>
  <si>
    <t>0309984937-003</t>
  </si>
  <si>
    <t>Chi nhánh Cty CP thương mại dầu khí Thái Bình Dương</t>
  </si>
  <si>
    <t xml:space="preserve"> Cty Cổ phần KCN Hố Nai </t>
  </si>
  <si>
    <t>Cty CP công nghệ An Sinh</t>
  </si>
  <si>
    <t xml:space="preserve">Chi nhánh Cty cổ phần nhựa 04 </t>
  </si>
  <si>
    <t>Chi nhánh Cty TNHH một thành viên Điện tử Bình Hòa</t>
  </si>
  <si>
    <t>Chi nhánh Cty Cổ phần TM-DV Bình Minh (trong khuôn viên Bình Hòa)</t>
  </si>
  <si>
    <t>Xưởng xi mạ Thiện Mỹ-Đồng Nai</t>
  </si>
  <si>
    <t>Cty TNHH Một Thành viên Cấu kiện thép- Thiết bị đô thị</t>
  </si>
  <si>
    <t xml:space="preserve">Cty CP Vĩnh Đại  </t>
  </si>
  <si>
    <t>Nhà máy Phương Minh Khoa (trước đây là Chi nhánh Cty TNHH MTV Phương Minh Khoa)</t>
  </si>
  <si>
    <t>Dự án Cty CP Vĩnh Đại</t>
  </si>
  <si>
    <t>Dự án KCN Hố Nai giai đoạn 2</t>
  </si>
  <si>
    <t>Cty TNHH Công trình Sơn kính 3D Han Chi (trước là Cty TNHH Công trình Han Chi)</t>
  </si>
  <si>
    <t>0304381815-004</t>
  </si>
  <si>
    <t>Chi nhánh Cty CP bao bì Đại Lục (thuê nhà xưởng Cty CP nhựa 04)</t>
  </si>
  <si>
    <t>Cty TNHH Thực phẩm G.C</t>
  </si>
  <si>
    <t>Chi nhánh tại Đồng Nai - Cty TNHH Đồ gỗ Nghĩa Sơn</t>
  </si>
  <si>
    <t>3600772839-001</t>
  </si>
  <si>
    <t>Chi nhánh - DNTN Tiến Nam</t>
  </si>
  <si>
    <t>3600899916-004</t>
  </si>
  <si>
    <t>CHI NHÁNH 1 - DOANH NGHIỆP TƯ NHÂN ĐỈNH KIM NGỌC</t>
  </si>
  <si>
    <t>3603474622</t>
  </si>
  <si>
    <t>CÔNG TY TNHH ĐẦU TƯ SẢN XUẤT NĂNG LƯỢNG S.N.C</t>
  </si>
  <si>
    <t>3603469693</t>
  </si>
  <si>
    <t>CÔNG TY TRÁCH NHIỆM HỮU HẠN KHANG KHANG VIỆT</t>
  </si>
  <si>
    <t>0304709729-002</t>
  </si>
  <si>
    <t>CHI NHÁNH CÔNG TY TNHH ĐẦU TƯ XÂY DỰNG THIÊN PHƯỚC TẠI ĐỒNG NAI</t>
  </si>
  <si>
    <t xml:space="preserve"> Cty TNHH Tomiya Summit Garment Export </t>
  </si>
  <si>
    <t>Dự án cty TNHH Hóa Keo Kỹ thuật</t>
  </si>
  <si>
    <t xml:space="preserve"> Cty TNHH MTV Phát triển Đô thị và KCN IDICO (IDICO-URBIZ) </t>
  </si>
  <si>
    <t xml:space="preserve"> Cty CP Đầu tư phát triển nhà và Đô thị IDICO (UDICO) </t>
  </si>
  <si>
    <t xml:space="preserve"> Cty Cổ phần SXKD Vật liệu xây dựng IDICO </t>
  </si>
  <si>
    <t xml:space="preserve"> Lắp máy 45.1 </t>
  </si>
  <si>
    <t xml:space="preserve"> Chi nhánh Cty TNHH Thái Phong </t>
  </si>
  <si>
    <t xml:space="preserve"> Chi nhánh Cty TNHH DVKHKT và SX gốm sứ Kim Trúc </t>
  </si>
  <si>
    <t>Dự án nhà máy chế biến thực phẩm của Cty TNHH Thực phẩm NFC</t>
  </si>
  <si>
    <t xml:space="preserve"> Chi nhánh Cty TNHH TM &amp; DV An Quốc </t>
  </si>
  <si>
    <t xml:space="preserve"> Cty cổ phần Bao bì Nhơn Trạch </t>
  </si>
  <si>
    <t xml:space="preserve"> Công ty TNHH Công nghiệp TBD Nhơn Trạch </t>
  </si>
  <si>
    <t xml:space="preserve"> Nhà máy VLXD Tuy Hạ (Chi nhánh Cty CP SXKD VLXD IDICO) </t>
  </si>
  <si>
    <t xml:space="preserve"> Nhà máy VLXD Tuy Hạ 2 (Chi nhánh Cty CP SXKD VLXD IDICO) </t>
  </si>
  <si>
    <t xml:space="preserve"> Xí nghiệp dịch vụ (Chi nhánh Cty CP SXKD VLXD IDICO) </t>
  </si>
  <si>
    <t xml:space="preserve"> Công ty CP cơ khí Licogi 16 </t>
  </si>
  <si>
    <t xml:space="preserve"> Cty TNHH Gạch men Bách Thành (trước là Hung Lee)  </t>
  </si>
  <si>
    <t>Dự án Công ty TNHH MTV Austdoor Nhơn Trạch</t>
  </si>
  <si>
    <t>3603456856</t>
  </si>
  <si>
    <t>Cty TNHH MTV nhôm Austdoor Nhơn Trạch</t>
  </si>
  <si>
    <t>0102142123-001</t>
  </si>
  <si>
    <t>CHI NHÁNH CÔNG TY TNHH INTERNATIONAL B2B SOLUTION</t>
  </si>
  <si>
    <t>CTY TNHH IN MAY MẮN VIỆT NAM</t>
  </si>
  <si>
    <t>Cty TNHH MTV cơ khí xây dựng Huy Hoàng</t>
  </si>
  <si>
    <t>Cty TNHH TMQT Thịnh Vượng</t>
  </si>
  <si>
    <t xml:space="preserve"> Cty CP Phát triển Đô thị Công nghiệp số 2 </t>
  </si>
  <si>
    <t xml:space="preserve"> Chi nhánh Cty TNHH Bê tông hỗn hợp Việt Nam </t>
  </si>
  <si>
    <t xml:space="preserve"> Công ty cổ phần Xây dựng An Lạc (đang làm thủ tục giải thể) </t>
  </si>
  <si>
    <t xml:space="preserve"> Trạm trộn bê tông Hải Âu </t>
  </si>
  <si>
    <t xml:space="preserve"> Cty TNHH cẩm thạch Sài Gòn </t>
  </si>
  <si>
    <t xml:space="preserve"> Cty CP DIC-Đồng Tiến </t>
  </si>
  <si>
    <t xml:space="preserve"> Cty TNHH Sx và TM Miền Quê (Nhà máy sx đồ gỗ XK) </t>
  </si>
  <si>
    <t xml:space="preserve"> Cty TNHH Trường Thạch </t>
  </si>
  <si>
    <t xml:space="preserve"> Chi nhánh Cty CP lưới thép Bình Tây </t>
  </si>
  <si>
    <t xml:space="preserve"> Nhà máy sản xuất kết cấu thép-Cty TNHH cơ khí XD Nhật An </t>
  </si>
  <si>
    <t xml:space="preserve"> Nhà máy sản xuất cấu kiện bê tông đúc sẵn của Cty CP cấu kiện bê tông Nhơn Trạch 2 </t>
  </si>
  <si>
    <t xml:space="preserve"> Nhà máy sản xuất láp ráp xe gắn máy của Công ty CP Ô tô xe máy Tuấn Minh </t>
  </si>
  <si>
    <t xml:space="preserve"> Công ty TNHH chế biến thực phẩm thương mại Pha Lê </t>
  </si>
  <si>
    <t xml:space="preserve"> Dự án sản xuất vật liệu xây dựng DIC của Cty CP DIC-Đồng Nai </t>
  </si>
  <si>
    <t xml:space="preserve"> Cty TNHH MTV Đại Đồng Tiến Đồng Nai </t>
  </si>
  <si>
    <t>Nhà máy sản xuất và chế biến đá Trường Thạch</t>
  </si>
  <si>
    <t>0302983116-003</t>
  </si>
  <si>
    <t>Chi nhánh 2 Cty TNHH công nghệ thực phẩm Nhật Hồng</t>
  </si>
  <si>
    <t>CÔNG TY TNHH CƠ KHÍ CHÍNH XÁC THIÊN SƠN</t>
  </si>
  <si>
    <t>Cty TNHH SX-TM-DV Bột và Giấy NDK (tạm ngưng hoạt động)</t>
  </si>
  <si>
    <t xml:space="preserve"> Chi nhánh Cty TNHH Thái Nông </t>
  </si>
  <si>
    <t xml:space="preserve"> Cty TNHH E.C </t>
  </si>
  <si>
    <t xml:space="preserve">  Nhà máy Bê tông Lê Phan Nhơn Trạch </t>
  </si>
  <si>
    <t xml:space="preserve"> Cty Cổ phần Dược phẩm Việt Nam-Ampharco (Nhà máy sx thuốc kháng sinh) </t>
  </si>
  <si>
    <t xml:space="preserve"> Cty TNHH Vĩnh Cường </t>
  </si>
  <si>
    <t xml:space="preserve"> Nhà máy gạch ngói Tín Nghĩa </t>
  </si>
  <si>
    <t xml:space="preserve"> Công ty TNHH SXTM Vĩnh Lợi Phát </t>
  </si>
  <si>
    <t xml:space="preserve"> Xí nghiệp DV &amp; PT KCN Nhơn Trạch 3 (Cty Tín Nghĩa) </t>
  </si>
  <si>
    <t xml:space="preserve"> Chi nhánh Công ty TNHH Thông Tin Việt Sao  </t>
  </si>
  <si>
    <t xml:space="preserve"> Nhà máy Bê tông Ly Tâm- Cty TNHH Khang Phúc  </t>
  </si>
  <si>
    <t xml:space="preserve"> Chi nhánh Công ty Quản lý Công trình Giao thông Sài Gòn tại Nhơn Trạch (đã thanh lý HĐTĐ với hạ tầng) </t>
  </si>
  <si>
    <t xml:space="preserve"> Cty CP Tam Đại Kim Đ.N </t>
  </si>
  <si>
    <t xml:space="preserve"> Chi nhánh Công ty TNHH Thương mại dược phẩm Y Khoa </t>
  </si>
  <si>
    <t xml:space="preserve"> Dự án đầu tư kinh doanh xây dựng cơ sở hạ tầng KCN Nhơn Trạch III - giai đoạn 2 </t>
  </si>
  <si>
    <t>47221000856</t>
  </si>
  <si>
    <t xml:space="preserve"> Cty CP cấu kiện bê tông Đông Sài Gòn </t>
  </si>
  <si>
    <t>Dự án Cty CP Logistics Tín Nghĩa - ICD Biên Hòa - Chi nhánh Nhơn Trạch</t>
  </si>
  <si>
    <t>DỰ ÁN NHÀ MÁY CÔNG TY CỔ PHẦN GIẶT VISCA 2 (trước là Cty CP May mặc và giặt Lê và Lê)</t>
  </si>
  <si>
    <t>Dự án Cty TNHH Mạc Tích-Chi nhánh Nhơn Trạch</t>
  </si>
  <si>
    <t>Cty CP Sản xuất thiết bị điện Đông Anh - Chi nhánh miền Nam</t>
  </si>
  <si>
    <t>Cty CP Savio Việt Nam</t>
  </si>
  <si>
    <t>0313167920-001</t>
  </si>
  <si>
    <t>Chi nhánh Cty CP Hitech PCB</t>
  </si>
  <si>
    <t>3603274285-001</t>
  </si>
  <si>
    <t>Chi nhánh Nhơn Trạch - Cty CP Scafe</t>
  </si>
  <si>
    <t>0312804969-001</t>
  </si>
  <si>
    <t>Chi nhánh Cty TNHH đồng tâm 17 miền Đông</t>
  </si>
  <si>
    <t>Nhà máy sản xuất cà phê hòa tan Tín Nghĩa</t>
  </si>
  <si>
    <t>0314051414-001</t>
  </si>
  <si>
    <t>CÔNG TY TNHH MARY ENTER DINING - CHI NHÁNH ĐỒNG NAI</t>
  </si>
  <si>
    <t>KHU NHÀ XƯỞNG DỊCH VỤ CHO THUÊ – CÔNG TY IP VIỆT NAM</t>
  </si>
  <si>
    <t>NHÀ MÁY CÔNG TY CỔ PHẦN TAM ĐẠI KIM Đ.N</t>
  </si>
  <si>
    <t>HỆ THỐNG TIẾP NHẬN VÀ PHÂN PHỐI KHÍ NHIÊN LIỆU</t>
  </si>
  <si>
    <t xml:space="preserve"> Tổng Cty Đầu tư Phát triển đô thị và KCN (IDICO) </t>
  </si>
  <si>
    <t xml:space="preserve"> Chi nhánh Công ty CP bóng đèn Điện Quang (đã trả đầt cho Cty Hạ tầng, không triển khai) </t>
  </si>
  <si>
    <t>Dự án kinh doanh hạ tầng KCN</t>
  </si>
  <si>
    <t xml:space="preserve"> Cty Cổ phần Đầu tư Vinatex-Tân Tạo </t>
  </si>
  <si>
    <t>Cty TNHH Dệt Lý Minh</t>
  </si>
  <si>
    <t xml:space="preserve"> Công ty TNHH Đại Chung (không hoạt động cho J &amp; V thuê) </t>
  </si>
  <si>
    <t xml:space="preserve"> Chi nhánh Công ty TNHH Duy Thành </t>
  </si>
  <si>
    <t xml:space="preserve"> Cty TNHH cơ khí và xây dựng Đông Sơn </t>
  </si>
  <si>
    <t xml:space="preserve"> Cty CP Việt Tiến Đông Á </t>
  </si>
  <si>
    <t xml:space="preserve"> Nhà máy ắc quy Pinaco - Nhơn Trạch (CN Cty CP Pin ẮC Quy miền Nam-CN Nhơn Trạch) </t>
  </si>
  <si>
    <t xml:space="preserve"> Công trình nhà xưởng sản xuất và cho thuê của Cty CP Việt Tiến Đông Á </t>
  </si>
  <si>
    <t>Hệ thống phân phối khí thấp áp cho các KCN Nhơn Trạch Đồng Nai</t>
  </si>
  <si>
    <t>Xí nghiệp 5 - Chi nhánh Công ty CP May Hòa Bình</t>
  </si>
  <si>
    <t xml:space="preserve"> Cty TNHH Dae-do Paper Tube Việt Nam  (thuê nhà xưởng của Cty Việt Tiến Đông Á, hạn 01/3/2017) </t>
  </si>
  <si>
    <t>47221001000</t>
  </si>
  <si>
    <t>Nhà máy dệt nhuộm tại KCN dệt may Nhơn Trạch - công ty TNHH dệt Triệu Tài</t>
  </si>
  <si>
    <t>Dự án Cty TNHH Dệt may Hoàng Long Đồng nai</t>
  </si>
  <si>
    <t>Dự án nhà máy Bình khí dầu khí tại KCN Dệt may Nhơn Trach - Cty CP Kinh doanh Khí háo lỏng miền Nam</t>
  </si>
  <si>
    <t>3602394854-001</t>
  </si>
  <si>
    <t>Chi nhánh Cty TNHH MTV Quang Trần Phát</t>
  </si>
  <si>
    <t>0303378175-003</t>
  </si>
  <si>
    <t>Chi nhánh Cty TNHH SXTMDVXNK Hưng Thành Đạt</t>
  </si>
  <si>
    <t>Cty TNHH MTV cơ khí xăng dầu ĐN</t>
  </si>
  <si>
    <t>0312032286-001</t>
  </si>
  <si>
    <t>Cty CP xuất nhập khẩu ASD - CN Đồng Nai</t>
  </si>
  <si>
    <t>3601018504-001</t>
  </si>
  <si>
    <t>Chi nhánh Cty TNHH MTV Khải Trình</t>
  </si>
  <si>
    <t>CÔNG TY TNHH CÔNG NGHIỆP CƠ KHÍ CHÍNH XÁC ECO VIỆT NAM</t>
  </si>
  <si>
    <t>0100943512-002</t>
  </si>
  <si>
    <t>CHI NHÁNH CÔNG TY TNHH PHƯƠNG VŨ</t>
  </si>
  <si>
    <t>CÔNG TY CỔ PHẦN DỆT MAY VIỆT TIẾN ĐÔNG Á</t>
  </si>
  <si>
    <t xml:space="preserve">NHÀ MÁY CÔNG TY TNHH DAE-DO PAPER TUBE VIỆT NAM. </t>
  </si>
  <si>
    <t xml:space="preserve"> Cty Gia Hội (1) </t>
  </si>
  <si>
    <t xml:space="preserve"> Cty Scansia pacific (1) </t>
  </si>
  <si>
    <t xml:space="preserve"> Cty TNHH Bảo Khang </t>
  </si>
  <si>
    <t xml:space="preserve"> Cty TNHH Long Vân </t>
  </si>
  <si>
    <t xml:space="preserve"> Cty Liên doanh Phát triển KCN Sông Mây </t>
  </si>
  <si>
    <t>4702000668</t>
  </si>
  <si>
    <t xml:space="preserve"> Cty TNHH Tin Phát Lộc (ngưng hoạt động, chuyển nhượng cho Cty Trường hải Minh) </t>
  </si>
  <si>
    <t xml:space="preserve"> Công ty TNHH Công Thành </t>
  </si>
  <si>
    <t xml:space="preserve"> Cty TNHH Hoàng Gia G.M.T </t>
  </si>
  <si>
    <t xml:space="preserve"> Cty TNHH TM&amp;SX Việt Thọ </t>
  </si>
  <si>
    <t xml:space="preserve"> Cty TNHH Dinh dưỡng Nông nghiệp Coco </t>
  </si>
  <si>
    <t xml:space="preserve"> Cty TNHH MTV Hiệu Hoàng </t>
  </si>
  <si>
    <t>0310066378-002</t>
  </si>
  <si>
    <t>Chi nhánh 1- Công ty TNHH TM &amp; SX Dây đồng Thuận Phát</t>
  </si>
  <si>
    <t>Nhà máy chế tạo cơ khí chính xác - Cty TNHH MTV cơ khí Lam Giang</t>
  </si>
  <si>
    <t>0311896773-001</t>
  </si>
  <si>
    <t>Chi nhánh Đồng Nai- Cty CP Coco</t>
  </si>
  <si>
    <t>3603447499</t>
  </si>
  <si>
    <t>CÔNG TY TNHH MASAN NUTRI-FEED</t>
  </si>
  <si>
    <t>0311224517-009</t>
  </si>
  <si>
    <t>CÔNG TY CỔ PHẦN MASAN NUTRI-SCIENCE - CHI NHÁNH ĐỒNG NAI</t>
  </si>
  <si>
    <t>0511346170</t>
  </si>
  <si>
    <t>Nhfa xưởng cho thuê Cty CP Coco tại KCN Sông Mây</t>
  </si>
  <si>
    <t>CÔNG TY TNHH IN VET CO</t>
  </si>
  <si>
    <t>0301434547-001</t>
  </si>
  <si>
    <t>VĂN PHÒNG ĐẠI DIỆN CÔNG TY TNHH DỊCH VỤ  GIAO NHẬN VẬN TẢI VÀ THƯƠNG MẠI CÔNG THÀNH TẠI KHU CÔNG NGHIỆP SÔNG MÂY</t>
  </si>
  <si>
    <t>Dự án Đầu tư kinh doanh hạ tầng KCN An Phước</t>
  </si>
  <si>
    <t>Dự án Chi nhánh Cty TNHH Vĩnh Cường</t>
  </si>
  <si>
    <t>Dự án Chi nhánh Công ty CP Nguyên Cường</t>
  </si>
  <si>
    <t>2004231335</t>
  </si>
  <si>
    <t>Cty CP Trung Đông - chi nhánh An Phước</t>
  </si>
  <si>
    <t>Cty CP đầu tư Nam An Việt</t>
  </si>
  <si>
    <t>Dự án Nhà máy chế biến cà phê Intimex Long Thành</t>
  </si>
  <si>
    <t>3600685671-002</t>
  </si>
  <si>
    <t>CHI NHÁNH LONG THÀNH - CÔNG TY TNHH THẠCH VIỆT</t>
  </si>
  <si>
    <t>3603461479</t>
  </si>
  <si>
    <t>CÔNG TY TNHH SUẤT ĂN CÔNG NGHIỆP KIM XUÂN</t>
  </si>
  <si>
    <t>3601015856-004</t>
  </si>
  <si>
    <t>CHI NHÁNH CÔNG TY CP SẢN XUẤT  KINH DOANH THIẾT BỊ ĐIỆN TTC TẠI LONG THÀNH - ĐỒNG NAI</t>
  </si>
  <si>
    <t>3600648704</t>
  </si>
  <si>
    <t>CÔNG TY TNHH MINH HIỆP ĐỒNG NAI</t>
  </si>
  <si>
    <t xml:space="preserve"> Cty TNHH TM và CB Gỗ Tân Sài Gòn (ngưng hoạt động, hiện do Cty Nhật Minh hoạt động) </t>
  </si>
  <si>
    <t xml:space="preserve"> Cty CP gạch men Ý Mỹ  </t>
  </si>
  <si>
    <t xml:space="preserve"> DNTN Nhựa Hồng Phúc </t>
  </si>
  <si>
    <t xml:space="preserve"> DNTN Toàn Tâm (thuê nhà xưởng của Khải Toàn) </t>
  </si>
  <si>
    <t xml:space="preserve"> Cty TNHH SXTM Ngôi Sao (New Star) </t>
  </si>
  <si>
    <t xml:space="preserve"> Cty Cổ phần chế biến gỗ Pisico Tam Phước (không còn, hiện là RUBICO hoạt động) </t>
  </si>
  <si>
    <t xml:space="preserve"> Cty TNHH Thịnh Nguyên Phát Việt Nam </t>
  </si>
  <si>
    <t xml:space="preserve"> Chi nhánh Cty TNHH Thương mại và xây dựng Việt Tinh </t>
  </si>
  <si>
    <t xml:space="preserve"> Cty TNHH Thạch Việt </t>
  </si>
  <si>
    <t xml:space="preserve"> Cty cổ phần cà phê An Giang </t>
  </si>
  <si>
    <t xml:space="preserve"> Cty Cổ phần gỗ Hải Ngọc </t>
  </si>
  <si>
    <t xml:space="preserve"> Cty CPPT KCN Tín Nghĩa ( tên cũ là: Xí nghiệp DV &amp; PT KCN Tam Phước) </t>
  </si>
  <si>
    <t xml:space="preserve"> Chi nhánh Công ty CP Phú Tài tại Đồng Nai </t>
  </si>
  <si>
    <t xml:space="preserve"> Cty TNHH P.M.C </t>
  </si>
  <si>
    <t xml:space="preserve"> Cty Cổ phần Khải Toàn </t>
  </si>
  <si>
    <t xml:space="preserve"> Cty TNHH Gỗ Hạnh Phúc (Nhà máy sx các sp gỗ) </t>
  </si>
  <si>
    <t xml:space="preserve"> Cty TNHH TM &amp; DV Minh Nam </t>
  </si>
  <si>
    <t xml:space="preserve"> Cty TNHH Nhãn bao bì Vina Uc </t>
  </si>
  <si>
    <t xml:space="preserve"> Cty TNHH SX-TM Vĩnh Trường Phát </t>
  </si>
  <si>
    <t xml:space="preserve"> Cty CP bao bì kim loại Vi Na Can Sài Gòn </t>
  </si>
  <si>
    <t xml:space="preserve"> Nhà máy dệt sợi - Công ty CP Dệt sợi Duy Linh (thuê nhà xưởng của Cty Toàn Tâm) </t>
  </si>
  <si>
    <t xml:space="preserve"> Cty CP Cà phê An Giang (83 tỉ đồng) (2) </t>
  </si>
  <si>
    <t xml:space="preserve"> Dự án mở rộng dây chuyền sản xuất gạch ốp lát cao cấp các loại của nhà máy gạch men Ý Mỹ (dây chuyền III) của Cty CP Gạch men Ý Mỹ </t>
  </si>
  <si>
    <t>Cty CP Nhãn bao bì Vina Úc</t>
  </si>
  <si>
    <t>Cty TNHH Tôn tráng kẽm Việt Nam</t>
  </si>
  <si>
    <t>Cty TNHH Lực quán (Việt Nam) Công nghiệp nhựa</t>
  </si>
  <si>
    <t>Chi nhánh KCN Tam Phước - Công ty CP ĐTK</t>
  </si>
  <si>
    <t>3600971506-001</t>
  </si>
  <si>
    <t>Chi nhánh 1 - Cty TNHH Năm Hồng</t>
  </si>
  <si>
    <t>Cty CP giải pháp Ka ka</t>
  </si>
  <si>
    <t>Cty TNHH MTV Lâm Hoàng Phát</t>
  </si>
  <si>
    <t xml:space="preserve"> Chi nhánh Cty TNHH SX Nhật Minh tại Đồng Nai (hoạt động tại vị trí của Cty Tân Sài Gòn) </t>
  </si>
  <si>
    <t>Nhà máy tái chế dầu nhớt thải - Cty TNHH Đại Lam Sơn</t>
  </si>
  <si>
    <t>0106187943-001</t>
  </si>
  <si>
    <t>CHI NHÁNH CÔNG TY TNHH HIGASKET PLASTICS VIỆT NAM</t>
  </si>
  <si>
    <t>3603455281</t>
  </si>
  <si>
    <t>CÔNG TY TRÁCH NHIỆM HỮU HẠN CƠ KHÍ ĐỨC ANH PHÁT</t>
  </si>
  <si>
    <t>3603453950</t>
  </si>
  <si>
    <t>CÔNG TY TNHH MỘT THÀNH VIÊN PHÚ TÀI ĐỒNG NAI</t>
  </si>
  <si>
    <t>Công ty TNHH bao bì Thuận Thành</t>
  </si>
  <si>
    <t>Cty TNHH gỗ Nhật Minh</t>
  </si>
  <si>
    <t xml:space="preserve"> Cty CP cáp và vật liệu viễn thông Sacom </t>
  </si>
  <si>
    <t>3644/QĐCT.UBT</t>
  </si>
  <si>
    <t xml:space="preserve"> Cty Cổ phần Sonadezi Long Thành </t>
  </si>
  <si>
    <t xml:space="preserve"> Cty TNHH SXTM dịch vụ VPS </t>
  </si>
  <si>
    <t>Công ty Liên Minh (tên cũ Cty TNHH Dệt nhuộm Thông Phát )</t>
  </si>
  <si>
    <t xml:space="preserve"> Nhà máy cà phê Biên Hòa II-Cty CP Vinacafe Biên Hòa </t>
  </si>
  <si>
    <t xml:space="preserve"> Cty CP Cáp Sài Gòn (SCC) </t>
  </si>
  <si>
    <t xml:space="preserve"> Chi nhánh Cty TNHH TM Lê Ban </t>
  </si>
  <si>
    <t xml:space="preserve"> Cty CP Quốc tế Khang Việt  </t>
  </si>
  <si>
    <t xml:space="preserve"> Nhà máy Đế giày PU-Cty SXTM Minh Diệu </t>
  </si>
  <si>
    <t xml:space="preserve"> Công ty CP nhựa Sam Phú </t>
  </si>
  <si>
    <t xml:space="preserve"> Cty CP Thiên Long Long Thành </t>
  </si>
  <si>
    <t xml:space="preserve"> Trạm biến áp 110KV KCN Long Thành và nhánh rẽ </t>
  </si>
  <si>
    <t xml:space="preserve"> Công ty CP vật liệu điện và viễn thông Sam Cường </t>
  </si>
  <si>
    <t>Dự án Nhà máy sản xuất của Cty TNHH MTV Dây và cáp Sacom tại KCN Long Thành</t>
  </si>
  <si>
    <t>Dự án Đầu tư xây dựng, kinh doanh kho, nhà xưởng cho thuê tại KCN Long Thành</t>
  </si>
  <si>
    <t>Dự án Nhà máy sản xuất dây cáp điện, cáp viễn thông Cty TNHH 1 TV Cadivi Đòng Nai</t>
  </si>
  <si>
    <t>Dự án sản xuất, cung cấp hơi bão hòa tại KCN Long Thành của Công ty TNHH Kim Trường Phúc</t>
  </si>
  <si>
    <t>0104567918-002</t>
  </si>
  <si>
    <t>Cty TNHH CN Phú Thái - chi nhánh Đồng Nai</t>
  </si>
  <si>
    <t>Nhà máy sản xuất của Cty TNHH Kỹ nghệ Âu Châu - Chi nhánh Long Thành</t>
  </si>
  <si>
    <t>Nhà máy sản xuất Cty CP Điện cơ Hoàng Hưng tại KCN Long Thành tỉnh Đồng Nai</t>
  </si>
  <si>
    <t>CƠ SỞ 2 – NHÀ MÁY CADIVI MIỀN ĐÔNG (trước là CƠ SỞ 1- XÍ NGHIỆP THÀNH MỸ - CHI NHÁNH CÔNG TY CỔ PHẦN DÂY CÁP ĐIỆN VIỆT NAM)</t>
  </si>
  <si>
    <t>NHÀ MÁY TMB</t>
  </si>
  <si>
    <t>NHÀ MÁY TẠO HẠT NHỰA – CÔNG TY TNHH MỘT THÀNH VIÊN CADIVI ĐỒNG NAI TẠI LONG THÀNH</t>
  </si>
  <si>
    <t>Chi nhánh Cty cà phê Vĩnh An</t>
  </si>
  <si>
    <t xml:space="preserve"> Nhà máy phân vi sinh (Chi nhánh Cty Mía đường La Ngà) </t>
  </si>
  <si>
    <t>Chi nhánh Cty TNHH thương mại dịch vụ xây dựng cơ khí thiết bị nâng Anh Tuấn (trước là Cty CP CK-XD Quốc Vương )</t>
  </si>
  <si>
    <t xml:space="preserve"> Cty CP Sx - TM Phú Lộc Thành (trước là Cty CP sản xuất Thương mại A-H-H )</t>
  </si>
  <si>
    <t xml:space="preserve"> Cty CP Tôn Hoa Sen </t>
  </si>
  <si>
    <t xml:space="preserve"> Cty Phát triển Hạ tầng KCN Định Quán </t>
  </si>
  <si>
    <t xml:space="preserve"> Cty TNHH Hoàng Văn</t>
  </si>
  <si>
    <t>Dự án Công ty CP Đầu tư Phát triển xây dựng Số Tám - Chi nhánh Đồng Nai</t>
  </si>
  <si>
    <t>Cty CP SX - XD Đất Phát</t>
  </si>
  <si>
    <t>Cty TNHH Như Hưng</t>
  </si>
  <si>
    <t>0312666123</t>
  </si>
  <si>
    <t xml:space="preserve">Cty TNHH A.P Sài Gòn </t>
  </si>
  <si>
    <t>HTX chế biến xoài trái xuất khẩu La Ngà</t>
  </si>
  <si>
    <t>Cty TNHH Hu Cha</t>
  </si>
  <si>
    <t>Cty TNHH MTV Thủy Yến</t>
  </si>
  <si>
    <t>2700619423-002</t>
  </si>
  <si>
    <t>Chi nhánh miền Nam - Cty Cp Bach'chambard</t>
  </si>
  <si>
    <t>Döï aùn ñaàu tö xaây döïng keát caái haï taàng KCN XL của Cty CP Sonadezi Long Bình</t>
  </si>
  <si>
    <t xml:space="preserve"> Cty TNHH TM &amp; Đầu tư Lộc Khang (Dự án đầu tư xây dựng kết cấu hạ tầng KCN NTII-Lộc Khang) </t>
  </si>
  <si>
    <t xml:space="preserve"> Cty CP bao bì Hải Phòng -Nhơn Trạch </t>
  </si>
  <si>
    <t>Nhà máy sản xuất bao bì Việt Hưng Sài Gòn</t>
  </si>
  <si>
    <t xml:space="preserve"> Cty CP Thống Nhất </t>
  </si>
  <si>
    <t xml:space="preserve"> Công ty TNHH Thái Nguyên 1 </t>
  </si>
  <si>
    <t xml:space="preserve"> Chi nhánh Đồng Nai - Cty TNHH Công nghiệp Thực phẩm An Thái (thuê nhà xưởng Cty Thái Nguyên) </t>
  </si>
  <si>
    <t xml:space="preserve"> Cty CP Sao Việt </t>
  </si>
  <si>
    <t>NHÀ MÁY KÉO SỢI ZARA</t>
  </si>
  <si>
    <t>5154437812</t>
  </si>
  <si>
    <t>NHÀ MÁY SẢN XUẤT MÚT XỐP – BỒI VẢI – CHI NHÁNH CÔNG TY TNHH KỲ HÒA</t>
  </si>
  <si>
    <t xml:space="preserve"> Cty TNHH TM Nguyên Hữu Thiệp Thành </t>
  </si>
  <si>
    <t xml:space="preserve"> Cty TNHH SXTM và DV An Phúc </t>
  </si>
  <si>
    <t xml:space="preserve"> Xưởng sản xuất mây tre đan xuất khẩu Cty TNHH Vĩnh Hoàng </t>
  </si>
  <si>
    <t xml:space="preserve"> Cty TNHH Tâm Văn Nhân </t>
  </si>
  <si>
    <t xml:space="preserve"> Xưởng chế biến và xuất nhập khẩu gỗ -Cty TNHH Đồng Quốc Hưng </t>
  </si>
  <si>
    <t xml:space="preserve"> Cty CP Công trình Giao thông Đồng Nai </t>
  </si>
  <si>
    <t>7338806562</t>
  </si>
  <si>
    <t>Cty TNHH Trác Việt Phát</t>
  </si>
  <si>
    <t xml:space="preserve"> Cty CP Thảo Điền (Dự án đầu tư xây dựng kết cấi hạ tầng KCN NT II-NP) </t>
  </si>
  <si>
    <t xml:space="preserve"> Dự án sx Gạch ceramic cao cấp của Cty SX và Đầu tư Hoàng Gia Khang </t>
  </si>
  <si>
    <t>Dự án đầu tư xây dựng nhà máy sản xuất gạch cao cấp của Cty CP Công nghiệp Ý Mỹ</t>
  </si>
  <si>
    <t xml:space="preserve"> Cty TNHH Cao su, nhựa và cơ khí Bazan </t>
  </si>
  <si>
    <t xml:space="preserve"> Dự án sản xuất đá Thạch anh nhân tạo và đá ốp lát thiên nhiên của Cty CP Vương Miện </t>
  </si>
  <si>
    <t xml:space="preserve"> Cty CP Bảo Việt Xanh </t>
  </si>
  <si>
    <t xml:space="preserve">Chi nhánh Nhơn Trạch - Cty CP thép Nhà Bè - VNSteel ( trước đây là  Dự án Sx thép cán xây dựng của Chi nhánh Cty CP Thép Nhà Bè ) </t>
  </si>
  <si>
    <t>47212000952</t>
  </si>
  <si>
    <t>Dự án Nhà máy luyện cán thép của Công ty CP Thép Biên Hòa</t>
  </si>
  <si>
    <t>47211000976</t>
  </si>
  <si>
    <t>Chi nhánh Công ty TNHH Kỹ thuật Hòa Hiệp</t>
  </si>
  <si>
    <t>47221001182</t>
  </si>
  <si>
    <t>47221001231</t>
  </si>
  <si>
    <t>Nhà máy chế biến đá ốp lát của Công ty CP Phú Tài</t>
  </si>
  <si>
    <t>7354345557</t>
  </si>
  <si>
    <t>Cty TNHH Cơ khí mạ Nhơn Trạch</t>
  </si>
  <si>
    <t>CÔNG TY TNHH CÔNG NGHIỆP SEMCO PHÚ YÊN - CHI NHÁNH ĐỒNG NAI</t>
  </si>
  <si>
    <t xml:space="preserve"> Cty TNHH MTV Tín Nghĩa (Dự án đầu tư xây dựng cơ sở hạ tầng KCN Tân Phú) </t>
  </si>
  <si>
    <t>NHÀ MÁY SẢN XUẤT CỦA CÔNG TY CP SỢI MIỀN ĐÔNG</t>
  </si>
  <si>
    <t xml:space="preserve"> Cty CP Đầu tư XD và VLXD Sài Gòn (Đại diện cho 5 chủ đầu tư) </t>
  </si>
  <si>
    <t>47221001221</t>
  </si>
  <si>
    <t>Dự án đầu tư phát triển KCN Nhơn Trạch 6</t>
  </si>
  <si>
    <t>Nhà máy hóa chất Nhơn Trạch</t>
  </si>
  <si>
    <t>3603487607</t>
  </si>
  <si>
    <t>CÔNG TY TNHH SẢN XUẤT THƯƠNG MẠI DỊCH VỤ DONG SIM</t>
  </si>
  <si>
    <t>NHÀ MÁY GIA CÔNG CƠ KHÍ – CÔNG TY CỔ PHẦN ĐẦU TƯ XÂY DỰNG RICONS</t>
  </si>
  <si>
    <t>TRUNG TÂM PHÁT TRIỂN VÀ SẢN XUẤT THỜI TRANG PPJ – ĐỒNG NAI</t>
  </si>
  <si>
    <t>NHÀ MÁY CÔNG TY TNHH DỆT MAY THẾ HÒA TẠI NHƠN TRẠCH – ĐỒNG NAI.</t>
  </si>
  <si>
    <t>Dự án đầu tư xây dựng cơ sở hạ tầng KCN Agtex Long Bình tỉnh Đồng Nai (Cty 28)</t>
  </si>
  <si>
    <t xml:space="preserve"> Chi nhánh Cty CP Long Sơn tại Đồng Nai </t>
  </si>
  <si>
    <t>0302276117-002</t>
  </si>
  <si>
    <t>Chi nhánh Cty TNHH An Huy B.T</t>
  </si>
  <si>
    <t>Cty TNHH TM SX Bia EU</t>
  </si>
  <si>
    <t>Cty TNHH Vinh Nghĩa</t>
  </si>
  <si>
    <t>3603475432</t>
  </si>
  <si>
    <t>CÔNG TY TNHH SƠN CHỐNG CHÁY</t>
  </si>
  <si>
    <t>3601203955-002</t>
  </si>
  <si>
    <t>CHI NHÁNH - CÔNG TY TNHH MỘT THÀNH VIÊN VĂN KHẢI</t>
  </si>
  <si>
    <t>3602430534-002</t>
  </si>
  <si>
    <t>PHÒNG KHÁM ĐA KHOA TÂM AN 2 - TEA KWANG - CHI NHÁNH CÔNG TY TNHH XÂY DỰNG - Y TẾ TÂM AN</t>
  </si>
  <si>
    <t>3603219735</t>
  </si>
  <si>
    <t>CÔNG TY CỔ PHẦN XÂY DỰNG THÉP VINA TẤN PHÁT</t>
  </si>
  <si>
    <t>3603043707</t>
  </si>
  <si>
    <t>CÔNG TY TNHH MỘT THÀNH VIÊN SONG TÂM</t>
  </si>
  <si>
    <t>3602375386</t>
  </si>
  <si>
    <t>CÔNG TY CỔ PHẦN DỊCH VỤ BẢO VỆ PHÁT TRIỂN ĐỒNG NAI 24G</t>
  </si>
  <si>
    <t>Nhà máy sản xuất của Công ty CP Thiết bị điện tại KCN Long Đức</t>
  </si>
  <si>
    <t xml:space="preserve"> Dự án đầu tư xây dựng hạ tầng KCN ÔNG KÈO </t>
  </si>
  <si>
    <t>Chi nhánh Công ty TNHH Nhiên Liệu Hoàng Việt</t>
  </si>
  <si>
    <t>Kho cảng tổng hợp tại Đồng Nai (DNTN TMDVSX Hồng Mộc)</t>
  </si>
  <si>
    <t>Công ty TNHH Trâm Anh</t>
  </si>
  <si>
    <t>Công ty TNHH MTV CNTT Soài Rạp</t>
  </si>
  <si>
    <t>Công ty TNHH sản xuất Bảo Tín</t>
  </si>
  <si>
    <t>Công ty cơ khí giao thông 2</t>
  </si>
  <si>
    <t>BQL dự án Điện Nhơn Trạch 1</t>
  </si>
  <si>
    <t>Cty CP Điện lực dầu khí Nhơn Trạch 2</t>
  </si>
  <si>
    <t>BQL dự án đường ống dẫn khí Phú Mỹ-Tp HCM</t>
  </si>
  <si>
    <t>Cty tấm lợp và VLXD Đồng Nai (Nhà máy xi măng Công Thanh)</t>
  </si>
  <si>
    <t>Dự án trạm nghiền xi măng Nhơn Trạch của Cty Tấm lợp - VLXD Đồng Nai tại KCN Ong Kèo</t>
  </si>
  <si>
    <t>Cty CP Đầu tư Bê tông Công nghệ cao (Sopewaco)</t>
  </si>
  <si>
    <t>Dự án dây chuyền cấp khí cho nhà máy điện Nhơn trạch II</t>
  </si>
  <si>
    <t>Dự án Nhà máy sản xuất tấm lợp Fibro Cement - Nhơn Trạch, Đồng Nai</t>
  </si>
  <si>
    <t>Dự án nhà máy đóng mới và sửa chữa phương tiện nổi P.T.S.C (trước đây là Nhà máy đóng tàu đặc chủng và sản xuất trang thiết bị tàu thủy số giấy phép 47210000105 do UBND tỉnh cấp ngày 10/5/2010)</t>
  </si>
  <si>
    <t>Dự án Công nghiệp và dịch vụ Tracomeco</t>
  </si>
  <si>
    <t>47221001229</t>
  </si>
  <si>
    <t>Dự án cảng tổng hợp KCN Ông Kèo</t>
  </si>
  <si>
    <t>0301449134-001</t>
  </si>
  <si>
    <t>CHI NHÁNH ĐỒNG NAI - CÔNG TY TNHH SẢN XUẤT CÔNG NGHIỆP THƯƠNG MẠI TRÂM ANH</t>
  </si>
  <si>
    <t>Nhà máy chế tạo thép kết cấu và bồn áp lực của Cty TNHH Công nghiệp</t>
  </si>
  <si>
    <t>Dự án đầu tư xây dựng hạ tầng KCN Long Khánh</t>
  </si>
  <si>
    <t>Nhà máy chế biến gỗ - Cty CP chế biến Gỗ cao su Đồng Nai</t>
  </si>
  <si>
    <t>47221000879</t>
  </si>
  <si>
    <t>Nhà máy chế biến gỗ - Cty TNHH Gỗ Phúc Tân</t>
  </si>
  <si>
    <t>47221000924</t>
  </si>
  <si>
    <t xml:space="preserve">Dự án Nhà máy sản xuất chế biến gỗ - Công ty TNHH Gỗ Khang My </t>
  </si>
  <si>
    <t>Nhà máy sản xuất thức ăn chăn nuôi Hòa Phát Đồng Nai</t>
  </si>
  <si>
    <t>Nhà máy Dầu nhờn Việt Kỷ Nguyên</t>
  </si>
  <si>
    <t>Cty TNHH Solomon Paragon Việt Nam</t>
  </si>
  <si>
    <t>Cty TNHH đầu tư Cùng Phát</t>
  </si>
  <si>
    <t>Công ty TNHH Sản xuất cvà thương mại Golden Farm - CN Đồng Nai (trước là Cty TNHH SX&amp;TM Nông Trang Vàng - Chi nhánh Đồng Nai)</t>
  </si>
  <si>
    <t>CÔNG TY TNHH EMIVEST FEEDMILL VIỆT NAM - CHI NHÁNH ĐỒNG NAI</t>
  </si>
  <si>
    <t>3603472368</t>
  </si>
  <si>
    <t>CÔNG TY CỔ PHẦN BIA SÀI GÒN- LONG KHÁNH</t>
  </si>
  <si>
    <t>CÔNG TY CỔ PHẦN CÔNG NGHIỆP A ME CO – CHI NHÁNH ĐỒNG NAI.</t>
  </si>
  <si>
    <t>CÔNG TY TNHH DONA GREEN PACK</t>
  </si>
  <si>
    <t>Dự án đầu tư xây dựng và kinh doanh cơ sở hạ tầng kỹ thuật KCN Giang Điền</t>
  </si>
  <si>
    <t>Cty CP Đầu tư An Thịnh Đồng Nai</t>
  </si>
  <si>
    <t>Chi nhánh Cty TNHH TM và Sản xuất thuốc Thú y Thịnh Á</t>
  </si>
  <si>
    <t>Nhà máy sản xuất đồ gỗ cao cấp xuất khẩu</t>
  </si>
  <si>
    <t>Cty TNHH Cao su kỹ thuật Thanh Thanh</t>
  </si>
  <si>
    <t>3603454802</t>
  </si>
  <si>
    <t>CÔNG TY TNHH CƠ KHÍ CHÍNH XÁC ĐẠI ĐẠT</t>
  </si>
  <si>
    <t>6277758431</t>
  </si>
  <si>
    <t>Cty TNHH MTV Nhất Gỗ</t>
  </si>
  <si>
    <t>Công ty TNHH Thái Nga</t>
  </si>
  <si>
    <t>Dự án đầu tư xây dựng và kinh doanh cơ sở hạ tầng kỹ thuật KCN Dầu Giây</t>
  </si>
  <si>
    <t>Xí nghiệp bao bì Đồng Nai của Công ty TNHH MTV Nhôm Lâm Đồng - TKV (trước là Nhà máy sản xuất bao bì PP chuyên dụng của Công ty CP Đầu tư khoáng sản Than Đông Bắc)</t>
  </si>
  <si>
    <t>47212000994</t>
  </si>
  <si>
    <t>Dự án Nhà máy sản xuất chỉ sợi cao su của Cty CP Chỉ sợi Cao su V.R.G Sa do</t>
  </si>
  <si>
    <t>Nhà máy sản xuất thức ăn chăn nuôi Bình Minh</t>
  </si>
  <si>
    <t>Dự án Cty CP thức ăn chăn nuôi Ri Co Đồng Nai</t>
  </si>
  <si>
    <t>Dự án Cty TNHH Hào Hưng Dầu Giây</t>
  </si>
  <si>
    <t>Cty CP Đầu tư Lộc An - Chi nhánh Đồng Nai</t>
  </si>
  <si>
    <t xml:space="preserve">Nhà máy sản xuất thức ăn gia súc, gia cầm và thủy sản của Cty Lái Thiêu (gia hạn tiến độ thực hiện dự án tháng 12/2018) </t>
  </si>
  <si>
    <t>Chi nhánh ĐN-Cty CP Anova Feed</t>
  </si>
  <si>
    <t>0313338679-006</t>
  </si>
  <si>
    <t>CÔNG TY CỔ PHẦN GROWFEED VIỆT NAM - CHI NHÁNH DẦU GIÂY</t>
  </si>
  <si>
    <t>CÔNG TY CỔ PHẦN DANICH AGRI VIỆT NAM – CHI NHÁNH ĐỒNG NAI</t>
  </si>
  <si>
    <t>Dự án đầu tư xây dựng và kinh doanh cơ sở hạ tầng kỹ thuật KCN Bình An - Lộc Sơn</t>
  </si>
  <si>
    <t>Nhà máy Sản xuất của Cty CP Bột giặt Net tại KCN Lộc An - Bình Sơn</t>
  </si>
  <si>
    <t>Chi nhánh Cty TNHH Sản xuất bao bì Nam Việt tại KCN Lộc An -Bình Sơn</t>
  </si>
  <si>
    <t>Nhà máy Sản xuất nội thất văn phòng TAV</t>
  </si>
  <si>
    <t>4813278410</t>
  </si>
  <si>
    <t>Nhà máy sản xuất Bao bì Long Thành</t>
  </si>
  <si>
    <t>6887127022</t>
  </si>
  <si>
    <t>NHÀ MÁY SẢN XUẤT CÁP QUANG LONG THÀNH</t>
  </si>
  <si>
    <t>8676406201</t>
  </si>
  <si>
    <t>Nhà máy sản xuất thủy sản miền Đông</t>
  </si>
  <si>
    <t>8006668118</t>
  </si>
  <si>
    <t>CÔNG TY CỔ PHẦN XÂY DỰNG VÀ PHÁT TRIỂN THẾ HỆ MỚI CHI NHÁNH ĐỒNG NAI (NHÀ XƯỞNG CHO THUÊ TẠI KCN LỘC AN – BÌNH SƠN )</t>
  </si>
  <si>
    <t>0309485504-003</t>
  </si>
  <si>
    <t>CÔNG TY CỔ PHẦN XUẤT NHẬP KHẨU THỰC PHẨM SÀI GÒN - CHI NHÁNH MIỀN ĐÔNG</t>
  </si>
  <si>
    <t>NHÀ MÁY NEW SUN ĐỒNG NAI</t>
  </si>
  <si>
    <t>NHÀ MÁY MỸ KHANG ĐỒNG NAI</t>
  </si>
  <si>
    <t>Công ty TNHH Trần Thái</t>
  </si>
  <si>
    <t>Công ty TNHH Minh Huy</t>
  </si>
  <si>
    <t>47221000921</t>
  </si>
  <si>
    <t>Dự án Đầu tư kinh doanh hạ tầng KCN Suối Tre</t>
  </si>
  <si>
    <t>3601034591-002</t>
  </si>
  <si>
    <t>Chi nhánh Suối Tre- Cty TNHH Duy Hoàng</t>
  </si>
  <si>
    <t>MHĐ</t>
  </si>
  <si>
    <t>GHI CHÚ</t>
  </si>
  <si>
    <t>3600241066-001</t>
  </si>
  <si>
    <t>3600627535-001</t>
  </si>
  <si>
    <t>3600724352-004</t>
  </si>
  <si>
    <t>4201634878-006</t>
  </si>
  <si>
    <t>3702046272-001</t>
  </si>
  <si>
    <t>3600254548-006</t>
  </si>
  <si>
    <t>3600642822-003</t>
  </si>
  <si>
    <t xml:space="preserve"> 0300381564-002</t>
  </si>
  <si>
    <t>0300397028-002</t>
  </si>
  <si>
    <t>0300422482-002</t>
  </si>
  <si>
    <t>3600253537-007</t>
  </si>
  <si>
    <t>0300405462-001</t>
  </si>
  <si>
    <t xml:space="preserve"> 3600254266-003</t>
  </si>
  <si>
    <t>0301442467-012</t>
  </si>
  <si>
    <t>0300694937-001</t>
  </si>
  <si>
    <t>0301446260-001</t>
  </si>
  <si>
    <t>3600363970-007</t>
  </si>
  <si>
    <t>0303146167-002</t>
  </si>
  <si>
    <t>3602229025-002</t>
  </si>
  <si>
    <t>0300363808-004</t>
  </si>
  <si>
    <t>0301446260-003</t>
  </si>
  <si>
    <t>0300588569-003</t>
  </si>
  <si>
    <t>0305083191-001</t>
  </si>
  <si>
    <t>0302156370-004</t>
  </si>
  <si>
    <t>3600351686-001</t>
  </si>
  <si>
    <t>0100113039-003</t>
  </si>
  <si>
    <t>0300430500-001</t>
  </si>
  <si>
    <t>0301684995-001</t>
  </si>
  <si>
    <t>0304529010-001</t>
  </si>
  <si>
    <t>0305995751-003</t>
  </si>
  <si>
    <t>3702238552-001</t>
  </si>
  <si>
    <t>0313880899-003</t>
  </si>
  <si>
    <t>0302249314-001</t>
  </si>
  <si>
    <t>0303207317-001</t>
  </si>
  <si>
    <t>0305325475-001</t>
  </si>
  <si>
    <t>0310177335-002</t>
  </si>
  <si>
    <t>0301443037-003</t>
  </si>
  <si>
    <t>0301345738-001</t>
  </si>
  <si>
    <t>3700820035-001</t>
  </si>
  <si>
    <t xml:space="preserve"> 0303357746-005</t>
  </si>
  <si>
    <t>0302492502-001</t>
  </si>
  <si>
    <t>0309612858-001</t>
  </si>
  <si>
    <t>0305393838-001</t>
  </si>
  <si>
    <t>0309542015-001</t>
  </si>
  <si>
    <t>4100259236-012</t>
  </si>
  <si>
    <t>0301446260-009</t>
  </si>
  <si>
    <t>0302817119-004</t>
  </si>
  <si>
    <t>3602947410-002</t>
  </si>
  <si>
    <t>0301390924-003</t>
  </si>
  <si>
    <t>3700694006-001</t>
  </si>
  <si>
    <t>0001</t>
  </si>
  <si>
    <t xml:space="preserve"> 0301460240-001</t>
  </si>
  <si>
    <t>5800939133-003</t>
  </si>
  <si>
    <t>0310746694-001</t>
  </si>
  <si>
    <t>3700149709-002</t>
  </si>
  <si>
    <t xml:space="preserve"> 1101550146-006</t>
  </si>
  <si>
    <t>3600265469-001</t>
  </si>
  <si>
    <t>0302229011-002</t>
  </si>
  <si>
    <t>2300709249001</t>
  </si>
  <si>
    <t>0302706634-001</t>
  </si>
  <si>
    <t>0301125316-003</t>
  </si>
  <si>
    <t>3601047417-001</t>
  </si>
  <si>
    <t>0107341404-001</t>
  </si>
  <si>
    <t xml:space="preserve"> 0302828569-001</t>
  </si>
  <si>
    <t xml:space="preserve"> 0303141024-002</t>
  </si>
  <si>
    <t>0305097236-028</t>
  </si>
  <si>
    <t>3602451622-001</t>
  </si>
  <si>
    <t>0303111100-001</t>
  </si>
  <si>
    <t>3600361081-1</t>
  </si>
  <si>
    <t>0101062997-003</t>
  </si>
  <si>
    <t>3600840239-002</t>
  </si>
  <si>
    <t>0310177335-001</t>
  </si>
  <si>
    <t>3600261626-003</t>
  </si>
  <si>
    <t>0300994828-002</t>
  </si>
  <si>
    <t>3601048121-002</t>
  </si>
  <si>
    <t>0301862528-002</t>
  </si>
  <si>
    <t>0302695710-003</t>
  </si>
  <si>
    <t>1100781729-002</t>
  </si>
  <si>
    <t xml:space="preserve"> 3700381324-072</t>
  </si>
  <si>
    <t>0308327174-001</t>
  </si>
  <si>
    <t>CÔNG TY CỔ PHẦN PHÁT TRIỂN HẠ TẦNG THÀNH ĐẠT</t>
  </si>
  <si>
    <t>CÔNG TY TNHH DND VINA</t>
  </si>
  <si>
    <t>Kho hàng công ty F.D.I</t>
  </si>
  <si>
    <t>Công ty TNHH FORCE F&amp;F</t>
  </si>
  <si>
    <t>CHI NHÁNH CÔNG TY TNHH MỘT THÀNH VIÊN LỘC PHƯỚC PHÁT</t>
  </si>
  <si>
    <t>3602624032-001</t>
  </si>
  <si>
    <t>CÔNG TY TNHH SẢN XUẤT THƯƠNG MẠI DỊCH VỤ AN MINH PHÁT</t>
  </si>
  <si>
    <t>NHÀ MÁY CÔNG TY TNHH VACPRO VIETNAM.</t>
  </si>
  <si>
    <t>Song Long Phú</t>
  </si>
  <si>
    <t>Nam Phát</t>
  </si>
  <si>
    <t>An Đồng</t>
  </si>
  <si>
    <t>3500766207-001</t>
  </si>
  <si>
    <t>Cty TNHH Great Kingdom Nhơn Trạch 2</t>
  </si>
  <si>
    <t>Công ty TNHH JYJ WALLCOVERINGS</t>
  </si>
  <si>
    <t xml:space="preserve"> CHI NHÁNH CÔNG TY CỔ PHẦN PHÁT TRIỂN TÂN NAM ĐÔ- NHÀ MÁY VẬT LIỆU HÀN TÂN NAM ĐÔ</t>
  </si>
  <si>
    <t xml:space="preserve"> 0310936342-002</t>
  </si>
  <si>
    <t>Công ty TNHH Đầu tư Trang Hưng Phát (tên cũ là An Phước Sơn)</t>
  </si>
  <si>
    <t>CÔNG TY TNHH MỘT THÀNH VIÊN KIM SƠN THÀNH</t>
  </si>
  <si>
    <t>CÔNG TY TNHH STANBEE ASIA VINA - NHÀ MÁY SẢN XUẤT NGUYÊN PHỤ LIỆU GIÀY</t>
  </si>
  <si>
    <t>NHÀ MÁY CÔNG TY TNHH YONG FENG HARDWARE (VIỆT NAM).</t>
  </si>
  <si>
    <t>NHÀ MÁY CÔNG TY TNHH SHIBA VINA</t>
  </si>
  <si>
    <t xml:space="preserve"> CÔNG TY TNHH MỘT THÀNH VIÊN THÀNH TÍN PHÚC</t>
  </si>
  <si>
    <t>3502363838-001</t>
  </si>
  <si>
    <t>3502363838-002</t>
  </si>
  <si>
    <t xml:space="preserve">Công ty TNHH QUỐC TẾ REMMINGTON </t>
  </si>
  <si>
    <t>Công ty TNHH Moa</t>
  </si>
  <si>
    <t>Cty TNHH giao nhận vận tải Phú Gia Thành (Cty Công Thành)</t>
  </si>
  <si>
    <t>CÔNG TY CỔ PHẦN LỘC THỊNH</t>
  </si>
  <si>
    <t>CÔNG TY TNHH XUẤT NHẬP KHẨU SHINPOONG ZIPPER VINA</t>
  </si>
  <si>
    <t>Cty CP Máy móc thiết bị Gốm sứ kỹ thuật cao</t>
  </si>
  <si>
    <t>Cty TNHH Hu chin</t>
  </si>
  <si>
    <t>CHI NHÁNH CÔNG TY TNHH SẢN XUẤT TRUNG VIỆT</t>
  </si>
  <si>
    <t>0313532570-001</t>
  </si>
  <si>
    <t>CHI NHÁNH - CÔNG TY CỔ PHẦN NGUYÊN CƯỜNG</t>
  </si>
  <si>
    <t>3600445380-004</t>
  </si>
  <si>
    <t>Công ty Bất động sản Bình Minh Đỏ</t>
  </si>
  <si>
    <t>Công ty TNHH Daiwa Techno</t>
  </si>
  <si>
    <t>VĂN PHÒNG ĐẠI DIỆN CÔNG TY TNHH NNR GLOBAL LOGISTICS (VIỆT NAM)</t>
  </si>
  <si>
    <t>0305811595-004</t>
  </si>
  <si>
    <t>0314833764-001</t>
  </si>
  <si>
    <t>CÔNG TY TNHH CÔNG NGHỆ ĐIỆN TỬ LINH KHOA</t>
  </si>
  <si>
    <t>Công ty TNHH Tùy Biến Westcoat performance powersports</t>
  </si>
  <si>
    <t>NHÀ MÁY CÔNG TY TNHH AVENA</t>
  </si>
  <si>
    <t>CÔNG TY TNHH BAO BÌ MYS (ĐỒNG NAI)</t>
  </si>
  <si>
    <t>Cty TNHH KT và Kovis</t>
  </si>
  <si>
    <t>Cty TNHH Sun Lighting</t>
  </si>
  <si>
    <t>CÔNG TY TNHH ĐẦU TƯ SẢN XUẤT THƯƠNG MẠI TRÀ MI</t>
  </si>
  <si>
    <t>Cty TNHH DỊCH VỤ THƯƠNG MẠI ĐỈNH DIỆU</t>
  </si>
  <si>
    <t>Công ty TNHH MARCO</t>
  </si>
  <si>
    <t>Cty TNHH Miung Sung Vina</t>
  </si>
  <si>
    <t>Công ty TNHH dệt kim Á Châu</t>
  </si>
  <si>
    <t>CÔNG TY TNHH KHOÁNG SẢN THIỆN TÂN</t>
  </si>
  <si>
    <t>CÔNG TY CỔ PHẦN CẤP NƯỚC HỒ CẦU MỚI</t>
  </si>
  <si>
    <t>CÔNG TY TNHH DỊCH VỤ KHU CÔNG NGHIỆP NHƠN TRẠCH 6</t>
  </si>
  <si>
    <t>NHÀ  XƯỞNG DỊCH VỤ CHO THUÊ GT LAND</t>
  </si>
  <si>
    <t>Cty TNHH Taiyo Brush Việt Nam</t>
  </si>
  <si>
    <t>CÔNG TY TNHH POONGLIM CHEMICAL VINA</t>
  </si>
  <si>
    <t>CÔNG TY TNHH HIKARI VIỆT NAM</t>
  </si>
  <si>
    <t>CÔNG TY TNHH SEMYUNG PIC VINA – CHI NHÁNH LONG ĐỨC.</t>
  </si>
  <si>
    <t>0315127377-001</t>
  </si>
  <si>
    <t>Công ty Thực phẩm Long Sơn</t>
  </si>
  <si>
    <t>Công ty TNHH Liên doanh Hóa chất Arirang</t>
  </si>
  <si>
    <t>Công ty TNHH May Mặc Ngọc Phát</t>
  </si>
  <si>
    <t>Công ty TNHH Đoàn Thành Phát</t>
  </si>
  <si>
    <t>3603602257-001</t>
  </si>
  <si>
    <t>Chi nhánh CÔNG TY TNHH THƯƠNG MẠI DỊCH VỤ MAI MAI PHƯƠNG</t>
  </si>
  <si>
    <t>CÔNG TY TNHH QUYẾT THẮNG PHÁT - CHI NHÁNH AN BÌNH</t>
  </si>
  <si>
    <t>CÔNG TY TNHH SẢN XUẤT ĐỒ NỘI THẤT HARANG</t>
  </si>
  <si>
    <t xml:space="preserve"> CÔNG TY TNHH THÁNG TÁM - CHI NHÁNH LONG KHÁNH</t>
  </si>
  <si>
    <t>0303073504-002</t>
  </si>
  <si>
    <t>0313593083-001</t>
  </si>
  <si>
    <t>CHI NHÁNH CÔNG TY TNHH NÔNG TRẠI NANO</t>
  </si>
  <si>
    <t>CHI NHÁNH CÔNG TY TNHH MỘT THÀNH VIÊN JASON</t>
  </si>
  <si>
    <t>0314640434-001</t>
  </si>
  <si>
    <t>CÔNG TY TNHH SOLOMON PARAGON VIỆT NAM</t>
  </si>
  <si>
    <t>CÔNG TY TNHH DANLIAN BIOTEC VIỆT NAM</t>
  </si>
  <si>
    <t>CÔNG TY TNHH XNK GỖ TRUNG LÂM</t>
  </si>
  <si>
    <t>CÔNG TY TNHH UB TECH VIỆT NAM</t>
  </si>
  <si>
    <t>CÔNG TY TNHH CHÍNH HÀO</t>
  </si>
  <si>
    <t>CÔNG TY TNHH SẢN XUẤT THƯƠNG MẠI NHỰA PHONG NGUYÊN - CHI NHÁNH XƯỞNG BÌA</t>
  </si>
  <si>
    <t>3603051419-003</t>
  </si>
  <si>
    <t>CÔNG TY TNHH MTV CƠ KHÍ LẮP RÁP KHUÔN VIỆT</t>
  </si>
  <si>
    <t>CHI NHÁNH CÔNG TY TNHH QUỐC TẾ MEDINO</t>
  </si>
  <si>
    <t>0311118117-001</t>
  </si>
  <si>
    <t>CÔNG TY TNHH NAKAUMI VIỆT NAM</t>
  </si>
  <si>
    <t xml:space="preserve"> CÔNG TY TNHH GIẤY MINH CƯỜNG PHÁT</t>
  </si>
  <si>
    <t>CÔNG TY CỔ PHẦN NICOTEX BÌNH DƯƠNG - CHI NHÁNH ĐỒNG NAI</t>
  </si>
  <si>
    <t>3701399733-004</t>
  </si>
  <si>
    <t>CHI NHÁNH CÔNG TY CP ĐẦU TƯ XÂY DỰNG TOÀN LỘC</t>
  </si>
  <si>
    <t>0301790859-002</t>
  </si>
  <si>
    <t>CÔNG TY TNHH BAO BÌ NGỌC THANH PHƯỚC</t>
  </si>
  <si>
    <t>CÔNG TY CỔ PHẦN TOPCIN</t>
  </si>
  <si>
    <t>CÔNG TY CỔ PHẦN BẢO SƠN XANH</t>
  </si>
  <si>
    <t>CÔNG TY CP HOÀNG GIA PHA LÊ</t>
  </si>
  <si>
    <t>0304525778-001</t>
  </si>
  <si>
    <t>Chi nhánh Công ty TNHH Kiến Giang - tại Đồng Nai</t>
  </si>
  <si>
    <t xml:space="preserve">Công ty CP sx Giấy An Hưng </t>
  </si>
  <si>
    <t>3700359488-001</t>
  </si>
  <si>
    <t>Công ty TNHH Quốc tế Sài Gòn - Chi nhánh Đồng Nai</t>
  </si>
  <si>
    <t>CHI NHÁNH 3 - CÔNG TY CỔ PHẦN PHÒNG KHÁM ĐA KHOA ÁI NGHĨA ĐỒNG KHỞI- PKĐK ÁI NGHĨA NHƠN TRẠCH</t>
  </si>
  <si>
    <t>3602394149-002</t>
  </si>
  <si>
    <t>CHI NHÁNH CÔNG TY CỔ PHẦN VẬT LIỆU XÂY DỰNG THẾ GIỚI NHÀ TẠI NHƠN TRẠCH</t>
  </si>
  <si>
    <t xml:space="preserve"> 3601164495-001</t>
  </si>
  <si>
    <t>CN Cty SX - Thương mại và Xây dựng Việt Hàn tại Nhơn Trạch</t>
  </si>
  <si>
    <t>3501371762-003</t>
  </si>
  <si>
    <t>CÔNG TY CỔ PHẦN HÓA PHẨM TÙNG VIỆT</t>
  </si>
  <si>
    <t>CÔNG TY TNHH NHỰA KỸ THUẬT A L P H A</t>
  </si>
  <si>
    <t>CÔNG TY CỔ PHẦN CÔNG NGHIỆP TRẦN LONG</t>
  </si>
  <si>
    <t>CÔNG TY CỔ PHẦN AN LẠC NHƠN TRẠCH</t>
  </si>
  <si>
    <t>CÔNG TY TNHH QUANG TRẦN PHÁT</t>
  </si>
  <si>
    <t>CÔNG TY CỔ PHẦN SÁNG TẠO SỐ KHANG NHIÊN</t>
  </si>
  <si>
    <t>0309976189-002</t>
  </si>
  <si>
    <t>CHI NHÁNH ĐỒNG NAI-CÔNG TY TNHH TIẾN NAM PHÁT</t>
  </si>
  <si>
    <t>CHI NHÁNH CÔNG TY TRÁCH NHIỆM HỮU HẠN TIẾP VẬN THĂNG LONG TẠI ĐỒNG NAI</t>
  </si>
  <si>
    <t>0100112691-003</t>
  </si>
  <si>
    <t>Công ty Daiwa House</t>
  </si>
  <si>
    <t>Công ty TNHH Daijin Bolt</t>
  </si>
  <si>
    <t>Công ty  TNHH E-Way Việt Nam</t>
  </si>
  <si>
    <t>Công ty TNHH WooShin Đồng Nai</t>
  </si>
  <si>
    <t>Công ty TNHH Gia Hựu Đồng Nai</t>
  </si>
  <si>
    <t>Công ty TNHH Công nghệ sạch Đồng Nai</t>
  </si>
  <si>
    <t>DANH SÁCH DOANH NGHIỆP CÁC KCN HUYỆN LONG THÀNH</t>
  </si>
  <si>
    <t>SGP/GCNĐT</t>
  </si>
  <si>
    <t>NGÀY</t>
  </si>
  <si>
    <t>SGP/GCNĐT
ĐC GẦN NHẤT</t>
  </si>
  <si>
    <t>NGÀY ĐC GẦN NHẤT</t>
  </si>
  <si>
    <t>SGCNĐKĐT
ĐC GẦN NHẤT</t>
  </si>
  <si>
    <t>DNCX</t>
  </si>
  <si>
    <r>
      <t>DIỆN TÍCH
(m</t>
    </r>
    <r>
      <rPr>
        <b/>
        <vertAlign val="superscript"/>
        <sz val="10"/>
        <color indexed="17"/>
        <rFont val="Times New Roman"/>
        <family val="1"/>
      </rPr>
      <t>2</t>
    </r>
    <r>
      <rPr>
        <b/>
        <sz val="10"/>
        <color indexed="17"/>
        <rFont val="Times New Roman"/>
        <family val="1"/>
      </rPr>
      <t>)</t>
    </r>
  </si>
  <si>
    <t>DIỆN TÍCH THUÊ NHÀ XƯỞNG (m2)</t>
  </si>
  <si>
    <t>THỜI HẠN THUÊ NHÀ XƯỞNG</t>
  </si>
  <si>
    <t>Tiến độ thực hiện dự án</t>
  </si>
  <si>
    <t>Ngày hoạt động chính thức</t>
  </si>
  <si>
    <t>MỤC TIÊU SẢN XUẤT</t>
  </si>
  <si>
    <t>VĐK (USD)</t>
  </si>
  <si>
    <t>VĐK (VNĐ)</t>
  </si>
  <si>
    <t>ĐT</t>
  </si>
  <si>
    <t>E-MAIL CHÍNH</t>
  </si>
  <si>
    <t>E-MAIL PHỤ</t>
  </si>
  <si>
    <t>LIÊN HỆ</t>
  </si>
  <si>
    <t>WEBSITE</t>
  </si>
  <si>
    <t>MÃ HOÁ VN HĐ</t>
  </si>
  <si>
    <t xml:space="preserve"> KCN AN PHƯỚC </t>
  </si>
  <si>
    <t>17/02/2017</t>
  </si>
  <si>
    <t>Cty TNHH P &amp; F Vina (thuê nhà xưởng Cty TNHH Vĩnh Cường)</t>
  </si>
  <si>
    <t>0613.514.783-5
 (Phòng Bảo vệ Cty Vĩnh Cường)</t>
  </si>
  <si>
    <t>613514 886</t>
  </si>
  <si>
    <t>thanhhuongle1987@gmail.com; alsl0906@naver.com; kt.thuynhung@yahoo.com.vn; thanhhang990@gmail.com;</t>
  </si>
  <si>
    <t>Ms. Nhung (NS); Ms. Hương, C. Hà, MS hằng 0937873700</t>
  </si>
  <si>
    <t>0908191968</t>
  </si>
  <si>
    <t>Thay đổi địa điểm thực hiện dự án, từ thuê NX Cty Sonadezi LT sang thuê NX Cty Vĩnh Cường). Đến 3/2018 Cty P&amp;F sáp nhập với Cty Koryo - KCN Long Thành và hoạt động tại KCN LT.</t>
  </si>
  <si>
    <t>04/9/2012</t>
  </si>
  <si>
    <t>Đầu tư, xây dựng và kinh doanh hạ tầng KCN An Phước</t>
  </si>
  <si>
    <t>luyen.vv@tinnghiacorp.com.vn; kieuchinh1911@yahoo.com</t>
  </si>
  <si>
    <t>Mr. Luyến (TGĐ); Ms. Chinh</t>
  </si>
  <si>
    <t>Mr. Luyến (0989102648); Ms. Chinh (0903147062)</t>
  </si>
  <si>
    <t>383/GP-KCN-ĐN</t>
  </si>
  <si>
    <t>Cty TNHH Rosa Vina</t>
  </si>
  <si>
    <t>Sơn, mạ kẽm và sản xuất các loại linh kiện, phụ tùng xe ô tô và xe gắn máy</t>
  </si>
  <si>
    <t>061 3935401-402
061-3527945</t>
  </si>
  <si>
    <t>0613 935006</t>
  </si>
  <si>
    <t>Cty TNHH Neumann Gruppe VN
(trước đây là chi nhánh Cty NewMann Gruppe VN)</t>
  </si>
  <si>
    <t>1/2015</t>
  </si>
  <si>
    <t>Sản xuất, chế biến, bảo quản cà phê; dịch vụ cung cấp thông tin thống kê phân tích và dự báo lượng cà phê</t>
  </si>
  <si>
    <t>061 3520 530</t>
  </si>
  <si>
    <t>061 3520 535</t>
  </si>
  <si>
    <t>huydn@neumanngruppevn.com.vn; huong.huynh@neumanngruppevn.com.vn;</t>
  </si>
  <si>
    <t xml:space="preserve">Mr. Huy </t>
  </si>
  <si>
    <t>0909611568</t>
  </si>
  <si>
    <t>Gia công các sản phẩm cơ khí; sản xuất các loại rờ moóc vận chuyển hàng hóa; sản xuất các cấu kiện kim loại (không thực hiện công đoạn xi mạ)</t>
  </si>
  <si>
    <t>(061)3836869</t>
  </si>
  <si>
    <t>0613 932246</t>
  </si>
  <si>
    <t>nt.hieunghia@gmail.com;</t>
  </si>
  <si>
    <t>Mr. Nghĩa</t>
  </si>
  <si>
    <t>0977990066; Mr Luân (098223059)</t>
  </si>
  <si>
    <t>Tăng diện tích đất từ 75.477 m2 129.177 m2</t>
  </si>
  <si>
    <t>Hà Lan-VN</t>
  </si>
  <si>
    <t>0613 528927</t>
  </si>
  <si>
    <t>thoi.nguyen@unicontrol.vn; an.truong@katoennatie.vn;</t>
  </si>
  <si>
    <t>Ms Thôi - PTGĐ; Mr. Ân - KTT; Mr. Cương - Trưởng BP kho</t>
  </si>
  <si>
    <t>Ms. Thôi ('0933548335); Mr. Ân - KKT (0962200466); Mr. Cương - Trưởng Bộ phận kho (0918465765)</t>
  </si>
  <si>
    <t>Chi nhánh Cty TNHH Cofco Resources Việt Nam ( trước đây là Chi nhánh Công ty TNHH Noble Resources ) (thuê nhà xưởng Công ty TNHH Katoen Natie VN, 7,000 m2)</t>
  </si>
  <si>
    <t>1/2014</t>
  </si>
  <si>
    <t>Chế biến các sản phẩm cà phê với quy mô 8,000 tấn sản phẩm/năm</t>
  </si>
  <si>
    <t>truc@nobleagri.com;</t>
  </si>
  <si>
    <t>Ms Trúc 0918906985</t>
  </si>
  <si>
    <t>Cty TNHH Four Nine (thuê nhà xưởng Cty TNHH Katoen Natie)</t>
  </si>
  <si>
    <t>Sản xuất máy đóng gói và linh phụ kiện máy đóng gói với quy m,ô 240 bộ sản phẩm/năm, tương đương 19,2 tấn sản phẩm/năm</t>
  </si>
  <si>
    <t>0613 520 149</t>
  </si>
  <si>
    <t>fournine.box@gmail.com;</t>
  </si>
  <si>
    <t>Ms Liên</t>
  </si>
  <si>
    <t>0972 988 802</t>
  </si>
  <si>
    <t>2015</t>
  </si>
  <si>
    <t>Chế biến cà phê, ca cao với quy mô 100.000 tấn/ năm ; thực hiện quyền xuất khẩu các sản phẩm cà phê và ca cao.</t>
  </si>
  <si>
    <t>0613 520003</t>
  </si>
  <si>
    <t>0613 520008</t>
  </si>
  <si>
    <t>Vận tải hàng hóa bằng đường bộ; sản xuất bao bì giấy; bán buôn xe có động cơ; đại lý mua bán, ký gửi hàng hóa; cho thuê nhà xưởng, kho bãi; sản xuất giường, tủ, bàn ghế; in ấn; chế biến nông sản; ban buôn các loại giấy, nguyên liệu sản xuất bao bì, hạt nhựa</t>
  </si>
  <si>
    <t>0251 3982 002</t>
  </si>
  <si>
    <t>quyennguyen@nguyencuong.vn</t>
  </si>
  <si>
    <t xml:space="preserve">Ms Uyên </t>
  </si>
  <si>
    <t>0916 774 049</t>
  </si>
  <si>
    <t xml:space="preserve"> tăng diện tích từ 50.000 m2 lên 83.876,1 m2</t>
  </si>
  <si>
    <t>Cty TNHH Seogwang VN</t>
  </si>
  <si>
    <t xml:space="preserve">Sản xuất các sản phẩm nhựa dân dụng và công nghiệp cùng chi tiết của chúng được đúc từ khuôn với quy mô 6.000 tấn/năm; sản xuất tấm, đĩa, bảng kim loại được xử lý từ sản phẩm khuôn đúc, không bao gồm công đoanh xi mạ với quy mô 1.000 tấn/năm; sản xuất, lắp ráp dây diện các loại và chi tiết của chúng với quy mô 100 </t>
  </si>
  <si>
    <t>0613 520200</t>
  </si>
  <si>
    <t>0613 520201</t>
  </si>
  <si>
    <t>nhan.tran@gmail.com</t>
  </si>
  <si>
    <t>Ms Nhà (KTT) 0908061043</t>
  </si>
  <si>
    <t>Mr. Huy (NS) 0902 952 646</t>
  </si>
  <si>
    <t>Cty TNHH Finagra Việt Nam (thuê nhà xưởng của Cty TNHH Katoen Natie Việt Nam)</t>
  </si>
  <si>
    <t>1/2016</t>
  </si>
  <si>
    <t>Sản xuất, chế biến cà phê; thực hiện quyền xuất khẩu các mã HS 0901, 1801, 0906, 0904, 1521; thực hiện quyền nhập khẩu các mã HS 0901, 0907, 0801</t>
  </si>
  <si>
    <t>083 9971112/3</t>
  </si>
  <si>
    <t>083 9971114</t>
  </si>
  <si>
    <t>hao.do@finagragroup.com</t>
  </si>
  <si>
    <t>Ms Hao</t>
  </si>
  <si>
    <t>0903307875</t>
  </si>
  <si>
    <t>Cty Thông báo chấm dứt hoạt động từ 01/01/2018, chấm dứt trước thời hạn do hoạt động không hiệu quả.</t>
  </si>
  <si>
    <t>Cty TNHH MGK Frameworks (thuê nhà xưởng Cty TNHH Vĩnh Cường)</t>
  </si>
  <si>
    <t>NB</t>
  </si>
  <si>
    <t>Sản xuất và lắp ráp khung nhôm cho cửa sổ, cửa ra vào dùng trong nhà ở, cửa hàng và các linh phụ kiện có liên quan (như kính, tay nắm, khung lưới, tay vịn,…) với quy mô 156 tấn sản phẩm/năm;</t>
  </si>
  <si>
    <t>vunguyen.mgk@gmail.com</t>
  </si>
  <si>
    <t>Cty TNHH G-Metal Việt Nam (thuê nhà xưởng Cty TNHH Vĩnh Cường)</t>
  </si>
  <si>
    <t>8/2016</t>
  </si>
  <si>
    <t>0613 520 935</t>
  </si>
  <si>
    <t>ngankim393@gmail.com</t>
  </si>
  <si>
    <t>Cty TNHH  Amethyst Việt Nam (thuê nhà xưởng Cty TNHH Vĩnh Cường)</t>
  </si>
  <si>
    <t xml:space="preserve">Sản xuất y trang (áo choàng cho nhân viên y tế, áo choàng cho bệnh nhân), đồng phục nhân viên y tế và dịch thể và các sản phẩm liên quan (dùng 01 lần).
 - Các dụng cụ y tế (xăng ga phẫu thuật, vật liệu đóng gói, tấm trải, đai cố định,…; phễu thu máu và dịch thể và các sản phẩm liên quan (dùng 01 lần).
 - Các sản phẩm bán thành phẩm nhập vào để đóng thành bộ kẹp rốn sơ sinh, tấm trải sau sinh.
 Tổng công suất của các mục tiêu trên là 60 tấn sản phẩm/năm.
 - Nghiên cứu, điều tra thị trường và marketing các sản phẩm y tế có liên quan đến hoạt động sản xuất, kinh doanh của dự án Công ty TNHH Amethyst Vietnam (CPC 864 trừ 86402)
</t>
  </si>
  <si>
    <t>nkisaki@amethyst.co.jp</t>
  </si>
  <si>
    <t>C Tiên 01685884538</t>
  </si>
  <si>
    <t>01/7/2017</t>
  </si>
  <si>
    <t>Sản xuất phụ kiện bằng kim loại, sản xuất linh kiện điện, điện tử; sản xuất linh kiện và phụ tùng xe ô tô; sản xuất các loại miếng đệm, miếng lót, bộ lọc; sản xuất vật liệu cách điện, cách âm, cách nhiệt; cho thuê nhà xưởng với dện tích 7.000 m2</t>
  </si>
  <si>
    <t>0251)3520095</t>
  </si>
  <si>
    <t>0251520097</t>
  </si>
  <si>
    <t>tam.jcvina@gmail.com; nguyenhr.jcvina@gmail.com</t>
  </si>
  <si>
    <t>Chị Dinh 0938283648; Chị Nguyên 01267697837</t>
  </si>
  <si>
    <t xml:space="preserve">Sản xuất dung dịch làm mềm; dầu bôi trơn các vật liệu dệt, da thuộc, da lông hay các vật liệu khác; sản xuất polyme acrylic dạng nguyên sinh </t>
  </si>
  <si>
    <t>Cty TNHH Nasan HCM VN (thuê nhà xưởng của Cty TNHH J&amp;C Vina)</t>
  </si>
  <si>
    <r>
      <rPr>
        <sz val="8"/>
        <color indexed="12"/>
        <rFont val="Times New Roman"/>
        <family val="1"/>
      </rPr>
      <t>Sản xuất các ống nối, bàn chải, nắp đậy và các phụ kiện khác của máy hút bụi bằng cao su, nhựa; sả xuất và lắp ráp thiết bị điện tử;</t>
    </r>
    <r>
      <rPr>
        <sz val="8"/>
        <rFont val="Times New Roman"/>
        <family val="1"/>
      </rPr>
      <t xml:space="preserve"> </t>
    </r>
    <r>
      <rPr>
        <sz val="8"/>
        <color indexed="10"/>
        <rFont val="Times New Roman"/>
        <family val="1"/>
      </rPr>
      <t>thực hiện quyền XNK, PP các mặt hàng có mã HS 3215, 3506, 3901, 3902, 3903, 3904, 3905, 3906, 3907, 3908, 3909, 3913, 3916, 3917, 3919, 3920, 3921, 3923, 3926, 4002, 4010, 4016, 7318, 7320, 7326, 8302, 8419, 8442, 8443, 8467, 8477, 8479, 8480, 8483, 8506, 8508, 8537, 8716, 9032, 9603</t>
    </r>
  </si>
  <si>
    <t>0613.528.105</t>
  </si>
  <si>
    <t>ngocxuanlt82@gmail.com</t>
  </si>
  <si>
    <t>Ms. Xuân (NS: 0902.272.520); Ms. Thảo</t>
  </si>
  <si>
    <t>Nhà máy Gwangjin Vina - Chi nhánh Đồng Nai (thuê nhà xưởng của Cty TNHH J&amp;C Vina trong 5 năm)</t>
  </si>
  <si>
    <t>Sản xuất, sửa chữa các loại khuôn đúc với quy mô 500 sp/năm, tương đương 400 tấn/năm; sản xuất, lắp ráp linh kiện máy hút bụi với quy mô 450 tấn sp/năm; sản xuất hộp nhựa Danpla, tấm, xốp chèn, sản xuất khuôn cao su với quy mô 450 tấn sp/năm; gia công, lắp ráp bàn làm việc, bàn thao tác với quy 500 sp/năm, tương đương 50 tấn sp/năm; gia công, lắp ráp các loại máy dùng trong công nghiệp với quy mô 300 sp/năm, tương đương 30 tấn sp/năm; gia công, lắp ráp linh kiện điện, điện tử dụng cho điện thoại di động và các thiết bị điện, điện tử khác với quy mô 95.000 sp/năm, tương đương 50 tấn sp/năm</t>
  </si>
  <si>
    <t>Cty TNHH Ueno Tekko Việt Nam (thuê NX Cty Vĩnh Cường trong thời hạn 05 năm)</t>
  </si>
  <si>
    <t>admin@uenotekkovietnam.vn</t>
  </si>
  <si>
    <t>Cty TNHH Nakaumi VN (thuê nhà xưởng với diện tích 1.000 m2 của Công ty TNHH Vĩnh Cường)</t>
  </si>
  <si>
    <t>kimngan.nakaumivn@gmail.com</t>
  </si>
  <si>
    <t>Cty TNHH New Chemical Việt Nam (thuê nhà xưởng với Công ty Vĩnh Cường)</t>
  </si>
  <si>
    <t xml:space="preserve">Sản xuất bồn rửa, thiết bị, vật dụng giải trí (như đồ chơi, búp bê,…) và các linh kiện khác bằng nhựa với quy mô 06 tấn sản phẩm/năm. Đối với hoạt động sản xuất, kinh doanh các sản phẩm thiết bị, vật dụng giải trí (đồ chơi, búp  bê,...) bằng nhựa, Công ty phải đảm bảo về chất lượng sản phẩm, hàng hóa theo quy định của pháp luật hiện hành
</t>
  </si>
  <si>
    <t>hanhtran914@gmail.com</t>
  </si>
  <si>
    <t>Việt Nam</t>
  </si>
  <si>
    <t>Sản xuất, chế biến cà phê nhân với quy mô 60.000 tấn sản phẩm/năm</t>
  </si>
  <si>
    <t xml:space="preserve">0251 3686932 </t>
  </si>
  <si>
    <t>Cty TNHH Cơ khí chính xác Nhật Bảo Nam (thuê nhà xưởng với tổng diện tích 670 m2 của Công ty TNHH Vĩnh Cường trong thời hạn 05 (năm) năm kể từ ngày được cấp Giấy chứng nhận đăng ký đầu tư)</t>
  </si>
  <si>
    <t xml:space="preserve">Sản xuất khuôn mẫu với quy mô 17 tấn sản phẩm/năm,
- Gia công cơ khí (không bao gồm công đoạn xi mạ) với quy mô 15,8 tấn sản phẩm/năm.
- Sản xuất máy gia nhiệt đèn LED ô tô, máy kiểm tra đàn LED ô tô với quy mô 15 tấn sản phẩm/năm.
- Sửa chữa và bảo dưỡng máy móc, thiết bị sản phẩm kim loại đúc sẵn với quy mô 10 tấn sản phẩm/năm
</t>
  </si>
  <si>
    <t>26/10/2017</t>
  </si>
  <si>
    <t>CÔNG TY TNHH ULHWA VIỆT NAM – CHI NHÁNH AN PHƯỚC</t>
  </si>
  <si>
    <t>Cty TNHH Sunhill Việt  Nam (thuê nhà xưởng vói diện tích 3.000 m2 của Công ty TNHH Vĩnh Cường)</t>
  </si>
  <si>
    <t>nhien2104@sunhill.co.jp</t>
  </si>
  <si>
    <t>Ms. Nhiên (KT, NS 0988 562 479)</t>
  </si>
  <si>
    <t xml:space="preserve">Sản xuất chi tiết cơ khí chính xác với quy mô 1.500.000 sản phẩm/năm; thực hiện quyền xuất khẩu, quyền nhập khẩu và quyền phân phối bán buôn, bán lẻ (không thành lập cơ sở bán buôn, bán lẻ) các mặt hàng có mã HS 3920, 3921, 3923, 6805, 7326, 7616, 8207, 8208, 8466, 7325.  </t>
  </si>
  <si>
    <t>CÔNG TY TNHH SOPEX VIỆT NAM (thuê nhà xưởng Công ty TNHH Katoen Natie Việt Nam)</t>
  </si>
  <si>
    <t>Dự kiến tháng 03/2018</t>
  </si>
  <si>
    <t>Sản xuất chế biến cà phê, hàng nông sản với quy mô 1.000 tấn sản phẩm/năm.</t>
  </si>
  <si>
    <t>CÔNG TY TNHH DUCKSUNG VIỆT NAM</t>
  </si>
  <si>
    <t>Dự kiến tháng 07/2018</t>
  </si>
  <si>
    <t>Sản xuất băng dính các loại với quy mô 1.500.000 m2/năm.</t>
  </si>
  <si>
    <t>CÔNG TY TNHH HAMAGUCHI PRECISION VIỆT NAM
(thuê nhà xưởng với diện tích 2.000 m2 của Công ty TNHH Vĩnh Cường trong thời hạn 01 (một) năm)</t>
  </si>
  <si>
    <t xml:space="preserve">Sản xuất lõi mô tơ điện thoại di động, các loại mô tơ khác và các chi tiết cơ khí trong máy móc và thiết bị điện tử với quy mô 180 tấn sản phẩm/năm.
- Sản xuất các loại đinh ghim, các loại móc bằng kim loại với quy mô 420 tấn sản phẩm/năm
</t>
  </si>
  <si>
    <t>kimcuong.lh@gmail.com</t>
  </si>
  <si>
    <t>Cty TNHH Tahara VN (thuê nhà xưởng Công ty Vĩnh Cường)</t>
  </si>
  <si>
    <t>Cty TNHH Kimura Seal Việt Nam (thuê nhà xưởng Công ty Vĩnh Cường)</t>
  </si>
  <si>
    <t>trvinhthach@thesupport.jp</t>
  </si>
  <si>
    <t>Mr Thạch (0964052384)</t>
  </si>
  <si>
    <t>Mr. Thạch; 
Ms. Thảo</t>
  </si>
  <si>
    <t>Cty TNHH Fuji Impulse Long Đức (thuê nhà xưởng Công ty Vĩnh Cường)</t>
  </si>
  <si>
    <t>061 3201009</t>
  </si>
  <si>
    <t>Cty TNHH Toa Musen VN (thuê nhà xưởng Công ty Vĩnh Cường)</t>
  </si>
  <si>
    <t>Lắp ráp và gia công các linh kiện điện, điện tử dùng trong máy móc công nghiệp, thiết bị giao thông vận tải, thiết bị văn phòng, thiết bị y tế, thiết bị điện tử; gia công dây điện và ống điện với quy mô 06 tấn sản phẩm/năm; cung cấp dịch vụ nghiên cứu thị trường và marketing cho các sản phẩm điện, điện tử có liên quan (mã CPC 864) với quy mô doanh thu 50.000 USD/năm; Thực hiện quyền xuất khẩu, nhập khẩu và phân phối bán buôn các mặt hàng có mã HS như sau: 3920, 3926, 4016, 7318, 7606, 8414, 8482, 8501, 8504, 8517, 8528, 8531, 8532, 8533, 8534, 8536, 8537, 8538, 8539, 8541, 8544, 9026, 9405.</t>
  </si>
  <si>
    <t>nguyenthiminhhuyen@eleshack.com.vn</t>
  </si>
  <si>
    <t>Cty TNHH The Support Việt Nam (thuê nhà xưởng cty Vĩnh Cường)</t>
  </si>
  <si>
    <t>Cung cấp các dịch vụ đầu tư (CPC 86509) cho các doanh nghiệp Nhật Bản đang có kế hoạch đầu tư vào Việt Nam; Đào tạo nhân sự và Nhật ngữ cho các doanh nghiệp Nhật Bản đầu tư tại Việt Nam; Cung cấp dịch vụ đào tạo nghề, đào tạo nhân sự và Nhật ngữ.; Cung cấp dịch vụ biên dịch, phiên dịch (CPC 87905); Cung cấp dịch vụ tư vấn giới thiệu việc làm.</t>
  </si>
  <si>
    <t>thao@thesupport.jp</t>
  </si>
  <si>
    <t xml:space="preserve"> 
Ms. Thảo</t>
  </si>
  <si>
    <t xml:space="preserve">Ms Thảo </t>
  </si>
  <si>
    <t>CÔNG TY TNHH NISSIN MEDICAL VIỆT NAM (thuê nhà xưởng với diện tích 6.528 m2 của Công ty TNHH Vĩnh Cường trong thời hạn 05 năm kể từ ngày cấp Giấy chứng nhận đăng ký đầu tư)</t>
  </si>
  <si>
    <t>05 năm kể từ ngày 03/7/2018</t>
  </si>
  <si>
    <t>Dự kiến bắt đầu sản xuất kinh doanh từ tháng 02 năm 2019</t>
  </si>
  <si>
    <t>CÔNG TY TNHH VIỆT NAM UMANO (thuê nhà xưởng số 3B của Công ty TNHH Vĩnh Cường với diện tích 1.088 m2)</t>
  </si>
  <si>
    <t>Dự kiến đi vào hoạt động sản xuất kinh doanh vào tháng 11 năm 2018.</t>
  </si>
  <si>
    <t>Dự kiến bắt đầu sản xuất kinh doanh từ tháng 10 năm 2019</t>
  </si>
  <si>
    <t>Kinh doanh bất động sản (cho thuê nhà xưởng)</t>
  </si>
  <si>
    <t>CÔNG TY TNHH MIDORITOSOU VIỆT NAM( thuê nhà xưởng với diện tích 1.632 m2 của Công ty TNHH Vĩnh Cường trong thời hạn 05 năm kể từ ngày cấp Giấy chứng nhận đăng ký đầu tư)</t>
  </si>
  <si>
    <t xml:space="preserve"> 05 năm kể từ ngày 25/7/2018</t>
  </si>
  <si>
    <t>Dự kiến bắt đầu sản xuất kinh doanh từ tháng 01 năm 2019</t>
  </si>
  <si>
    <t>CÔNG TY TNHH GWANGJIN VINA HCM (Diện tích nhà xưởng sử dụng: 1.400 m2, thuê nhà xưởng của Công ty TNHH JC Vina đến hết ngày 31 tháng 12 năm 2021.)</t>
  </si>
  <si>
    <t>Dự kiến bắt đầu sản xuất kinh doanh từ quý III năm 2018</t>
  </si>
  <si>
    <t>Sản xuất, sửa chữa các loại khuôn đúc với quy mô 500 sản phẩm/năm, tương đương 400 tấn sản phẩm/năm;</t>
  </si>
  <si>
    <t>NHÀ MÁY AM INDUSTRIES VIỆT NAM (thuê nhà xưởng với diện tích 3.025,28 m2 của Công ty TNHH Duy Hiếu)</t>
  </si>
  <si>
    <t>Dự kiến bắt đầu sản xuất kinh doanh từ tháng 01 năm 2019.</t>
  </si>
  <si>
    <t>Sản xuất thùng, bể chứa và dụng cụ chứa đựng bằng kim loại với quy mô 2.000 tấn sản phẩm/năm, tương đương 3.000 bộ sản phẩm/năm.</t>
  </si>
  <si>
    <t>CÔNG TY TNHH OKUGAWA VIỆT NAM
( thời hạn 05 (năm) năm kể từ tháng 01/2018, thuê nhà xưởng của Công ty TNHH Vĩnh Cường )</t>
  </si>
  <si>
    <t>Dự kiến bắt đầu sản xuất kinh doanh từ tháng 05 năm 2019.</t>
  </si>
  <si>
    <t>CÔNG TY TNHH CHẾ BIẾN THỰC PHẨM OLAM VIỆT NAM</t>
  </si>
  <si>
    <t>Dự kiến bắt đầu sản xuất kinh doanh từ tháng 08 năm 2019</t>
  </si>
  <si>
    <t>Công ty CP Đầu tư Nam An Việt</t>
  </si>
  <si>
    <t>Công ty CP Trung Đông</t>
  </si>
  <si>
    <t>0251 3510 046</t>
  </si>
  <si>
    <t>Công ty CP Sản xuất Kinh doanh Thiết bị điện TTC</t>
  </si>
  <si>
    <t>0251 3834 341
0251 3934366</t>
  </si>
  <si>
    <t>Công ty CP Kho xưởng Liên Phát</t>
  </si>
  <si>
    <t>CN Long Thành - Công ty TNHH Thạch Việt</t>
  </si>
  <si>
    <t>0251 3686998</t>
  </si>
  <si>
    <t>Công ty CP APF Đồng Nai</t>
  </si>
  <si>
    <t>Công ty CP Pin Ắc quy Miền Nam</t>
  </si>
  <si>
    <t xml:space="preserve">CỘNG  KCN AN PHƯỚC </t>
  </si>
  <si>
    <t>KCN LONG ĐỨC</t>
  </si>
  <si>
    <t>Công ty TNHH Đầu tư Long Đức</t>
  </si>
  <si>
    <t>VN-SINGAPORE</t>
  </si>
  <si>
    <t>0613 201032</t>
  </si>
  <si>
    <t>0613 201001</t>
  </si>
  <si>
    <t>longduc.tgd@gmail.com; sales@longducip.com; hanh.le@longducip.com;</t>
  </si>
  <si>
    <t>A. Hạnh (GĐHCNS); C. Trân (HCNS); C. Hạnh (HCNS); C. Nga</t>
  </si>
  <si>
    <t>Mr. Hạnh (0903364749)
Ms. Trân (0937001089);</t>
  </si>
  <si>
    <t>Đường N2-1</t>
  </si>
  <si>
    <t>Công ty TNHH Kobelco Eco-Solution</t>
  </si>
  <si>
    <t>Sản xuất trang thiết bị cơ khí được tráng thuỷ tinh (bình phản ứng glass lining (GL), thiết bị trao đổi nhiệt SL với nhiều ống nhỏ,…) và các phụ tùng, thiết bị liên quan khác của bình phản ứng GL hay thiết bị trao đổi nhiệt SL, để sử dụng trong các ngành công nghiệp hoá chất, công nghiệp dược phẩm và các ngành công nghiệp khác (không dùng kỹ thuật xi mạ trong tất cả các khâu sản xuất)</t>
  </si>
  <si>
    <t xml:space="preserve">061 3201050/052
</t>
  </si>
  <si>
    <t>huynh.p@kobelco-eco.com; kieu.lt@kobelco-eco.com; tbt.nguyen@kobelco-eco.com</t>
  </si>
  <si>
    <t>Mr Huynh</t>
  </si>
  <si>
    <t>0905460734</t>
  </si>
  <si>
    <t>Đường N2-3</t>
  </si>
  <si>
    <t>Cty TNHH Belmont Manufacturing (Doanh nghiệp ché xuất)</t>
  </si>
  <si>
    <t>Sản xuất và lắp ráp linh kiện của máy móc thiết bị dùng trong y khoa, nha khoa như: ghế, bàn phẩu thuật,..; máy móc thiết bị dùng trong thẩm mỹ viện và tiệm làm tóc, ghế thẩm mỷ viên, máy làm tóc, các loại máy móc thiết bị khác như: máy gội đầu, máy tạo kiểu tóc...</t>
  </si>
  <si>
    <t xml:space="preserve">0613 201100
</t>
  </si>
  <si>
    <t>0613 201096</t>
  </si>
  <si>
    <t>thompham@belmontvn.com; m.wakiya@belmontvn.com; longdinh@belmontvn.com; trangluong@belmontvn.com</t>
  </si>
  <si>
    <t>thaovo@belmontvn.com</t>
  </si>
  <si>
    <t xml:space="preserve">
Mr Thao - GĐNM; Ms. Hương (P.Tổng vụ Nsự)</t>
  </si>
  <si>
    <t>Ms. Hương (NS)
Mr. Thao (0913991471); Ms. Hương (061 3201100 - nội bộ 222; DĐ: 0979 061 480)</t>
  </si>
  <si>
    <t>Cty TNHH SX Toàn Cầu LIXIL VN (Doanh nghiệp chế xuất)</t>
  </si>
  <si>
    <t>Sản xuất các loại khung cửa, cửa sổ, cửa đi, các phụ kiện, bộ phận kèm theo bằng nhôm và bằng nhựa cho nhà ở, văn phòng và các công trình dân dụng và công nghiệp; sản xuất mái che nhà để xe, hàng rào, cửa cổng, hàng rào và các sản phẩm ngoại thất khác bằng nhôm và bằng nhựa cho nhà ở, văn phòng và các công trình dân dụng và công nghiệp.</t>
  </si>
  <si>
    <t>0613 520133/
3511331; 061 3681150</t>
  </si>
  <si>
    <t>0613 511334</t>
  </si>
  <si>
    <t>duongh1@lixil.co.jp; nguyent1@lixil.co.jp; hon1.duong@lixil.com</t>
  </si>
  <si>
    <t>A. Hơn (NS) 
C. Mai Hương (NS)</t>
  </si>
  <si>
    <t>A. Hơn (NS) 0976705335/0906795452; C. Mai Hương (0938290202)</t>
  </si>
  <si>
    <t>Đường N2-3; N2-4; N2-5</t>
  </si>
  <si>
    <t>nguyen.phuong-2@sojitz.com</t>
  </si>
  <si>
    <t>Mr Phương (GĐ) 0903 816 910</t>
  </si>
  <si>
    <t>Đường D1</t>
  </si>
  <si>
    <t>Sản xuất sản phẩm, thiết bị y tế: túi đựng máu, bộ thiết bị thu thập thành phần máu</t>
  </si>
  <si>
    <t>0613 68 1235; 6261726</t>
  </si>
  <si>
    <t>0613 68 1243; 6261749</t>
  </si>
  <si>
    <t>Luat.Le@terumobct.com; dung.1nguyen@terumobct.com; hang.nguyen@terumobct.com</t>
  </si>
  <si>
    <t xml:space="preserve">Ms. Uyển (NS), A. Trường (HC); Ms. Giang </t>
  </si>
  <si>
    <t>Ms. Uyển (0908163608), A. Trường (HC) Ms. Giang 0909716600</t>
  </si>
  <si>
    <t>20/3/2013</t>
  </si>
  <si>
    <t>061 3681171</t>
  </si>
  <si>
    <t xml:space="preserve">n_dao@vpsa.com.vn; </t>
  </si>
  <si>
    <t xml:space="preserve">Ms Hảo;  Ms Đào </t>
  </si>
  <si>
    <t>Ms Hảo 0913 919 905/ Ms Đào 01296158168</t>
  </si>
  <si>
    <t>Đường D3-1</t>
  </si>
  <si>
    <t>Cty TNHH Taiyo Brush Việt Nam (thuê nhà xưởng 1024 m2 của Công ty TNHH Đầu tư Long Đức)</t>
  </si>
  <si>
    <t>12/2014</t>
  </si>
  <si>
    <r>
      <t xml:space="preserve">,Sản xuất các loại bàn chải đánh răng, sản xuất các sản phẩm, dụng cụ vệ sinh răng miệng (tăm, chỉ nha khoa…), </t>
    </r>
    <r>
      <rPr>
        <sz val="8"/>
        <color indexed="10"/>
        <rFont val="Times New Roman"/>
        <family val="1"/>
      </rPr>
      <t>thực hiện quyền xuất khẩu, quyền nập khẩu, quyền phân phối</t>
    </r>
  </si>
  <si>
    <t>061 3201011</t>
  </si>
  <si>
    <t>huyen.ho@taiyo-brushvn.com; anh.ngoc@taiyo-brushvn.com</t>
  </si>
  <si>
    <t>Ms. Thanh</t>
  </si>
  <si>
    <t>Đường D3-3</t>
  </si>
  <si>
    <t>Cty TNHH Nagae Việt Nam ( thuê đất của công ty TNHH Đầu tư Long Đức)</t>
  </si>
  <si>
    <t>Sản xuất linh kiện, vật tư ngành xây dựng, linh kiện máy móc, thiết bị điện tử, phụ tùng ô tô, đồ dùng nội thất, bộ đồ ăn từ kim loại (không bao gồm công đoạn xi mạ); thực hiện dịch vụ sơn gia công các sản phẩm kim loại</t>
  </si>
  <si>
    <t>061 3681178</t>
  </si>
  <si>
    <t>chuannagae@gmail.com</t>
  </si>
  <si>
    <t>Mr Chuẩn - TV</t>
  </si>
  <si>
    <t>0912 480 310</t>
  </si>
  <si>
    <t>Đường N3-2</t>
  </si>
  <si>
    <t>24/9/2013</t>
  </si>
  <si>
    <t>Chi nhánh Cty TNHH KDDI (thuê văn phòng Cty Long Đức)</t>
  </si>
  <si>
    <t>0613201020</t>
  </si>
  <si>
    <t>cttnga@kddivietnam.com</t>
  </si>
  <si>
    <t>MS Nga Qly Ktoan 0982233696</t>
  </si>
  <si>
    <t>Đường N2</t>
  </si>
  <si>
    <t>Cty TNHH Fukuokasachi VN (thuê nhà xưởng 768 m2 của Cty TNHH Đầu tư Long Đức)</t>
  </si>
  <si>
    <r>
      <rPr>
        <sz val="8"/>
        <color indexed="12"/>
        <rFont val="Times New Roman"/>
        <family val="1"/>
      </rPr>
      <t xml:space="preserve">Sản xuất bộ phận chính xác: bộ phận gọng kính, bộ phận đồng hồ đeo tay và các bộ phận chính  xác khác của ô tô, máy móc, thiết bị truyền thông quang học... với quy mô 5 tấn sản phẩm/năm; </t>
    </r>
    <r>
      <rPr>
        <sz val="8"/>
        <color indexed="10"/>
        <rFont val="Times New Roman"/>
        <family val="1"/>
      </rPr>
      <t>Sản xuất bộ phận chính xác bằng kim loại và bằng nhựa như: bộ phận gọng kính, bộ phận ghế ngồi, đinh tán, vòng đệm và các sản phẩm không ren tương tự; bu long, đai ốc và các sản phẩm có ren tương tự; đinh vít, chốt, trục, lõi khuôn,... với quy mô 02 tấn sản phẩm/năm</t>
    </r>
  </si>
  <si>
    <t xml:space="preserve">061 3681200
</t>
  </si>
  <si>
    <t>061 3681180</t>
  </si>
  <si>
    <t xml:space="preserve">keiri-vn@fukuokarashi.jp </t>
  </si>
  <si>
    <t>Mr. Khanh - NS</t>
  </si>
  <si>
    <t>Sản xuất các sản phẩm kim loại phục vụ công trình xây dựng và công trình dân dụng như tay vịn cho giàn giáo, khóa giàn giáo…(có bao gồm công đoạn mạ điện); sản xuất thang nhôm, sàn thao tác giàn giáo, hệ thống giàn giáo thế hệ mới.</t>
  </si>
  <si>
    <t>quang.bui@hory.vn; thuy.tran@hory.vn</t>
  </si>
  <si>
    <t>Mr. Quảng - GĐ</t>
  </si>
  <si>
    <t>0938810898</t>
  </si>
  <si>
    <t>Đường D4-1</t>
  </si>
  <si>
    <t>Sản xuất sản phẩm, linh kiện cho thiết bị dùng trong bệnh viện như: giường và các bộ phận của giường, xe đẩy y tế, tủ, bàn ăn cho bệnh nhân, băng ca, v.v… không bao gồm công đoạn xi mạ.</t>
  </si>
  <si>
    <t xml:space="preserve">061 3681 181
</t>
  </si>
  <si>
    <t>061 3681 182</t>
  </si>
  <si>
    <t xml:space="preserve">v.t.tuyet@paramountbed-vn.com; n.m.tung@paramountbed-vn.com; </t>
  </si>
  <si>
    <t>Vũ Thị Tuyết; Mr. Đức (NS)</t>
  </si>
  <si>
    <t>0933 704 823 (Ms. Tuyết); 0933712304 (Mr. Đức)</t>
  </si>
  <si>
    <t>Đường N2-2</t>
  </si>
  <si>
    <t>061-3681230-0839102639</t>
  </si>
  <si>
    <t>thang.nv@neosys.vn</t>
  </si>
  <si>
    <t>0903125385</t>
  </si>
  <si>
    <t>Đường N3-1</t>
  </si>
  <si>
    <t>Cty TNHH Aido Industry VN (Trước đây là Chi nhánh cty Aido 47212001062)</t>
  </si>
  <si>
    <t>0613 681 290</t>
  </si>
  <si>
    <t>0613 681 292</t>
  </si>
  <si>
    <t>n-ngoctoan@aido-ind.vn</t>
  </si>
  <si>
    <t>Ms Vân 0902639193; Mr Toàn Tổng vụ 0931206296</t>
  </si>
  <si>
    <t>14/11/2013</t>
  </si>
  <si>
    <t>3/2015</t>
  </si>
  <si>
    <t xml:space="preserve">Sản xuất các loại hộp carton và các phụ kiện liên quan đến hộp carton với quy mô 18.000 tấn/năm, tương đương 30.000.000 m2/năm, cụ thể như sau:
* Giai đoạn 1: từ tháng 11 năm 2014 đến tháng 11 năm 2016: quy mô đạt 2.300 tấn/năm, tương đương 3.600.000 m2/năm.
* Giai đoạn 2: từ sau tháng 11 năm 2016 đến tháng 12 năm 2017: quy mô đạt 14.400 tấn/năm, tương đương 24.000.000 m2/năm.
* Giai đoạn 3: dự kiến từ sau tháng 12 năm 2017: quy mô dự kiến đạt 18.000 tấn/năm, tương đương 30.000.000 m2/năm.
Trong quy trình sản xuất có công đoạn in trên sản phẩm của doanh nghiệp, không thực hiện công đoạn sản xuất bột giấy.
+ Thực hiện quyền xuất khẩu, quyền nhập khẩu, quyền phân phối bán buôn và quyền phân phối bán lẻ (không lập cơ sở bán buôn, cơ sở bán lẻ)
</t>
  </si>
  <si>
    <t>0613 - 681194</t>
  </si>
  <si>
    <t>0613 - 681195</t>
  </si>
  <si>
    <t>hoanglan.scv@gmail.com; thule.scv@gmail.com; thuha.scv@gmail.com;</t>
  </si>
  <si>
    <t xml:space="preserve">Ms Loan ; Mr Lân 
Hạnh Nhân </t>
  </si>
  <si>
    <t>Ms Loan 0979 150 271; Mr Lân 0906958998
Hạnh Nhân (0909 869 497)</t>
  </si>
  <si>
    <t>Giảm diện tích đất, 19.950 xuống 10.012,5 m2</t>
  </si>
  <si>
    <t>Sản xuất các loại bao bì giấy và phụ kiện liên quan đến bao bì giấy từ nguyên liệu giấy Kraft</t>
  </si>
  <si>
    <t>0613 681214-215</t>
  </si>
  <si>
    <t>hr.ga2@jptdnvn.com</t>
  </si>
  <si>
    <t>Ms Xuân; 
Ms. Chi;
Ms. Phúc - Phiên dịch</t>
  </si>
  <si>
    <t>Ms Xuân 3.681214ext205, Ms. Chi (0932733042)</t>
  </si>
  <si>
    <t>Đường D2</t>
  </si>
  <si>
    <t>12/5/2015</t>
  </si>
  <si>
    <t>Sản xuất các loại keo và nhũ tương</t>
  </si>
  <si>
    <t>0613 681261</t>
  </si>
  <si>
    <t>0613 681262</t>
  </si>
  <si>
    <t>pham.hue@koatsugas.vn; kgv_hr01@koatsugas.vn; nguyen.nghi@koatsugas.vn;</t>
  </si>
  <si>
    <t xml:space="preserve">Ms. Sương, Ms. Thanh ; Ms. Nghi </t>
  </si>
  <si>
    <t>Ms. Thanh 0934975394/ Ms. Nghi 0932277192- 0901 266 306</t>
  </si>
  <si>
    <t>Đường D3-2</t>
  </si>
  <si>
    <t>Sản xuất hóa chất dùng trong xây dựng và các ngành công nghiệp (thủy tinh lỏng, chất chống thấm cho bê tông, vv…)</t>
  </si>
  <si>
    <t>pham_thi_kim@fuji-chemical.jp</t>
  </si>
  <si>
    <t>8/2015</t>
  </si>
  <si>
    <t>Sản xuất chất hoạt động bề mặt với quy mô 25.000 tấn/năm</t>
  </si>
  <si>
    <t>0613 681255</t>
  </si>
  <si>
    <t>info.tvc@tayca-vn.com; ngoc.bui@tayca-vn.com</t>
  </si>
  <si>
    <t>Ms Ngọc TP HCNS 0983692776</t>
  </si>
  <si>
    <t>7/2015</t>
  </si>
  <si>
    <t>0613 681 272</t>
  </si>
  <si>
    <t>3681-270</t>
  </si>
  <si>
    <t> nguyet.nt@daiwahouse.vn; nhan.tt@daiwahouse.vn</t>
  </si>
  <si>
    <t>nhan.tt@daiwahouse.vn</t>
  </si>
  <si>
    <t>Ms. Nhàn - KTT (0908061043); Ms. Nguyệt - NS 0908618970</t>
  </si>
  <si>
    <t>Cty TNHH Hikari VN (thuê nhà xưởng của Cty TNHH Đầu tư Long Đức)</t>
  </si>
  <si>
    <t>05 (năm) năm kể từ tháng 01/2018.</t>
  </si>
  <si>
    <t>Sản xuất thực phẩm mì với quy mô 180.000 gói/năm, tương đương 24 tấn sản phẩm/năm</t>
  </si>
  <si>
    <t>hk-vietnam2@kanoya.co.jp</t>
  </si>
  <si>
    <t>Đường N3-2 (Nay thuê NX Cty Daiwa House)</t>
  </si>
  <si>
    <t>NB-VN</t>
  </si>
  <si>
    <t>Cung cấp dịch vụ kho bãi và lưu giữ hàng hóa, bao gồm cả hoạt động kinh doanh kho bãi container và kho xử lý nguyên liệu, thiết bị, kho chứa hàng thông thường và kho ngoại quan; Cung cấp dịch vụ đại lý vận tải hàng hóa, dịch vụ thông quan, các hoạt động tư vấn thông tin logistic; dịch vụ quản lý và kiểm tra thông tin, chứng từ liên quan đến vận chuyển hàng hóa và lưu kho hàng hóa trong suốt chuỗi logistic; dịch vụ môi giới vận tải hàng hóa, dịch vụ lấy mẫu và kiểm tra trọng lượng hàng hóa, dịch vụ tiếp nhận và chất hàng; dịch vụ đóng gói hàng hóa.
+ Cung cấp dịch vụ vận tải hàng hóa bằng xe tải và xe rờ móc (100% lái xe của doanh nghiệp là người Việt Nam); Cung cấp dịch vụ phân tích và kiểm định kỹ thuật (ngoại trừ việc kiểm định và cấp giấy chứng nhận cho phương tiện vận tải, không được hoạt động tại các khu vực địa lý được cơ quan có thẩm quyền xác định vì lý do an ninh quốc gia)</t>
  </si>
  <si>
    <t>toan@sojitz-logistics.com.vn</t>
  </si>
  <si>
    <t>Mr Toàn 0903 832 701</t>
  </si>
  <si>
    <t>Đường D4-2</t>
  </si>
  <si>
    <t>Cty TNHH Minami VN (thuê nhà xưởng Cty Long Đức)</t>
  </si>
  <si>
    <t>sản xuấT thiết bị sử dụng trong công trình xây dựng với quy mô 4.000.000 bộ sản phẩm/năm (tương đương 90 tấn/năm)</t>
  </si>
  <si>
    <t>0613 681757</t>
  </si>
  <si>
    <t xml:space="preserve">tramanhminamivn@gmail.com; linhkt2010@gmail.com; ngocmyminami@gmail.com
</t>
  </si>
  <si>
    <t>Ms.Trâm - GĐ; Ms. Mỹ</t>
  </si>
  <si>
    <t>Ms.Trâm - GĐ 0988666637; Ms. Mỹ - NS (0933082277)</t>
  </si>
  <si>
    <t>Cty TNHH Techno Global Vn (thuê nhà xưởng có diện tích 100 m2 của Công ty TNHH The Support Việt Nam)</t>
  </si>
  <si>
    <t>Thiết kế, sản xuất thử nghiệm và chế tạo các khuôn kim loại với quy mô 24 bộ/năm (tương đương với 12 tấn sản phẩm/năm); Sửa chữa khuôn kim loại với quy mô 10 bộ/năm (tương đương doanh thu 75.000.000 VNĐ/năm)</t>
  </si>
  <si>
    <t>Chuyển sang KCN An Phước (Thuê Cty Support - An Phước)</t>
  </si>
  <si>
    <t>Cty TNHH Apel Vina (thuê nhà xưởng Cty TNHH Đầu tư Long Đức)</t>
  </si>
  <si>
    <t>1/11/2014</t>
  </si>
  <si>
    <t>Sản xuất, lắp ráp cụm linh kiện, bán thành phẩm và thành phẩm của các loại máy quang điện, máy lắc và máy ly tâm với quy mô 2.000 bộ sản phẩm/năm, tương đương 02 tấn sản phẩm/năm. Trong quy trình sản xuất sản phẩm không có công đoạn xi mạ; Thực hiện quyền xuất khẩu, quyền nhập khẩu, quyền phân phối bán buôn, bán lẻ (không thành lập cơ sở bán buôn, cơ sở bán lẻ) các mặt hàng có mã HS 8421, 8479 và 9027;  Thực hiện dịch vụ thiết kế máy móc thiết bị.</t>
  </si>
  <si>
    <t>0613 681201</t>
  </si>
  <si>
    <t>uyendo@apelvina.com; hoang.nv@apelvina.com</t>
  </si>
  <si>
    <t>Mr. Hoàng - GĐ</t>
  </si>
  <si>
    <t>Cty TNHH KYC Machine Industry VN</t>
  </si>
  <si>
    <t>NB-Singapore</t>
  </si>
  <si>
    <t>10/2015</t>
  </si>
  <si>
    <t>Sản xuất linh phụ kiện, bộ phận giàn giáo (không bao gồm công đoạn xi mạ) với qui mô 9.600 tấn/năm</t>
  </si>
  <si>
    <t>0613 681245</t>
  </si>
  <si>
    <t>0613 681246</t>
  </si>
  <si>
    <t>anhvth@kycvn.com; ngocntd@kycvn.com; ngocnguyenthuydan@gmail.com; anhkyc@gmail.com</t>
  </si>
  <si>
    <t xml:space="preserve"> Ms. Huyền Anh</t>
  </si>
  <si>
    <t>0907214971</t>
  </si>
  <si>
    <t>09/2017</t>
  </si>
  <si>
    <t>Sản xuất các thiết bị điều khiển tự động như các loại xi lanh, van, cụm van, đế van… bao gồm công đoạn xi mạ trong quy trình sản xuất; cho thuê văn phòng, nhà xưởng, nhà kho</t>
  </si>
  <si>
    <t>02513681360</t>
  </si>
  <si>
    <t>bichthaoqt10d@gmail.com; vutuyet@smcmfg.com.vn; bichthao@smcmfg.com.vn; tauyen@smcmfg.com.vn</t>
  </si>
  <si>
    <t>Ms. Thảo (NS 0906 990 585); Ms. Tuyết (NS); Ms. Tuyền (Môi trường)</t>
  </si>
  <si>
    <t>0906 990 585</t>
  </si>
  <si>
    <t>Đường N2-5</t>
  </si>
  <si>
    <t>Tăng diện tích đất; 261.130 m2 lên 451.058 m2</t>
  </si>
  <si>
    <t>Cty TNHH Texel-Seikow Việt Nam (thuê nhà xưởng cty TNHH Đầu tư Long Đức)</t>
  </si>
  <si>
    <t>0613 681 279</t>
  </si>
  <si>
    <t>0613 681 280</t>
  </si>
  <si>
    <t>oanh.ntt@texel-seikow.com.vn;</t>
  </si>
  <si>
    <t>Ms Oanh (TP HCNS): 0908 196 793</t>
  </si>
  <si>
    <t>Cty TNHH Việt Nam Shibutani</t>
  </si>
  <si>
    <t>Sản xuất linh kiện, thiết bị, vật tư bằn gkim loại dùng trong nội ngoại thất, các loại khóa bảo vệ, phụ kiện khung cửa; Sản xuất các loại khóa, móc khóa và phụ kiện dùng trong các thiết bị vận tải, máy móc công nghiệp, thiết bị điện, thiết bị văn phòng, thiết bị nông nghiệp,…; Sản xuất chế tạo khuôn kim loại và phụ kiện khuôn; Gia công sơn phủ bề mặt các sản phẩm, linh phụ kiện dùng trong công nghiệp
thực hiện quyền xuất khẩu, nhập khẩu và phân phối bán buôn, bán lẻ (không thành lập cơ sở bán buôn, bán lẻ) các mặt hàng có mã HS 3917, 3925, 3926, 4016, 7218, 7224, 7308, 7315, 7318, 7320, 7325, 7616, 7907, 8301, 8302, 8431, 8432, 8473, 8480</t>
  </si>
  <si>
    <t>phamdiem_vn@shibutani.co.jp;</t>
  </si>
  <si>
    <t>C Diễm 01234054443</t>
  </si>
  <si>
    <t>Bổ sung mục tiêu hoạt động</t>
  </si>
  <si>
    <t>Cty TNHH Tomoe Vietnam - Chi nhánh miền Nam (Thuê văn phòng của Công ty TNHH Đầu tư Long Đức với diện tích 48,25 m2 tại phòng số 3 và diện tích 30,35 m2 tại phòng số 5, tầng 2, Trung tâm điều hành Khu công nghiệp Long Đức, xã Long Đức, huyện Long Thành, tỉnh Đồng Nai đến tháng 9 năm 2018.; Thuê kho của Công ty TNHH Logistics Sojitz Việt Nam với diện tích 100 m2 tại Khu công nghiệp Long Đức, huyện Long Thành, tỉnh Đồng Nai.; Thuê đất với diện tích 11.994,5 m2 tại Lô M-2, đường D4-2, Khu công nghiệp Long Đức, huyện Long Thành, tỉnh Đồng Nai.)</t>
  </si>
  <si>
    <t>Thiết kế, lắp đặt hệ thống đường ống, bình chứa và các thiết bị liên quan tới việc cung cấp khí với doanh thu 500.000 USD/năm.
- Cho thuê bồn chứa khí và các thiết bị liên quan với doanh thu 50.000 USD/năm. Việc thuê bồn chứa khí và các thiết bị liên quan để cho thuê lại phải được sự đồng ý của bên cho thuê theo quy định của pháp luật.
- Dịch vụ sửa chữa, bảo dưỡng hệ thống đường ống dẫn khí, bồn chứa khí công nghiệp và các thiết bị liên quan với doanh thu 50.000 USD/năm.
- Dịch vụ vệ sinh công nghiệp (bằng đá khô, khí công nghiệp) với doanh thu 200.000 USD/năm.
- Thực hiện quyền xuất khẩu, nhập khẩu và phân phối</t>
  </si>
  <si>
    <t>0613 618196/197</t>
  </si>
  <si>
    <t>0613 618198</t>
  </si>
  <si>
    <t>kimphuong@tomoe-vn.com;</t>
  </si>
  <si>
    <t xml:space="preserve">hoangthom@tomoe-vn.com;  </t>
  </si>
  <si>
    <t>Cty TNHH Nissei Surface Treatment Technology Việt Nam (Thuê nhà xưởng Cty TNHH Đầu tư Long Đức)</t>
  </si>
  <si>
    <t>Thực hiện dịch vụ gia công xử lý bề mặt cho các sản phẩm công nghiệp (bao gồm dịch vụ gia công xi mạ)</t>
  </si>
  <si>
    <t>0613 681 258</t>
  </si>
  <si>
    <t>nissei.ri@gmail.com; nissei.linh@gmail.com; nissei.khang@gmail.com</t>
  </si>
  <si>
    <t>Ms Ri 0974 710 399</t>
  </si>
  <si>
    <t>CÔNG TY TNHH DAIDO DSM VIỆT NAM - chi nhánh miền Nam (Thuê nhà xưởng Cty TNHH Đầu tư Long Đức)</t>
  </si>
  <si>
    <t>Sản xuất, gia công sản phẩm kim loại các loại</t>
  </si>
  <si>
    <t>0613 681222</t>
  </si>
  <si>
    <t>0613 681221</t>
  </si>
  <si>
    <t>sales_hcm@amistar.com.vn; davs-1@amistar.com.vn</t>
  </si>
  <si>
    <t xml:space="preserve">Ms Hồng </t>
  </si>
  <si>
    <t>Chi nhánh Cty TNHH Aido Industry Việt Nam tại Đồng Nai (thuê văn phòng Long Đức)</t>
  </si>
  <si>
    <t>19,95</t>
  </si>
  <si>
    <t>Mr Toàn Tổng vụ 0931206296</t>
  </si>
  <si>
    <t>Đường N2-1 (Thuê trong Vă phòng Cty Long Đức)</t>
  </si>
  <si>
    <t>Giảm diện tích văn phòng 46,8 m2 xuống 19,95 m2</t>
  </si>
  <si>
    <t>01/8/2017</t>
  </si>
  <si>
    <t>Sản xuất điện trở chip với quy mô 3.600.000 bộ/năm (tương đương 59 tấn/năm)</t>
  </si>
  <si>
    <t>phuc.nguyen@vn-taiyosha.com</t>
  </si>
  <si>
    <t>C Phúc 0906721751</t>
  </si>
  <si>
    <t>Cty TNHH Tentac (HỒ CHÍ MINH) (thuê nhà xưởng Công ty TNHH Đầu tư Long Đức)</t>
  </si>
  <si>
    <t>vn_diem@tentac.co.jp; vn_tam@tentac.co.jp</t>
  </si>
  <si>
    <t>02/03/2017</t>
  </si>
  <si>
    <t>Chế biến và bảo quản thịt, các sản phẩm từ thịt với quy mô 1.000 tấn/năm;</t>
  </si>
  <si>
    <t>hr-ga@jbf-vn.com; nguyen.huong@jbf-vn.com; dao.thuy@jbf-vn.com; ke-toan@jbf-vn.com; tanitsu.takuya@jbf-vn.com</t>
  </si>
  <si>
    <t>C Hương 01654439022</t>
  </si>
  <si>
    <t>09/2018</t>
  </si>
  <si>
    <t>61368 1368</t>
  </si>
  <si>
    <t>61368 1369</t>
  </si>
  <si>
    <t>thuy-nguyen@koike-ya.com; tin-nguyen@koike-ya.com; nguyen-do@koike-ya.com;</t>
  </si>
  <si>
    <t>Chị Thủy (NS 091 337 47 87); Mr. Tin (AT-MT 0906 851 167); Mr. Nguyên (Công đoàn 0933 979 876)</t>
  </si>
  <si>
    <t>Cty TNHH Kanefusa Việt Nam (thuê nhà xưởng của Cty TNHH Phát triển bất động sản Daiwa House)</t>
  </si>
  <si>
    <t>12/2016</t>
  </si>
  <si>
    <t>Thực hiện dịch vụ mài lại cưa vòng với quy mô 100 tấn/năm</t>
  </si>
  <si>
    <t>02513681400</t>
  </si>
  <si>
    <t>sales@kanefusa-vn.com; import@kanefusa-vn.com</t>
  </si>
  <si>
    <t>Cty TNHH Namita Việt Nam (thuê nhà xưởng Công ty TNHH Phát triển bất động sản Daiwa House)</t>
  </si>
  <si>
    <t>9/2016</t>
  </si>
  <si>
    <t xml:space="preserve">Sản xuất các sản phẩm kim loại như các loại bu lông neo và chi tiết linh kiện của neo, lưới kim loại, đai ốc…với quy mô 1.800.000 cái/năm, tương đương 360 tấn sản phẩm/năm.; thực hiện quyền XNK, PP các mặt hàng có mã HS 5911, 6902 ,7222, 7308, 7318 ,7326, 8515
</t>
  </si>
  <si>
    <t>02513681091</t>
  </si>
  <si>
    <t>trang@namita-vn.com</t>
  </si>
  <si>
    <t>Cty TNHH Shinto Toa Việt Nam (thuê nhà xưởng Cty TNHH Đầu tư Long Đức)</t>
  </si>
  <si>
    <t>Dịch vụ ktra, phân tích chất lượng sơn cho tập đoàn Shinto, toa; Dịch vụ tư vấn liên quan đến kyc tuật sơn; Dịch vụ nghiên cứu thị trường</t>
  </si>
  <si>
    <t>02513681528</t>
  </si>
  <si>
    <t>thuthuy.tt@shintopaint-vn.com; thu_trang@namita-vn.com</t>
  </si>
  <si>
    <t>Cty TNHH Ohmi Kako Việt Nam (thuê nhà xưởng Công ty TNHH Phát triển bất động sản Daiwa House)</t>
  </si>
  <si>
    <t>Sản xuất khuôn cho sản phẩm nhựa với công suất 55 cái/năm tương đương 72 tấn/năm.
+ Sản xuất các sản phẩm nhựa như: bộ phận bằng nhựa của văn phòng phẩm,... với quy mô 7,2 tấn sản phẩm/nămSản xuất, gia công lắp ráp các sản phẩm nhựa với quy mô 20.000.000 cái/năm tương đương 150 tấn sản phẩm/năm (trong đó sản xuất các sản phẩm nhựa với quy mô 10.000.000 cái/năm, tương đương 100 tấn sản phẩm/năm, gia công lắp ráp các sản phẩm nhựa với quy mô 10.000.000 cái/năm, tương đương 50 tấn sản phẩm/năm). + Gia công, lắp ráp khuôn mẫu, chi tiết khuôn mẫu và cơ khí với quy mô 5.000 cái/năm tương đương 20 tấn sản phẩm/năm. + Gia công, lắp ráp, các linh kiện, sản phẩm điện tử với quy mô 300.000 cái/năm tương đương 30 tấn sản phẩm/năm. + Thiết kế khuôn mẫu, sản phẩm nhựa, linh kiện, sản phẩm điện tử và cơ khí với quy mô doanh thu 50.000 USD/năm.
 + Sửa chữa, bảo trì khuôn mẫu với quy mô doanh thu 80.000 USD/năm</t>
  </si>
  <si>
    <t>02513681500</t>
  </si>
  <si>
    <t>mfujiike@ohmikako.co.jp; nguyenthoa@ohmikako-vn.com</t>
  </si>
  <si>
    <t>Cty TNHH Toste Việt Nam (thuê nhà xưởng của Cty TNHH Phát triển bất động sản Daiwa House)</t>
  </si>
  <si>
    <t>02513681802</t>
  </si>
  <si>
    <t>vn-admin-01@toste.co.jp; phuong.nguyenthibich.dak@gmail.com</t>
  </si>
  <si>
    <t>Cty TNHH Samhwa-VH (Thuê nhà xưởng của Cty TNHH Phát triển bất động sản Daiwa House với diện tích 960 m2; Lô đất B-13 diện tích 20.000 m2 tại KCN Long Đứce)</t>
  </si>
  <si>
    <t>12/2016 (Chỉ mới hoạt động tại nhà xưởng thuê)</t>
  </si>
  <si>
    <r>
      <rPr>
        <sz val="8"/>
        <color indexed="12"/>
        <rFont val="Times New Roman"/>
        <family val="1"/>
      </rPr>
      <t>Sản xuất sơn, véc ni và các chất sơn, quét tương tự;</t>
    </r>
    <r>
      <rPr>
        <sz val="8"/>
        <rFont val="Times New Roman"/>
        <family val="1"/>
      </rPr>
      <t xml:space="preserve"> </t>
    </r>
    <r>
      <rPr>
        <sz val="8"/>
        <color indexed="10"/>
        <rFont val="Times New Roman"/>
        <family val="1"/>
      </rPr>
      <t>thực hiện quyền XNK, PP các mã HS 2530, 2811, 2835, 2836, 2902, 2905, 2906, 2909, 2914, 2915, 2916, 2920, 2921, 2922, 2933, 2942, 3204, 3206, 3208, 3209, 3212, 3211, 3402, 3404, 3506, 3814, 3815, 3824, 3904, 3905, 3906, 3907, 3909, 3910, 3911</t>
    </r>
  </si>
  <si>
    <t>02513681473</t>
  </si>
  <si>
    <t>02513681474</t>
  </si>
  <si>
    <t xml:space="preserve">claire@spi.co.kr; kieuacc@spi.co.kr; buiduylong.mt@gmail.com; </t>
  </si>
  <si>
    <t>Chị Ngọc NS (01214514615)</t>
  </si>
  <si>
    <t xml:space="preserve">Tăng diện tích đất, diện tích 960 m2; Lô đất B-13 diện tích 20.000 m2 tại KCN Long Đức
</t>
  </si>
  <si>
    <t>Cty TNHH Japan FRP Việt Nam (thuê nhà xưởng Cty TNHH Phát triển bất động sản Daiwa House), trước là Cty M&amp;J</t>
  </si>
  <si>
    <t>02513681 888</t>
  </si>
  <si>
    <t>n-ngochan@japanfrp-vn.com; l-congloc@japanfrp-vn.com</t>
  </si>
  <si>
    <t>02513681007</t>
  </si>
  <si>
    <t>Cty TNHH Sanden Technology Việt Nam (thuê NX Cty TNHH Phát triển bất động sản Daiwa House trong thời hạn 05 năm)</t>
  </si>
  <si>
    <t>506,25</t>
  </si>
  <si>
    <t>02513681029</t>
  </si>
  <si>
    <t>Cty TNHH I-Den Việt Nam (thuê NX Cty TNHH Phát triển bất động sản Daiwa House )</t>
  </si>
  <si>
    <t>02513681682</t>
  </si>
  <si>
    <t>hangdo@idvm.vn; datto@idvm.vn</t>
  </si>
  <si>
    <t>Chị Hằng 0165 888 2345</t>
  </si>
  <si>
    <t>02/5/2018</t>
  </si>
  <si>
    <t>02513681700</t>
  </si>
  <si>
    <t>02513681701</t>
  </si>
  <si>
    <t>Cty TNHH Kolbelco Mobile Power VN (thuê nx Công ty TNHH Phát triển Bất động sản Daiwa House với diện tích 1.152 m2 trong thời hạn 05 năm kể từ ngày cấp Giấy chứng nhận đăng ký đầu tư)</t>
  </si>
  <si>
    <t>02513681963/65/66</t>
  </si>
  <si>
    <t>phantruc.quynh@kobelco.com; lexuan.huy@kobelco.com</t>
  </si>
  <si>
    <t>Cty TNHH Itak International (VN) (thuê nx Công ty Phát triển Bất động sản Daiwa House để thuê 1.012,5 m2)</t>
  </si>
  <si>
    <t>02513681968</t>
  </si>
  <si>
    <t>CÔNG TY TNHH GARMCO METALS VIỆT NAM (thuê nhà xưởng Cty TNHH Phát triển bất động sản Daiwa house )</t>
  </si>
  <si>
    <t>Sản xuất, gia công tấm nhôm, cuộn nhôm, thanh nhôm và các sản phẩm kim loại khác với quy mô 950 tấn sp/năm</t>
  </si>
  <si>
    <t>02513681033</t>
  </si>
  <si>
    <t>thebao.huynh@garmco.com; bichngoc.bui@garmco.com</t>
  </si>
  <si>
    <t>Dự án Winfield Chemical - Nhà máy Long Đức</t>
  </si>
  <si>
    <t>Cty TNHH Hirata Precision Industrial Việt Nam (thuê nhà xưởng Cty TNHH Phát triển bất động sản Daiwa house )</t>
  </si>
  <si>
    <t>Sản xuất sản phẩm nhựa với quy mô 30.000.000 cái/năm, tương đương 144 tấn sản phảm/năm. Sản xuất khuôn kim loại dùng để sản xuất sản phẩm nhựa với quy mô 60 cái/năm, tương đương 22.8 tấn sản phẩm/năm
Thiết kế khuôn với doanh thu dự kiến 120.000 USD/năm</t>
  </si>
  <si>
    <t>02513681960</t>
  </si>
  <si>
    <t>Sản xuất mô tơ, máy phát, biến thế điện, thiêt sbij phân phối và điuề khiển điện với quy mô 58.500 tấn/năm</t>
  </si>
  <si>
    <t>Cty TNHH Pretec World (thuê nhà xưởng Công ty TNHH Phát triển Bất động sản Daiwa House)</t>
  </si>
  <si>
    <t>05 năm</t>
  </si>
  <si>
    <t>02513681919</t>
  </si>
  <si>
    <t>phuoc@pretecworld.com; tuyetdao@pretecworld.com</t>
  </si>
  <si>
    <t>Cty TNHH Ichioka Seika (thuê xưởng với diện tích 1.012,5 m2 của Cty TNHH Phát triển bất động sản Daiwa House trong thời hạn 5 năm)</t>
  </si>
  <si>
    <t>ichiokavn.khanh@gmail.com</t>
  </si>
  <si>
    <t>CÔNG TY TNHH LONG ĐỨC-WONDERFUL SUN-S ELECTRONICS.</t>
  </si>
  <si>
    <t>Dự kiến tháng 7/2019</t>
  </si>
  <si>
    <t>CÔNG TY TNHH GRN VIỆT NAM (thuê nhà xưởng Công ty TNHH Phát triển Bất động sản Daiwa House)</t>
  </si>
  <si>
    <t>Dự kiến tháng 5/2018</t>
  </si>
  <si>
    <t>02513681011-099-077</t>
  </si>
  <si>
    <t>minhhan@grnvn.com; kimngan@grn.vn.com</t>
  </si>
  <si>
    <t>Ms. Hân (KT 01235359868)</t>
  </si>
  <si>
    <t>CÔNG TY TNHH KOLMAR VIỆT NAM</t>
  </si>
  <si>
    <t>Dự kiến bắt đầu sản xuất kinh doanh từ tháng 3 năm 2020</t>
  </si>
  <si>
    <t>Chiết rót, đóng gói mỹ phẩm với quy mô thực hiện khoảng 500 tấn sản phẩm/năm.</t>
  </si>
  <si>
    <t>CÔNG TY TNHH KAWAMURA ELECTRIC VIỆT NAM (thuê nhà xưởng của Công ty TNHH Phát triển bất động sản Daiwa House trong thời hạn 05 (năm) năm kể từ ngày 13/6/2018)</t>
  </si>
  <si>
    <t>05 (năm) năm kể từ ngày 13/6/2018</t>
  </si>
  <si>
    <t>Dự kiến đi vào hoạt động sản xuất kinh doanh từ tháng 10 năm 2018</t>
  </si>
  <si>
    <t>Sản xuất tủ điện phân phối với quy mô 3.500 cái/năm tương đương 36 tấn sản phẩm/năm.</t>
  </si>
  <si>
    <t>Hoạt động chính thức: Tháng 01 năm 2020</t>
  </si>
  <si>
    <t>CÔNG TY TNHH FLEX SHIN-EI (thuê nhà xưởng của Công ty TNHH Settsu Carton Việt Nam với diện tích 180 m2).</t>
  </si>
  <si>
    <t>Dự kiến đi vào hoạt động sản xuất kinh doanh vào tháng 02 năm 2019.</t>
  </si>
  <si>
    <t>Đường D4-1 (Thuê NX Cty Settsu Carton)</t>
  </si>
  <si>
    <t>Dự kiến bắt đầu sản xuất kinh doanh từ tháng 9 năm 2020.</t>
  </si>
  <si>
    <t>CÔNG TY TNHH WAKO VIỆT NAM 
– CHI NHÁNH LONG ĐỨC  (thuê nhà xưởng có diện tích 1.152 m2 của Công ty TNHH Phát triển Bất động sản Daiwa House</t>
  </si>
  <si>
    <t>Thời hạn thuê đến hết tháng 02 năm 2024.</t>
  </si>
  <si>
    <t>CỘNG KCN LONG ĐỨC</t>
  </si>
  <si>
    <r>
      <t>Dự án đầu tư xây dựng và kinh doanh cơ sở hạ tầng kỹ thuật KCN Bình An - Lộc Sơn</t>
    </r>
    <r>
      <rPr>
        <b/>
        <i/>
        <sz val="8"/>
        <color indexed="12"/>
        <rFont val="Times New Roman"/>
        <family val="1"/>
      </rPr>
      <t xml:space="preserve"> (Công ty CP Đầu tư và Phát triển VRG Long Thành) </t>
    </r>
  </si>
  <si>
    <t>Đầu tư xây dựng &amp; kinh doanh cơ sở hạ tầng kỹ thuật phát triển</t>
  </si>
  <si>
    <t>0613 843616</t>
  </si>
  <si>
    <t>0613 843665</t>
  </si>
  <si>
    <t>vrglonghanh@vnn.vn; dungvrglongthanh@gmail.com;</t>
  </si>
  <si>
    <t>Mr. Lũng (PTGĐ); Ms. Tú</t>
  </si>
  <si>
    <t>Mr. Lũng (0983782739)</t>
  </si>
  <si>
    <t>long.general.vj2@dskorea.com</t>
  </si>
  <si>
    <t>Đường N1</t>
  </si>
  <si>
    <t>Sản xuất và kinh doanh mỹ phẩm, xà phòng, chất tẩy rửa và chế phẩm vệ sinh; kinh doanh khách sạn, nhà nghỉ, cho kho, nhà xưởng, văn phòng, kinh doanh BĐS</t>
  </si>
  <si>
    <t>Đường D4</t>
  </si>
  <si>
    <t>Dự án nhà máy sản xuất của Công ty TNHH MTV Provimi tại KCN Lộc An - Bình Sơn</t>
  </si>
  <si>
    <t>Lux
xembourg</t>
  </si>
  <si>
    <t>Sản xuất và gia công sản xuất các chất phụ gia thức ăn chăn nuôi, các loại thuốc thú y.</t>
  </si>
  <si>
    <t>0613 533 266/267</t>
  </si>
  <si>
    <t>0613 533268</t>
  </si>
  <si>
    <t>n.loan@sanwaegg.co.jp</t>
  </si>
  <si>
    <t>Ms. Loan (TPTV); Ms. Mai</t>
  </si>
  <si>
    <t>Ms. Loan (0902708550); Ms. Mai (0908682877)</t>
  </si>
  <si>
    <t>Đường N3</t>
  </si>
  <si>
    <t>CN Cty TNHH SX Bao bì Nam Việt</t>
  </si>
  <si>
    <t>SX các loại bao bì bằng thép lá tráng thiếc như thùng, lon,.. không bao gồm công đoạn xi mạ.</t>
  </si>
  <si>
    <t>A Hưng 090 981 4510</t>
  </si>
  <si>
    <t>Đường N5</t>
  </si>
  <si>
    <t>Sản xuất vải, vải kéo, vải áo khoác và vải lót với quy mô 9.900.000 yds/năm tương đương 4.500 tấn sản phẩm/năm</t>
  </si>
  <si>
    <t>0613 533 338/339/340</t>
  </si>
  <si>
    <t>0613 533 540</t>
  </si>
  <si>
    <t>tranhung@dongjintextile.com.vn; kha@dongjintextile.com.vn</t>
  </si>
  <si>
    <t>Mr Hùng 0918997036; Mr Kha 0983767074</t>
  </si>
  <si>
    <t>Sản xuất sợi (không có công đoạn nhuộm) với quy mô 18623 tấn sản phẩm/năm</t>
  </si>
  <si>
    <t>0613 534202</t>
  </si>
  <si>
    <t>hoangyen@dong-il.com; Phamtuyen@dong-il.vn</t>
  </si>
  <si>
    <t>Ms. Yến; Mr. Tuyến - KTT</t>
  </si>
  <si>
    <t>Ms. Yến (0946010178); Mr. Tuyến - KTT</t>
  </si>
  <si>
    <t>07/2017</t>
  </si>
  <si>
    <t>Sản xuất và gia công hàng may mặc với quy mô 25.000.000 sản phẩm/năm, tương đương 10.000 tấn sản phẩm/năm</t>
  </si>
  <si>
    <t>hien.hsv@gmail.com; thuy.vo@tmi.com.vn; hailuu@tmi.com.vn</t>
  </si>
  <si>
    <t>Ms. Hiền (NS)</t>
  </si>
  <si>
    <t>Ms. Hiền (0933616990)</t>
  </si>
  <si>
    <t>Sản xuất bao bì giấy (hộp carton) bao gồm công đoạn in trên sản phẩm.</t>
  </si>
  <si>
    <t>02/2017</t>
  </si>
  <si>
    <t>Sản xuất da nhân tạo từ nhựa tổng hợp với quy mô 900.000 tấn/năm; sản xuất các bộ phẩn của giày dép (tấm lót lưng giày, khoang mũi giày) với quy mô 10.000 sp/năm</t>
  </si>
  <si>
    <t>353 3060-2</t>
  </si>
  <si>
    <t>353 3063</t>
  </si>
  <si>
    <t>ngocanhhr@joiltex.com; kimsuong@joiltex.com; annie05909@joiltex.com; thinhmt41234@gmail.com;</t>
  </si>
  <si>
    <t>Ms. Ánh (NS - 0974 973 485); Ms. Xương (Tổng vụ - Phiên dịch 0935070340); Mr. Thinh (AT-MT 0932 185 540);  Ms. Thuận (KTT- 0168.4262479)</t>
  </si>
  <si>
    <t>Singapo</t>
  </si>
  <si>
    <t>01/10/2016</t>
  </si>
  <si>
    <t>02513682088</t>
  </si>
  <si>
    <t>Ruby.nguyen@ghimli.com; helen.duong@ghimli.com; surri.ho@ghimli.com</t>
  </si>
  <si>
    <t>Ms. Vân (NS); Ms. Thanh (Nhân sự tiền lương)</t>
  </si>
  <si>
    <t>Đường N1 và SH</t>
  </si>
  <si>
    <t>01/2018</t>
  </si>
  <si>
    <t>Sản xuất phụ kiện quạt bằng nhựa; bộ phận, linh kiện, phụ tùng, phụ kiện điện, điện tử bằng nhựa với quy mô 100 tấn/năm; Sản xuất ống giấy với quy mô 4.500 tấn/năm</t>
  </si>
  <si>
    <t>281 4330</t>
  </si>
  <si>
    <t>281 4331</t>
  </si>
  <si>
    <t>phamthi.lan@woosungpnm.com;</t>
  </si>
  <si>
    <t>Ms. Lan (TP. NS 0942387006)</t>
  </si>
  <si>
    <t>03/2018</t>
  </si>
  <si>
    <t>368 2161</t>
  </si>
  <si>
    <t>HR@TKpak.com; phatnguyen0369@gmail.com; vandung9x@gmail.com;</t>
  </si>
  <si>
    <t>Ms. Thanh (NS 01693196362); Mr. Phát (Tổng vụ - EHS 01668383805); Mr. Dũng (Tổng vụ - IT 0937479753)</t>
  </si>
  <si>
    <t>Nhà máy sản xuất Bao bì Long Thành (Sovico)</t>
  </si>
  <si>
    <t>Sản xuất bao bì bằng giấy</t>
  </si>
  <si>
    <t>Sản xuất dây và cáp quang học với quy mô 18.000 km cáp/năm, tương đương 2.160 tấn sản phẩm/năm</t>
  </si>
  <si>
    <t>Chưa cấp phép</t>
  </si>
  <si>
    <t>Nhà máy sản xuất thủy sản miền Đông (Trùng dự án)</t>
  </si>
  <si>
    <t>Sản xuất thực phẩm thủy sản từ nguyên liệu đã qua sơ chế với quy mô 4.000 tấn sản phẩm/năm</t>
  </si>
  <si>
    <t>NHÀ XƯỞNG CHO THUÊ TẠI KCN LỘC AN – BÌNH SƠN</t>
  </si>
  <si>
    <t>Kinh doanh bất động sản (cho thuê nhà xưởng xây sẵn với diện tích 650.000 m2 trên diện tích đất 1.326.498 m2)</t>
  </si>
  <si>
    <t xml:space="preserve">Lắp đặt hệ thống điện gồm dây dẫn và thiết bị điện với quy mô 50.000 USD/năm.
- Lắp đặt hệ thống chuông báo cháy với quy mô 40.000 USD/năm.
- Lắp đặt hệ thống mạng, cáp truyền hình, ăng ten với quy mô 40.000 USD/năm.
- Sản xuất, gia công, sửa chữa khuôn mẫu các loại và linh kiện; sản xuất khung thép mẫu làm vỏ ô tô, cẩu trục, băng tải với quy mô 600 tấn/năm. Trong quy trình sản xuất không bao gồm công đoạn xi mạ.
- Sản xuất các giá đỡ sử dụng trong lắp đặt hệ thống các thiết bị năng lượng mặt trời, tái tạo các thiết bị năng lượng mặt trời với quy mô 300 tấn/năm. Trong quy trình sản xuất không bao gồm công đoạn xi mạ.
- Lắp đặt hệ thống các thiết bị năng lượng mặt trời với quy mô 200.000 USD/năm.
- Lắp đặt và sửa chữa các hệ thống cấp, thoát nước, lò sưởi và điều hòa không khí với quy mô 50.000 USD/năm
</t>
  </si>
  <si>
    <t>Sản xuất giường, tủ, bàn ghế; sản xuất sản phẩm nội thất, ngoại thất; sản xuất các phụ kiện bằng kim loại của thiết bị nội thất, ngoại thất; sửa chữa giường, tủ, bàn, ghế và đồ nội thất tương tự với quy mô 100.000 sản phẩm/năm</t>
  </si>
  <si>
    <t>CÔNG TY CỔ PHẦN ĐẦU TƯ NGHĨA TÍN</t>
  </si>
  <si>
    <t>2731:Sản xuất dây cáp, sợi cáp quang học,2732:Sản xuất dây, cáp điện và điện tử khác,2733:Sản xuất thiết bị dây dẫn điện các loại,1324:Sản xuất các loại dây bện và lưới,4690:Bán buôn tổng hợp,3312:Sửa chữa máy móc, thiết bị,3314:Sửa chữa thiết bị điện,3320:Lắp đặt máy móc và thiết bị công nghiệp,4610:Đại lý, môi giới, đấu giá,4649:Bán buôn đồ dùng khác cho gia đình,4652:Bán buôn thiết bị và linh kiện điện tử, viễn thông,4659:Bán buôn máy móc, thiết bị và phụ tùng máy khác</t>
  </si>
  <si>
    <t>0301714946-001</t>
  </si>
  <si>
    <t>CÔNG TY CỔ PHẦN BAO BÌ SÀI GÒN CHI NHÁNH ĐỒNG NAI</t>
  </si>
  <si>
    <t>1702:Sản xuất giấy nhăn, bìa nhăn, bao bì từ giấy và bìa,4669:Bán buôn chuyên doanh khác chưa được phân vào đâu,4659:Bán buôn máy móc, thiết bị và phụ tùng máy khác,6810:Kinh doanh bất động sản, quyền sử dụng đất thuộc chủ sở hữu, chủ sử dụng hoặc đi thuê,7410:Hoạt động thiết kế chuyên dụng</t>
  </si>
  <si>
    <t>2220:Sản xuất sản phẩm từ plastic,1020:Chế biến, bảo quản thuỷ sản và các sản phẩm từ thuỷ sản,1030:Chế biến và bảo quản rau quả,1702:Sản xuất giấy nhăn, bìa nhăn, bao bì từ giấy và bìa,5210:Kho bãi và lưu giữ hàng hóa</t>
  </si>
  <si>
    <t>0314580168-001</t>
  </si>
  <si>
    <t>CÔNG TY CỔ PHẦN XÂY DỰNG VÀ PHÁT TRIỂN THẾ HỆ MỚI CHI NHÁNH ĐỒNG NAI</t>
  </si>
  <si>
    <t>4100:Xây dựng nhà các loại,6810:Kinh doanh bất động sản, quyền sử dụng đất thuộc chủ sở hữu, chủ sử dụng hoặc đi thuê</t>
  </si>
  <si>
    <t>Đường N6</t>
  </si>
  <si>
    <t>Dự kiến tháng 6 năm 2018.</t>
  </si>
  <si>
    <t>Đường N4</t>
  </si>
  <si>
    <t>Dự kiến tháng 10 năm 2018</t>
  </si>
  <si>
    <t>CÔNG TY TNHH PAULIN VINA</t>
  </si>
  <si>
    <t>Dự kiến đi vào hoạt động sản xuất kinh doanh vào tháng 7 năm 2019</t>
  </si>
  <si>
    <t>Dự kiến bắt đầu sản xuất kinh doanh từ tháng 06 năm 2019.</t>
  </si>
  <si>
    <t>Dự kiến bắt đầu sản xuất kinh doanh từ tháng 12 năm 2018</t>
  </si>
  <si>
    <t>Sản xuất các sản phẩm lọ đựng mỹ phẩm từ plastic với quy mô 5,5 tấn sản phẩm/năm;</t>
  </si>
  <si>
    <t>Dự kiến bắt đầu sản xuất kinh doanh từ tháng 12 năm 2019.</t>
  </si>
  <si>
    <t>Dự kiến đi vào hoạt động sản xuất kinh doanh từ tháng 3 năm 2019.</t>
  </si>
  <si>
    <t>Dự kiến đi vào hoạt động sản xuất kinh doanh vào quý I năm 2020</t>
  </si>
  <si>
    <t>CÔNG TY TNHH ARA VINA</t>
  </si>
  <si>
    <t>Dự kiến đi vào hoạt động sản xuất kinh doanh từ Quý II năm 2020</t>
  </si>
  <si>
    <t>HAHB VINA</t>
  </si>
  <si>
    <t>Dự kiến đi vào hoạt động sản xuất kinh doanh vào tháng 05 năm 2019</t>
  </si>
  <si>
    <t>dự kiến đi vào hoạt động vào tháng 01 năm 2019</t>
  </si>
  <si>
    <t>Sản xuất các sản phẩm phụ trợ ngành điện (hộp tủ điện, máng cáp điện, giá đỡ) với quy mô 3.000 tấn sản phẩm/năm.</t>
  </si>
  <si>
    <t>CÔNG TY TNHH KỸ THUẬT VMS</t>
  </si>
  <si>
    <t>Dự kiến bắt đầu sản xuất kinh doanh từ tháng 3 năm 2019</t>
  </si>
  <si>
    <t>Sản xuất các máy phun bê tông, máy vận chuyển bê tông trong hầm mỏ với quy mô 100 máy/năm, tương đương 1.000 tấn sản phẩm/năm.
Sản xuất tủ điện cao thế, trạm biến thế với quy mô 500 máy/năm, tương đương 100 tấn sản phẩm/năm.
* Trong quy trình sản xuất các sản phẩm nêu trên không có công đoạn xi mạ.</t>
  </si>
  <si>
    <t>Dự kiến bắt đầu sản xuất kinh doanh từ tháng 11 năm 2019.</t>
  </si>
  <si>
    <t>Dự kiến đi vào hoạt động sản xuất kinh doanh từ tháng 10 năm 2019.</t>
  </si>
  <si>
    <t>Sản xuất bộ nguồn chuyển mạch SMPS với quy mô 12.000.000 sản phẩm/năm.</t>
  </si>
  <si>
    <t>Dự kiến bắt đầu sản xuất kinh doanh từ tháng 6 năm 2019</t>
  </si>
  <si>
    <t>Ms Liên (Tổng vụ: 0964632334)</t>
  </si>
  <si>
    <t>Dự kiến bắt đầu sản xuất kinh doanh từ tháng 11 năm 2019</t>
  </si>
  <si>
    <t>NHÀ MÁY VACPRO VIỆT NAM</t>
  </si>
  <si>
    <t>Dự kiến bắt đầu sản xuất kinh doanh từ tháng 8 năm 2019</t>
  </si>
  <si>
    <t>Sản xuất đồ gia dụng (máy hút bụi, máy lọc không khí, máy làm vườn, vật dụng nhà bếp, máy giặt,...) với quy mô 4.000.000 sản phẩm/năm.
 Sản xuất dụng cụ lao động, các bộ phận bơm của máy hút bụi, máy lọc không khí, máy làm vườn, vật dụng nhà bếp,... với quy mô 9.000 tấn/năm.
 Sản xuất phụ kiện máy móc bằng kim loại của máy hút bụi, máy lọc không khí, máy làm vườn, vật dụng nhà bếp,.. với quy mô 2.250 tấn/năm.
Sản xuất bao bì của máy hút bụi, máy lọc không khí, máy làm vườn, vật dụng nhà bếp,.. với quy mô 1.500.000 sản phẩm/năm.
 Sửa chữa máy móc thiết bị: đồ gia dụng, máy hút bụi, máy móc không khí, máy làm vườn,…</t>
  </si>
  <si>
    <t>Rút dự án đầu tư</t>
  </si>
  <si>
    <t>Sản xuất tủ kệ bếp với quy mô 3.000 sản phẩm/năm.</t>
  </si>
  <si>
    <t>CỘNG KCN LỘC AN - BÌNH SƠN</t>
  </si>
  <si>
    <t xml:space="preserve"> KCN LONG THÀNH </t>
  </si>
  <si>
    <t>Cty Dây và Cáp Sacom</t>
  </si>
  <si>
    <t xml:space="preserve"> Cáp điện, thiết bị viễn thông  </t>
  </si>
  <si>
    <t>08 5122919
061.3830937</t>
  </si>
  <si>
    <t>08 5122924
061.3830933</t>
  </si>
  <si>
    <t xml:space="preserve">a. Lộc </t>
  </si>
  <si>
    <t>Ms. Hát (0988511646)</t>
  </si>
  <si>
    <t xml:space="preserve"> Cty CP Sonadezi Long Thành </t>
  </si>
  <si>
    <t xml:space="preserve"> Kinh doanh phát triển hạ tầng  </t>
  </si>
  <si>
    <t>0613 514493-6</t>
  </si>
  <si>
    <t>0613 514 499</t>
  </si>
  <si>
    <t>longthanhiz@sonadezi.com.vn; hangpham11@gmail.com; mtuanszl@gmail.com;</t>
  </si>
  <si>
    <t>Thu Hang (Ms) 0905.172..559</t>
  </si>
  <si>
    <t xml:space="preserve"> Cty TNHH Quốc tế Kim Bảo Sơn </t>
  </si>
  <si>
    <t>12/2004</t>
  </si>
  <si>
    <t xml:space="preserve"> SX găng tay từ bột nhựa PVC </t>
  </si>
  <si>
    <t>0613 514 022/4</t>
  </si>
  <si>
    <t>0613 514 023</t>
  </si>
  <si>
    <t>Vn-ga@egvnco.com; domanhthang1977@gmail.com</t>
  </si>
  <si>
    <t xml:space="preserve">Mr. Thắng (Tổng vụ) </t>
  </si>
  <si>
    <t>0919176901</t>
  </si>
  <si>
    <t xml:space="preserve"> Cty TNHH Công nghiệp Protek </t>
  </si>
  <si>
    <t>10/2011</t>
  </si>
  <si>
    <t xml:space="preserve"> Lưỡi cưa, mũi khoan thép, gỗ </t>
  </si>
  <si>
    <t>0613 514791-3</t>
  </si>
  <si>
    <t>0613 514794</t>
  </si>
  <si>
    <t>hr.dept@protek-idn.rr.nu; amy.lai@protek-idn.rr.nu</t>
  </si>
  <si>
    <t>Ms. Duyên; Ms Thu</t>
  </si>
  <si>
    <t>01284374876; 0798982179 (Ms. Thu)</t>
  </si>
  <si>
    <t>04/2005</t>
  </si>
  <si>
    <t>0613 514 072-6</t>
  </si>
  <si>
    <t>0613 514 077</t>
  </si>
  <si>
    <t>vietnam@jungwootextile.com; hoangphi299@gmail.com</t>
  </si>
  <si>
    <t xml:space="preserve">Mr. Thịnh (NS) </t>
  </si>
  <si>
    <t>0985829614</t>
  </si>
  <si>
    <t>Cty TNHH MTV thuộc da Rostaing VN ( tên cũ Cty Perrin - Rostain)</t>
  </si>
  <si>
    <t xml:space="preserve"> Sx các loại da từ nguyên liệu đã qua sơ chế sx các sản phẩm từ da </t>
  </si>
  <si>
    <t>0613 892142</t>
  </si>
  <si>
    <t>0613 892253</t>
  </si>
  <si>
    <r>
      <t xml:space="preserve">vanls2000@yahoo.com; dhr@rostaingvietnam.com; </t>
    </r>
    <r>
      <rPr>
        <sz val="10"/>
        <color indexed="10"/>
        <rFont val="Times New Roman"/>
        <family val="1"/>
      </rPr>
      <t>account@rostaingtannery.com</t>
    </r>
  </si>
  <si>
    <t xml:space="preserve">Chị Nguyễn Thanh Van
</t>
  </si>
  <si>
    <t>0909990971; MS Như Lệ 0933 135 854</t>
  </si>
  <si>
    <t>18/04/2017</t>
  </si>
  <si>
    <t>Cty TNHH Nhuộm Tân Đại Lợi 
( Tên cũ là Cty Dệt nhuộm Liên Minh)</t>
  </si>
  <si>
    <t>Dệt nhuộm, nhuộm gia công, in hoa gia công. Mua bán vải sợi, máy móc, thiết bị, vật tư, nguyên liệu phục vụ SX ngành dệt nhuộm.</t>
  </si>
  <si>
    <t>0613 514177-9 3504076</t>
  </si>
  <si>
    <t>0613 514179</t>
  </si>
  <si>
    <t>Nhuomtandailoi@gmail.com</t>
  </si>
  <si>
    <t>c. Trân - NS</t>
  </si>
  <si>
    <t>0902191377</t>
  </si>
  <si>
    <t>Thay đổi tên 3 lần: Lần 1: Cty Thông Phát; lần 2: Dệt nhuộm Liên Minh; lầ 3: Cty Nhuộm Tân Đại Lợi.</t>
  </si>
  <si>
    <t xml:space="preserve"> Cty TNHH Hoá dầu Great Prosperity </t>
  </si>
  <si>
    <t>ĐL</t>
  </si>
  <si>
    <t>12/2008</t>
  </si>
  <si>
    <t>Sản xuất các loại sợi (không bao gồm công đoạn nhuộm)</t>
  </si>
  <si>
    <t>0613 514699</t>
  </si>
  <si>
    <t>0613 527915</t>
  </si>
  <si>
    <t>sellynguyen721@gmail.com; princessnguyen93@gmail.com;</t>
  </si>
  <si>
    <t>Ms. Mai (NS); Ms. Nguyên</t>
  </si>
  <si>
    <t>0906848019</t>
  </si>
  <si>
    <t>Cty TNHH Kum Young Vina (trước là Yee Joo Vina)</t>
  </si>
  <si>
    <t>09/2013</t>
  </si>
  <si>
    <t>Dệt,nhuộm và hoàn tất các loại vải và se sợi các loại, không có công đoạn nhuộm; thực hiện quyền xuất khẩu, nhập khẩu các mặt hàng có mã HS: 5201, 5205, 5208, 5209, 5210, 5211, 5212, 5402, 5407, 5509, 5510, 58.01, 58.02, 58.03, 58.04, 58.05, 58.06, 58.10, 5811.00.00, 59.01, 59.02, 59.03, 59.04, 5905.00.00, 59.06, 59.07, 59.08, 59.11</t>
  </si>
  <si>
    <t>0613 514114</t>
  </si>
  <si>
    <t>0613 514115</t>
  </si>
  <si>
    <t>fntkimj@daum.net</t>
  </si>
  <si>
    <t>Ms. Trúc (NS)</t>
  </si>
  <si>
    <t>0919998952</t>
  </si>
  <si>
    <t>Cty TNHH Dae Duk Band</t>
  </si>
  <si>
    <t>07/2006</t>
  </si>
  <si>
    <t>Sản xuất các sợ dây đay bằng nhựa</t>
  </si>
  <si>
    <r>
      <t xml:space="preserve">0613 514048
</t>
    </r>
    <r>
      <rPr>
        <u/>
        <sz val="8"/>
        <color indexed="12"/>
        <rFont val="Times New Roman"/>
        <family val="1"/>
      </rPr>
      <t>3514047</t>
    </r>
    <r>
      <rPr>
        <sz val="8"/>
        <color indexed="12"/>
        <rFont val="Times New Roman"/>
        <family val="1"/>
      </rPr>
      <t xml:space="preserve"> (Ms. Trinh)</t>
    </r>
  </si>
  <si>
    <t>0613 514049</t>
  </si>
  <si>
    <t>daeduk-vt@ppband.com; daeduk0vt@ppband.com; trinhnguyenana@gmail.com;</t>
  </si>
  <si>
    <t xml:space="preserve">Ms. Trinh (01634939959); A Thành 01216832330; </t>
  </si>
  <si>
    <t>Cty TNHH Samil Vina</t>
  </si>
  <si>
    <t>12/2006</t>
  </si>
  <si>
    <t>sản xuất sợi và dệt vải; hoàn thiện sản phẩm dệt; in trên các sản phẩm dệt, sx &amp; gia công các SP may mặc</t>
  </si>
  <si>
    <t>0613 514159-62(441); 3514184</t>
  </si>
  <si>
    <t>0613 514158-184-161</t>
  </si>
  <si>
    <t>hvhieuhr@gmail.com</t>
  </si>
  <si>
    <t xml:space="preserve">Mr.  Hiếu (Tổng vụ) </t>
  </si>
  <si>
    <t>0918070875</t>
  </si>
  <si>
    <t>Cty TNHH Hiang Kie Industries</t>
  </si>
  <si>
    <t>03/2007</t>
  </si>
  <si>
    <t>Chế biến các loại café</t>
  </si>
  <si>
    <t>0613 514200</t>
  </si>
  <si>
    <t>Information@hiangkie.com</t>
  </si>
  <si>
    <t>Ms. Thu (NS)</t>
  </si>
  <si>
    <t>Cty TNHH Suheung VN</t>
  </si>
  <si>
    <t>Sản xuất các loại vỏ nang rỗng  dùng trong dược pẩm và thực phẩm chức năng theo nguyên tắc, tiêu chuẩn GMP của Tổ chức Y tế Thế giới với quy mô 200 tấn/năm</t>
  </si>
  <si>
    <t>0613 514350-8</t>
  </si>
  <si>
    <t>0613 514359</t>
  </si>
  <si>
    <t>phuongthao@suheung-vietnam.com; minhhieu@suheung-vietnam.com; khanhdinh2602@gmail.com; chexam@suheung-vietnam.com;</t>
  </si>
  <si>
    <t>Ms Thảo-HCNS</t>
  </si>
  <si>
    <t>0907256960</t>
  </si>
  <si>
    <t>29/12/2009</t>
  </si>
  <si>
    <t>Cty TNHH Mao Bảo VN</t>
  </si>
  <si>
    <t>SX hóa mỹ phẩm; các loại ví túi xách, thắt lưng, vali</t>
  </si>
  <si>
    <t>0613 514460</t>
  </si>
  <si>
    <t>hana@maobao.com.vn; admin@maobao.com.vn</t>
  </si>
  <si>
    <t>C Dung NS 01679686809; Ms. Chi (NS)</t>
  </si>
  <si>
    <t>Cty CP Nhựa Sam Phú</t>
  </si>
  <si>
    <t>SX, mua bán, XNK các sp nhựa, nguyên vật liệu ngành nhựa trong công nghiệp và dân dụng. Mua bán các loại cáp, vật liệu viễn thông.</t>
  </si>
  <si>
    <t>0613 514231</t>
  </si>
  <si>
    <t>0613 514165</t>
  </si>
  <si>
    <t xml:space="preserve">Mr. Dương 
</t>
  </si>
  <si>
    <t>A Dương 
0908082772
0906572882</t>
  </si>
  <si>
    <t>Đã đấu giá tài sản</t>
  </si>
  <si>
    <t>Cty TNHH Ilsam VN</t>
  </si>
  <si>
    <t>SX nhựa tổng hợp PVC, PE, PET … sx các loại keo</t>
  </si>
  <si>
    <t>0613 514310-13</t>
  </si>
  <si>
    <t>jasonseo@ilsam.com; thanhthuyhm1702@gmail.com</t>
  </si>
  <si>
    <t>Ms Trang-KT; Ms Thủy (NS)</t>
  </si>
  <si>
    <t>Ms Trang-KT (0933100737); Ms Thủy -NS (0908027912)</t>
  </si>
  <si>
    <t>Đăng kí lại, GP cũ: 364/GP-KCN-ĐN ngày 16/3/2005</t>
  </si>
  <si>
    <t>Cty TNHH Polycom</t>
  </si>
  <si>
    <t>08/2007</t>
  </si>
  <si>
    <t xml:space="preserve">SX các loại nhựa tổng hợp PVC, Polyethlene khâu mạch, PE và các loại hợp chất sd cho dây cáp điện và ngành CN khác. Thực hiện quyền XK, NK, PP </t>
  </si>
  <si>
    <t>0613 514383-4</t>
  </si>
  <si>
    <t>0612 807002</t>
  </si>
  <si>
    <t>jeildskim@yahoo.co.kr; lamyen.plc@gmail.com</t>
  </si>
  <si>
    <t xml:space="preserve">Ms. Hoài </t>
  </si>
  <si>
    <t>0937531389</t>
  </si>
  <si>
    <t xml:space="preserve">Hủy bỏ mục tiêu cho thuê nx dôi dư, bổ sung mục tiêu thực hiện quyền XK, NK, PP </t>
  </si>
  <si>
    <t>Cty TNHH Mercafe Việt Nam  (ĐK lại Giấy phép đầu tư số 364/GP-KCN-ĐN ngày 16/3/2005).</t>
  </si>
  <si>
    <t xml:space="preserve">Bristish Virgin Island </t>
  </si>
  <si>
    <t>07/2005</t>
  </si>
  <si>
    <t>Chế biến các loại nông sản</t>
  </si>
  <si>
    <t>0613 514 093</t>
  </si>
  <si>
    <t>0613 514099</t>
  </si>
  <si>
    <t>linhnguyen@mercafe.com; thu@mercafe.com; dung@mercafe.com;</t>
  </si>
  <si>
    <t>c. Dung (NS)</t>
  </si>
  <si>
    <t>Cty TNHH Thiên Long Long Thành</t>
  </si>
  <si>
    <t>SX các sp khác chưa được phân vào đâu.(SX VPP, dụng cụ học sinh …) - In (in stampon), in lụa, ép nhũ trên bao bì và sp cty.  KD thiết bị và phụ tùng thay thế.</t>
  </si>
  <si>
    <t>0613 514367</t>
  </si>
  <si>
    <t>0613 514365</t>
  </si>
  <si>
    <t>info@thienlonglt.com</t>
  </si>
  <si>
    <t>Mr. Thanh</t>
  </si>
  <si>
    <t>Mr. Thanh (0908393120);</t>
  </si>
  <si>
    <t>Cty CP Vật liệu điện và viễn thông Sam Cường</t>
  </si>
  <si>
    <t xml:space="preserve"> Sx, lắp ráp các thiết bị, vật liệu điện 
và viễn thông. Mua bán, XNK, đại lý ký gửi thiết bị, NVL điện và viễn thông, hàng kim khí điện máy . Xây dựng công trình xây dựng, công nghiệp. Trasng trí nội thất.</t>
  </si>
  <si>
    <t>0613 514277</t>
  </si>
  <si>
    <t>0613 514276</t>
  </si>
  <si>
    <t>toainh@samitel.com.vn</t>
  </si>
  <si>
    <t>Mr. Lợi</t>
  </si>
  <si>
    <t>0913164696</t>
  </si>
  <si>
    <t>Cty TNHH Chosun Vina</t>
  </si>
  <si>
    <t>3/2008</t>
  </si>
  <si>
    <t>Sản xuất sản phẩm khác bằng kim loại (Sản xuất dây hàn và quen hàn điện); thực hiện quyền xuất nhập khẩu các mặt hàng có mã HS 8311109000, 83112090 và 3810900000</t>
  </si>
  <si>
    <t>0613 280191</t>
  </si>
  <si>
    <t>0613 280193</t>
  </si>
  <si>
    <t>kmlee@csweld.com; nguyenhavn06@yahoo.com.vn</t>
  </si>
  <si>
    <t>Ms. Hà (Phiên dịch)</t>
  </si>
  <si>
    <t>090 944 7975</t>
  </si>
  <si>
    <t>Cty TNHH Nexwell 
(trước là Cty TNHH Hai thành viên két sắt Castle)</t>
  </si>
  <si>
    <t>10/2007</t>
  </si>
  <si>
    <t>SX các loại két sắt và thiết bị an toàn dành cho ngân hàng</t>
  </si>
  <si>
    <t>0613 514243</t>
  </si>
  <si>
    <t xml:space="preserve">0613 514244
</t>
  </si>
  <si>
    <t>ohuhwak@gmail.com; ngothithom92@gmail.com</t>
  </si>
  <si>
    <t>Ms Thơm (Phiên dịch); Mr. Hoạch</t>
  </si>
  <si>
    <t>Ms Thơm (01634663075); Mr. Hoạch 091 77 33 239; 0169 609 1230</t>
  </si>
  <si>
    <t>Cty TNHH S-Print
 (Tên cũ Cty NSK Global Textile)</t>
  </si>
  <si>
    <t>02/2008</t>
  </si>
  <si>
    <t>In trên các loại vải và các sp bằng vảihuê nxưởng</t>
  </si>
  <si>
    <t>0613 514220/321</t>
  </si>
  <si>
    <t>hntnguyet@gmail.com;huynh.nguyet@partner.samsung.com; phuongdungsprint@gmail.com</t>
  </si>
  <si>
    <t>Ms.Nguyệt - NS; Ms. Nhung</t>
  </si>
  <si>
    <t>0918354033</t>
  </si>
  <si>
    <t>Cty TNHH Công nghệ Teco VN (ĐK lại Giấy phép đầu tư số 472/GP-KCN-ĐN ngày 02/6/2006)</t>
  </si>
  <si>
    <t>06/2006</t>
  </si>
  <si>
    <t>Sx caùc loaïi linh kieän, thieát bò phuï tuøng duøng trong ngaønh ñieän; thöïc hòeân dòch vuï thieát keá, laép ñaët, söûa chöõa, baûo trì vaø tö vaán kyõ thuaät ñ/v caùc sp do cty sx, Thực hiện quyền nhập khẩu</t>
  </si>
  <si>
    <t>0613 514136
0613514137</t>
  </si>
  <si>
    <t>0613 514138</t>
  </si>
  <si>
    <t>trananh2018@yahoo.com.vn; tramanhle145@gmail.com</t>
  </si>
  <si>
    <t xml:space="preserve">Ms Tuyền
</t>
  </si>
  <si>
    <t>Ms Tuyền 0987814277</t>
  </si>
  <si>
    <t>Cty Dệt Jo Mu (VN) TNHH (Đký lại)</t>
  </si>
  <si>
    <t>01/2005</t>
  </si>
  <si>
    <t>SX vải Jean</t>
  </si>
  <si>
    <t>0613 514011-4</t>
  </si>
  <si>
    <t>0613 514 012</t>
  </si>
  <si>
    <t xml:space="preserve"> purchases_2@jomu.com.vn</t>
  </si>
  <si>
    <t>Mr. Khâm - TV</t>
  </si>
  <si>
    <t>0983656430</t>
  </si>
  <si>
    <t>Công ty TNHH Ansell (Tên cũ Cty Midas)</t>
  </si>
  <si>
    <t>01/2009</t>
  </si>
  <si>
    <t>SX các loại găng tay chuyên dụng (găng tay công nghiệp, găng tay y tế, găng thể thao, …).</t>
  </si>
  <si>
    <t>0613 514346</t>
  </si>
  <si>
    <t>van.tranbich@ansell.com</t>
  </si>
  <si>
    <t>Ms. Thư</t>
  </si>
  <si>
    <t>Cty TNHH Điện cơ Teco VN (ĐK lại Giấy phép đầu tư số 376/GP-KCN-ĐN ngày 15/4/2005).</t>
  </si>
  <si>
    <t>Sing-Anh</t>
  </si>
  <si>
    <t>09/2006</t>
  </si>
  <si>
    <t>Sản xuất các loại mô tơ điện, bộ chuyển mạch, máy bơm, máy đổi điện, máy biến áp, máy nén dùng cho các thiết bị điện lạnh và các sản phẩm điện gia dụng; sửa chữa, bảo dưỡng các loại máy; thực hiện quyền nhập khẩu; cho thuê nhà xưởng dôi dư; sản xuất, lắp ráp các thiết bị điện, tủ điện, thanh dẫn điện, máy phát điện, máy  móc, linh kiện dùng cho ngành nông nghiệp, ngư nghiệp, thủy sản. Cho thuê nhà xưởng.</t>
  </si>
  <si>
    <t>0613 514108</t>
  </si>
  <si>
    <t>0613 514110</t>
  </si>
  <si>
    <t>vanbadung0406@yahoo.com.vn</t>
  </si>
  <si>
    <t>Mr Dũng-TPNS: 0903 377 844</t>
  </si>
  <si>
    <t>Cty TNHH Cà phê Vĩnh An (Vina Café)</t>
  </si>
  <si>
    <t>Sơ chế, gia công, chế biến các sp nông nghiệp, chủ yếu là cà phê và ca cao. Cung cấp các dịch vụ lưu kho, quản lý hàng lưu kho đối với các sản phẩm do cty sx</t>
  </si>
  <si>
    <t>Anh. Phạm Minh Mẫn (GĐ chi nhánh)
0913928147</t>
  </si>
  <si>
    <t>Cty TNHH Cafeco VN</t>
  </si>
  <si>
    <t xml:space="preserve"> Ý-Luxembour-Brazil</t>
  </si>
  <si>
    <t xml:space="preserve">Sơ chế, chế biến cà phê </t>
  </si>
  <si>
    <t>0613 514256</t>
  </si>
  <si>
    <t>0613 514286</t>
  </si>
  <si>
    <t>cuctran@vinacof.vn</t>
  </si>
  <si>
    <t>Ms. Cúc (KTT)</t>
  </si>
  <si>
    <t>0972988850</t>
  </si>
  <si>
    <t xml:space="preserve">Cty TNHH Dong Lim Vina Chemical </t>
  </si>
  <si>
    <r>
      <rPr>
        <sz val="8"/>
        <color indexed="12"/>
        <rFont val="Times New Roman"/>
        <family val="1"/>
      </rPr>
      <t xml:space="preserve">Sản xuất chất hoạt động bề mặt dùng cho ngành dệt may; sản xuất hóa chất công nghiệp cung cấp cho các ngành: dệt, nhuộm, wash, giấy, nhựa polymer, thuộc da, in cấn, gỗ và xử lý môi trường; </t>
    </r>
    <r>
      <rPr>
        <sz val="8"/>
        <color indexed="10"/>
        <rFont val="Times New Roman"/>
        <family val="1"/>
      </rPr>
      <t>thực hiện quyền XNK, PP các mặt hàng có mã HS 2811, 3402, 3403, 3405, 38089990, 3809, 3909, 3910, 3507, 27101943</t>
    </r>
  </si>
  <si>
    <t>061 3514446</t>
  </si>
  <si>
    <t>08 37310810</t>
  </si>
  <si>
    <t>phuongdonglim@gmail.com</t>
  </si>
  <si>
    <t>Ms. Phương (NS)</t>
  </si>
  <si>
    <t>Cty TNHH KCC VN (Tên cũ là Cty TNHH 
Global HS Vina -Theo số GPĐT 329/GP-KCN-ĐN ngày 09/11/2004)</t>
  </si>
  <si>
    <t>05/2008</t>
  </si>
  <si>
    <t>Sản xuất các loại sơn, vẹc ni và ma tít; thực hiện quyền xuất nhập khẩu và phân phối các mã hàng có mã HS 2836, 2526, 3907, 3812, 3824, 3907, 2508, 3909, 3908, 3206; 3910, 3918, 3919, 3921, 4002, 4008, 4418, 4814, 5701, 5702, 6808, 6810, 6907, 6908, 7004, 7005, 7006, 7007, 7008, 7016, 7604, 7903</t>
  </si>
  <si>
    <t>0613 514678</t>
  </si>
  <si>
    <t>0613 514684</t>
  </si>
  <si>
    <t>ngocanhkcc@gmail.com</t>
  </si>
  <si>
    <t>Ms. Ngọc Anh</t>
  </si>
  <si>
    <t>0973 482 063</t>
  </si>
  <si>
    <t>Cty TNHH Armapex (ĐK lại Giấy phép số 355/GP-KCN-ĐN ngày 03/02/2005).</t>
  </si>
  <si>
    <t>06/2005</t>
  </si>
  <si>
    <t xml:space="preserve"> Sx các loại SP bằng da </t>
  </si>
  <si>
    <t>0613 514141</t>
  </si>
  <si>
    <t>0613 514144</t>
  </si>
  <si>
    <t>thuy.nt@armapex.com; dung@armapex.com;</t>
  </si>
  <si>
    <t>Ms. Dung</t>
  </si>
  <si>
    <t>Ms Thu Thuy 0918 768 465</t>
  </si>
  <si>
    <t>Cty TNHH Perfect Vision</t>
  </si>
  <si>
    <t xml:space="preserve"> Đài Loan-Samoa </t>
  </si>
  <si>
    <t>03/2008</t>
  </si>
  <si>
    <t>Sản xuất linh kiện điện tử, pin gia đình và phụ tùng tự động.</t>
  </si>
  <si>
    <t xml:space="preserve">0613 514515-16 </t>
  </si>
  <si>
    <t>0613 514518</t>
  </si>
  <si>
    <t>sangnguyen088@gmail.com</t>
  </si>
  <si>
    <t>Ms. Sang, Ms. Trung</t>
  </si>
  <si>
    <t>Ms. Sang (0907327395), Ms. Trung (0978338609)</t>
  </si>
  <si>
    <t>Cty TNHH Daewon Chemical Vina (ĐK lại Giấy phép số 480/GP-KCN-ĐN ngày 28/06/2006)</t>
  </si>
  <si>
    <t>Sản xuất các sản phẩm da tổng hợp, sản xuất vải không dệt thành phẩm, sản xuất giấy dán tường, cho thuê nhà xưởng. Sản xuất, gia công hoá chất sử dụng làm dung môi trong quá trình sản xuất các sản phẩm nhựa và dung môi tổng hợp.</t>
  </si>
  <si>
    <t>0613 514270/
289/292</t>
  </si>
  <si>
    <t>0613 514271</t>
  </si>
  <si>
    <t>daewonvina2015@gmail.com; ssanith@daewon21.co.kr</t>
  </si>
  <si>
    <t>Cty TNHH Công nghệ Daimosa VN (ĐK lại Giấy phép số 454/GP-KCN-ĐN ngày 06/03/2006</t>
  </si>
  <si>
    <t>06/2007</t>
  </si>
  <si>
    <t xml:space="preserve"> Sx các loại hóa chất dùng trong ngành công nghiệp </t>
  </si>
  <si>
    <t>0613 514181</t>
  </si>
  <si>
    <t>0613 514182</t>
  </si>
  <si>
    <t>daimosa_vn@yahoo.com.tw</t>
  </si>
  <si>
    <t>Ms. Duyên, Ms Thuy 0938021289</t>
  </si>
  <si>
    <t>Cty TNHH Olympus Việt Nam (Doanh nghiệp chế xuất)</t>
  </si>
  <si>
    <t>02/2009</t>
  </si>
  <si>
    <t>Sản xuất và lắp ráp ống kính máy ảnh kỹ thuật số và các thiết bị điện tử khác; sản xuất và lắp ráp các loại thấu kính, phụ kiện bằng kim loại, khuôn bằng nhựa tổng hợp dùng trong máy ảnh kỹ thuật số; sản xuất và lắp ráp thiết bị và linh kiện điều trị nội soi.</t>
  </si>
  <si>
    <t>0613 514 555-600</t>
  </si>
  <si>
    <t>0613 514779</t>
  </si>
  <si>
    <t>xuan_trangthithu@olympus-vn.com</t>
  </si>
  <si>
    <t xml:space="preserve">C. Trinh  (TV); C. Xuân (NS); Hương nhân sự  </t>
  </si>
  <si>
    <t>C. Trinh  (TV); C. Xuân -NS (01669577219); Hương nhân sự  01636906257</t>
  </si>
  <si>
    <t xml:space="preserve">Cty CP Angel Việt Nam </t>
  </si>
  <si>
    <t>02/2006</t>
  </si>
  <si>
    <t>Sản xuất các loại bình sữa, núm vú dùng cho trẻ em và dụng cụ hút sữa; sản xuất đồ dùng cho trẻ em (bình uống nước, bàn chải rửa bình sữa, nước xả vải, miếng thấm sữa cho bà mẹ, chén muỗng cho bé, dụng cụ làm khô bình sữa, núm vú giả, tã giấy, băng vệ sinh, khăn ướt, khăn quàng cổ lúc cho bé ăn, bô cho bé, bông ngoáy tai); sản xuất mỹ phẩm dùng cho trẻ em (dầu gội đầu, sữa tắm, phấn, mỹ phẩm lỏng dùng cho da, dầu, xà phòng cục, thuốc chống muỗi, kem chống nắng; không bao gồm các sản phẩm chưa được phép sử dụng tại Việt Nam); sản xuất dụng cụ cho trẻ em (dụng cụ đo nhiệt độ, kem đánh răng, bàn chải đánh răng, dụng cụ cho bé uống thuốc, dụng cụ an toàn cho bé, nôi điện, thau tắm, xe tập đi, giường, bàn cho bé, dây cài an toàn, miếng cài đầu lúc cho bé tắm, miếng nệm ngồi cho người mang thai, miếng nệm chống thấm nước cho em bé, xe đẩy bé, nước rửa bình sữa, xà phòng giặt quần áo cho em bé, nước tẩy, nước làm mềm vải); sản xuất quần áo trẻ em, vớ, chăn, mền gối; sản xuất thực phẩm cho em bé gồm sữa bột, thức ăn dặm cho em bé (không bao gồm các sản phẩm chưa được phép sử dụng tại Việt Nam); sản xuất các loại đồ chơi cho trẻ em; sản xuất máy nghe nhạc MP3, MP4, tai nghe; thực hiện quyền xuất khẩu và nhập khẩu; Thực hiện quyền phân phối bán buôn, bán lẻ (không lập cơ sở bán lẻ) các mặt hàng có mã HS 0401; 0402; 1901; 1904; 3301; 3304; 3305, 3306; 3307; 3401; 3402; 3808; 3922; 3923; 3924; 3926; 4014; 4205; 5207; 6111; 6115; 6201; 6202; 6203; 6204; 6205; 6206; 6207; 6208; 6209; 6214; 6301; 6304; 6307; 8519; 8518; 8715; 9025; 9401; 9403; 9404; 9503; 9603; 9619.</t>
  </si>
  <si>
    <t xml:space="preserve">0613 514625
</t>
  </si>
  <si>
    <t>0613 514624</t>
  </si>
  <si>
    <t>mtranthanhtuan@gmail.com; angelvn-wesser@yahoo.com.vn</t>
  </si>
  <si>
    <t>Ms. Thương (NS)</t>
  </si>
  <si>
    <t xml:space="preserve">Anh Tân </t>
  </si>
  <si>
    <t>Cty TNHH Best Sun Technology (296/GP-KCN-ĐN ngày 22/6/2004)</t>
  </si>
  <si>
    <t>Brunei
Darussalam</t>
  </si>
  <si>
    <t>Sản xuất và lắp ráp các loại máy biến thế, máy phát điện, tủ điện cao thế và hạ thế, trạm điện cao thế, cầu thang máy, ổn áp với qui mô 5.000 sản phẩm/năm.
- Sản xuất các thiết bị điện linh kiện và phụ tùng dùng trong ngành điện với qui mô 90.000 sản phẩm/năm.
- Sản xuất các loại đá mài dùng trong công nghiệp; sản xuất các trục in, trục khắc laser với qui mô 300 sản phẩm/năm
- Thực hiện các dịch vụ thiết kế, lắp đặt, sửa chữa, bảo trì các sản phẩm do doanh nghiệp sản xuất và các sản phẩm ngành điện với quy mô khoảng 300 hợp đồng/năm.
- Sản xuất, gia công các loại vật tư và thiết bị bằng kim loại dùng cho ngành điện (các loại dây điện, hộp công tắc điện, vòng để quấn dây điện, hộp, vỏ đèn điện, trụ đèn điện, dây cáp giữ trụ điện) với qui mô khoảng 50.000 sản phẩm/năm.
- Cho thuê nhà xưởng.
- Thiết kế, thi công và lắp đặt hệ thống điện công nghiệp, hệ thống điện thoại nội bộ, hệ thống phòng cháy chữa cháy, hệ thống dẫn và cấp thoát hơi, khí, nước với quy mô 90 hệ thống/năm.
- Xây dựng nhà các loại (trừ nhà cao tầng), xây dựng công trình công ích, xây dựng công trình kỹ thuật dân dụng khác với quy mô khoảng 20 công trình/năm.
- Thực hiện quyền xuất khẩu và nhập khẩu các mặt hàng phù hợp với hoạt động sản xuất kinh doanh của doanh nghiệp theo quy định của pháp luật.
- Thực hiện quyền phân phối bán buôn và thực hiện quyền phân phối</t>
  </si>
  <si>
    <t xml:space="preserve">0613 514080-2
</t>
  </si>
  <si>
    <t>0613 514083</t>
  </si>
  <si>
    <t>bestsun.hcm@gmail.com</t>
  </si>
  <si>
    <t>Mr. Liêu Hòa; Ms. Tuyền - NS</t>
  </si>
  <si>
    <t>Cty TNHH Global Dyeing ĐK lại theo GPĐT số 309/GP-KCN-ĐN ngày 02/08/2004</t>
  </si>
  <si>
    <t>05/2005</t>
  </si>
  <si>
    <t>Sản xuất vải thành phẩm. Cho thuê nhà xưởng</t>
  </si>
  <si>
    <t>0613 514050</t>
  </si>
  <si>
    <t>0613 514051</t>
  </si>
  <si>
    <t>thuan@globaldyeing.com</t>
  </si>
  <si>
    <t>Mr. Thuận (NS)</t>
  </si>
  <si>
    <t>0919656108</t>
  </si>
  <si>
    <t xml:space="preserve">Cty TNHH DK Vina </t>
  </si>
  <si>
    <t>07/2008</t>
  </si>
  <si>
    <r>
      <rPr>
        <sz val="8"/>
        <color indexed="12"/>
        <rFont val="Times New Roman"/>
        <family val="1"/>
      </rPr>
      <t>Sản xuất vải dệt, vải không dệt;</t>
    </r>
    <r>
      <rPr>
        <sz val="8"/>
        <rFont val="Times New Roman"/>
        <family val="1"/>
      </rPr>
      <t xml:space="preserve"> </t>
    </r>
    <r>
      <rPr>
        <sz val="8"/>
        <color indexed="10"/>
        <rFont val="Times New Roman"/>
        <family val="1"/>
      </rPr>
      <t>thực hiện quyền XNK, PP các mã HS 3809, 3901, 3905, 3907, 3920, 4811, 5209, 5211, 5301, 5407, 5503, 5603, 5903 và 5906</t>
    </r>
  </si>
  <si>
    <t>0613 514337</t>
  </si>
  <si>
    <t>0613 514340</t>
  </si>
  <si>
    <t>Ms. Ngân 0988959940</t>
  </si>
  <si>
    <t xml:space="preserve">VN </t>
  </si>
  <si>
    <t>11/2007</t>
  </si>
  <si>
    <t>Sản xuất, sửa chữa các loại máy công nghiệp, máy xây dựng và sản phẩm cơ khí</t>
  </si>
  <si>
    <t>0613 514172</t>
  </si>
  <si>
    <t>Ms. Sợi 0938373003</t>
  </si>
  <si>
    <t>Đã cho Phú Thái thuê toàn bộ nhà xưởng, chỉ để lại 01 bàn làm việc để liên hệ, hiện không tổ chức sản xuất, hiện có 01 nhà máy tại KCN Nhơn Trạch II- Nhơn Phú</t>
  </si>
  <si>
    <t>Cty TNHH Jiin Huel</t>
  </si>
  <si>
    <t>12/2007</t>
  </si>
  <si>
    <t xml:space="preserve"> SX các loại chỉ </t>
  </si>
  <si>
    <t>0613 514250-3</t>
  </si>
  <si>
    <t>0613 514249</t>
  </si>
  <si>
    <t>jiinhueibanh@gmail.com</t>
  </si>
  <si>
    <t>Ms. Bánh</t>
  </si>
  <si>
    <t>Cty TNHH MTV Boo Seong Vina (Thuê NX Cty Best Sun Technology)</t>
  </si>
  <si>
    <t>Sản xuất các sản phẩm nhựa dùng cho khuôn mẫu, ống giấy chứa que hàn, kệ để đồ bằng gỗ palet. Thực hiện quyền xuất khẩu và nhập khẩu</t>
  </si>
  <si>
    <t>0612 807006/007</t>
  </si>
  <si>
    <t>0612 807008</t>
  </si>
  <si>
    <t>lyj681@yahoo.co.kr; lechungvina@yahoo.com.vn; booseongvietnam@yahoo.com.vn</t>
  </si>
  <si>
    <t>Mr. Công; Ms. Chung</t>
  </si>
  <si>
    <t>Cty TNHH Daeyang Vina Precision</t>
  </si>
  <si>
    <t>Sản xuất các loại đầu thép nối các cọc bê tông; sản xuất các sản phẩm thép dùng trong ngành xây dựng; thực hiện quyền xuất khẩu và quyền nhập khẩu các mặt hàng có mã HS (7211, 7318, 8480).</t>
  </si>
  <si>
    <t>0613 514381</t>
  </si>
  <si>
    <t>saeimari@gmail.com</t>
  </si>
  <si>
    <t>MS MEE</t>
  </si>
  <si>
    <t>Cty TNHH Welcron Global Vina 
(Nhận chuyển nhượng từ Cty Toa Lightting)</t>
  </si>
  <si>
    <t>04/2006</t>
  </si>
  <si>
    <t>0613 514194-9</t>
  </si>
  <si>
    <t>0613 514199</t>
  </si>
  <si>
    <t>louispark@welcron.com; huyen@welcron.vn</t>
  </si>
  <si>
    <t>Ms. Huyền (NS) 0946 830 282</t>
  </si>
  <si>
    <t xml:space="preserve">Cty TNHH Mainetti </t>
  </si>
  <si>
    <t>05/2004</t>
  </si>
  <si>
    <t>Sản xuất mắc áo và phụ kiện mắc áo bằng kim loại và nhựa với quy mô khoảng 500.000.000 sản phẩm/năm.
- Thực hiện dự án RTS (thu gom, sắp xếp, phân loại lại móc treo cũ để tái xuất ra thị trường) với quy mô 10.000.000 sản phẩm/năm. 
- Sản xuất bao bì, túi nhựa các loại - bao gồm công đoạn in ấn trên sản phẩm do doanh nghiệp sản xuất với quy mô 100.000.000 cái/năm.
- Thực hiện quyền xuất khẩu, quyền nhập khẩu và quyền phân phối</t>
  </si>
  <si>
    <t>0613.514.435/
456</t>
  </si>
  <si>
    <t>reception.vietnam@mainetti.com; ellen.phung@mainetti.com; Carol.Tran@mainetti.com;</t>
  </si>
  <si>
    <t>alec.nguyen@mainetti.com</t>
  </si>
  <si>
    <t xml:space="preserve">Ms. Thanh (NS) </t>
  </si>
  <si>
    <t>0908 062 630</t>
  </si>
  <si>
    <t>HQ-VN</t>
  </si>
  <si>
    <t xml:space="preserve"> Sx các loại dây và cáp điện cao thế, trung thế, hạ thế, cáp quang, cáp viễn thông; SX vật liệu sử dụng cho SX các SP dây và cáp điện, cáp quang, cáp viễn thông; thực hiện các DV (tư vấn kỹ thuật , lắp đặt, sửa chữa) </t>
  </si>
  <si>
    <t>0613 514145</t>
  </si>
  <si>
    <t>0613 514146</t>
  </si>
  <si>
    <t>hoangnn@taihansacom.com; info@taihansacom.com</t>
  </si>
  <si>
    <t>Ms Nhö TPNS; Ms Hoaøng-NS</t>
  </si>
  <si>
    <t xml:space="preserve">Cty TNHH AX-Thiết kế 
</t>
  </si>
  <si>
    <t>Thái lan</t>
  </si>
  <si>
    <t xml:space="preserve">Sản xuất các sản phẩm nội thất và ngoại thất làm từ gỗ, kim loại, mây, tre, lá, gốm sứ, thủy tinh, pha lê, vải, nhựa, da và giả da (từ da thành phẩm)... với quy mô 15.000 sản phẩm/năm.
Thực hiện quyền xuất khẩu và nhập khẩu các mặt hàng phù hợp với hoạt động sản xuất kinh doanh của doanh nghiệp theo quy định tại Nghị định số 23/2007/NĐ-CP ngày 12 tháng 02 năm 2007 của Chính phủ quy định chi tiết thi hành Luật Thương mại; Thông tư số 09/2007/TT-BTM ngày 17 tháng 7 năm 2007 của Bộ Thương mại; Thông tư 05/2008/TT-BCT ngày 14 tháng 4 năm 2008 về việc sửa đổi, bổ sung Thông tư số 09/2007/TT-BTM ngày 17 tháng 7 năm 2007 của Bộ Thương mại.
</t>
  </si>
  <si>
    <t>0613 514369</t>
  </si>
  <si>
    <t>axdesign@vnn.vn
nguyenhang12377@yahoo.com.vn</t>
  </si>
  <si>
    <t>Ms Hằng (NS); Huyền (KTT)</t>
  </si>
  <si>
    <t>01697 662 140</t>
  </si>
  <si>
    <t>Cty TNHH Dae Myung Chemical 
(Theo 134/GP-KCN-ĐN ngày 31/05/04)</t>
  </si>
  <si>
    <t>10/2000</t>
  </si>
  <si>
    <t>Sản xuất các loại màng bao bì phức hợp thoáng khí và kín khí với quy mô 15.000 tấn sản phẩm/năm; sản xuất các loại tấm nhựa P.E.T với quy mô 500 sản phẩm/năm; sản xuất các loại hỗn hợp tái chế do tận dụng trong quy trình sản xuất của Doanh nghiệp và các sản phẩm liên quan khác có chất lượng cao với quy mô 500 tấn sản phẩm/năm; sản xuất màng ghép lamination, nhựa hỗn hợp và các sản phẩm từ polyethylene với quy mô 12.100 tấn sản phẩm/năm. Cho thuê nhà xưởng dôi dư</t>
  </si>
  <si>
    <t>0613 514 037-9</t>
  </si>
  <si>
    <t>0613 514 040</t>
  </si>
  <si>
    <t>loankorean@dmpoly.com; loankorean@dmvina.com;darikang@dmpoly.com; darikang@gmail.com;tuyen@dmpoly.com</t>
  </si>
  <si>
    <t>Ms. Tuyến (Tổng vụ); Mr. Phước (Tổng vụ)</t>
  </si>
  <si>
    <t>Ms. Tuyến (Tổng vụ) 01226636363; Mr. Phước (Tổng vụ) 0937997710</t>
  </si>
  <si>
    <t xml:space="preserve"> Công ty TNHH Công nghệ cao Ức Thái</t>
  </si>
  <si>
    <t>12/2005</t>
  </si>
  <si>
    <t>- Thực hiện quyền xuất khẩu và nhập khẩu các mặt hàng phù hợp với hoạt động sản xuất kinh doanh của doanh nghiệp theo quy định tại Nghị định số 23/2007/NĐ-CP ngày 12 tháng 02 năm 2007 của Chính phủ quy định chi tiết thi hành Luật Thương mại; Thông tư số 09/2007/TT-BTM ngày 17 tháng 7 năm 2007 của Bộ Thương mại; Thông tư 05/2008/TT-BCT ngày 14 tháng 4 năm 2008 về việc sửa đổi, bổ sung Thông tư số 09/2007/TT-BTM ngày 17 tháng 7 năm 2007 của Bộ Thương mại.</t>
  </si>
  <si>
    <t>0613 514035-6</t>
  </si>
  <si>
    <t>0613 514 067</t>
  </si>
  <si>
    <t>ngoc.lien1112007@yahoo.com.vn</t>
  </si>
  <si>
    <t>c. Liên (NS)</t>
  </si>
  <si>
    <t>0918070325</t>
  </si>
  <si>
    <t>Cty TNHH Việt Nam Yuncheng Laser Plate Making (thuê nhà xưởng Cty Điện cơ Teco)</t>
  </si>
  <si>
    <t>TQ</t>
  </si>
  <si>
    <t>Sản xuất các loại ống lăn in hoa văn trên gạch men và các thiết bị liên quan; Sản xuất lưỡi dao gạt mực trên trục in trong quá trình sản xuất gạch men</t>
  </si>
  <si>
    <t>0613 514508</t>
  </si>
  <si>
    <t>0613 514510</t>
  </si>
  <si>
    <t>dungetop@yahoo.com</t>
  </si>
  <si>
    <t>caocuong130889@gmail.com</t>
  </si>
  <si>
    <t>Ms. Dung (NS); Mr. Cường (P. Kinh doanh)</t>
  </si>
  <si>
    <t>Ms. Dung (0935 502 138); Mr. Cường (0937911308)</t>
  </si>
  <si>
    <t>Cty TNHH Framas Korea Vina</t>
  </si>
  <si>
    <t>Sản xuất các loại khuôn nhựa và các bộ phận bằng nhựa của giày thể thao.Sản xuất các loại khuôn ép nhựa bằng sắt.</t>
  </si>
  <si>
    <t>0613 514400-02-500</t>
  </si>
  <si>
    <r>
      <t>061</t>
    </r>
    <r>
      <rPr>
        <sz val="8"/>
        <color indexed="12"/>
        <rFont val="Times New Roman"/>
        <family val="1"/>
      </rPr>
      <t>3 514403/ 
3514404</t>
    </r>
  </si>
  <si>
    <t>hj.chin@framaskorea.vn; duc.dang@framaskorea.vn</t>
  </si>
  <si>
    <t>Mr. Đức (Trưởng Phòng NS); Ms. Châu (NS)</t>
  </si>
  <si>
    <t>Mr Đức (0933000176); Ms Châu ('0933199161)</t>
  </si>
  <si>
    <t>Đã mua lại NX của Cty Sonadezi LT</t>
  </si>
  <si>
    <t xml:space="preserve">Cty TNHH Ponaflex Việt Nam </t>
  </si>
  <si>
    <t>Sản xuất các loại ống bằng nhựa sử dụng cho ngành công nghiệp và dân dụng</t>
  </si>
  <si>
    <t>0613514741-3</t>
  </si>
  <si>
    <t>0613 514744</t>
  </si>
  <si>
    <t>novtf@ponaflex.co.kr; huy79.nguyenthanh@gmail.com</t>
  </si>
  <si>
    <t>A. Bằng</t>
  </si>
  <si>
    <t>Cty TNHH Taekwang Screen (thuê nhà xưởng Cty S-Print)</t>
  </si>
  <si>
    <t>Sản xuất và gia công các loại khung bản in dùng trong công nghệ in kỹ thuật số (không bao gồm công đoạn in ấn)</t>
  </si>
  <si>
    <t>0613 514220</t>
  </si>
  <si>
    <t>0613 514221</t>
  </si>
  <si>
    <t>taekwangscreenvietnam@yahoo.com
minhhien86_2005@yahoo.com</t>
  </si>
  <si>
    <t>Ms Hiền (NS)</t>
  </si>
  <si>
    <t>0984 909 735</t>
  </si>
  <si>
    <t xml:space="preserve">Cty TNHH Janisset Việt Nam </t>
  </si>
  <si>
    <t>Pháp-
Hongkong</t>
  </si>
  <si>
    <t>0613 514304-5</t>
  </si>
  <si>
    <t>0613 514307</t>
  </si>
  <si>
    <t>duyen.nguyen@janisset.vn; trang.nguyen@janisset.vn</t>
  </si>
  <si>
    <t>Ms. Nguyên (NS)</t>
  </si>
  <si>
    <t>www.jiti.com</t>
  </si>
  <si>
    <t>Cty TNHH Zagro Việt Nam (Thuê NX Cty Sonadezi LT)</t>
  </si>
  <si>
    <t>Sản xuất vitamin, khoáng dinh dưỡng, nguyên liệu, phụ gia chế biến thức ăn cho gia súc, gia cầm và thủy sản Sản xuất premixes, thực hiện quyền xuất khẩu, quyến nhập khẩu Sản xuất thuốc thú y. sản xuất thuốc bảo vệ thực vật, phân bón với quy mô 50 tấn/năm; sản xuất các chế phẩm sinh học, các sản phẩm xử lý cải tạo môi trường nuôi trồng thủy sản, chăn nuôi với quy mô 60 tấn/năm</t>
  </si>
  <si>
    <t>0613.514.676</t>
  </si>
  <si>
    <t>0613.514.675</t>
  </si>
  <si>
    <t>zvietnam@zagro.com; vuong.minhtri@zagro.com</t>
  </si>
  <si>
    <t>c.Thanh (KTT)</t>
  </si>
  <si>
    <t>Cty TNHH Acrowel Vietnam (Doanh nghiệp chế xuất)</t>
  </si>
  <si>
    <t>Sản xuất dây, que hàn điện bằng kim loại thường, các bua kim loại hoặc hợp kim được bọc hoặc phủ bằng chất đánh gỉ oặc trợ dung (tan) hoặc bột kim loại) để hàn xì, hàn hơi, hàn điện.</t>
  </si>
  <si>
    <t>0613.514.840</t>
  </si>
  <si>
    <t>0613.514.842</t>
  </si>
  <si>
    <t>acrowel.ntttam@gmail.com;acrowel.tthang@gmail.com</t>
  </si>
  <si>
    <t>Ms. Trinh (NS); Ms. Mến</t>
  </si>
  <si>
    <t>Ms Trinh (0933503807); Ms. Mến (0933503295)</t>
  </si>
  <si>
    <t>Cty TNHH Nippon Konpo Hồ Chí Minh (thuê kho của Cty CP Sonadezi Long Thành)</t>
  </si>
  <si>
    <t>Ms.Thủy
13-đường 6</t>
  </si>
  <si>
    <t xml:space="preserve"> 0903323846</t>
  </si>
  <si>
    <t>Chỉ hoạt động kho, nhà xưởng số 13</t>
  </si>
  <si>
    <t>Se sợi và dệt sợi thành vải thành phẩm</t>
  </si>
  <si>
    <t>0613.514.184</t>
  </si>
  <si>
    <t>Ms. Thi (KT 0902920630)</t>
  </si>
  <si>
    <t>Đã trả NX cho Cty Sonadezi LT vào...</t>
  </si>
  <si>
    <t>29/02/2012</t>
  </si>
  <si>
    <t>Dự án Đầu tư xây dựng, kinh doanh kho, nhà xưởng cho thuê tại KCN Long Thành - Cty Duy Hiếu</t>
  </si>
  <si>
    <t>Xây dựng kho, nhà xưởng cho thuê</t>
  </si>
  <si>
    <t>duyhieu.dhc@gmail.com</t>
  </si>
  <si>
    <t>Mr. Thế Anh (GĐ)</t>
  </si>
  <si>
    <t>0989173950</t>
  </si>
  <si>
    <t>Cty TNHH KSB VN</t>
  </si>
  <si>
    <t>Sản xuất máy bơm và sản xuất van</t>
  </si>
  <si>
    <t>(061)3514808</t>
  </si>
  <si>
    <t>thidung.pham@ksb.com</t>
  </si>
  <si>
    <t>Ms. Lan (KTT); Ms. Oanh (NS)</t>
  </si>
  <si>
    <t>Cty TNHH Dae Myung Ink (Thuê nhà xưởng Cty Dae Myung Chemical - Đường số 7)</t>
  </si>
  <si>
    <t>tuyen@dmpoly.com; nhung@dmpoly.com; bang@dmpoly.com</t>
  </si>
  <si>
    <t>Ms Tuyến 01226636363</t>
  </si>
  <si>
    <t>Cty TNHH Mera VN (thuê nhà xưởng của Cty CP Sonadezi LT)</t>
  </si>
  <si>
    <t>Sản xuất lắp ráp, chế tạo linh kiện, phụ tùng có liên quan của thiết bị, máy móc và phương tiện thi công xây dựng (máy ủi, máy xúc lật, máy đào,..) bao gồm: động cơ, hệ thống thủy lực, hệ thống điện, bộ phận dẫn hướng, van điều chỉnh, ca-bin,.. Quy mô công suất dự kiến: 2.000 sản phẩm/năm. Sửa chữa bảo dưỡng thiết bị, máy móc va phương tiện thi công xây dựng (máy ủi, máy xúc lật, máy đào,..) và linh kiện, phụ tùng bao gồm: động cơ, hệ thống thủy lực, hệ thống điện, bộ phận dẫn hướng, van điều chỉnh, ca-bin,... thực hiện quyền xuất khẩu, quyền nhập khẩu, quyền phân phối bán buôn (không gắn với việc lập cơ sở bán buôn) và quyền phân phối bán lẻ (không gắn với việc lập cơ sở bán lẻ) hàng hó sản xuất tại Việt Nam về hàng hóa nhập khẩu vao Việt Nam.</t>
  </si>
  <si>
    <t>(061)3514333</t>
  </si>
  <si>
    <t>(061)3514123</t>
  </si>
  <si>
    <t>t.saigo@mera.com.vn</t>
  </si>
  <si>
    <t>Cty TNHH Hayamizu Việt Nam (thuê nhà xưởng cty CP Sonadezi Long Thành)</t>
  </si>
  <si>
    <t>Sản xuất linh kiện máy tàu thủy</t>
  </si>
  <si>
    <t>061 3514949</t>
  </si>
  <si>
    <t>061 3514950</t>
  </si>
  <si>
    <t>hongvan@hayamizu-vn.com, hayamizu.hongvan@gmail.com</t>
  </si>
  <si>
    <t>Cty TNHH KSM (thuê nhà xưởng cty CP Sonadezi Long Thành)</t>
  </si>
  <si>
    <t xml:space="preserve">05 (năm) năm kể từ ngày 16/11/2017. </t>
  </si>
  <si>
    <t>Sản xuất linh kiện máy diesel, linh kiện máy ép dầu</t>
  </si>
  <si>
    <t>(061)3514911</t>
  </si>
  <si>
    <t>(061)3514916</t>
  </si>
  <si>
    <t>MS Thuy 0933.500.406</t>
  </si>
  <si>
    <t>Cty TNHH MTV Touton</t>
  </si>
  <si>
    <t>0617 305000</t>
  </si>
  <si>
    <t>0613 514113</t>
  </si>
  <si>
    <t>f.dumeaux@touton.fr; t.thihoang@touton.com</t>
  </si>
  <si>
    <t xml:space="preserve">C. Dung (Tổng vụ) </t>
  </si>
  <si>
    <t>0968437720</t>
  </si>
  <si>
    <t xml:space="preserve">Sản xuất các loại hóa chất và phụ gia dạng lỏng, nén viên và bột dùng trong công nghiệp chế biến thực phẩm và công nghiệp sản xuất mỹ phẩm với quy mô 90 tấn sản phẩm/năm; Sản xuất các loại hóa chất và chất phụ gia dùng trong ngành công nghiệp chế biến thức ăn chăn nuôi với quy mô 900 tấn sản phẩm/năm.
</t>
  </si>
  <si>
    <t>0613 514 328</t>
  </si>
  <si>
    <t xml:space="preserve">sn.inoue@mitani.co.jp; info@afcp.com.vn; lylieu478@gmail.com; </t>
  </si>
  <si>
    <t>C. Liễu (Nhân sự)</t>
  </si>
  <si>
    <t>0918902478</t>
  </si>
  <si>
    <t>Đường số 12</t>
  </si>
  <si>
    <t>Cty TNHH Impack Việt Nam (thuê nhà xưởng cty CP Sonadezi Long Thành)</t>
  </si>
  <si>
    <t>Sản xuất nhựa tấm; Nhập khẩu các loại tấm nhựa đặc ruột, gợn sóng và các loại khác (mẫu phục vụ cho việc tiếp thị) và xuất khẩu tấm nhựa (mẫu phục vụ cho tiếp thị)</t>
  </si>
  <si>
    <t>Cty TNHH United Foods  (tên cũ là Cty VFC Farms)</t>
  </si>
  <si>
    <t>chế biến thực phẩm, sấy giòn từ rau, củ quả với quy mô 1760 tấn sp/năm; cho thuê nhà xưởng với diện tích 1.308 m2 và nhà kho với diện tích 2.304 m2</t>
  </si>
  <si>
    <t>0613 514168</t>
  </si>
  <si>
    <t>0613 514668</t>
  </si>
  <si>
    <t xml:space="preserve">nhansu@vfcfarms.com; thuy@vfcfarms.com
</t>
  </si>
  <si>
    <t>Ms Thuy</t>
  </si>
  <si>
    <t>0986861021</t>
  </si>
  <si>
    <t>Cty TNHH Gia công kim loại NIC (thuê nhà xưởng Cty CP Sonadezi Long Thành)</t>
  </si>
  <si>
    <r>
      <t xml:space="preserve">Sản xuất vít, bu lông, đai ốc, vít đầu vuông, vít treo, đinh tán, chốt hãm, chốt định vị, vòng đệm (kể cả vòng đệm vênh) và các sản phẩm tương tự bằng sắt hoặc thép với quy mô </t>
    </r>
    <r>
      <rPr>
        <sz val="8"/>
        <color indexed="10"/>
        <rFont val="Times New Roman"/>
        <family val="1"/>
      </rPr>
      <t>400 tấn sản phẩm</t>
    </r>
    <r>
      <rPr>
        <sz val="8"/>
        <rFont val="Times New Roman"/>
        <family val="1"/>
      </rPr>
      <t xml:space="preserve">; 
+ Sản xuất các sản phẩm khác phục vụ cho ngành xây dựng bằng sắt hoặc thép với quy mô </t>
    </r>
    <r>
      <rPr>
        <sz val="8"/>
        <color indexed="10"/>
        <rFont val="Times New Roman"/>
        <family val="1"/>
      </rPr>
      <t>1.400 tấn sản phẩm/năm</t>
    </r>
    <r>
      <rPr>
        <sz val="8"/>
        <rFont val="Times New Roman"/>
        <family val="1"/>
      </rPr>
      <t xml:space="preserve">; 
+ Sản xuất các loại ống, ống dẫn và thanh hình có mặt cắt rỗng bằng sắt hoặc thép với quy mô </t>
    </r>
    <r>
      <rPr>
        <sz val="8"/>
        <color indexed="10"/>
        <rFont val="Times New Roman"/>
        <family val="1"/>
      </rPr>
      <t>1.500 tấn sản phẩm/năm</t>
    </r>
    <r>
      <rPr>
        <sz val="8"/>
        <rFont val="Times New Roman"/>
        <family val="1"/>
      </rPr>
      <t xml:space="preserve">; 
+ Sản xuất các kết cấu bằng sắt hoặc bằng thép (trừ nhà ghép) và các bộ phần rời của các kết cấu (cầu và nhịp cầu, cửa cổng, tháp, cột lưới, mái nhà, khung mái, cửa ra vào, cửa sổ và các loại khung cửa, ngưỡng cửa ra vào, cửa chớp, lan can, cột trụ và các loại cột khác) bằng sắt hoặc thép; tấm, thanh, góc, khuôn, hình ống và các loại tương tự, đã được gia công để dùng làm kết cấu xây dựng với quy mô </t>
    </r>
    <r>
      <rPr>
        <sz val="8"/>
        <color indexed="10"/>
        <rFont val="Times New Roman"/>
        <family val="1"/>
      </rPr>
      <t>500 tấn sản phẩm/năm</t>
    </r>
    <r>
      <rPr>
        <sz val="8"/>
        <rFont val="Times New Roman"/>
        <family val="1"/>
      </rPr>
      <t xml:space="preserve">; 
+ Sản xuất bảng, panen, giá đỡ, bàn tủ và các loại hộp khác, được lắp với hai hay nhiều thiết bị dùng để điều khiển hoặc phân phối điện, kể cả các loại trên có lắp các dụng cụ hay thiết bị và các thiết bị điều khiển số, trừ các thiết bị chuyển mạch với quy mô </t>
    </r>
    <r>
      <rPr>
        <sz val="8"/>
        <color indexed="10"/>
        <rFont val="Times New Roman"/>
        <family val="1"/>
      </rPr>
      <t>1.500 tấn sản phẩm/năm; - Sản xuất máy tạo hệ năng lượng mặt trời gồm khung, gá, pin, bộ pin và các thiết bị liên quan với quy mô 4.000 tấn sản phẩm/năm.
- Lắp ráp nhà để xe gồm: khung, sên, hộp điều khiển, dây cáp, trục quay, nhông,… với quy mô 1.000 tấn sản phẩm/năm</t>
    </r>
  </si>
  <si>
    <t>061 3154 922</t>
  </si>
  <si>
    <t>(061)3514924</t>
  </si>
  <si>
    <t>dieuktn@gmail.com; lephuong_nic.metal@yahoo.com.vn</t>
  </si>
  <si>
    <t xml:space="preserve">C. Diệu (Nhân sự)
</t>
  </si>
  <si>
    <t>0942548248</t>
  </si>
  <si>
    <t>Sx dây cáp điện, cáp viễn thông với quy mô 120.000.000 mét/năm, sx sợ đồng với quy mô 10.000 tấn/năm</t>
  </si>
  <si>
    <t>(061)3514128
; 3514130 (Ms. An)</t>
  </si>
  <si>
    <t>(061)3514120</t>
  </si>
  <si>
    <t>haian6886@gmail.com; tranhai7299@gmail.com</t>
  </si>
  <si>
    <t>huulan85@gmail.com</t>
  </si>
  <si>
    <t>Mr. Lân</t>
  </si>
  <si>
    <t>Mr. Lân (0909940120)</t>
  </si>
  <si>
    <t xml:space="preserve">Cty TNHH Bosch Việt Nam </t>
  </si>
  <si>
    <t>Thực hiện các hoạt động nghiên cứu và phát triển liên quan tới các linh kiện, phụ tùng và bộ phận phụ trợ cho ô tô, bao gồm dây truyền lực cho hộp số tự động biến đổi liên tục và các phụ tùng có liên quan; sản xuất các loại linh kiện, phụ tùng và bộ pận phụ trợ cho ô tô, bao gồm dây truyền lực cho hộp số tự động biến đổi liên tục và các phụ tùng  liên quan; Thực hiện quyền xuất khẩu, quyền nhập khẩu và quyền phân phối (không thành lập cơ sở bán buôn).</t>
  </si>
  <si>
    <t>421,973,922,03</t>
  </si>
  <si>
    <t xml:space="preserve">
(061) 6280340</t>
  </si>
  <si>
    <t>Ralf.Graether2@vn.bosch.com; lam.vothanh@vn.bosch.com; diem.huynhthingoc@vn.bosch.com</t>
  </si>
  <si>
    <t>Mr. Lâm0919 962 340 - Phụ trách ANTT; Mr Tài 0909 369 668</t>
  </si>
  <si>
    <t>Ms. Vân NS (0908297656)</t>
  </si>
  <si>
    <t>Cty TNHH Asaba VN (thuê nhà xưởng Cty TNHH Duy Hiếu 2.448 m2) - DNCX</t>
  </si>
  <si>
    <t xml:space="preserve">0613.514.190; …191;…192
</t>
  </si>
  <si>
    <t>0613.514.193</t>
  </si>
  <si>
    <t>tongvu@asaba-vn.com; tohoaiphamthi@gmail.com; ketoan@asaba-vn.com</t>
  </si>
  <si>
    <t>Mr. Hùng; Ms. Hiền</t>
  </si>
  <si>
    <t xml:space="preserve">Mr. Hùng (0918.997.036); Ms. Hiền (0904345549) </t>
  </si>
  <si>
    <t>Cty TNHH Torrecid VN (Thuê NX Cty Duy Hiếu)</t>
  </si>
  <si>
    <r>
      <rPr>
        <sz val="8"/>
        <color indexed="12"/>
        <rFont val="Times New Roman"/>
        <family val="1"/>
      </rPr>
      <t>Sản xuất men sứ (glazes); màu gốm sứ và các chất phụ gia cho ngành công nghiệp gốm sứ, gạch men bao gồm: dung môi; chất kết dính và giữ màu; phụ gia điều chỉnh độ nhớt, thay đổi độ cứng bề mặt men sứ, gia tăng khả năng chống trượt cho gạch ngói, cải thiện độ dính, giảm bong bóng và khuyết tất.
- Thực hiện dịch vụ tư vấn kỹ thuật (mã CPC 8672) (chi tiết: Kiểm tra, xem xét về mặt kỹ thuật chuyên môn của sản phẩm theo yêu cầu của khách hàng mà đưa khuyến cáo cho khách hàng lựa chọn nhà cung cấp để sử dụng sản phẩm phù hợp).
- Thực hiện hoạt động dịch vụ nghiên cứu thị trường (mã CPC 864 trừ mã 86402) (chi tiết: Nghiên cứu thông tin chi tiết sản phẩm, nguyên liệu, hàng hóa, triển vọng của thị trường để cung cấp và khuyến cáo khách hàng sử dụng sản phẩm, nhà cung cấp phù hợp; ghi nhận thông tin từ khách hàng để cung cấp cho đối tác).
- Thực hiện quyền xuất khẩu, quyền nhập khẩu và quyền phân phối bán buôn, bán lẻ (không lập cơ sở bán buôn, cơ sở bán lẻ)</t>
    </r>
    <r>
      <rPr>
        <sz val="8"/>
        <rFont val="Times New Roman"/>
        <family val="1"/>
      </rPr>
      <t xml:space="preserve">; </t>
    </r>
    <r>
      <rPr>
        <sz val="8"/>
        <color indexed="10"/>
        <rFont val="Times New Roman"/>
        <family val="1"/>
      </rPr>
      <t>sản xuất, gia công hợp chất zirconium silicate dùng trong công nghiệp gốm sứ với quy mô 10.000 tấn/năm</t>
    </r>
  </si>
  <si>
    <t>061. 3514104</t>
  </si>
  <si>
    <t>ann.vn@torrecid.com;yen.vn@torrecid.com; torrecidvn@gmail.com;</t>
  </si>
  <si>
    <t>Ms. Huyền; Ms. Yến</t>
  </si>
  <si>
    <t>c. Huyền 0933705118
 Yến 0933705116</t>
  </si>
  <si>
    <t>Cty TNHH Uni-Red Việt Nam (thuê nhà xưởng Cty Sonadezi Long Thành 4.560 m2)</t>
  </si>
  <si>
    <t>HQ-Úc</t>
  </si>
  <si>
    <t>Sản xuất khung xe, khung gầm, hệ thống treo và tất cả các sản phẩm liên quan với quy mô 500.000 sản phẩm/năm; sản xuất phụ tùng và bộ phận phụ trợ cho xe có động cơ và động cơ xe với quy mô 500.000 sản pahamr/năm; sản xuất các bộ pận và thiết bị thay thế cho hệ thống truyền tải phục vụ cho ngành mỏ ới quy mô 20.000 sản phẩm/năm</t>
  </si>
  <si>
    <t>061.3514747</t>
  </si>
  <si>
    <t>0613514101</t>
  </si>
  <si>
    <t xml:space="preserve">tamminh1709@gmail.com;  ntmtam@redranger.com.au;
</t>
  </si>
  <si>
    <t>Ms.  Quý; Mr. Hiếu, Mr. Lực, Ms. Kiều</t>
  </si>
  <si>
    <t>Ms. Quý (0987629222); Mr. Hiển (
Ms. Kiều (0902 704 456)</t>
  </si>
  <si>
    <t>Đường số 10</t>
  </si>
  <si>
    <t>Cty TNHH Anywear (thuê nhà xưởng Cty TNHH Duy Hiếu)</t>
  </si>
  <si>
    <t>Sản xuất mũ nón các loại với quy mô khoảng 3.000.000 sản phẩm/năm</t>
  </si>
  <si>
    <t>0613514196</t>
  </si>
  <si>
    <t>sowon16@naver.com; hien.admin@anywearvn.com; anywear2014@gmail.com</t>
  </si>
  <si>
    <t xml:space="preserve">Mr Hiền </t>
  </si>
  <si>
    <t>0933 924 942</t>
  </si>
  <si>
    <t>Chi nhánh Long Thành - Cty TNHH Yupoong Việt Nam  (thuê nhà xưởng KCN Long Thành) trước là Cty Lexco</t>
  </si>
  <si>
    <t>Sản xuất và kinh doanh các loại mũ với quy mô 600.000 sản phẩm/năm (Đã hủy bỏ mục tiêu này)</t>
  </si>
  <si>
    <t>0612814001</t>
  </si>
  <si>
    <t>rubyhr@lexco.com.vn</t>
  </si>
  <si>
    <t>Ms Ngọc</t>
  </si>
  <si>
    <t xml:space="preserve"> 0933097 989</t>
  </si>
  <si>
    <t>Cty Phú Thái (thuê nhà xưởng Cty VPS)</t>
  </si>
  <si>
    <t>Gia công lắp rắp, sửa chữa thiết bị ngành xây dựng, vận tải…</t>
  </si>
  <si>
    <t>061 3514 999</t>
  </si>
  <si>
    <t>0613514988</t>
  </si>
  <si>
    <t>nhungtruong@phuthaicat.com.vn; info@phuthaicat.com.vn</t>
  </si>
  <si>
    <t xml:space="preserve">Mr. Dũng; 
Ms. Hồng Nhung </t>
  </si>
  <si>
    <t>Mr. Dũng 0913875605
Ms. Hồng Nhung (01264764779); Huyen 0909256409</t>
  </si>
  <si>
    <t>Cty Iljin Autra Việt Nam (thuê nhà xưởng Cty Sonadezi Long Thành, đường số 10)</t>
  </si>
  <si>
    <t>Sản xuất cáp nối cửa và thân xe với quy mô 5.859.000 sản phẩm/năm;
Sản xuất ống dây cáp kéo kiếng với quy mô 11.700.000 sản phẩm/năm.</t>
  </si>
  <si>
    <t>0612 814 215</t>
  </si>
  <si>
    <t>Diện tích đất sử dụng 10477m2, diện tích nhà xưởng 4560m2</t>
  </si>
  <si>
    <t>7/2016</t>
  </si>
  <si>
    <t>Sản xuất cụm dây cáp điện cho thiết bị điện tử và xe hời;  sản xuất dây dẫn điện cho thiết bị điện tử và xe hơi</t>
  </si>
  <si>
    <t>anhanh898906@gmail.com</t>
  </si>
  <si>
    <t>21/12/2015</t>
  </si>
  <si>
    <t>Cty Cơ Điện Hoàng Hưng - Nhà máy cơ khí mạ Long Thành (trên nền cũ Cty KJ)</t>
  </si>
  <si>
    <t>sản xuất các cấu kiện kim loại với quy mô 15.000 tấn sản phẩm/năm; gia công cơ khí, xử lý, tráng phủ kim loại với quy mô 50.000 tấn/năm</t>
  </si>
  <si>
    <t xml:space="preserve">0613 514 259 - 0613 514 260 </t>
  </si>
  <si>
    <t>uyenphuong070780@gmail.com; hoanghung.corp@gmail.com</t>
  </si>
  <si>
    <t>Ms Uyen</t>
  </si>
  <si>
    <t>093 870 1882</t>
  </si>
  <si>
    <t xml:space="preserve"> Công ty TNHH Cự Thành </t>
  </si>
  <si>
    <t>Sản xuất các loại khuôn mẫu và linh kiện khuôn mẫu với quy mô 600 sản phẩm/năm;</t>
  </si>
  <si>
    <t>Cty TNHH GlovinTec (ten cũ Rostaing Technic)</t>
  </si>
  <si>
    <t xml:space="preserve"> Găng tay cao su </t>
  </si>
  <si>
    <t>0613 514030</t>
  </si>
  <si>
    <t>dhr@rostaingvietnam.com</t>
  </si>
  <si>
    <t>Ms Lệ 0933135854</t>
  </si>
  <si>
    <t>Đường số 9-7</t>
  </si>
  <si>
    <t xml:space="preserve"> NM Cafê BH II - Cty CP Vinacafe Biên Hòa </t>
  </si>
  <si>
    <t xml:space="preserve"> Chế biến cà phê </t>
  </si>
  <si>
    <t>0613 836 554</t>
  </si>
  <si>
    <t>0613 836 108</t>
  </si>
  <si>
    <t>khuong.vn@vinacafebienhoa.com</t>
  </si>
  <si>
    <t xml:space="preserve">Anh Long Quản lý nhà máy </t>
  </si>
  <si>
    <t>0908768156</t>
  </si>
  <si>
    <t xml:space="preserve"> Chi nhánh cty TNHH TM Lê Phúc</t>
  </si>
  <si>
    <t xml:space="preserve"> Sx, gia công máy móc, thiết bị và kinh phụ kiện ngành công nông ngư nghiệp </t>
  </si>
  <si>
    <t>0613 514 733</t>
  </si>
  <si>
    <t>mfg@lephucmfg.com</t>
  </si>
  <si>
    <t xml:space="preserve"> NM SX Đế giày PU - Cty SXTM Minh Diệu </t>
  </si>
  <si>
    <t xml:space="preserve"> SX đế giày PU </t>
  </si>
  <si>
    <t>08.8731299</t>
  </si>
  <si>
    <t>Trạm biến áp 110KV KCN Long Thành và nhánh rẽ - Cty Điện lực Đồng Nai</t>
  </si>
  <si>
    <t>XD trạm biến áp 110KV cung cấp điện cho KCN Long Thành.</t>
  </si>
  <si>
    <t>Chi nhánh Công ty TNHH Ajinomoto</t>
  </si>
  <si>
    <t>Hạt nêm. Bột ngọt</t>
  </si>
  <si>
    <t>0613.514.225-374</t>
  </si>
  <si>
    <t>loc_nt@ajinomoto.com.vn; thy_nt@ajinomoto.com.vn; hanh_htn@ajinomoto.com.vn; van_dt@ajinomoto.com.vn;</t>
  </si>
  <si>
    <t xml:space="preserve">Thy (Trưởng bộ phận hành chính) 0908753937; Ms. Vân (NS) </t>
  </si>
  <si>
    <t>0309862745-001</t>
  </si>
  <si>
    <t>Chi nhánh Công ty TNHH khoan sản suất thương mại dịch vụ Tiên Phong</t>
  </si>
  <si>
    <t>gia công cơ khí</t>
  </si>
  <si>
    <t>0613 930077</t>
  </si>
  <si>
    <t>0613 930039</t>
  </si>
  <si>
    <t>21/4/2015</t>
  </si>
  <si>
    <t>Chi nhánh Cty TNHH Pcorini VN (thuê nhà xưởng Cty Cafeco VN)</t>
  </si>
  <si>
    <t>Ý, Lucxembourg, Brasil</t>
  </si>
  <si>
    <t>Gia công, chế biến cà phê và các mặt hàng nông sản khác với quy mô 25.000 tấn/năm</t>
  </si>
  <si>
    <t>0616 501775; 0862947032</t>
  </si>
  <si>
    <t>0616501779; 08 62947033</t>
  </si>
  <si>
    <t>nghia.huynh@pacorini.com;  info.pacoviet@pacorini.com</t>
  </si>
  <si>
    <t>A. Nghĩa KTT 0908535531</t>
  </si>
  <si>
    <t>Nhà máy sản xuất của Cty TNHH Kỹ nghệ Âu Châu - Chi nhánh Long Thành (Trên đất VRC trước kia)</t>
  </si>
  <si>
    <t>Sản xuất quạt công nghiệp với quy mô 50 tấn sản phẩm/năm; sản xuất hệ thống ống gió cho hệ thống điều hòa không khí với quy mô 300 tấn sản phẩm/năm; sản xuất hệ thống ống công nghiệp cho thu hồi bụi, vận chuyển nguyên liệu lò sấy với quy mô 200 tấn sản phẩm/năm; Lắp đặt hệ thống phòng cháy, chữa cháy (trừ gia công cơ khí, tái chế phế thải, xi mạ điện) với quy mô 5 dự án/năm, tương đương 100 tấn sản phẩm/năm; Lắp đặt và bảo trì các hệ thống cơ điện lạnh (trừ gia công cơ khí, tái chế phế thải, xi mạ điện và trừ lắp đặt các thiết bị lạnh (thiết bị cấp đông, kho lạnh, máy đá, điều hòa không khí, làm lạnh nước) sử dụng ga lạnh R22 trong lĩnh vực chế biến thủy hải sản) với quy mô 20 công trình/năm, tương đương 300 tấn sản phẩm/năm; Trong quy trình sản xuất sản phẩm của Công ty không bao gồm công đoạn xi mạ.</t>
  </si>
  <si>
    <t>Dự án sản xuất, cung cấp hơi bão hòa tại KCN Long Thành của Công ty TNHH Kim Trường Phúc (Thuê Nhà xưởng Cty Vina Cafe).</t>
  </si>
  <si>
    <t>Sản xuất và cung cấp hơi bão hòa với quy mô khoảng 15.000 tấn sản phẩm/năm</t>
  </si>
  <si>
    <t>Sản xuất hạt nhựa màu với quy mô 3.000 tấn sản phẩm/năm</t>
  </si>
  <si>
    <t>minh.levan@nuplex.com</t>
  </si>
  <si>
    <t>Mr Minh 0908 740 303 (PTNS)</t>
  </si>
  <si>
    <t>02513514559</t>
  </si>
  <si>
    <t>C Tuyết 01647350299</t>
  </si>
  <si>
    <t>15/9/2015</t>
  </si>
  <si>
    <t>Cty TNHH Durocolour VN (thuê nhà xưởng Cty CP Sonadezi Long Thành)</t>
  </si>
  <si>
    <t>0613-514119</t>
  </si>
  <si>
    <t>0613-514262</t>
  </si>
  <si>
    <t>van.nguyen@durocolour.vn</t>
  </si>
  <si>
    <t>MS vân 0944 999 214</t>
  </si>
  <si>
    <t>Cty TNHH Sơn Ocean</t>
  </si>
  <si>
    <t>0613 514589/590</t>
  </si>
  <si>
    <t>Jane.nguyen@oceancoatings.com.vn; carrol.tran@oceancoatings.com.vn</t>
  </si>
  <si>
    <t>Cty TNHH Koryo Chemical vina (thuê nhà xưởng Cty CP Sonadezi Long Thành)</t>
  </si>
  <si>
    <t>kimthanhhuynh75@yahoo.com</t>
  </si>
  <si>
    <t>Mr Thanh 01693196362</t>
  </si>
  <si>
    <t>Đã sáp nhập với Cty P&amp;F</t>
  </si>
  <si>
    <t>Cty TNHH Burnished (thuê nhà xưởng của Cty TNHH Duy Hiếu)</t>
  </si>
  <si>
    <t>Cty TNHH Chingtide Việt Nam (thuê nhà xưởng của Cty TNHH Công nghệ Daimosa)</t>
  </si>
  <si>
    <t>0613 514 222</t>
  </si>
  <si>
    <t>Cty TNHH Glotec Vina (thuê nhà xưởng Cty CP Sonadezi Long Thành)</t>
  </si>
  <si>
    <t>Sản xuất tấm quan học cho màn hình TFT-LCD sử dụng cho ti vi, điện thoại, máy tính xách tay, máy tính để bàn,… với quy mô 12.000.000 tấm/năm, tương đương 4.500 tấn sản phẩm/năm</t>
  </si>
  <si>
    <t>Nhà xưởng 32-33, Đường 9 - 7</t>
  </si>
  <si>
    <t>Cty TNHH Hempel Việt Nam (thuê nhà xưởng Cty CP Sonadezi Long Thành)</t>
  </si>
  <si>
    <t xml:space="preserve">Sản xuất sơn dùng cho các ngành: công nghiệp hàng hải, xăng dầu, điện, thép, ngành trang trí và hoá dầu, sơn dùng để sơn container và tua bin gió với quy mô 5,4 triệu lít/năm, tương đương 6.372 tấn sản phẩm/năm; thực iện quyền nhập khẩu và quyền phân phối </t>
  </si>
  <si>
    <t>0612814200</t>
  </si>
  <si>
    <t xml:space="preserve"> 0612814207</t>
  </si>
  <si>
    <t>ngkh@hempel.com</t>
  </si>
  <si>
    <t>Mr. Thuật (QLSX) 0918 078 940; Ms. Oanh (HC-NS): 0903 604 506</t>
  </si>
  <si>
    <t>Cty TNHH Ym Tex VN (thuê nhà xưởng Samil textile)</t>
  </si>
  <si>
    <t>0613 514 597</t>
  </si>
  <si>
    <t>chuyển từ KCN Nhơn trạch 2</t>
  </si>
  <si>
    <t>thanhngocnguyen1994@gmail.com</t>
  </si>
  <si>
    <t>Mr Phương TV: 0965 172 139; Mrs Ngoc 0168 505 0216</t>
  </si>
  <si>
    <t>Cty TNHH Sejin Optical (thuê nhà xưởng Cty CP Sonadezi Long Thành)</t>
  </si>
  <si>
    <t>hale1025@sejints.co.kr; ngoc@sejints.co.kr; thao@sejints.co.kr; trungliem@sejints.co.kr</t>
  </si>
  <si>
    <t>Mr Trung 0913 677 670</t>
  </si>
  <si>
    <t>CÔNG TY TNHH SEJIN OPTICAL - Giai đoạn 2 (thuê nhà xưởng Công ty CP Sonadezi Long Thành)</t>
  </si>
  <si>
    <t>Dự kiến tháng 01/2019</t>
  </si>
  <si>
    <t>Sản xuất, gia công xuất khẩu tấm quang học trong màn hình LCD với quy mô 18.000.000 sản phẩm tương đương với 5.250 tấn sản phẩm/năm.</t>
  </si>
  <si>
    <t>Cty TNHH P.K Tech Việt Nam (thuê nhà xưởng Cty CP Sonadezi Long Thành trong thời hạn 05 năm)</t>
  </si>
  <si>
    <t>Cty TNHH Transtech VN (thuê nhà xưởng Cty CP sonadezi Long Thành)</t>
  </si>
  <si>
    <t>Thuỵ sỹ</t>
  </si>
  <si>
    <t>Sản xuất phim quang học bằng plastic; 
Thực hiện quyền XNK, PP mặt hàng có mã HS 3919</t>
  </si>
  <si>
    <t>(061) 3516 811</t>
  </si>
  <si>
    <t>3516 811</t>
  </si>
  <si>
    <t>quankhanh474@gst-korea.com; thanhhuong2007_83@gst-korea.com</t>
  </si>
  <si>
    <t>Chị Linh TV 01662 847 002, chị Xuân kế toán 0933 009 188; 0988.000.210</t>
  </si>
  <si>
    <t>Đường Số 9-7</t>
  </si>
  <si>
    <t>mary.tam@samtec.com</t>
  </si>
  <si>
    <t>Nhà máy sản xuất sản phẩm 3M tại Đồng Nai (thuê nhà xưởng Cty CP Sonadezi Long Thành với diện tích 2.400 m2)</t>
  </si>
  <si>
    <t>Chi nhánh mới Cty TNHH Suheung Việt Nam</t>
  </si>
  <si>
    <t>Nhà máy sản xuất sơn Jungbu Vina Đồng Nai
(thuê nhà xưởng với diện tích 2.400 m2 của Công ty Cổ phần Sonadezi Long Thành trong thời hạn 03 (năm) năm kể từ ngày 01 tháng 9 năm 2017)</t>
  </si>
  <si>
    <t>18/10/2017</t>
  </si>
  <si>
    <t>Cty TNHH Kemira (VN) (thuê nhà xưởng Cty CP Sonadezi Long Thành trong 05 năm)</t>
  </si>
  <si>
    <t>Chi nhánh nhà máy Long Thành - Công ty TNHH Kumkang Kind Việt Nam (thuê nhà xưởng Cty TNHH Nexwell)</t>
  </si>
  <si>
    <t>NHÀ MÁY SẢN XUẤT MIẾNG LÓT GIÀY (INSOLE) (thuê nhà xưởng Công ty Cổ phần Sonaezi Long Thành trong thời hạn 05 năm kể từ ngày 25/5/2018)</t>
  </si>
  <si>
    <t>05 năm kể từ ngày 25/5/2018</t>
  </si>
  <si>
    <t>Dự kiến bắt đầu sản xuất kinh doanh từ tháng 9 năm 2018.</t>
  </si>
  <si>
    <t>CÔNG TY TNHH LUSUN FOODS (thuê nhà xưởng CÔNG TY TNHH United Foods, thời hạn 05 năm từ 13/6/2018)</t>
  </si>
  <si>
    <t xml:space="preserve"> 05 năm từ 13/6/2018</t>
  </si>
  <si>
    <t>Dự kiến đi vào hoạt động sản xuất kinh doanh từ tháng 8 năm 2018.</t>
  </si>
  <si>
    <t xml:space="preserve">Đường số 1 </t>
  </si>
  <si>
    <t>(Đã xóa tên dự án)</t>
  </si>
  <si>
    <t>CÔNG TY TNHH MTV KOREA JCC VIỆT NAM (thuê nhà xưởng với tổng diện tích 4838,4 m2 của Công ty Cổ phần Sonadezi Long Thành)</t>
  </si>
  <si>
    <t>05 (năm) năm kể từ ngày 02/8/2018</t>
  </si>
  <si>
    <t>Sản xuất tấm cao su với quy mô 3.360.000.000 sản phẩm/năm tương đương 696 tấn sản phẩm/năm.</t>
  </si>
  <si>
    <t>Đường số 1-7</t>
  </si>
  <si>
    <t>NHÀ MÁY TMB (thuê nhà xưởng số 43 với diện tích 2,419,2 m2, trên lô đất có diện tích 5.344,7 m2 của Công ty CP Sonadezi Long Thành ) .</t>
  </si>
  <si>
    <t>6/2018 đến hết tháng 6/2028</t>
  </si>
  <si>
    <t>Dự kiến bắt đầu sản xuất kinh doanh từ tháng 6 năm 2018.</t>
  </si>
  <si>
    <t>Sản xuất nắp chai, hộp kim loại và các sản phẩm khác có liên quan (trong quy trình sản xuất không bao gồm công đoạn xi mạ) với quy mô 1.000 tấn/năm.</t>
  </si>
  <si>
    <t>NHÀ MÁY WONJINKOLON GLOTECH (thuê nhà xưởng với diện tích 5.234,8 m2 của Công ty CP Sonadezi Long Thành</t>
  </si>
  <si>
    <t>5 (năm) năm 
kể từ ngày 25/4/2019</t>
  </si>
  <si>
    <t>Dự kiến bắt đầu sản xuất kinh doanh từ tháng 9 năm 2019.</t>
  </si>
  <si>
    <t xml:space="preserve"> Sản xuất, gia công giày với quy mô 500.000 đôi/năm;
  Sản xuất, gia công nguyên phụ liệu ngành giày với quy mô 2.000.000 sản phẩm/năm; Sản xuất vải giả da với quy mô 27.000 tấm/năm (tương đương 2.700 tấn/năm);
  Hoàn thiện sản phẩm dệt với quy mô 27.000 sản phẩm/năm;
  Sản xuất, gia công sản phẩm giả da với quy mô 27.000 sản phẩm/năm;
  Thực hiện quyền xuất khẩu, quyền nhập khẩu và quyền phân phối bán buôn
</t>
  </si>
  <si>
    <t>10/052019</t>
  </si>
  <si>
    <t>CÔNG TY TNHH MTV DO SUNG MACHINERY VINA</t>
  </si>
  <si>
    <t>5 (năm) năm 
kể từ ngày 10/5/2019</t>
  </si>
  <si>
    <t>Dự kiến bắt đầu sản xuất kinh doanh từ tháng 10 năm 2019.</t>
  </si>
  <si>
    <t xml:space="preserve">CỘNG KCN LONG THÀNH </t>
  </si>
  <si>
    <t>KCN GÒ DẦU</t>
  </si>
  <si>
    <t>Cty TNHH U.I.C VN</t>
  </si>
  <si>
    <t>Indo</t>
  </si>
  <si>
    <t>12/1994</t>
  </si>
  <si>
    <t>Sản xuất các hoạt chất tẩy rửa LAS và
 SLS/SLES. Thực hiện quyền xuất khẩu và nhập khẩu, quyền phân phối</t>
  </si>
  <si>
    <t>0613 543 652-5
0613 543653</t>
  </si>
  <si>
    <t>0613 543654</t>
  </si>
  <si>
    <t>uicvietnam_01@uicvn.com.vn</t>
  </si>
  <si>
    <t>C. Hoa (NS)</t>
  </si>
  <si>
    <t>Số 8, đường 1</t>
  </si>
  <si>
    <t>Cty CP Công nghiệp Gốm Sứ Taicera</t>
  </si>
  <si>
    <t>Sx gạch thạch anh, gạch men. Thực hiện quyền nhập khẩu các mặt hàng phù hợp với hoạt động sản xuất kinh doanh của doanh nghiệp.</t>
  </si>
  <si>
    <t>0613841594</t>
  </si>
  <si>
    <t>0613841598</t>
  </si>
  <si>
    <t>tcr@hcm.vnn.vn; qlhr06@taicera.com; info@taicera.com</t>
  </si>
  <si>
    <t>Mr tâm 0918 643 450</t>
  </si>
  <si>
    <t>Nga ( NS) 0915752743; Chââau
Alex Chen (0919251307 - Alexchen@taicera.com)</t>
  </si>
  <si>
    <t>Số 3, đường 1</t>
  </si>
  <si>
    <t>Cty TNHH Total Việt Nam 
(tên cũ Cty TNHH Exxonmobill Việt Nam)</t>
  </si>
  <si>
    <t>0613-542476; 08-6299 8447
08.62998427</t>
  </si>
  <si>
    <t>quynh-chi.nguyen@total.com</t>
  </si>
  <si>
    <t>Mr Quang</t>
  </si>
  <si>
    <t>0903410582</t>
  </si>
  <si>
    <t>Số 7, đường Cảng A</t>
  </si>
  <si>
    <t xml:space="preserve">Cty CP Sonadezi Long Bình </t>
  </si>
  <si>
    <t>0613841826</t>
  </si>
  <si>
    <t>duynguyen@szb.com.vn</t>
  </si>
  <si>
    <t>Mr. Hà Điệp - PTGĐ; Mr. Duy</t>
  </si>
  <si>
    <t>Mr. Hà Điệp - PTGĐ (0913828285); Mr. Duy (0908556279)</t>
  </si>
  <si>
    <t>Số 2, đường 1</t>
  </si>
  <si>
    <t>Cty TNHH Aica Việt Nam
 (tên cũ là Cty TNHH Dynea Việt Nam)</t>
  </si>
  <si>
    <t>Na Uy</t>
  </si>
  <si>
    <t>01/1998</t>
  </si>
  <si>
    <t>Sx các loại keo và formalin sử dụng cho các ngành công nghiệp chế biến gỗ, nhựa, giấy và da</t>
  </si>
  <si>
    <t>0613 841411</t>
  </si>
  <si>
    <t>0613 841418</t>
  </si>
  <si>
    <t>thianhnguyet.vu@aica-ap.com</t>
  </si>
  <si>
    <t>C. Linh (Nsöï)</t>
  </si>
  <si>
    <t>Số 1, đường 3</t>
  </si>
  <si>
    <t xml:space="preserve"> Cty CPHH Gốm sứ Toàn Quốc </t>
  </si>
  <si>
    <t>12/2001</t>
  </si>
  <si>
    <t>Sx các sp gốm sứ gia dụng (không bao gồm sứ vệ sinh), gốm sứ mỹ nghệ, giấy dán hoa văn cho sp gốm sứ, nguyên liệu đất tinh chế. Thực hiện quyền xuất khẩu, nhập khẩu.</t>
  </si>
  <si>
    <t>3542125-7</t>
  </si>
  <si>
    <t>nm@ckporcelain.com</t>
  </si>
  <si>
    <t>Ms . Mùi</t>
  </si>
  <si>
    <t>0913126251</t>
  </si>
  <si>
    <t>Số 4, đường 1</t>
  </si>
  <si>
    <t xml:space="preserve"> Nhà máy Supper Phosphat </t>
  </si>
  <si>
    <t>Supper phosphat</t>
  </si>
  <si>
    <t>3844406-3841205,188</t>
  </si>
  <si>
    <t>Ms. Dung (0918265848)</t>
  </si>
  <si>
    <t>Cty TNHH SX- TM Dịch vụ Vĩnh Lộc (Gas Sài Gòn)</t>
  </si>
  <si>
    <t xml:space="preserve"> Chiết gas </t>
  </si>
  <si>
    <t>3542 577</t>
  </si>
  <si>
    <t>Số 9, đường Cảng A (Trước là Cty TNHH Gas Sài Gòn)</t>
  </si>
  <si>
    <t>CN Cty TNHH  Con Cò Vàng 
(Trên đất cũ Cty APL)</t>
  </si>
  <si>
    <t>Sx phân bón và hợp chất nitơ
 với quy mô 9.000 tấn sp/năm</t>
  </si>
  <si>
    <t>06137186435/  0613543395</t>
  </si>
  <si>
    <t>dungtran@concovang.com;</t>
  </si>
  <si>
    <t>Mr. Đãn (GĐ) 0903 615 229</t>
  </si>
  <si>
    <t>Trần Tiến Dũng (Trở lý chủ tịch) 0938 120 185</t>
  </si>
  <si>
    <t>Số 5, đường 1</t>
  </si>
  <si>
    <t>Cty TNHH  AK Vina</t>
  </si>
  <si>
    <t>3543 730-4
546986</t>
  </si>
  <si>
    <t>jg.yang@aekyung.kr</t>
  </si>
  <si>
    <t xml:space="preserve"> Hoa</t>
  </si>
  <si>
    <t>0937378889</t>
  </si>
  <si>
    <t>Số 1, đường 2</t>
  </si>
  <si>
    <t>Cty TNHH  Công nghiệp Rock Team (VN)</t>
  </si>
  <si>
    <t>03/2004</t>
  </si>
  <si>
    <t xml:space="preserve"> Hóa chất trong ngành công nghiệp sứ </t>
  </si>
  <si>
    <t>3541 100-2</t>
  </si>
  <si>
    <t>3841 098</t>
  </si>
  <si>
    <t>nga-tran182@yahoo.com.vn; rockteamvn@vnn.vn</t>
  </si>
  <si>
    <t>Ms. Liên 0908813003</t>
  </si>
  <si>
    <t>Số 7, đường 1</t>
  </si>
  <si>
    <t>Cty TNHH Đài Việt 
(trên đất cũ Cty Thép bê tông Nhật Kiều)</t>
  </si>
  <si>
    <t>0918 019 269</t>
  </si>
  <si>
    <t>Mr trường 0918 240042</t>
  </si>
  <si>
    <t>Số 8, đường Cảng A</t>
  </si>
  <si>
    <t>Cty Shell Gas (LPG) VN TNHH</t>
  </si>
  <si>
    <t xml:space="preserve"> Tồn trữ, đóng bình và phân phối khí hóa lỏng (PLG); thiết kế, lắp đặt, bảo trì các hệ thống thiết bị sử dụng khí hóa lỏng (LPG) </t>
  </si>
  <si>
    <t>0613 841313</t>
  </si>
  <si>
    <t>0613 841042</t>
  </si>
  <si>
    <t>đã sát nhập lại cty Shell Việt Nam</t>
  </si>
  <si>
    <t>Cty TNHH Surint Omya (Vietnam) (ĐK lại Giấy phép đầu tư số 401/GP-KCN-ĐN ngày 08/7/2005)</t>
  </si>
  <si>
    <t>Thái lan-
Thụy Sỹ</t>
  </si>
  <si>
    <t>01/2007</t>
  </si>
  <si>
    <t xml:space="preserve">0613 551050-1
</t>
  </si>
  <si>
    <t>Ms Nga 0902894903</t>
  </si>
  <si>
    <t>Số 4, đường Cảng A</t>
  </si>
  <si>
    <t>Cty TNHH Hóa chất Công nghệ Samsung Việt Nam (tên cũ là Cty TNHH SSJ Vina)</t>
  </si>
  <si>
    <t>HQ-Sing</t>
  </si>
  <si>
    <t>Tồn trữ, pha trộn và xử lý các loại hóa chất được phép lưu hành tại Việt Nam. Thực hiện quyền xuất khẩu, quyền nhập khẩu và thực hiện quyền phân phối.</t>
  </si>
  <si>
    <t>han.nguyen@samsung.com; ntn.trang@samsung.com</t>
  </si>
  <si>
    <t>Mr hân 0913 769 414</t>
  </si>
  <si>
    <t>Cty phân bón Việt Nhật - ĐK lại GPĐT 
số 1383/GP ngày 27/9/1995)</t>
  </si>
  <si>
    <t>VN-NB</t>
  </si>
  <si>
    <t>12/1998</t>
  </si>
  <si>
    <t>0613 841410</t>
  </si>
  <si>
    <t>0613 841184</t>
  </si>
  <si>
    <t>thuy.ntn@jvf.com.vn; dang.tq@jvf.com.vn; lam.tx@jvf.com.vn
baotoan@jvf.com.vn</t>
  </si>
  <si>
    <t>Ms Thuy 0903125086
MS Phương 0945 749 288
Mr toàn 0913900980</t>
  </si>
  <si>
    <t>Số 1, đường 4</t>
  </si>
  <si>
    <t>Cty Shell Việt Nam TNHH</t>
  </si>
  <si>
    <r>
      <t xml:space="preserve">Sản xuất và phân phối các loại dầu nhờn, mỡ công nghiệp; nhập khẩu, tồn chứa, pha chế, đóng thùng và phân phối các loại nhựa đường; sản xuất, pha chế, tồn trữ, phân phối các loại dung môi đặc biệt, chất tạo màng làm nguyên liệu để sản xuất sơn, chất dẻo và cung cấp cho các ngành công nghiệp khác; các chất giảm độ đông đặc của dầu mỏ và khử nước trong khai thác dầu mỏ; cung cấp nguyên liệu và các chất trung gian cho sản xuất bột giặt và tẩy rửa; </t>
    </r>
    <r>
      <rPr>
        <sz val="9"/>
        <color indexed="12"/>
        <rFont val="Times New Roman"/>
        <family val="1"/>
      </rPr>
      <t>Thực hiện qyền nhập khẩu hàng hóa có mã HS 3819, 3214, 2713, 2712, 2715, 2853, 3402, 3403, 3817, 8424.</t>
    </r>
  </si>
  <si>
    <t>0613 841108-9/ 841313</t>
  </si>
  <si>
    <t>nguyen.hanh@shell.com; Dang-Duc.Cuong@shell.com;  nguyen.nguyet@shell.com; Tran.Anh@shell.com; Tho.Huynh@shell.com;</t>
  </si>
  <si>
    <t>Anh Hạnh (giám đốc tài chính): 08 38240300
Mr Cường 0936 440808; Ms Trâm 0909444908</t>
  </si>
  <si>
    <t>Số 10, đường 1</t>
  </si>
  <si>
    <t>XÍ NGHIỆP GAS GÒ DẦU- CHI NHÁNH CÔNG TY TNHH KHÍ HÓA LỎNG CỘI NGUỒN (VIỆT NAM) 
(trên đất cũ Cty Gas Công nghiệp)</t>
  </si>
  <si>
    <t>Chiết nạp, tồn trữ gas</t>
  </si>
  <si>
    <t>0613 542744</t>
  </si>
  <si>
    <t>0613542745</t>
  </si>
  <si>
    <t>godauminhtri@orinvietnam.com.vn</t>
  </si>
  <si>
    <t>0903345252 Mr Trí</t>
  </si>
  <si>
    <t>Số 10, đường Cảng A</t>
  </si>
  <si>
    <t>Cty CP gạch men V.T.C.
(Theo 370/GP-KCN-ĐN ngày 31/03/05)</t>
  </si>
  <si>
    <t xml:space="preserve">sản xuất các loại gạch men, gạch thạch anh, gạch bóng kính, gạch viền, gạch chân tường, gạch mài cạnh, gạch trang trí bao gồm công đoạn in trên các sản phẩm do Công ty sản xuất từ 28.000.000 m2/năm </t>
  </si>
  <si>
    <t>0613 541888</t>
  </si>
  <si>
    <t>0613 541898</t>
  </si>
  <si>
    <t>nhan@vtc.com.vn</t>
  </si>
  <si>
    <t>Mr nhân 098 330 3066</t>
  </si>
  <si>
    <t>09/2005</t>
  </si>
  <si>
    <t>0613 541 616-8 /      08 4101306-7</t>
  </si>
  <si>
    <t>0613 541615</t>
  </si>
  <si>
    <t>Cty TNHH Nhựa và Hóa chất TPC vina 
(Theo 1287/GP ngày 23/06/08)</t>
  </si>
  <si>
    <t>VN-TL</t>
  </si>
  <si>
    <t xml:space="preserve"> Sx bột nhựa PVC, thực hiện quyền xuất khẩu, nhập khẩu. </t>
  </si>
  <si>
    <t>082 34730 /0613 841461</t>
  </si>
  <si>
    <t>0613 841460</t>
  </si>
  <si>
    <t>tpcvina@hcm.vnn.vn;</t>
  </si>
  <si>
    <t>a. Hùng (Trg P.TH); Ms. Hương (PTGĐ)</t>
  </si>
  <si>
    <t>a. Hùng (Trg P.TH);</t>
  </si>
  <si>
    <t>Số 9, đường 1</t>
  </si>
  <si>
    <t>Cty TNHH Công nghệ Hóa chất Haein</t>
  </si>
  <si>
    <t>hictleader@gmail.com</t>
  </si>
  <si>
    <t>Số 2, đường 3</t>
  </si>
  <si>
    <t>Cty TNHH Top Solvent Việt Nam (nằm trong Cty Shell VN)</t>
  </si>
  <si>
    <t>08 3 8279 030</t>
  </si>
  <si>
    <t>(08) 38279035; (061) 3551994</t>
  </si>
  <si>
    <t xml:space="preserve">Nguyen-ngoc-anh.thu@thaioilgroup.com; Nguyen-thi-phuong.thao@thaioilgroup.com; </t>
  </si>
  <si>
    <t>Ms Thư; Mr. Bình
(Trưởng P. AT &amp; CL)</t>
  </si>
  <si>
    <t>Ms Thư 0908291280; Mr. Bình (0913742589)</t>
  </si>
  <si>
    <t>www.topsolvent.com</t>
  </si>
  <si>
    <t>Số 11, đường 1</t>
  </si>
  <si>
    <t>Cty CP Quốc tế Pancera</t>
  </si>
  <si>
    <t>0613 541905</t>
  </si>
  <si>
    <t>pancera@pancera.com.vn</t>
  </si>
  <si>
    <t>Mr Phú 0909 809 921</t>
  </si>
  <si>
    <t>Mr. Đoan (918362751); Mr. Phu (0916980921)</t>
  </si>
  <si>
    <t>Số 6, đường 1</t>
  </si>
  <si>
    <t>Cty TNHH Hóa chất &amp; phân bón Việt Tân</t>
  </si>
  <si>
    <t>Sx phân bón. Mua bán, ký gửi phân bón, hóa chất. Dịch vụ vận chuyển và xếp dỡ hàng hóa.</t>
  </si>
  <si>
    <t>0613 841463</t>
  </si>
  <si>
    <t>Cty TNHH Sản xuất cơ khí và dịch vụ Đại Phúc</t>
  </si>
  <si>
    <r>
      <t xml:space="preserve">Chiết rót dung môi hữu cơ với quy mô </t>
    </r>
    <r>
      <rPr>
        <sz val="8"/>
        <color indexed="10"/>
        <rFont val="Times New Roman"/>
        <family val="1"/>
      </rPr>
      <t>65.000 tấn/năm</t>
    </r>
  </si>
  <si>
    <t>takimman@gmail.com</t>
  </si>
  <si>
    <t>Mr mẫn 090 762 6528</t>
  </si>
  <si>
    <t>Số 5, đường Cảng A</t>
  </si>
  <si>
    <t>Số 5, đường Cảng A  (đã chuyển nhượng cho Cty Đại Phúc)</t>
  </si>
  <si>
    <t>15/10/2010</t>
  </si>
  <si>
    <t>Chi nhánh Cty TNHH Cung ứng nhựa đường tại Đồng Nai</t>
  </si>
  <si>
    <t>Lê Tâm 0913 214 026 (PTGĐ)</t>
  </si>
  <si>
    <t>Số 6, đường Cảng A</t>
  </si>
  <si>
    <t>Lô 10, đường 3</t>
  </si>
  <si>
    <t>CỘNG KCN GÒ DẦU</t>
  </si>
  <si>
    <t>VEDAN</t>
  </si>
  <si>
    <t>Cty CPHH Vedan VN</t>
  </si>
  <si>
    <t>Bột ngọt, tinh bột, acid xt</t>
  </si>
  <si>
    <t xml:space="preserve"> 0613 543148;  3825111 (BHòa)</t>
  </si>
  <si>
    <t>0613 825138</t>
  </si>
  <si>
    <t>Ô. Lượng (Cố vấn)</t>
  </si>
  <si>
    <t>TỔNG CỘNG</t>
  </si>
  <si>
    <t>Mã hoạt động (MHĐ):</t>
  </si>
  <si>
    <t xml:space="preserve"> 1: Đang hoạt động</t>
  </si>
  <si>
    <t>2: Đang xây dựng</t>
  </si>
  <si>
    <t>3: Chưa triển khai xây dựng</t>
  </si>
  <si>
    <t>4: Tạm ngưng hoạt động</t>
  </si>
  <si>
    <t>5: Đang làm thủ tục giải thể</t>
  </si>
  <si>
    <t>Chữ viết tắt:</t>
  </si>
  <si>
    <r>
      <rPr>
        <b/>
        <sz val="12"/>
        <color indexed="12"/>
        <rFont val="Times New Roman"/>
        <family val="1"/>
      </rPr>
      <t>MTV:</t>
    </r>
    <r>
      <rPr>
        <sz val="12"/>
        <color indexed="12"/>
        <rFont val="Times New Roman"/>
        <family val="1"/>
      </rPr>
      <t xml:space="preserve"> Một thành viên</t>
    </r>
  </si>
  <si>
    <r>
      <rPr>
        <b/>
        <sz val="12"/>
        <color indexed="12"/>
        <rFont val="Times New Roman"/>
        <family val="1"/>
      </rPr>
      <t xml:space="preserve">2TV: </t>
    </r>
    <r>
      <rPr>
        <sz val="12"/>
        <color indexed="12"/>
        <rFont val="Times New Roman"/>
        <family val="1"/>
      </rPr>
      <t>Hai thành viên</t>
    </r>
  </si>
  <si>
    <r>
      <rPr>
        <b/>
        <sz val="12"/>
        <color indexed="12"/>
        <rFont val="Times New Roman"/>
        <family val="1"/>
      </rPr>
      <t>2TVTL:</t>
    </r>
    <r>
      <rPr>
        <sz val="12"/>
        <color indexed="12"/>
        <rFont val="Times New Roman"/>
        <family val="1"/>
      </rPr>
      <t xml:space="preserve"> Hai thành viên trở lên</t>
    </r>
  </si>
  <si>
    <t>Ghi chú:</t>
  </si>
  <si>
    <t>Cty Shell Gas (LPG) Việt Nam TNHH được tách từ Cty Shell Việt Nam TNHH</t>
  </si>
  <si>
    <t>Cty TNHH Petronas (Việt Nam) được tách từ Cty TNHH ExxonMobil (Tính vốn đầu tư mới do tăng thêm)</t>
  </si>
  <si>
    <t>Cty APL - KCN Gò Dầu ngưng hoạt động từ ngày 01/7/2006 đến ngày 01/01/2007</t>
  </si>
  <si>
    <t>Cty TNHH Gas Coâng nghieäp</t>
  </si>
  <si>
    <t>Chieát naïp, toàn tröõ, mua baùn gas</t>
  </si>
  <si>
    <t>3543744</t>
  </si>
  <si>
    <t>Cty TNHH P &amp; F Vina (thuê nhà xưởng Cty CP Sonadezi Long Thành)</t>
  </si>
  <si>
    <t>0613.514.783-5</t>
  </si>
  <si>
    <t>alsl0906@naver.com; kt.thuynhung@yahoo.com.vn; thanhhang990@gmail.com</t>
  </si>
  <si>
    <t>Ms. Nhung (NS) C. Hà, MS hằng 0937873700</t>
  </si>
  <si>
    <t>Đã trả nhà xưởng cho Sona LT</t>
  </si>
  <si>
    <t>Cty TNHH Samhwa-VH (thuê nhà xưởng của Cty TNHH Phát triển bất động sản Daiwa House)</t>
  </si>
  <si>
    <t>Cty TNHH Japan FRP Việt Nam (trước là Cty M&amp;J) (thuê nhà xưởng Cty TNHH Phát triển bất động sản Daiwa House)</t>
  </si>
  <si>
    <t>Dự án Đầu tư dây chuyền sản xuất cà phê rang xay của Cty CP Sản xuất thương mại CDN (thuê nhà xưởng của Cty CP Vina Café Biên Hòa trong 10 năm)</t>
  </si>
  <si>
    <t>DANH SAÙCH CAÙC DOANH NGHIEÄP KCN NHÔN TRAÏCH</t>
  </si>
  <si>
    <t>SGP</t>
  </si>
  <si>
    <t>NGAØY</t>
  </si>
  <si>
    <t>TEÂN DÖÏ AÙN</t>
  </si>
  <si>
    <t>QG</t>
  </si>
  <si>
    <t>DIEÄN TÍCH</t>
  </si>
  <si>
    <t>MHÑ</t>
  </si>
  <si>
    <t>MUÏC TIEÂU SAÛN XUAÁT</t>
  </si>
  <si>
    <t>VÑK</t>
  </si>
  <si>
    <t>TS LÑ</t>
  </si>
  <si>
    <t>LÑF</t>
  </si>
  <si>
    <t>LÑVN</t>
  </si>
  <si>
    <t>THU NHAÄP</t>
  </si>
  <si>
    <t>ÑT</t>
  </si>
  <si>
    <t>Email</t>
  </si>
  <si>
    <t>KCN NHÔN TRAÏCH I</t>
  </si>
  <si>
    <t>1</t>
  </si>
  <si>
    <t xml:space="preserve">Cty TNHH MTV Phaùt trieån Ñoâ thò vaø KCN IDICO-URBIZ  </t>
  </si>
  <si>
    <t>I</t>
  </si>
  <si>
    <t xml:space="preserve">Kinh doanh phaùt trieån haï taàng </t>
  </si>
  <si>
    <t>2215360
 3560590</t>
  </si>
  <si>
    <t>061-560477;
061-32153604</t>
  </si>
  <si>
    <t>urbizco@hcm.vnn.vn;  dautu@idico.vn</t>
  </si>
  <si>
    <t>Hồi P.ĐT 0984098066</t>
  </si>
  <si>
    <t>2</t>
  </si>
  <si>
    <t>Cty CP Ñaàu tö phaùt trieån nhaø vaø Ñoâ thò UDICO</t>
  </si>
  <si>
    <t>Kinh doanh nhaø, ñieän, nöôùc, xaây döïng</t>
  </si>
  <si>
    <t xml:space="preserve">
560614</t>
  </si>
  <si>
    <t>061-560610</t>
  </si>
  <si>
    <t>udico@hcm.vnn.vn</t>
  </si>
  <si>
    <t>Mr. Hiền 0913139085</t>
  </si>
  <si>
    <t>3</t>
  </si>
  <si>
    <t>Cty Sika HH VN</t>
  </si>
  <si>
    <t>T.Só</t>
  </si>
  <si>
    <t>Phuï gia beâ toâng (xaây döïng)</t>
  </si>
  <si>
    <t>560 700</t>
  </si>
  <si>
    <t>061-560699</t>
  </si>
  <si>
    <t xml:space="preserve"> sikavietnam@vn.sika.com </t>
  </si>
  <si>
    <t xml:space="preserve">
 Mr. Công 0903716002
Ms.Thủy  0903614186</t>
  </si>
  <si>
    <t>4</t>
  </si>
  <si>
    <t>Cty TNHH Tongkook VN Spinning</t>
  </si>
  <si>
    <t xml:space="preserve">Saûn xuaát caùc saûn phaåm sôïi vaø vaûi </t>
  </si>
  <si>
    <t>560500/01~10</t>
  </si>
  <si>
    <t>061-560510</t>
  </si>
  <si>
    <t>thanhtra8502@yahoo.com.vn</t>
  </si>
  <si>
    <t>Mr.Tuấn 0908601644</t>
  </si>
  <si>
    <t>5</t>
  </si>
  <si>
    <t xml:space="preserve">CtyTNHH Posco E&amp;C </t>
  </si>
  <si>
    <t>VN-HQ</t>
  </si>
  <si>
    <t>Keát caáu theùp xaây döïng</t>
  </si>
  <si>
    <t>560849~57
560870~71</t>
  </si>
  <si>
    <t>061-848634</t>
  </si>
  <si>
    <t>hc14123@poscoenc.com</t>
  </si>
  <si>
    <t>6</t>
  </si>
  <si>
    <t>Cty CP thieát bò veä sinh Caesar VN</t>
  </si>
  <si>
    <t>ÑL</t>
  </si>
  <si>
    <t>Goám söù trang trí noäi thaát</t>
  </si>
  <si>
    <t>569090~93</t>
  </si>
  <si>
    <t>569191</t>
  </si>
  <si>
    <t>huseinma@caesar.com.tw</t>
  </si>
  <si>
    <t>Mr. Mã 0903300601</t>
  </si>
  <si>
    <t>7</t>
  </si>
  <si>
    <t>Cty Splendour TNHH</t>
  </si>
  <si>
    <t>Giaøy deùp da xuaát khaåu</t>
  </si>
  <si>
    <t>061-848569</t>
  </si>
  <si>
    <t>edwardkuo@spendourshoe.com</t>
  </si>
  <si>
    <t>Ms. Tuyết 0906682688
Ms. Hòa 01208493192</t>
  </si>
  <si>
    <t>8</t>
  </si>
  <si>
    <t>Cty TNHH Hirota Precision VN</t>
  </si>
  <si>
    <t>NHẬT</t>
  </si>
  <si>
    <t>Chi tieát cô khí, khuoân maãu</t>
  </si>
  <si>
    <t>560687/633-104</t>
  </si>
  <si>
    <t>061-549147</t>
  </si>
  <si>
    <t>vochau@hirota-vn.com</t>
  </si>
  <si>
    <t>Ms. Châu 0919255442
Ms.Phương 0909537475</t>
  </si>
  <si>
    <t>Ms. Dung Trợ lý 0908571387</t>
  </si>
  <si>
    <t>9</t>
  </si>
  <si>
    <t xml:space="preserve">Cty TNHH Loong Bieân VN </t>
  </si>
  <si>
    <t>Baït, duø, ba loâ, ñoà gia duïng ngoaøi trôøi</t>
  </si>
  <si>
    <t>560615</t>
  </si>
  <si>
    <t>3560616</t>
  </si>
  <si>
    <t>loongbien@vnn.vn - tranthiphuongthanh@yahoo.com</t>
  </si>
  <si>
    <t>Ms. Thanh 0909549439</t>
  </si>
  <si>
    <t>30/08/1999</t>
  </si>
  <si>
    <t>Cty Xe ñaïp Con Roàng VN TNHH</t>
  </si>
  <si>
    <t>SX, laép raùp xe ñaïp vaø phuï tuøng, truï caêng phoâng maøn, duïng cuï laøm vöôøn, cho thueâ nhaø xöôûng</t>
  </si>
  <si>
    <t>560625/26</t>
  </si>
  <si>
    <t>061-560627</t>
  </si>
  <si>
    <t>dragonbike@hcm.vnn.vn</t>
  </si>
  <si>
    <t>Ms. Đào 0918384009</t>
  </si>
  <si>
    <t>Cty TNHH  KHKT Texhong Nhơn Trạch (cũ Lieân minh Vina)</t>
  </si>
  <si>
    <t>Kéo sợi, dệt vải, không bao gồm công đđoạn nhộm trong quy trình sản xuất</t>
  </si>
  <si>
    <t>560606~608</t>
  </si>
  <si>
    <t>560609</t>
  </si>
  <si>
    <t>zhoubq@texhong.com</t>
  </si>
  <si>
    <t>12</t>
  </si>
  <si>
    <t>Cty TNHH Thaêng Xuyeân VN (giải thể 16/01/2012)</t>
  </si>
  <si>
    <t>SX ñoà duøng trong nhaø, duïng cuï Y teá, theå thao</t>
  </si>
  <si>
    <t>560131</t>
  </si>
  <si>
    <t>061-549535</t>
  </si>
  <si>
    <t>13</t>
  </si>
  <si>
    <t>Cty CPHH Chang Yih</t>
  </si>
  <si>
    <t>SX caùc loaïi gaïch men vaø gaïch myõ thuaät</t>
  </si>
  <si>
    <t>3560770-775</t>
  </si>
  <si>
    <t>061-560778-9</t>
  </si>
  <si>
    <t>changyih@changyih-ceramic.com</t>
  </si>
  <si>
    <t>Ms. Vân Anh 0902962900</t>
  </si>
  <si>
    <t>Cty TNHH IL Kwang Vina</t>
  </si>
  <si>
    <t>Nhuoäm vaûi</t>
  </si>
  <si>
    <t>3569591~95</t>
  </si>
  <si>
    <t>061-569590</t>
  </si>
  <si>
    <t>ilkwangvina@yahoo.com</t>
  </si>
  <si>
    <t>Long 0976703467</t>
  </si>
  <si>
    <t>15</t>
  </si>
  <si>
    <t>Cty TNHH Wooree Vina</t>
  </si>
  <si>
    <t>SX caùc loaïi ñeøn chieáu saùng</t>
  </si>
  <si>
    <t>560859~62</t>
  </si>
  <si>
    <t>061-560858</t>
  </si>
  <si>
    <t>thkim@wooree.co.kr</t>
  </si>
  <si>
    <t>Mr. Nhi 0918764343</t>
  </si>
  <si>
    <t>16</t>
  </si>
  <si>
    <t>Cty TNHH Ñaøi Ñaït</t>
  </si>
  <si>
    <t>SX, Gia coâng oáng giaáy duøng cho ngaønh deät vaø sôïi</t>
  </si>
  <si>
    <t>560898</t>
  </si>
  <si>
    <t>3560900</t>
  </si>
  <si>
    <t>daidat899@gmail.com</t>
  </si>
  <si>
    <t>Mr. Mẫn 0913686508</t>
  </si>
  <si>
    <t>17</t>
  </si>
  <si>
    <t>Cty TNHH MM United Sweethearts VN</t>
  </si>
  <si>
    <t>Malai</t>
  </si>
  <si>
    <t>SX caùc SP may maëc</t>
  </si>
  <si>
    <t>560706~708</t>
  </si>
  <si>
    <t xml:space="preserve"> ngocno@mweusg.com thanhthoa@mweusg.com
 nttrang@mweusg.com
</t>
  </si>
  <si>
    <t>Mr. Nở 0908329213
MS. Thoa
Ms. Trang</t>
  </si>
  <si>
    <t>18</t>
  </si>
  <si>
    <t>Cty TNHH nhöïa CN Chung Long VN</t>
  </si>
  <si>
    <t xml:space="preserve">SX phuï kieän, thieát bò veä sinh </t>
  </si>
  <si>
    <t>3569158~60</t>
  </si>
  <si>
    <t>061-549690</t>
  </si>
  <si>
    <t>Ms.Chi 0903853048</t>
  </si>
  <si>
    <t>19</t>
  </si>
  <si>
    <t>Cty TNHH CN Goám söù Xie Xing 
(Cuõ:Ho Yeh VN)</t>
  </si>
  <si>
    <t>Sx caùc saûn phaåm cô khí duøng cho sx gaïch men</t>
  </si>
  <si>
    <t>061-549803</t>
  </si>
  <si>
    <t>xiexingceramic@vnn.vn</t>
  </si>
  <si>
    <t>20</t>
  </si>
  <si>
    <t>Cty TNHH Akzo Nobel Chang Cheng VN</t>
  </si>
  <si>
    <t>Sx boät sôn öùng duïng trong moâi tröôøng tónh ñieän</t>
  </si>
  <si>
    <t>lana.luong@akzonobel.com</t>
  </si>
  <si>
    <t>Ms. Thanh 01247727399</t>
  </si>
  <si>
    <t>21</t>
  </si>
  <si>
    <t>Cty TNHH C&amp;H VN  (Samwoo cũ ) bán lại Hwa seung Vina</t>
  </si>
  <si>
    <t>Sx, cheá bieán da, da nhaân taïo vaø caùc sp töø da</t>
  </si>
  <si>
    <t>560494, 560 825-8</t>
  </si>
  <si>
    <t>061-560 824</t>
  </si>
  <si>
    <t>22</t>
  </si>
  <si>
    <t>Cty TNHH Premier</t>
  </si>
  <si>
    <t xml:space="preserve">Sản xuất các loại dây thun và nguyên liệu cao cấp để sản xuất quần áo xuất khẩu
Sản xuất phụ liệu cho ngành dệt và sản xuất các sản phẩm sợi chỉ, thun </t>
  </si>
  <si>
    <t>560832</t>
  </si>
  <si>
    <t xml:space="preserve">bichlien@premirelastic.com.vn personnel@premierelastic.com.vn
</t>
  </si>
  <si>
    <t>Mr. Lực 0903321490(bảo trì) -Ms. Liên phụ trách MT 0909318480</t>
  </si>
  <si>
    <t>23</t>
  </si>
  <si>
    <t>Cty TNHH Theùp Kos Việt Nam (Dongbang cũ )</t>
  </si>
  <si>
    <t>Sx theùp khoâng gæ chuyeân duïng</t>
  </si>
  <si>
    <t>560812, 13</t>
  </si>
  <si>
    <t>nhnguyensa@gmail.com</t>
  </si>
  <si>
    <t>Mr.Sơn 0906824721 (phụ trach MT)</t>
  </si>
  <si>
    <t>24</t>
  </si>
  <si>
    <t xml:space="preserve">Cty TNHH High Point VN </t>
  </si>
  <si>
    <t>Panama</t>
  </si>
  <si>
    <t>Sx tuùi xaùch vaø vali xuaát khaåu</t>
  </si>
  <si>
    <t>560864~66</t>
  </si>
  <si>
    <t>061-549714</t>
  </si>
  <si>
    <r>
      <t>highpoint</t>
    </r>
    <r>
      <rPr>
        <sz val="10"/>
        <color indexed="17"/>
        <rFont val="Arial"/>
        <family val="2"/>
      </rPr>
      <t>@hcm.vnn.vn</t>
    </r>
  </si>
  <si>
    <t>Mr.Tài 0917401440
Mr. Sồi 0917401440</t>
  </si>
  <si>
    <t>25</t>
  </si>
  <si>
    <t>Cty TNHHCN Swan VN</t>
  </si>
  <si>
    <t>Sx bình chöùa khí, gia coâng laép raùp maùy neùn khí</t>
  </si>
  <si>
    <t>560045-8</t>
  </si>
  <si>
    <t>061-560049</t>
  </si>
  <si>
    <t>swanvn.tongvu@gmail.com
swanvn@vnn.vn</t>
  </si>
  <si>
    <t>Mr.Giang 0907005888</t>
  </si>
  <si>
    <t>26</t>
  </si>
  <si>
    <t>Cty TNHH Deät Daewon VN</t>
  </si>
  <si>
    <t>Sx sôïi caùc loaïi, nhuoäm</t>
  </si>
  <si>
    <t>569588~ 89</t>
  </si>
  <si>
    <t>3569587</t>
  </si>
  <si>
    <t>trihoangcong@yahoo.com</t>
  </si>
  <si>
    <t>Ms.Huệ 0918047900</t>
  </si>
  <si>
    <t>Mr. Trí 0903.650.741 NS</t>
  </si>
  <si>
    <t>27</t>
  </si>
  <si>
    <t>Cty CP SXKD vaät lieäu xaây döïng IDICO</t>
  </si>
  <si>
    <t>Gaïch</t>
  </si>
  <si>
    <t>848709
848802</t>
  </si>
  <si>
    <t>061-560132,560724-5</t>
  </si>
  <si>
    <t>28</t>
  </si>
  <si>
    <t>Laép maùy 45.1</t>
  </si>
  <si>
    <t>Laép ñaët maùy moùc, thieát bò</t>
  </si>
  <si>
    <t>8297527-848755,540069/560312~19</t>
  </si>
  <si>
    <t>8201455/848947</t>
  </si>
  <si>
    <t>lilamattc2@hcm.vnn.vn</t>
  </si>
  <si>
    <t>Mr. Phái 0908160525</t>
  </si>
  <si>
    <t>29</t>
  </si>
  <si>
    <t>Cty TNHH Hwaseung Vina</t>
  </si>
  <si>
    <t>Sx giaøy theå thao</t>
  </si>
  <si>
    <t>061-549804</t>
  </si>
  <si>
    <t>whchoi@hsvina.com</t>
  </si>
  <si>
    <t>Mr. Lộc 0918539013
Ms. Nguyệt 0908078578 - Mr. Tuấn CĐ 0918147451</t>
  </si>
  <si>
    <t>Tuấn Anh Nsu 0919685050
C.Huyền KT 0903173990</t>
  </si>
  <si>
    <t>30</t>
  </si>
  <si>
    <t>Cty TNHH Seo Incheon (Bu Kyeong cuõ)</t>
  </si>
  <si>
    <t>Sản xuất các loại lều xếp, khung lều và các phụ kiện đi kèm
Sản xuất bàn ghế sopha bằng gỗ (từ nguồn gỗ nhập khẩu chính ngạch) và bằng da (đã qua sơ chế và nhập khẩu)</t>
  </si>
  <si>
    <t>3569286~89</t>
  </si>
  <si>
    <t>061 - 549719</t>
  </si>
  <si>
    <t>nguyenhuuuduc1303@gmail.com</t>
  </si>
  <si>
    <t>Ms.Ngọc 0937919028, Mr.Đức 0902618224 phdich, Truc 0909256169</t>
  </si>
  <si>
    <t>31</t>
  </si>
  <si>
    <t xml:space="preserve">Cty TNHH ACE Pacific VN (Shih Jung cũ) </t>
  </si>
  <si>
    <t>SX duïng cuï naáu aên, ñoà gia duïng</t>
  </si>
  <si>
    <t>560326 (Bveä); 560874(VP),3569075,76</t>
  </si>
  <si>
    <t>061-560872</t>
  </si>
  <si>
    <t>ace-pacific@majesticace.com.tw</t>
  </si>
  <si>
    <t>Ms. Trang 0937665377</t>
  </si>
  <si>
    <t>32</t>
  </si>
  <si>
    <t>Cty TNHH Vieät Tín (VN) ( giải thể)</t>
  </si>
  <si>
    <t>Ñoà goã vaên phoøng, gia duïng</t>
  </si>
  <si>
    <t>3560369
/3560838~42</t>
  </si>
  <si>
    <t>061-540011</t>
  </si>
  <si>
    <t>33</t>
  </si>
  <si>
    <t>Cty TNHH Ñaëng Tö Kyù
(xd gd1tại Bình Dương)</t>
  </si>
  <si>
    <t>SX da thuoäc vaø PU</t>
  </si>
  <si>
    <t>3569541~43</t>
  </si>
  <si>
    <t>3569541</t>
  </si>
  <si>
    <t>dangtuky@hcm.vnn.vn</t>
  </si>
  <si>
    <t>Ms. Ngọc 0916358447</t>
  </si>
  <si>
    <t>34</t>
  </si>
  <si>
    <t>Cty TNHH Quoác teá Nguyeân Höng (Ñaïi Taân cũ)</t>
  </si>
  <si>
    <t>SX, gia coâng, laép raùp moâ tô … (TP, BTP)</t>
  </si>
  <si>
    <t>540061~62,
848728/758</t>
  </si>
  <si>
    <t>nu_yuanhsin@yahoo.com</t>
  </si>
  <si>
    <t>Ms. Hiền 01226880069</t>
  </si>
  <si>
    <t>35</t>
  </si>
  <si>
    <t>Cty TNHH Coå phaàn Nhuaän Thaùi</t>
  </si>
  <si>
    <t>SX keõm cuoän vaø saûn phaåm töø keõm</t>
  </si>
  <si>
    <t>560238
/540131/132</t>
  </si>
  <si>
    <t>061-540133</t>
  </si>
  <si>
    <t xml:space="preserve"> hue.nhuanthai@gmail.com</t>
  </si>
  <si>
    <t>Ms. Huệ 01642945673</t>
  </si>
  <si>
    <t>36</t>
  </si>
  <si>
    <t>Cty TNHH Coå phaàn saét theùp Löïc Baûo</t>
  </si>
  <si>
    <t>Daây keõm, daây theùp, theùp khoâng gæ, daây theùp maï, ñinh, kim theùp</t>
  </si>
  <si>
    <t>3560817</t>
  </si>
  <si>
    <t>3560821</t>
  </si>
  <si>
    <t>xuyena12@yahoo.com</t>
  </si>
  <si>
    <t>Ms. Xuyên 0975207419</t>
  </si>
  <si>
    <t>37</t>
  </si>
  <si>
    <t>Cty TNHH thöïc phaåm NFC</t>
  </si>
  <si>
    <t>Noâng, thuûy, haûi saûn, thöïc phaåm saáy khoâ, thöùc aên nhanh, MB hoùa chaát, NL ngaønh thöïc phaåm</t>
  </si>
  <si>
    <t>560107/08</t>
  </si>
  <si>
    <t xml:space="preserve">nfc-factory@naturefoods.com.vn
hieu.ttt@naturefoods.com.vn
</t>
  </si>
  <si>
    <t>A. Sơn 0909268168</t>
  </si>
  <si>
    <t>38</t>
  </si>
  <si>
    <t>472023000583</t>
  </si>
  <si>
    <t>Cty TNHH CN Elma Vieät Nam</t>
  </si>
  <si>
    <t>Sx &amp; gia coâng linh kieän, phuï tuøng PTVT …</t>
  </si>
  <si>
    <t>560088, 560038</t>
  </si>
  <si>
    <t>061-560039</t>
  </si>
  <si>
    <t>quynhthu1509@gmail.com
 tranhuyen1120@gmail.com
 danghongmien@gmail.com</t>
  </si>
  <si>
    <t>39</t>
  </si>
  <si>
    <t>Cty TNHH CN Thoâng Thaät</t>
  </si>
  <si>
    <t>SX, gia coâng chi tieát, lkieän nhoâm cho ñoäng cô ñieän, moâ tô</t>
  </si>
  <si>
    <t>560092~95</t>
  </si>
  <si>
    <t>061-560091</t>
  </si>
  <si>
    <t>Mr.Thân 0938709123</t>
  </si>
  <si>
    <t>40</t>
  </si>
  <si>
    <t>Cty CP Bao bì Nhôn Traïch</t>
  </si>
  <si>
    <r>
      <t xml:space="preserve">Bao bì, ñaïi lyù kyù gôûi vaät tö ngaønh BB, cô khí </t>
    </r>
    <r>
      <rPr>
        <sz val="10"/>
        <rFont val="Times New Roman"/>
        <family val="1"/>
      </rPr>
      <t>(A. chau T.phong 0919507587)</t>
    </r>
  </si>
  <si>
    <t>560128~29</t>
  </si>
  <si>
    <t>baobi_nhontrach@yahoo.com.vn</t>
  </si>
  <si>
    <t xml:space="preserve">A.Duy 0977238149
A.Phong 0919507587 </t>
  </si>
  <si>
    <t>Mr. Đoàn 0913690022</t>
  </si>
  <si>
    <t>41</t>
  </si>
  <si>
    <t xml:space="preserve">Cty TNHH Baùch thaønh (Hung Lee củ)
</t>
  </si>
  <si>
    <t>SX gaïch men</t>
  </si>
  <si>
    <t>3560807~810</t>
  </si>
  <si>
    <t>3560105</t>
  </si>
  <si>
    <t>INFO@BACHTHANHCERAMIC.COM</t>
  </si>
  <si>
    <t>Mr. Tịnh 0918188499
Quang Anh 0909104627</t>
  </si>
  <si>
    <t>42</t>
  </si>
  <si>
    <t>Cty TNHH  CN Tai-Tech</t>
  </si>
  <si>
    <t>Phuï tuøng oâtoâ, xe gaén maùy, c.cuï kim loaïi, kmaãu</t>
  </si>
  <si>
    <t>560188/189</t>
  </si>
  <si>
    <t>061-560187</t>
  </si>
  <si>
    <t>taitechforge@gmail.com</t>
  </si>
  <si>
    <t>Ms. Liên 0987001218</t>
  </si>
  <si>
    <t>43</t>
  </si>
  <si>
    <t>Cty TNHH Hangdo Vina</t>
  </si>
  <si>
    <t>Khuoân giaøy</t>
  </si>
  <si>
    <t>560113~15; 549743</t>
  </si>
  <si>
    <t>061-560116,549743</t>
  </si>
  <si>
    <t>anhhoahy@gmail.com</t>
  </si>
  <si>
    <t>Ms. Lan 0942387006</t>
  </si>
  <si>
    <t>44</t>
  </si>
  <si>
    <t xml:space="preserve">Cty LD CN goám söù Dian Ya </t>
  </si>
  <si>
    <t>VN-DL</t>
  </si>
  <si>
    <t>Sx caùc loaïi ñaù granit nhaân taïo, gaïch boùng kính</t>
  </si>
  <si>
    <t>560076/077</t>
  </si>
  <si>
    <t>061-560087,560057</t>
  </si>
  <si>
    <t>dianyadn@vnn.vn</t>
  </si>
  <si>
    <t>Ms.Trâm 0908181127, 
0902652449</t>
  </si>
  <si>
    <t>45</t>
  </si>
  <si>
    <t>Cty TNHH Hong Won Vina (DaeYou cuõ)</t>
  </si>
  <si>
    <t>Sx nhuoäm caùc loaïi nguyeân lieäu cho ngaønh giaøy</t>
  </si>
  <si>
    <t>560349; 560348</t>
  </si>
  <si>
    <t>061-560351</t>
  </si>
  <si>
    <t>hongwon_kcn1@vnn.vn</t>
  </si>
  <si>
    <t>46</t>
  </si>
  <si>
    <t>Cty TNHH Fine Cable Vina</t>
  </si>
  <si>
    <t xml:space="preserve">SX daây theùp khoâng gæ vaø caùc loaïi daây theùp ñaëc bieät </t>
  </si>
  <si>
    <t>560228/560328/29</t>
  </si>
  <si>
    <t>061-560229</t>
  </si>
  <si>
    <t>fchan@fine-cable.co.kr</t>
  </si>
  <si>
    <t>47</t>
  </si>
  <si>
    <t>Cty TNHH Furnitech Components VN</t>
  </si>
  <si>
    <t>TQ+UC+ML</t>
  </si>
  <si>
    <t>Khung kim loaïi, chi tieát kim oaïi cho san phaåm goã</t>
  </si>
  <si>
    <t>560385-409</t>
  </si>
  <si>
    <t>personre@furnitech.com.vn</t>
  </si>
  <si>
    <t>48</t>
  </si>
  <si>
    <t>Cty TNHH  PoscoVST</t>
  </si>
  <si>
    <t>Sx theùp khoâng gæ caùn nguoäi</t>
  </si>
  <si>
    <t>560360~63</t>
  </si>
  <si>
    <t>duong.chau@posco.net</t>
  </si>
  <si>
    <t>Ms.Châu 0918520798
Cường 0905289782</t>
  </si>
  <si>
    <t>49</t>
  </si>
  <si>
    <t>Cty TNHH Coâng nghieäp T.A VN</t>
  </si>
  <si>
    <t>My</t>
  </si>
  <si>
    <t>Cöûa gioù daønh cho heä thoáng maùy laïnh</t>
  </si>
  <si>
    <t>560458~61</t>
  </si>
  <si>
    <t xml:space="preserve"> t_avietnam@vnn.vn</t>
  </si>
  <si>
    <t>50</t>
  </si>
  <si>
    <t>Cty TNHH AVCO VN</t>
  </si>
  <si>
    <t>VN- Is</t>
  </si>
  <si>
    <t>Hoùa chaát ngaønh deät, nhuoâm …</t>
  </si>
  <si>
    <t xml:space="preserve"> mrp@avcovietnam.com.vn</t>
  </si>
  <si>
    <t>A. Minh 0989593510 -
 Trợ lý TGĐ
Ms. Oanh 0903187647 NS</t>
  </si>
  <si>
    <t>51</t>
  </si>
  <si>
    <t xml:space="preserve">Cty TNHH White Glove </t>
  </si>
  <si>
    <t>SX găng tay cao su</t>
  </si>
  <si>
    <t xml:space="preserve"> whiteglove.co.ltd@gmail
phuongwglove@yahoo.com.vn</t>
  </si>
  <si>
    <t>Ms. Yến 01696363909
Ms. Phương 0902814681</t>
  </si>
  <si>
    <t>52</t>
  </si>
  <si>
    <t>20/6/2005</t>
  </si>
  <si>
    <t>Cty TNHH Quoác teá Samjin</t>
  </si>
  <si>
    <t>Chaát taåy röûa, taïo boït, laøm meàm vaøhoùa chaát khaùc trong ngaønh deät, sôïi</t>
  </si>
  <si>
    <t>560902~04</t>
  </si>
  <si>
    <t>53</t>
  </si>
  <si>
    <t>Cty TNHH Liann Wan ( Sen He cũ)</t>
  </si>
  <si>
    <t xml:space="preserve">Sản xuất giày  </t>
  </si>
  <si>
    <t>Ms. Lân 0913535373
Ms. Phụng 0932655962</t>
  </si>
  <si>
    <t>(Ms.Thanh 0908234332)</t>
  </si>
  <si>
    <t>54</t>
  </si>
  <si>
    <t>Cty TNHH Majestic Enterprise</t>
  </si>
  <si>
    <t>Island</t>
  </si>
  <si>
    <t>Hoäp, tuùi ñöïng nhaïc cuï, vali, tuùi xaùchï; daây buoäc coå vaät nuoâi</t>
  </si>
  <si>
    <t>560641~45</t>
  </si>
  <si>
    <t>majestic.renshi01@majestic.com.tw</t>
  </si>
  <si>
    <t>Ms. Hà 0908000613
Ms.Tâm 0933826082</t>
  </si>
  <si>
    <t>Ms.Tâm 0933826082</t>
  </si>
  <si>
    <t>55</t>
  </si>
  <si>
    <t>14/3/2006</t>
  </si>
  <si>
    <t>Cty TNHH CN Theùp Shin Chan</t>
  </si>
  <si>
    <t xml:space="preserve">Sản xuất sắt tấm từ tôn cuộn và các sản phẩm từ sắt tấm
Sản xuất lưới từ tôn cuộn và kim loại, thực hiện quyền xuất khẩu và nhập khẩu </t>
  </si>
  <si>
    <t>569198~200</t>
  </si>
  <si>
    <t>569199</t>
  </si>
  <si>
    <t>shinchang@vnn.vn</t>
  </si>
  <si>
    <t>Ms. Tuyết 01285639139</t>
  </si>
  <si>
    <t>56</t>
  </si>
  <si>
    <t>20/3/2006</t>
  </si>
  <si>
    <t>Cty TNHH CN Chean Shin (VN)</t>
  </si>
  <si>
    <t>SP vaø chi tieát cao su toång hôïp cho ngaønh deät</t>
  </si>
  <si>
    <t>569126~129</t>
  </si>
  <si>
    <t>569129</t>
  </si>
  <si>
    <t>cheanshinvn@gmail.com</t>
  </si>
  <si>
    <t>Ms. Duyên 0937745177</t>
  </si>
  <si>
    <t>57</t>
  </si>
  <si>
    <t>26/5/2004</t>
  </si>
  <si>
    <t>Cty TNHH CN TBD Nhôn Traïch</t>
  </si>
  <si>
    <t>Saûn xuaát cô khí luyeän kim, kim loaïi maøu…, cheá taïo maùy moùc, thieát bò coâng nghieäp vaø noâng nghieäp…</t>
  </si>
  <si>
    <t>560424, 848191</t>
  </si>
  <si>
    <t>A.Bích 0986424444 - 0902.499564</t>
  </si>
  <si>
    <t>58</t>
  </si>
  <si>
    <t>473042000003</t>
  </si>
  <si>
    <t>15/8/06</t>
  </si>
  <si>
    <t>Cty TNHH sợi DSCM Vina</t>
  </si>
  <si>
    <t>SX caùc loaïi boïc daây ñieän vaø daây caùp</t>
  </si>
  <si>
    <t>3569041~43</t>
  </si>
  <si>
    <t>3569042</t>
  </si>
  <si>
    <t>dsv002@ds-holdings.com
dsv003@ds-holdings.com</t>
  </si>
  <si>
    <t>Mr.Siêu 0918708189</t>
  </si>
  <si>
    <t>Mai Thanh</t>
  </si>
  <si>
    <t>59</t>
  </si>
  <si>
    <t>22/5/07</t>
  </si>
  <si>
    <t>Cty TNHH Taeyang Saigon</t>
  </si>
  <si>
    <t>Sx phụ tùng, linh kiện của máy cán thép, máy tiện, máy xử lý nhiệt; Sx bộ đồ dùng bàn ăn, bộ đồ dùng nhà bếp băng thép không gỉ</t>
  </si>
  <si>
    <t>3569253~54</t>
  </si>
  <si>
    <r>
      <t>h</t>
    </r>
    <r>
      <rPr>
        <sz val="12"/>
        <color indexed="17"/>
        <rFont val="Times New Roman"/>
        <family val="1"/>
      </rPr>
      <t xml:space="preserve">.thanh@tysc.co.kr </t>
    </r>
  </si>
  <si>
    <t>Ms. Hiếu 0908394980
Ms. Thanh 0988831531</t>
  </si>
  <si>
    <t>60</t>
  </si>
  <si>
    <t>08/6/2007</t>
  </si>
  <si>
    <t>Cty TNHH Bột kim loại Julien Việt Nam</t>
  </si>
  <si>
    <t xml:space="preserve">Sản xuất bột đồng, bột thiếc, bột kẽm, bột inox, bột đồng thiếc, bột đồng kẽm, bột đồng sắt. </t>
  </si>
  <si>
    <t xml:space="preserve"> buithuy1175@gmail.com</t>
  </si>
  <si>
    <t>Ms. Thúy 0907282802
Ms. My 01647074704</t>
  </si>
  <si>
    <t>61</t>
  </si>
  <si>
    <t>30/10/07</t>
  </si>
  <si>
    <t>Cty TNHH Kang Yuan ( Metal-tech cũ )</t>
  </si>
  <si>
    <t>Sản xuất các sản phẩm cấu kiện kim loại (không bao gồm công đoạn xi mạ), Dập ép và cán kim loại (không bao gồm công đoạn xi mạ). Sản xuất máy móc thiết bị cho ngành dệt, may và da(không baogo62m công đoạn xi ma). Sản xuất lắp ráp các linh kiện máy may, cần nối vít vắt (không bao gồm công đoạn xi mạ).</t>
  </si>
  <si>
    <t>3568099</t>
  </si>
  <si>
    <t>3568098</t>
  </si>
  <si>
    <t>huynhthi.hoang@kangyuan.vn</t>
  </si>
  <si>
    <t>Ms. Nương 01664353092
Mr.Sáng 01657455641
Ms. Hoàng 0902692967</t>
  </si>
  <si>
    <t>Ms. Hoàng 0902692967</t>
  </si>
  <si>
    <t>62</t>
  </si>
  <si>
    <t>01/4/08</t>
  </si>
  <si>
    <t>Cty TNHH Phospin</t>
  </si>
  <si>
    <t>Sản xuất và gia công các loại nhãn mác dùng cho giày thể thao; gia công in, ép, thêu vi tính các loại nhãn mác dùng cho giày thể thao</t>
  </si>
  <si>
    <t>3569667</t>
  </si>
  <si>
    <t>3569670</t>
  </si>
  <si>
    <t>phospin@vnn.vn</t>
  </si>
  <si>
    <t>Ms. Châu 0918745124</t>
  </si>
  <si>
    <t>Ms.châu</t>
  </si>
  <si>
    <t>63</t>
  </si>
  <si>
    <t>02/5/08</t>
  </si>
  <si>
    <t xml:space="preserve">Cty TNHH Hoá chất HS Việt Nam </t>
  </si>
  <si>
    <t>Sản xuất giày thể thao và các bộ phận của giày</t>
  </si>
  <si>
    <t>64</t>
  </si>
  <si>
    <t>Cty TNHH E.Z Sport</t>
  </si>
  <si>
    <t>Sản xuất bao bì cartoon, gia công phụ liệu cho giầy.</t>
  </si>
  <si>
    <t>3560806</t>
  </si>
  <si>
    <t>3560805</t>
  </si>
  <si>
    <t>info@ezvina.com</t>
  </si>
  <si>
    <t>Ms. Yến 0909404469 -Phiên dịch
Ms. Trang 0908075404 NS</t>
  </si>
  <si>
    <t>65</t>
  </si>
  <si>
    <t>472031000740</t>
  </si>
  <si>
    <t>22/6/09</t>
  </si>
  <si>
    <t>Cty Cổ phần Phương Anh</t>
  </si>
  <si>
    <t>Sản xuất bao bì carton; sản xuất các sản phẩm may mặc để xuất khẩu; sản xuất, lắp ráp các chi tiết cơ khí dùng trong lĩnh vực xây dựng (như khung nhà, khung cửa, vì kèo, các cấu kiện phụ…)</t>
  </si>
  <si>
    <t>66</t>
  </si>
  <si>
    <t>Cty TNHH An Đạt (tên cũ Chan Jan)</t>
  </si>
  <si>
    <t>Sản xuất sợi và chỉ các loại (không bao gồm công đoạn nhuộm)</t>
  </si>
  <si>
    <t>3568778 -9</t>
  </si>
  <si>
    <t>Ms. Điệp 0944471007</t>
  </si>
  <si>
    <t>67</t>
  </si>
  <si>
    <t>16/5/2011</t>
  </si>
  <si>
    <t xml:space="preserve">Cty TNHH Wha Il (xưởng 2 của KCN 2) </t>
  </si>
  <si>
    <t>II</t>
  </si>
  <si>
    <t>Dệt vải các loại</t>
  </si>
  <si>
    <t>3568032 ~34</t>
  </si>
  <si>
    <t>3568031</t>
  </si>
  <si>
    <t>Mr. Thiện 0909193183</t>
  </si>
  <si>
    <t>68</t>
  </si>
  <si>
    <t>UC-VN</t>
  </si>
  <si>
    <t>Sản xuất bê tông đóng gói hỗn hợp khô, vữa đóng gói hỗn hợp khô, vữa trát đóng gói hỗn hợp khô, vôi đóng gói hỗn hợp khô</t>
  </si>
  <si>
    <t>3569780</t>
  </si>
  <si>
    <t>3569781</t>
  </si>
  <si>
    <t>Ms. Hợp 0919876087
Ms. Na 0908995034</t>
  </si>
  <si>
    <t>69</t>
  </si>
  <si>
    <t>Cty TNHH KCTC Vina</t>
  </si>
  <si>
    <t>Sản  xuất các thiết bị cơ khí, thiết bị điện (không có công đoạn xi mạ. Kinh doanh bất động sản (kinh doanh kho bãi, kho ngoại quan. Doanh nghiệp chỉ được triển khai hoạt động sau khi đáp ứng đầy đủ các điều kiện theo quy định của pháp luật).</t>
  </si>
  <si>
    <t>3568051</t>
  </si>
  <si>
    <t>dungpt@kctcvn.com</t>
  </si>
  <si>
    <t>Mr. Huynh 0903955059
A.Chí 0903752606 - 0906800666 -  0906.960.878 Dung</t>
  </si>
  <si>
    <t>70</t>
  </si>
  <si>
    <t>3560493 ~ 494</t>
  </si>
  <si>
    <t>jwvina@jwtechco.com</t>
  </si>
  <si>
    <t>Ms. Hương 0908205085
Ms. Hà 0906673647</t>
  </si>
  <si>
    <t>71</t>
  </si>
  <si>
    <t>Cty TNHH Vina Tak   (Uginox đổi tên Arcelormitall cũ )</t>
  </si>
  <si>
    <t>Sản xuất ống thép lót polyethylene, các sản phẩm sử dụng ống thép và ống thép không gỉ, sản xuất máy móc thiết bị và ống lắp đặt theo bộ (ống unit) sử dụng cho các ngành công nghiệp (ngành xây dựng, lắp đặt nhà xưởng, ngành cấp thoát nước, ngành hóa chất, ngành chế biến thực phẩm,...) không bao gồm công đoạn xi mạ</t>
  </si>
  <si>
    <t>3566132</t>
  </si>
  <si>
    <t>3566134</t>
  </si>
  <si>
    <t>vuanh@vinatak.com.vn</t>
  </si>
  <si>
    <t>0978780440 A. Vũ Anh</t>
  </si>
  <si>
    <t>72</t>
  </si>
  <si>
    <r>
      <t>Cty TNHH GS Tech VN</t>
    </r>
    <r>
      <rPr>
        <sz val="10"/>
        <color indexed="10"/>
        <rFont val="Times New Roman"/>
        <family val="1"/>
      </rPr>
      <t xml:space="preserve"> (thuê nhà xưởng của Cty TNHH Wooree Vina)</t>
    </r>
  </si>
  <si>
    <t>73</t>
  </si>
  <si>
    <t>Cty TNHH Kuang Gun Textile VN (đã giải thể xóa tên)</t>
  </si>
  <si>
    <t>Sản xuâất các loại vải, sản xuất các loại sản phẩm may mặc (bao gồm công đoạn in ấn trên sản phẩm)</t>
  </si>
  <si>
    <t>74</t>
  </si>
  <si>
    <t>14/8/2013</t>
  </si>
  <si>
    <t>Cty TNHH Shinwon VN (không triển khai xây dựng)</t>
  </si>
  <si>
    <t>Sản xuâất các loại sản phẩm may mặc; sản xuất nguyên phụ liệu ngành giày.</t>
  </si>
  <si>
    <t>75</t>
  </si>
  <si>
    <t>18/12/2013</t>
  </si>
  <si>
    <r>
      <t xml:space="preserve">Cty TNHH Marvellous Land VN </t>
    </r>
    <r>
      <rPr>
        <sz val="10"/>
        <color indexed="10"/>
        <rFont val="Times New Roman"/>
        <family val="1"/>
      </rPr>
      <t xml:space="preserve"> (thuê nhà xưởng của Cty TNHH Loong Biên)</t>
    </r>
  </si>
  <si>
    <t>từ nguồn nguyên liệu gỗ hợp pháp: ván ép, văn mỏng các loại, sản phẩ trang trí nội thất, sản phẩm mộc dân dụng (giường, tủ, bàn ghế…)</t>
  </si>
  <si>
    <t>3569817</t>
  </si>
  <si>
    <t>thienlampham90@gmail.com</t>
  </si>
  <si>
    <t>76</t>
  </si>
  <si>
    <t>18/4/2014</t>
  </si>
  <si>
    <r>
      <t xml:space="preserve">Cty TNHH Liên doanh Fusin-Dragon </t>
    </r>
    <r>
      <rPr>
        <sz val="10"/>
        <color indexed="10"/>
        <rFont val="Times New Roman"/>
        <family val="1"/>
      </rPr>
      <t>(thuê nhà xưởng Cty Xe đạp con Rồng VN TNHH)</t>
    </r>
  </si>
  <si>
    <t>Sản xuất và lắp ráp xe đạp, linhkienej và phụ tùng xe đạp, xe đạp diện và xe đạp  có gắn động cơ với quy mô 700.000 sản phẩm/năm; Sản xuất nội thất gồm giường, tủ, bàn ghế các loại với quy mô 500.000 sản phẩm/năm; gia công cơ khí, sản xuất các cấu kiện kim loại với quy mô 50.000 sản phẩm/năm; sản xuất xe lăn với quy mô 50.000 sản phẩm/năm</t>
  </si>
  <si>
    <t>xuantuan@fusindragon.com.vn</t>
  </si>
  <si>
    <t>77</t>
  </si>
  <si>
    <t>Cty TNHH Hwa seung Vina - chi nhánh Nhơn Trạch</t>
  </si>
  <si>
    <t>Sản xuất giày thể thao với quy mô 12.000.000 đôi/năm; sản xuất các bộ phận của giày với quy mô 2.400.000 đôi/năm</t>
  </si>
  <si>
    <t>78</t>
  </si>
  <si>
    <t>Cty TNHH Phòng khám đa khoa Ái Nghĩa Đồng Khởi</t>
  </si>
  <si>
    <t>Khám chữa bệnh</t>
  </si>
  <si>
    <t>hantnh.ainghia@gmail.com</t>
  </si>
  <si>
    <t>79</t>
  </si>
  <si>
    <t>472023001192</t>
  </si>
  <si>
    <r>
      <t xml:space="preserve">Cty TNHH Kirin Việt Nam </t>
    </r>
    <r>
      <rPr>
        <sz val="10"/>
        <color indexed="10"/>
        <rFont val="Times New Roman"/>
        <family val="1"/>
      </rPr>
      <t xml:space="preserve"> (thuê nhà xưởng của Cty KCTC)</t>
    </r>
  </si>
  <si>
    <t>vách tole và vách ngăn văn phòng cách âm, cách nhiệt (panel) với quy mô công suất 1.800 tấn sản phẩm/năm; thi công và lắp đặt tấm cách nhiệt, cách âm và tấm lợp tole với quy mô doanh thu 1.788.000 USD/năm</t>
  </si>
  <si>
    <t>Ms. Loan thư kí 08-38220176</t>
  </si>
  <si>
    <t>80</t>
  </si>
  <si>
    <t>47221001212</t>
  </si>
  <si>
    <t>3/4/2015</t>
  </si>
  <si>
    <t>Dự án Công ty TNHH MTV Austdoor Nhơn Trạch (vị trí cty Việt tín)</t>
  </si>
  <si>
    <t>Sản xuất cửa kim loại, cửa sổ, khung, cửa chớp, cổng; sản xuất đồ nhựa cho xây dựng:cửa nhựa, cửa sổ, khung cửa; lắp ráp thiết bị tự động hóa</t>
  </si>
  <si>
    <t>luclt@austdoor.com</t>
  </si>
  <si>
    <t>Mr. Lực 0909196676</t>
  </si>
  <si>
    <t>81</t>
  </si>
  <si>
    <t>472023001245</t>
  </si>
  <si>
    <t>16/6/2015</t>
  </si>
  <si>
    <t>Cty TNHH Thương mại và Dịch vụ An Quốc</t>
  </si>
  <si>
    <t xml:space="preserve">Sản xuất đồ dùng bằng kim loại dùng cho nhà bếp, nhà vệ sinh và nhà ăn với quy mô 2.400.000 chiếc/năm.
- Sản xuất các loại ống và ống hàn bằng thép không gỉ với quy mô 6.000 tấn/năm.
- Sản xuất các loại ống bằng inox với quy mô 2.400 tấn/năm.
- Sản xuất nhôm cuộn và nhôm tấm bao gồm cả nấu chảy nhôm với quy mô 6.000 tấn/năm.
- Sản xuất các loại máy móc, thiết bị dùng cho việc gia công, chế tạo, sản xuất thép không gỉ và nhôm với quy mô 500 bộ/năm.
- Sản xuất tấm kim loại dạng cuộn và gia công thép không gỉ với quy mô 2.400 tấn/năm
</t>
  </si>
  <si>
    <t>p.mai@tysc.co.kr</t>
  </si>
  <si>
    <t>Ms.Mai 090294968</t>
  </si>
  <si>
    <t>82</t>
  </si>
  <si>
    <t>sản xuất linh kiện điện tử (tấm mạch in đã lắp ráp, bo mạch) với quy mô 24.022.000 sản phẩm/năm, tương đương 1.039 tấn/năm; sản xuất thiết bị dây dẫn điện các loại (dây cáp) với quy mô 13.798.000 sản phẩm/năm, tương đương 276 tấn/năm</t>
  </si>
  <si>
    <t>CHI NHAÙNH SAÛN XUAÁT</t>
  </si>
  <si>
    <t>CN Cty TNHH Thöông maïi Thaùi Phong</t>
  </si>
  <si>
    <t>Gia coâng ñoùng goùi thuoác tröø saâu</t>
  </si>
  <si>
    <t>3560743- 744</t>
  </si>
  <si>
    <t>08-38552413,38570896</t>
  </si>
  <si>
    <t>CN Cty TNHH Xaây laëp Ñieän cô Full Power (Ms.Nguyệt)</t>
  </si>
  <si>
    <t>Vaät tö, thieát bò ñieän</t>
  </si>
  <si>
    <t>560475~06503775262</t>
  </si>
  <si>
    <t>560477</t>
  </si>
  <si>
    <t>CN Cty TNHH Dvuï KHKT vaø SX goám söù Kim Truùc (kim truc)</t>
  </si>
  <si>
    <t>SX goám söù vaø thuûy tinh</t>
  </si>
  <si>
    <t>088152218; 560531</t>
  </si>
  <si>
    <t>Coâng ty CP cô khí Licogi 16</t>
  </si>
  <si>
    <t>Cô khí xaây döïng</t>
  </si>
  <si>
    <t>061-3560816</t>
  </si>
  <si>
    <t>info@licogi16m.vn
thanhbui@licogi16m.vn</t>
  </si>
  <si>
    <t>Bùi Hữu Thanh</t>
  </si>
  <si>
    <t>Mr. Ngoan 0906789934 (P.GĐ)</t>
  </si>
  <si>
    <t>CN Cty TNHH TM &amp; DV An Quoác</t>
  </si>
  <si>
    <t>Xaây döïng nhaø xöôûng cho thueâ laïi</t>
  </si>
  <si>
    <t>0908265678</t>
  </si>
  <si>
    <t>CN Cty Coå phaàn Tung Kuang</t>
  </si>
  <si>
    <t>3569255~59</t>
  </si>
  <si>
    <t>tungkuangnt@vnn.vn</t>
  </si>
  <si>
    <t>Nhaø maùy VLXD Tuy Haï (CN Cty CP SXKD VLXD IDICO)</t>
  </si>
  <si>
    <t>SXKD gaïch tuy nen XD, SP ñaát seùt nung vaø gaïch trang trí, laùt neàn.</t>
  </si>
  <si>
    <t>061-848802</t>
  </si>
  <si>
    <t>061-560132</t>
  </si>
  <si>
    <t>Nhaø maùy VLXD Tuy Haï 2 (CN Cty CP SXKD VLXD IDICO)</t>
  </si>
  <si>
    <t>Xí nghieäp dòch vuï (CN Cty CP SXKD VLXD IDICO)</t>
  </si>
  <si>
    <t>KD, khai thaùc vaø vaän chuyeån ñaù laterite, soûi, NVL XD-CN…</t>
  </si>
  <si>
    <t>061-545300</t>
  </si>
  <si>
    <t>25/9/07</t>
  </si>
  <si>
    <r>
      <t xml:space="preserve">Chi nhánh Công ty TNHH Uginox </t>
    </r>
    <r>
      <rPr>
        <b/>
        <sz val="10"/>
        <rFont val="Times New Roman"/>
        <family val="1"/>
      </rPr>
      <t>(đổi tên Arcelormitall</t>
    </r>
    <r>
      <rPr>
        <sz val="10"/>
        <rFont val="Times New Roman"/>
        <family val="1"/>
      </rPr>
      <t>) Vina Tak</t>
    </r>
  </si>
  <si>
    <t>Phaùp</t>
  </si>
  <si>
    <t>Sản xuất, gia công các sản phẩm thép bằng thép phẳng không gỉ</t>
  </si>
  <si>
    <t>3569564</t>
  </si>
  <si>
    <t>31/10/1995</t>
  </si>
  <si>
    <t>Chi nhánh Công ty TNHH Yng Hua Việt Nam</t>
  </si>
  <si>
    <t>Sản xuất các loại sản phẩm bằng nhôm dùng trong công nghiệp, xây dựng và gia dụng;
Sản xuất linh kiện, phụ tùng dùng cho xe ô tô, xe gắn máy và máy nổ; Sản xuất động cơ điện (có công suất từ 0,1 đến 25 HP) và cân các loại.</t>
  </si>
  <si>
    <t>ynghua@hcm.vnn.vn</t>
  </si>
  <si>
    <t>Mr. Phúc 0903.916.951</t>
  </si>
  <si>
    <t>CÔ SÔÛ KHAÙC</t>
  </si>
  <si>
    <t>Nhaø maùy nöôùc Nhôn Traïch I (1)</t>
  </si>
  <si>
    <t>SX kinh doanh nöôùc KCN</t>
  </si>
  <si>
    <t>560215</t>
  </si>
  <si>
    <t>Traïm haï theáá NTI</t>
  </si>
  <si>
    <t>Bieán ñieän</t>
  </si>
  <si>
    <t>848520-549575</t>
  </si>
  <si>
    <t>Traïm bieán AÙP Long Thaønh</t>
  </si>
  <si>
    <t>KCN NHÔN TRAÏCH II</t>
  </si>
  <si>
    <t xml:space="preserve">Cty CP Phát triển đô thị CN số 2 (D2D)  </t>
  </si>
  <si>
    <t xml:space="preserve">Kinh doanh haï taàng </t>
  </si>
  <si>
    <t xml:space="preserve">3560569-73, 3560573
</t>
  </si>
  <si>
    <t>061-560568</t>
  </si>
  <si>
    <t>d2d@d2d.com.vn</t>
  </si>
  <si>
    <t>Mr. Dũng 0918719991</t>
  </si>
  <si>
    <t>Cty Hualon Corporation VN</t>
  </si>
  <si>
    <t>Deät sôïi nhuoäm</t>
  </si>
  <si>
    <t>560344/343/338</t>
  </si>
  <si>
    <t>061-560335/336</t>
  </si>
  <si>
    <t>hualonvietnammar@gmail.com</t>
  </si>
  <si>
    <t>Ms. Minh 0908346350
Ms. Diệu 0936752192
A.Long 0913655744</t>
  </si>
  <si>
    <t>A.Long 0913655744 GĐ</t>
  </si>
  <si>
    <t>Cty TNHH  Saûn xuaát ngö cuï Chingfa</t>
  </si>
  <si>
    <t>Deät löôùi caù</t>
  </si>
  <si>
    <t>560292/296,
560178/295</t>
  </si>
  <si>
    <t>061-560290,560179</t>
  </si>
  <si>
    <t xml:space="preserve"> vncfhum@chingfa.com.vn</t>
  </si>
  <si>
    <t>Ms. Tâm 0933517510</t>
  </si>
  <si>
    <t>Cty Deät Choongnam VN TNHH</t>
  </si>
  <si>
    <t>Sôïi deät nhuoäm</t>
  </si>
  <si>
    <t>560270</t>
  </si>
  <si>
    <t>vantrung.cnvn @gmail.com</t>
  </si>
  <si>
    <t>Mr. Trung PHCNS 0915990039</t>
  </si>
  <si>
    <t>Cty CP S.Y Vina (Cty TNHH S.Y Vina)</t>
  </si>
  <si>
    <t>Deät, may maëc</t>
  </si>
  <si>
    <t>3560419,20, ~ 3560563</t>
  </si>
  <si>
    <t>061 - 848431</t>
  </si>
  <si>
    <t>hoa@syvina.com</t>
  </si>
  <si>
    <t>Mr. Hòa 0913736531,
0947780131</t>
  </si>
  <si>
    <t>Cty LD Myõ phaåm LG vina</t>
  </si>
  <si>
    <t>Myõ phaåm vaø daàu goäi caùc loaïi</t>
  </si>
  <si>
    <t>061-849079</t>
  </si>
  <si>
    <t>dajung@lgcare.com.vn</t>
  </si>
  <si>
    <t>Cty Hsin Sou VN</t>
  </si>
  <si>
    <t xml:space="preserve">Sản xuất các hoá chất phụ trợ cho việc nhuộm vải, sợi
thực hiện quyền xuất khẩu, nhập khẩu </t>
  </si>
  <si>
    <t>3560054</t>
  </si>
  <si>
    <t>560053</t>
  </si>
  <si>
    <t>Ms. Nga 0933255900</t>
  </si>
  <si>
    <t>Gd Huang Hsin Ping</t>
  </si>
  <si>
    <t>22/1/2002</t>
  </si>
  <si>
    <t>Taám saøn chòu löïc baèng theùp, theùp maï keõm</t>
  </si>
  <si>
    <t>3521321-5</t>
  </si>
  <si>
    <t>061-521181</t>
  </si>
  <si>
    <t>richardluo@kingsgp.com.tw</t>
  </si>
  <si>
    <t>Ms. Hân 0908671829</t>
  </si>
  <si>
    <t>Cty TNHH Sôïi chæ Vieät Coân</t>
  </si>
  <si>
    <t>Nhuoäm, gia coâng nhuoäm sôïi, chæ, daây, löôùi, vaûi</t>
  </si>
  <si>
    <t xml:space="preserve">
560892-4</t>
  </si>
  <si>
    <t>3569083</t>
  </si>
  <si>
    <t>admin.thanh@vietcon.net</t>
  </si>
  <si>
    <t>Ms.Thủy 0906206009</t>
  </si>
  <si>
    <t>Cty TNHH Kosteel Vina</t>
  </si>
  <si>
    <t>Theùp daây vôùi hlöôïng C thaáp, ñinh, keõm gai</t>
  </si>
  <si>
    <t>3569283~84</t>
  </si>
  <si>
    <t>061-848874</t>
  </si>
  <si>
    <t>em@kosteel.co.kr</t>
  </si>
  <si>
    <t>Cty TNHH cô khí coâng trình Wei Chien</t>
  </si>
  <si>
    <t>Thi coâng coâng trình, cho thueâ thieát bò</t>
  </si>
  <si>
    <t>08-9629952,9633303</t>
  </si>
  <si>
    <t>08-8583272,9634836</t>
  </si>
  <si>
    <t>contacts@weichien.com</t>
  </si>
  <si>
    <t>Cty TNHH Cô khí coâng trình Chang Fu</t>
  </si>
  <si>
    <t>Tkeá, thi coâng, cheá taïo, gia coâng cô khí, dvuï</t>
  </si>
  <si>
    <t>3 52124; 53560219</t>
  </si>
  <si>
    <t>061-521244</t>
  </si>
  <si>
    <t>achangfu@yahoo.com.vn</t>
  </si>
  <si>
    <t>Cty TNHH Vó Lôïi</t>
  </si>
  <si>
    <t>Ñieän gia duïng vaø linh kieän moâ toâ</t>
  </si>
  <si>
    <t xml:space="preserve">
'560266/7</t>
  </si>
  <si>
    <t xml:space="preserve">Welly@vnn.vn </t>
  </si>
  <si>
    <t>Ms. Bảo 0937670963</t>
  </si>
  <si>
    <t>Phượng 0907435116</t>
  </si>
  <si>
    <t>Tvu</t>
  </si>
  <si>
    <t>Cty TNHH Chig Feng</t>
  </si>
  <si>
    <t xml:space="preserve">Beâ toâng töôi, ñuùc saün </t>
  </si>
  <si>
    <t>560630~632</t>
  </si>
  <si>
    <t>061-540058</t>
  </si>
  <si>
    <t>chigfeng89@yahoo.com</t>
  </si>
  <si>
    <t>Cty TNHH Deät nhuoäm Nam Phöông</t>
  </si>
  <si>
    <t>Deät nhuoäm, hoøan taát vaûi caùc loaïi</t>
  </si>
  <si>
    <t>560070~74</t>
  </si>
  <si>
    <t>061-560069,560112</t>
  </si>
  <si>
    <t>namtex@namtex.com.vn</t>
  </si>
  <si>
    <t>Mr.Lượng 0937028168
A.Đường 0937012168</t>
  </si>
  <si>
    <t>Cty TNHH CN Tuøng Hoøa VN</t>
  </si>
  <si>
    <t>Daây theùp carbon, theùp caây, phanh</t>
  </si>
  <si>
    <t>560399,376~379</t>
  </si>
  <si>
    <t>061-560378</t>
  </si>
  <si>
    <t>songhov@yahoo.com</t>
  </si>
  <si>
    <t xml:space="preserve">Mr.Quý </t>
  </si>
  <si>
    <t>21/10/03</t>
  </si>
  <si>
    <t>Cty CP XD An Laïc (đang làm thủ tục giải thê)</t>
  </si>
  <si>
    <t>Beâ toâng</t>
  </si>
  <si>
    <t>560239
3560905</t>
  </si>
  <si>
    <t>Cty TNHH Myõ thuaät Chin Kong</t>
  </si>
  <si>
    <t>Nhaõn myõ thuaät baèng nhöïa vaø kim loaïi</t>
  </si>
  <si>
    <t>560170~74</t>
  </si>
  <si>
    <t>061-560169</t>
  </si>
  <si>
    <t>Mr. Thùy 0908197869
Ms. Thôi 0909609432
Ms. Hạnh KT 0937.792.066</t>
  </si>
  <si>
    <t xml:space="preserve">Cty TNHH Kimanson Instruments (VN) </t>
  </si>
  <si>
    <t xml:space="preserve">Sản xuất linh phụ kiện đàn ghi ta diện, âm ly
thực hiện quyền xuất khẩu </t>
  </si>
  <si>
    <t>560323/278/279</t>
  </si>
  <si>
    <t>thihong@kimanson.com.vn
 thimai@kimanson.com.vn</t>
  </si>
  <si>
    <t>Ms. Mai 0902380119 Nsu</t>
  </si>
  <si>
    <t>Cty TNHH deät sôïi Gi Tai</t>
  </si>
  <si>
    <t>Sx vaø nhuoäm caùc loaïi vaûi sôïi, chæ daây, löôùi vaûi …</t>
  </si>
  <si>
    <t>560364,370~75</t>
  </si>
  <si>
    <t>560 365-366</t>
  </si>
  <si>
    <t>Ms. Sương 0983384374
Ms.Liên 01658115655</t>
  </si>
  <si>
    <t>Cty TNHH Quoác teá Gold Long John Ñoàng Nai VN</t>
  </si>
  <si>
    <t>Sx caùc chaát lieäu töø sôïi, vaûi ñeå laøm NL</t>
  </si>
  <si>
    <t>,3569180
3569040</t>
  </si>
  <si>
    <t>3569065</t>
  </si>
  <si>
    <t xml:space="preserve"> ga.03@longjohngroup.com.vn</t>
  </si>
  <si>
    <t>Ms. Trinh 0988089272</t>
  </si>
  <si>
    <t>Cty TNHH Foam Hwa Ching DongNai</t>
  </si>
  <si>
    <t>Sản xuất xốp PU
Sản xuất các sản phẩm được ghép, ép từ mút xốp và da thành phẩm</t>
  </si>
  <si>
    <t>3569361~369
'3569066~68</t>
  </si>
  <si>
    <t>Mr.Hòa 0909118432</t>
  </si>
  <si>
    <t>30/5/2005</t>
  </si>
  <si>
    <t>Cty TNHH YGS Vina</t>
  </si>
  <si>
    <t xml:space="preserve">Sản xuất, gia công các loại thép 
Thực hiện quyền xuất khẩu, nhập khẩu </t>
  </si>
  <si>
    <t>560497~498</t>
  </si>
  <si>
    <t>061-560-498</t>
  </si>
  <si>
    <t>pscygsvina@vnn.vn</t>
  </si>
  <si>
    <t>Cty TNHH Wha Il</t>
  </si>
  <si>
    <t>560649~52</t>
  </si>
  <si>
    <t>3560650</t>
  </si>
  <si>
    <t>Ms. Thiện 0909193183</t>
  </si>
  <si>
    <t>21/10/2004</t>
  </si>
  <si>
    <t>Nhaø maùy SX VLXD - Cty Caåm thaïch Saøi Goøn</t>
  </si>
  <si>
    <t>SX VLXD, ñaïi lyù kyù göûi, DV thöông maïi</t>
  </si>
  <si>
    <t>560216~18</t>
  </si>
  <si>
    <t xml:space="preserve">vncomable@hcm.vnn.vn
 ptdiep@saigonmarble.com
</t>
  </si>
  <si>
    <t>Ms. Ngọc Diệp</t>
  </si>
  <si>
    <t>Cty CP DIC - Ñoàng Tieán</t>
  </si>
  <si>
    <t>San laáp maët baèng, XD daân duïng, SX beâ toâng….</t>
  </si>
  <si>
    <t>3521752/945</t>
  </si>
  <si>
    <t>3521953</t>
  </si>
  <si>
    <t xml:space="preserve"> info@dicdongtien.vn</t>
  </si>
  <si>
    <t>15/2/2006</t>
  </si>
  <si>
    <t>Cty TNHH Deät may Eclat Vieät Nam</t>
  </si>
  <si>
    <t>Saûn phaåm may maëc</t>
  </si>
  <si>
    <t>560751~2</t>
  </si>
  <si>
    <t xml:space="preserve"> lamchinh.hung@eclat.com.tw</t>
  </si>
  <si>
    <t>A.Bảy 0909646760
Mr. Hùng 01636733070</t>
  </si>
  <si>
    <t>Cty TNHH Sx vaø TM Mieàn Queâ</t>
  </si>
  <si>
    <t>MB, XNK haøng noâng, laâm, thuûy, haûi saûn, tuû, giöôøng, baøn, gheá</t>
  </si>
  <si>
    <t>3569717~721</t>
  </si>
  <si>
    <t>sales@thecountry.com.vn</t>
  </si>
  <si>
    <t>Ms. Vân 01635698460</t>
  </si>
  <si>
    <t>Cty TNHH Tröôøng Thaïch</t>
  </si>
  <si>
    <t>MB, XNK ñaù oáp laùt, ñaù myõ ngheä, XD coâng trình</t>
  </si>
  <si>
    <t>3569001~03
'0903768386</t>
  </si>
  <si>
    <t>Ms. Hạnh 0934550677KT - 
Ms. Duyên 0934674577</t>
  </si>
  <si>
    <t>Cty TNHH Da Luen (VN)</t>
  </si>
  <si>
    <t>Deät, nhuoäm caùc loaïi vaûi</t>
  </si>
  <si>
    <t>3569215~20</t>
  </si>
  <si>
    <r>
      <t xml:space="preserve"> </t>
    </r>
    <r>
      <rPr>
        <b/>
        <sz val="10"/>
        <rFont val="Times New Roman"/>
        <family val="1"/>
      </rPr>
      <t xml:space="preserve">(061) 3569221 </t>
    </r>
  </si>
  <si>
    <t>daluen@wu-luen.com.tw</t>
  </si>
  <si>
    <t>Mr. Phún 0974882632
Ms. Thủy 0909442680</t>
  </si>
  <si>
    <t>473042000010</t>
  </si>
  <si>
    <t>26/9/06</t>
  </si>
  <si>
    <t>Cty TNHH Halla Viêt Nam</t>
  </si>
  <si>
    <t>Sản xuất bê tông trộn sẵn; cọc bê tông; đá cấp phối; vật liệu xây dựng và các sản phẩm từ VLXD; các sản phẩm từ đ1 và xi măng; cho thuê MMTB để sản xuất bê tông trộn sẵn.</t>
  </si>
  <si>
    <t>3569388, 113; 300</t>
  </si>
  <si>
    <t>472022000031</t>
  </si>
  <si>
    <t>12/12/06</t>
  </si>
  <si>
    <t>Cty TNHH ST Pharma</t>
  </si>
  <si>
    <t>Sản xuất dược phẩm theo tiêu chuẩn GMP</t>
  </si>
  <si>
    <t>22/3/07</t>
  </si>
  <si>
    <t>Cty Cổ phần cấu kiện Bê tông Nhơn Trạch 2</t>
  </si>
  <si>
    <t>3569061</t>
  </si>
  <si>
    <r>
      <t>nhontrach2@</t>
    </r>
    <r>
      <rPr>
        <sz val="11"/>
        <color indexed="17"/>
        <rFont val="Arial"/>
        <family val="2"/>
      </rPr>
      <t>gmail.com</t>
    </r>
  </si>
  <si>
    <t>20/6/2007</t>
  </si>
  <si>
    <t>Cty TNHH Công nghiệp VietWin</t>
  </si>
  <si>
    <t>Sản xuất nhạc cụ; sản xuất dụng cụ thể dục thể thao; sản xuất linh kiện điện tử; sản xuất các sản phẩm điện tử dân dụng; sản xuất khuôn mẫu; sản xuất limh kiện của các sản phẩm nêu trên.</t>
  </si>
  <si>
    <t>Chi 01998451778  phụ trách VietWin</t>
  </si>
  <si>
    <t>Cty TNHH Công nghiệp Hồng Xương</t>
  </si>
  <si>
    <t>Sản xuất các loại sản phẩm điện, điện tử dân dụng và các linh kiện điện tử có liên quan.</t>
  </si>
  <si>
    <t>3569648 - 9</t>
  </si>
  <si>
    <t>3569647</t>
  </si>
  <si>
    <t>Ms. Yến 0937199069</t>
  </si>
  <si>
    <t>26/6/07</t>
  </si>
  <si>
    <t>Cty TNHH  Hemmay</t>
  </si>
  <si>
    <t>Sản xuất vật liệu sợi, vật liệu chỉ và các sản phẩm liên quan; sản xuất băng dệt, băng nhãn in, ren, vải và các sản phẩm liên quan đến ngành dệt.</t>
  </si>
  <si>
    <t>3569526~29</t>
  </si>
  <si>
    <t xml:space="preserve"> account@hemmay.vn</t>
  </si>
  <si>
    <t>Ms. Hà 01645441048</t>
  </si>
  <si>
    <t>Cty TNHH  Hankook Tower Crane</t>
  </si>
  <si>
    <t>Sản xuất cần trục tháp; sản xuất cần trục công nghiệp; sản xuất các loại cầu trục;sản xuất băng tải; sản xuất máy nâng và máy mài; sản xuất kết cấu thép.</t>
  </si>
  <si>
    <t>3569497~500</t>
  </si>
  <si>
    <t>3569501</t>
  </si>
  <si>
    <t>nguyenhuynhtrang281991@gmail.com</t>
  </si>
  <si>
    <t>28/6/07</t>
  </si>
  <si>
    <t>Cty TNHH Boo Sung Vina (Woorim Machinery cũ)</t>
  </si>
  <si>
    <t>Sản xuất bộ giảm tốc cần trục tháp; sản xuất bộ giảm tốc cần trục công nghiệp; sản xuất máy nâng;sản xuất các phụ tùng khác có liên quan.</t>
  </si>
  <si>
    <t>3569422</t>
  </si>
  <si>
    <t>2521390</t>
  </si>
  <si>
    <t>Ms. Hằng 0907788022 Ktoan
Ms. Trúc 0909256169 NS</t>
  </si>
  <si>
    <t>Mr.Lee 0908.634.403</t>
  </si>
  <si>
    <t>29/6/07</t>
  </si>
  <si>
    <t>Cty TNHH Ôtô Sanyang Việt Nam</t>
  </si>
  <si>
    <t>Sản xuất, lắp ráp động cơ ôtô, linh kiện xe ôtô, xe ôtô tải nhẹ dưới 3.5 tấn và xe ôtô từ 6 đến 9 chỗ ngồi.</t>
  </si>
  <si>
    <t>3569477~94
'3569097, 98</t>
  </si>
  <si>
    <t>3569476</t>
  </si>
  <si>
    <t>Ms. Hoa 01215652588
Ms. Oanh 0908374638</t>
  </si>
  <si>
    <t>Ms.Dung 01659630496</t>
  </si>
  <si>
    <t>17/7/2007</t>
  </si>
  <si>
    <t>Cty Vina Buhmwoo</t>
  </si>
  <si>
    <t>Sản xuất các loại dầu nhờn để gia công kim loại;sản xuất hệ thống để dẫn dung môi hoá chất cho máy gia công</t>
  </si>
  <si>
    <t>3569520~24 Ms.Ly</t>
  </si>
  <si>
    <t>31/10/07</t>
  </si>
  <si>
    <t xml:space="preserve">Cty TNHH Công nghiệp King Tai </t>
  </si>
  <si>
    <t>Sản xuất, gia công các loại sản phẩm bằng sắt và thép chuyên dụng dùng trong công nghiệp và xây dựng (thép hình chữ H, xà rầm xây dựng hình chữ H, thép tấm cọc, sắt tấm, cọc đường ray, sắt hình chữ U, sắt góc, sắt tròn, thép vuông, cốt thép…).</t>
  </si>
  <si>
    <t>3569906 ~8</t>
  </si>
  <si>
    <t xml:space="preserve">kingtaisteel@gmail.com hongchaunt1980@gmail.com
</t>
  </si>
  <si>
    <t>Ms. Phú 01698492938
Ms.Huyền 0907920966</t>
  </si>
  <si>
    <t>0977.898.538</t>
  </si>
  <si>
    <t xml:space="preserve">Cty TNHH JSP </t>
  </si>
  <si>
    <t>HQ-Singapore</t>
  </si>
  <si>
    <t xml:space="preserve">Sx laép raùp tuû haï theá, trung theá, tuû ñoùng caét, tuû ñieàu khieån, tuû baûo veä, tuû caáp nguoàn. Thöïc hieän quyeàn nhaäp khaåu, quyeàn xuaát khaåu </t>
  </si>
  <si>
    <t>3569757~8</t>
  </si>
  <si>
    <t>3569756</t>
  </si>
  <si>
    <t>Ms. Liên 0906732456
Ms Hiếu 0933255636</t>
  </si>
  <si>
    <t>Mr.Long 0919369721</t>
  </si>
  <si>
    <t>472043000353</t>
  </si>
  <si>
    <t>Cty TNHH Vieãn Thoâng Kinghigh (thueâ nhaø xöôûng cuûa King's Grating)</t>
  </si>
  <si>
    <t>Ñaøi Loan</t>
  </si>
  <si>
    <t>Sx thieát bò thoâng tin, vieãn thoâng vaø caùc saûn phaåm coâng ngheä thoâng tin troïng ñieåm. Sx vaø laép raùp caùc loaïi duïng cuï, MMTB ño löôøng ñieän vaø ñieän töû trong ngaønh ñieän. Thieát keá, sx vaø laép ñaët caùc thieát bò ñieàu khieån töï ñoäng</t>
  </si>
  <si>
    <t>22/01/08</t>
  </si>
  <si>
    <t xml:space="preserve">Cty TNHH AJU Việt Nam </t>
  </si>
  <si>
    <t>Sản xuất các loại cọc bê tông nen, chịu lực; sản xuất bê tông trộn sẵn; sản xuất các sản phẩm bằng xi măng</t>
  </si>
  <si>
    <t>3569641~46</t>
  </si>
  <si>
    <t>minhsang.aju@gmail.com</t>
  </si>
  <si>
    <t>Ms.Nga 0907051384</t>
  </si>
  <si>
    <t>05/5/08</t>
  </si>
  <si>
    <t>Cty TNHH Noroo-Nanpao Paints &amp; Coatings (Việt Nam)</t>
  </si>
  <si>
    <t xml:space="preserve">Hàn Quốc-Cayman Island </t>
  </si>
  <si>
    <t>Sản xuất các loại sơn và nguyên liệu để sản xuất sơn (không bao gồm hoá chất cơ ban dùng trong ngành xây dựng và công nghiệp; thực hiện dịch vụ sơn gia công</t>
  </si>
  <si>
    <t>3569966~77</t>
  </si>
  <si>
    <t>3569955</t>
  </si>
  <si>
    <t>meijingusd@yahoo.com.vn</t>
  </si>
  <si>
    <t>Ms. Cảnh 0902388168</t>
  </si>
  <si>
    <t>31/7/2014</t>
  </si>
  <si>
    <t>Cty TNHH City Focus Lighting  (Egflex cũ)</t>
  </si>
  <si>
    <t>Sản xuất, gia công các linh kiện điện tử, các loại đèn led, máy làm khô không khí, pin năng lượng mặt trời, dây kim loại tráng men (không bao gồm dây cáp viễn thông)</t>
  </si>
  <si>
    <t>3569731~35</t>
  </si>
  <si>
    <t>kimtiencityfocus@gmail.com</t>
  </si>
  <si>
    <t>Ms. Lý 0905.632.467 KT</t>
  </si>
  <si>
    <t>Cty TNHH Leaden Callar (thuê cty Việt côn)</t>
  </si>
  <si>
    <t>Sản xuất quần áo may sẵn; sản xuất và gia công bâu áo, tay áo, lai áo, mắc sợi;
Thực hiện quyền xuất khẩu, quyền nhập khẩu.</t>
  </si>
  <si>
    <t>560892-4</t>
  </si>
  <si>
    <t>Ms. Lý 0973560014</t>
  </si>
  <si>
    <t>Cty Center Power -Tech (shenzen center power Tech)</t>
  </si>
  <si>
    <t>saản  xuất và gia công các loại Pin</t>
  </si>
  <si>
    <t>3569936</t>
  </si>
  <si>
    <t>3569938</t>
  </si>
  <si>
    <t>liaozhoupeng@vision-batt.com</t>
  </si>
  <si>
    <t xml:space="preserve"> (A.Bằng 0979367309)</t>
  </si>
  <si>
    <t>21/1/2010</t>
  </si>
  <si>
    <t>Cty TNHH Concord Textile Corporation</t>
  </si>
  <si>
    <t>Kéo sơi và dệt vải thủy lực</t>
  </si>
  <si>
    <t>Ms.Tâm 0905068680</t>
  </si>
  <si>
    <r>
      <t>Cty TNHH Sunghwa Vina</t>
    </r>
    <r>
      <rPr>
        <sz val="10"/>
        <color indexed="10"/>
        <rFont val="Times New Roman"/>
        <family val="1"/>
      </rPr>
      <t xml:space="preserve"> (thuê nhà xưởng của Cty choongnam)</t>
    </r>
  </si>
  <si>
    <t>Sản xuất nhãn vải các loại (không bao gồm công đoạn nhuộm)</t>
  </si>
  <si>
    <t>3569885</t>
  </si>
  <si>
    <t>Ms. Diệp 0983427807</t>
  </si>
  <si>
    <t>22/6/2010</t>
  </si>
  <si>
    <t>Cty TNHH Namu Vina (thuê nhà xưởng của Cty Choongnam) giải thể</t>
  </si>
  <si>
    <t>Sản xuất các sản phẩm gỗ dùng trong lĩnh vực công nghiệp; sản xuất các sản phẩm gỗ trang trí nội thất từ nguồn gỗ nhập khẩu chính ngạch và nguồn gỗ hợp pháp</t>
  </si>
  <si>
    <t>3569904</t>
  </si>
  <si>
    <r>
      <t xml:space="preserve">Cty TNHH Moa Vina </t>
    </r>
    <r>
      <rPr>
        <sz val="10"/>
        <color indexed="10"/>
        <rFont val="Times New Roman"/>
        <family val="1"/>
      </rPr>
      <t>(thuê nhà xưởng của Cty Choongnam Việt Nam)</t>
    </r>
  </si>
  <si>
    <t>0613 510696</t>
  </si>
  <si>
    <t>0983884702 ms. Tuyết</t>
  </si>
  <si>
    <r>
      <t xml:space="preserve">Cty TNHH Global Litech </t>
    </r>
    <r>
      <rPr>
        <sz val="10"/>
        <color indexed="10"/>
        <rFont val="Times New Roman"/>
        <family val="1"/>
      </rPr>
      <t>(thuê nhà xưởng của Cty Dệt Choongnam Việt Nam TNHH)</t>
    </r>
  </si>
  <si>
    <t>Sản xuất, lắp ráp các loại đèn, thiết bị điện, điện tử (không bao gồm công đoạn xi mạ)</t>
  </si>
  <si>
    <t>0613 560089</t>
  </si>
  <si>
    <t>0933591779 Ms. Ngân KT</t>
  </si>
  <si>
    <t>Thi công xây dựng các công trình kỹ thuật dân dụng; sản xuất bê tông tươi; sản xuất bê tông nhựa nóng</t>
  </si>
  <si>
    <t>23/01/2013</t>
  </si>
  <si>
    <r>
      <t xml:space="preserve">Cty TNHH Sejin Process Việt Nam </t>
    </r>
    <r>
      <rPr>
        <sz val="10"/>
        <color indexed="10"/>
        <rFont val="Times New Roman"/>
        <family val="1"/>
      </rPr>
      <t>(thuê nhà xưởng Cty TNHH Choongnam VN)</t>
    </r>
  </si>
  <si>
    <t>Sản xuất các sản phẩm ngành dệt may bao gồm công đoạn thiết kế các loại bản in và in trên các sản phẩm ngành dệt may, giày dép (chăn, nệm, khăn, vải bông, các loại cặp, túi xách, mũ, quần áo, găng tay,…) không bao gồm công đoạn nhuộm, gặt tẩy và không in ấn phẩm</t>
  </si>
  <si>
    <t>3560674</t>
  </si>
  <si>
    <t>3560704</t>
  </si>
  <si>
    <t>Ms.vân 01212015266</t>
  </si>
  <si>
    <t>20/5/2013</t>
  </si>
  <si>
    <r>
      <t>Cty TNHH Daewon Vina</t>
    </r>
    <r>
      <rPr>
        <sz val="10"/>
        <color indexed="10"/>
        <rFont val="Times New Roman"/>
        <family val="1"/>
      </rPr>
      <t xml:space="preserve"> (thuê nhà xưởng 1440 m2 của Cty Dệt
Choongnam Việt nam TNHH)</t>
    </r>
  </si>
  <si>
    <t>Se sợi, dệt sợi thành vải và hoàn tất vài thành phẩm (không bao gồm công đoạn nhuộm, có công đoạn in); thực hiện quyền xuất khẩu và nhập khẩu một số mặt hàng</t>
  </si>
  <si>
    <t>0613 560150</t>
  </si>
  <si>
    <t>19/08/2010</t>
  </si>
  <si>
    <t>Cty TNHH Quốc tế Grande (chuyển trụ sở từ tam phước)</t>
  </si>
  <si>
    <t>3560487 ~90</t>
  </si>
  <si>
    <t>3560490</t>
  </si>
  <si>
    <t>Ms. Lợi 0938766469</t>
  </si>
  <si>
    <t>27/9/2013</t>
  </si>
  <si>
    <r>
      <t>Cty TNHH Ym Tex VN (</t>
    </r>
    <r>
      <rPr>
        <sz val="10"/>
        <color indexed="10"/>
        <rFont val="Times New Roman"/>
        <family val="1"/>
      </rPr>
      <t>thuê nhà xưởng Cty Dệt Choongnam VN 960 m2)</t>
    </r>
  </si>
  <si>
    <t>3560412</t>
  </si>
  <si>
    <t>3560276</t>
  </si>
  <si>
    <t>thu_van2107@yahoo.com</t>
  </si>
  <si>
    <t xml:space="preserve">Ms. Vân Tổng vụ 0917222125 </t>
  </si>
  <si>
    <t>19/11/2013</t>
  </si>
  <si>
    <t>Sản xuất sợi và dệt vải các loại, không có công đoạn nhuộm trong quy trình sản xuất.</t>
  </si>
  <si>
    <t>3568116~</t>
  </si>
  <si>
    <t>3568114 115</t>
  </si>
  <si>
    <t>Mr. Phúc 0977393829 Tvu     Ms. Nguyet 0908161449</t>
  </si>
  <si>
    <t>15/1/2014</t>
  </si>
  <si>
    <t>Sản xuất sợi (bao gồm quay và dệt sợi, không có công đoạn nhuộm) với quy mô 18.300 tấn sản phẩm/năm.</t>
  </si>
  <si>
    <t>hccha@kukilspin.com</t>
  </si>
  <si>
    <t>Ms. Trần Ngọc Hiền 0906603575</t>
  </si>
  <si>
    <r>
      <t>Cty TNHH Surman (</t>
    </r>
    <r>
      <rPr>
        <sz val="10"/>
        <color indexed="10"/>
        <rFont val="Times New Roman"/>
        <family val="1"/>
      </rPr>
      <t>thuê nhà xưởng của Cty TNHH JSP)</t>
    </r>
  </si>
  <si>
    <t>Sản xuất các loại trục, lõi, ống, vỏ dùng cuốn chỉ, sợi, giấy, nhựa… không bao gồm công đoạn xi mạ với quy mô 990 tấn/năm</t>
  </si>
  <si>
    <t>surmanvina@gmail.com</t>
  </si>
  <si>
    <t>0909472902 Hà</t>
  </si>
  <si>
    <t>13/3/2015</t>
  </si>
  <si>
    <r>
      <t xml:space="preserve">Ct y TNHH Marshall Amplification (Việt Nam) </t>
    </r>
    <r>
      <rPr>
        <sz val="10"/>
        <color indexed="10"/>
        <rFont val="Times New Roman"/>
        <family val="1"/>
      </rPr>
      <t>(thuê nhà xưởng Cty TNHH Kimanson Intrusmants (Việt Nam)</t>
    </r>
  </si>
  <si>
    <t>HK</t>
  </si>
  <si>
    <t>Sản xuất thết bị khuếch đại âm thanh  cho đàn ghita, các loại linh kiện và phụ kiện cho đàn ghita điện với quy mô 2.500.000 sản phẩm/năm</t>
  </si>
  <si>
    <t>CN Cty TNHH Lafarge Beâ toâng hoãn hôïp VN</t>
  </si>
  <si>
    <t>Singa</t>
  </si>
  <si>
    <t>Troän beâ toâng töôi</t>
  </si>
  <si>
    <t>521329</t>
  </si>
  <si>
    <t>lcv.nhontrach@vn.lafarge.com</t>
  </si>
  <si>
    <t>Ms. Thiết 0974236161</t>
  </si>
  <si>
    <t>Traïm troän beâ toâng Haûi Aâu</t>
  </si>
  <si>
    <t>521075</t>
  </si>
  <si>
    <t>28/10/2005</t>
  </si>
  <si>
    <t>CN Cty CP löôùi theùp Bình Taây</t>
  </si>
  <si>
    <t xml:space="preserve">SX, MB saét theùp, kim loaïi maøu, XD coâng trình </t>
  </si>
  <si>
    <t>3569082; 213</t>
  </si>
  <si>
    <t>23/3/2006</t>
  </si>
  <si>
    <t>Nhaø maùy saûn xuaát keát caáu theùp-Cty TNHH cô khí XD Nhaät An</t>
  </si>
  <si>
    <t>SX, cheá taïo, laép ñaët khung nhaø theùp, XD</t>
  </si>
  <si>
    <t>3569138~39</t>
  </si>
  <si>
    <t>Chi nhánh Cty HH Sợi Tainan</t>
  </si>
  <si>
    <t>Sản xuất sợi các loại (không có công đoạn nhuộm</t>
  </si>
  <si>
    <t>3569239~40</t>
  </si>
  <si>
    <t>Chi cuïc Haûi quan Nhôn Traïch</t>
  </si>
  <si>
    <t>3560769, 3560887</t>
  </si>
  <si>
    <t>KCN NHÔN TRAÏCH II - NHÔN PHUÙ</t>
  </si>
  <si>
    <t>2650676</t>
  </si>
  <si>
    <t>26/2/2007</t>
  </si>
  <si>
    <t>Döï aùn ñaàu tö xaây döïng keát caáu haï taàng 
KCN NT II-Nhôn Phuù (Cty Thaûo Ñieàn)</t>
  </si>
  <si>
    <t>Ñaàu tö xaây döïng haï taàng</t>
  </si>
  <si>
    <t>320000000000 VND</t>
  </si>
  <si>
    <t>thaodiencorp@vnn.vn</t>
  </si>
  <si>
    <t>Mr. Cang 0939698840</t>
  </si>
  <si>
    <t>14/4/08</t>
  </si>
  <si>
    <t xml:space="preserve">Cty TNHH Iljin Việt Nam </t>
  </si>
  <si>
    <t>Sản xuất và gia công máy công nghiệp và các phụ tùng; máy và phụ tùng dùng cho ngành điện, đện tử chính xác</t>
  </si>
  <si>
    <t>3569774</t>
  </si>
  <si>
    <t>3569773</t>
  </si>
  <si>
    <t>lehang_252@yahoo.com.vn</t>
  </si>
  <si>
    <t>Ms. Lệ Hằng 0907.963.252 KT</t>
  </si>
  <si>
    <t>Cty TNHH Chế biến Thực phẩm Thương mại Pha Lê</t>
  </si>
  <si>
    <t>Sản xuất và chế biến nông sản (không bao gồm chế biến tinh bột sắn); sản xuất và chế bóên các loại thực phẩm ăn liền; các loại gia vị; xử lý tiệt trùng các loại nông sản khô, gia vị khô, thảo dược đã qua sơ chế; sản xuất các loại bao bì đóng gói thực phẩm bằng giấy và nhựa.</t>
  </si>
  <si>
    <t>3560332</t>
  </si>
  <si>
    <t>3560331</t>
  </si>
  <si>
    <t>nhansu@phalefood.vn</t>
  </si>
  <si>
    <t>Mr.Đạt 0913155345</t>
  </si>
  <si>
    <t>CN Cty Tôn Phương Nam tại Nhơn Trạch</t>
  </si>
  <si>
    <t>Sản xuất tôn mạ kẽm và hợp kim nhôm kẽm</t>
  </si>
  <si>
    <t>3568379</t>
  </si>
  <si>
    <t>3568479</t>
  </si>
  <si>
    <t>info@tonphuongnam.com.vn</t>
  </si>
  <si>
    <t>A.Hoạt TPNS 0903668389</t>
  </si>
  <si>
    <t>47221000762</t>
  </si>
  <si>
    <t>27/10/09</t>
  </si>
  <si>
    <t xml:space="preserve"> Công ty CP sản xuất và đầu tư  Hoàng Gia</t>
  </si>
  <si>
    <t>Sản xuất gạch ceramic và granite; sản xuất các sản phẩm từ gỗ (đồ gỗ nội thất, mỹ nghệ và giả cổ); kinh doanh vật liệu xây dựng và hàng trang trí nội thất.</t>
  </si>
  <si>
    <t>3569918</t>
  </si>
  <si>
    <t>3569879</t>
  </si>
  <si>
    <t>hanh.ntb@royalceramic.vn</t>
  </si>
  <si>
    <t>Ms. Hạnh 0909.325.592</t>
  </si>
  <si>
    <t>A.Chín 0909666908</t>
  </si>
  <si>
    <t>15/12/09</t>
  </si>
  <si>
    <t>Công ty Cổ phần Công nghiệp Ý Mỹ</t>
  </si>
  <si>
    <t>Sản xuất gạch men và gạch thạch anh cao cấp dùng để ốp tường và lát nền các loại</t>
  </si>
  <si>
    <t>3569948</t>
  </si>
  <si>
    <t>3569950</t>
  </si>
  <si>
    <t>lequangsang@ymyceramic.com</t>
  </si>
  <si>
    <t>Mr. Nhã 0933588388 KT trưởng</t>
  </si>
  <si>
    <t xml:space="preserve"> Ms. Tâm An 0918745274</t>
  </si>
  <si>
    <t>A.Sang TP NS 0913.267.947</t>
  </si>
  <si>
    <t>472021000781</t>
  </si>
  <si>
    <t>11/1/2010</t>
  </si>
  <si>
    <t>Cty TNHH Cao su, Nhựa và Cơ khí Bazan</t>
  </si>
  <si>
    <t>Gia công chế tạo phụ ùng cơ khí, bao bì kim loại và máy móc công nghiệp, ao gồm: bào bì thép, máy cuốn bao bì cho ngành thép...; sản xuất sản phẩm cao su và nhựa phục vụ công nghiệp</t>
  </si>
  <si>
    <t>3569948 ~ 49</t>
  </si>
  <si>
    <t>Ms.Lí 0988032289</t>
  </si>
  <si>
    <t>hien@bazancorp.com</t>
  </si>
  <si>
    <t>472031000789</t>
  </si>
  <si>
    <t>9/2/2010</t>
  </si>
  <si>
    <t xml:space="preserve"> Cty CP Vương Miện</t>
  </si>
  <si>
    <t>Sản xuất đá thạch anh nhân tạo</t>
  </si>
  <si>
    <t>3569818</t>
  </si>
  <si>
    <t>hoa.ltn@royalceramic</t>
  </si>
  <si>
    <t>Ms. Hoa 0973.365.410</t>
  </si>
  <si>
    <t>472041000793</t>
  </si>
  <si>
    <t>10/3/10</t>
  </si>
  <si>
    <t>Công ty TNHH MTV Đại Đồng Tiến Đồng Nai</t>
  </si>
  <si>
    <t>Sản xuất các mặt hàng nhựa gia dụng, nhựa công gnhiệp, bao bì nhựa. In trên bao bì nhựa do Cty sản xuất (không in lụa tại trụ sở)</t>
  </si>
  <si>
    <t>daidongtienco@hcm.fpt.vn</t>
  </si>
  <si>
    <t>Ms. Trâm 0908171719
Mr. .Minh 01676878949</t>
  </si>
  <si>
    <t>47221000818</t>
  </si>
  <si>
    <t>27/5/10</t>
  </si>
  <si>
    <t>Cty CP Bảo Việt Xanh</t>
  </si>
  <si>
    <t>Sản xuất sản phẩm nhựa dùng trong y tế như: chai, lọ đựng thuốc, ống xi lanh, ...</t>
  </si>
  <si>
    <t>47221000824</t>
  </si>
  <si>
    <t>9/6/10</t>
  </si>
  <si>
    <t>Cty CP Bảo Sơn Xanh</t>
  </si>
  <si>
    <t>Sản xuất bao bì carton 03 lớp (từ nguyên liệu là giấy cuộn các loại); sản xuất đèn tiết kiệm điện</t>
  </si>
  <si>
    <t>47212000847</t>
  </si>
  <si>
    <t>29/11/10</t>
  </si>
  <si>
    <r>
      <t xml:space="preserve"> </t>
    </r>
    <r>
      <rPr>
        <b/>
        <sz val="10"/>
        <rFont val="Times New Roman"/>
        <family val="1"/>
      </rPr>
      <t>Chi nhánh Công ty CP Thép Nhà Bè</t>
    </r>
  </si>
  <si>
    <t>Sản xuất thép cán xây dựng (không bao gồm công đoạn xi mạ)</t>
  </si>
  <si>
    <t>nhepnhabe@nbsteel.vn</t>
  </si>
  <si>
    <t>Mr. Bằng 0913925263
Mr. Công 0909044246,
Ms. Hạnh 0908882559</t>
  </si>
  <si>
    <t>Cty TNHH Jacon Việt Nam</t>
  </si>
  <si>
    <t>UC</t>
  </si>
  <si>
    <t>Sản xuất, lắp ráp các loại máy, thiết bị, linh kiện, phụ tùng, chi tiết của máy, thiết bị trong ngành xây dựng và khai thác mỏ</t>
  </si>
  <si>
    <t>3569014</t>
  </si>
  <si>
    <t>hue@jacon.com.vn</t>
  </si>
  <si>
    <t>Ms. Vũ Thị Sợi 0937.553.336</t>
  </si>
  <si>
    <t>19/5/2011</t>
  </si>
  <si>
    <t>Chi nhánh Cty TNHH Posvina</t>
  </si>
  <si>
    <t>Sản xuất các loại thép lá mạ kẽm, mạ màu, mạ nhôm và nhôm kẽm dưới dạng cuộn và tấm; sản xuất sản phẩm thép, kể cả sản phẩm phụ trợ từ thép</t>
  </si>
  <si>
    <t xml:space="preserve">CN Công ty CP thiết bị vệ sinh Caesar Việt Nam </t>
  </si>
  <si>
    <t>Cty TNHH Tùng Việt</t>
  </si>
  <si>
    <t>Sản  xuất nhựa thông, sản xuất sản phẩm hóa chất chưa được phân vào đâu, sản xuất tinh dầu hương liệu</t>
  </si>
  <si>
    <t>0909127457 A. Nhuận</t>
  </si>
  <si>
    <t>47212000951</t>
  </si>
  <si>
    <t>03/8/2012</t>
  </si>
  <si>
    <t>Dự án Nhà máy sản xuất Nhôm Việt</t>
  </si>
  <si>
    <t>Sản xuất nhôm billet; sản xuất nhôm định hình</t>
  </si>
  <si>
    <t>Sản xuất phôi thép và sản xuất thép xây dựng</t>
  </si>
  <si>
    <t>26/11/12</t>
  </si>
  <si>
    <t>Chi nhánh Công ty TNHH Kỹ thuận Hòa Hiệp</t>
  </si>
  <si>
    <t>Gia công cơ khí</t>
  </si>
  <si>
    <t>A. Lợi 0908158944</t>
  </si>
  <si>
    <t>Cty TNHH Nhựa Kỹ thuật Alpha</t>
  </si>
  <si>
    <t>3569273</t>
  </si>
  <si>
    <t>anhtuan.nguyen@nkl.vn</t>
  </si>
  <si>
    <t>Mr. Tuấn 0908010409</t>
  </si>
  <si>
    <t>Ms. Hằng 0909877913 Nsu</t>
  </si>
  <si>
    <t>Cty TNHH Đồng Sơn</t>
  </si>
  <si>
    <t>dung@dspww.com</t>
  </si>
  <si>
    <t>quên tên rồi 0942004498</t>
  </si>
  <si>
    <t>24/12/2014</t>
  </si>
  <si>
    <t>Nhà máy sản xuất sợi của Công ty TNHH An Phước Sơn</t>
  </si>
  <si>
    <t>Sản xuất tơ, xơ, sợi dệt, sợi polyester với quy mô 1000 tấn sản phẩm/năm</t>
  </si>
  <si>
    <t>anphuocson@gmail.com</t>
  </si>
  <si>
    <t>A. Hoài gđ 0909733813</t>
  </si>
  <si>
    <t>Chế biến đá granite, đá bazal, đá marble</t>
  </si>
  <si>
    <t>phutaico@dng.vnn.vn</t>
  </si>
  <si>
    <t xml:space="preserve">A. Hiền 0989976176 - A. Vỹ TGĐ 0903501077, A.Thảo 0903580130 </t>
  </si>
  <si>
    <t>A. Kha GĐ nhà máy 0914.233.341</t>
  </si>
  <si>
    <t xml:space="preserve">KCN NHÔN TRAÏCH II - LOÄC KHANG </t>
  </si>
  <si>
    <t>A. Hà 0913630909</t>
  </si>
  <si>
    <t>16/12/05</t>
  </si>
  <si>
    <t xml:space="preserve">Cty TNHH TM Loäc Khang </t>
  </si>
  <si>
    <t xml:space="preserve">Xaây döïng vaø kinh doanh haï taàng </t>
  </si>
  <si>
    <t/>
  </si>
  <si>
    <t>08-38248918</t>
  </si>
  <si>
    <t>08-38248919</t>
  </si>
  <si>
    <t>congtylockhang@gmail.com</t>
  </si>
  <si>
    <t>A.Đức 0903138200
Mr.Hà 0913630909
Mr. Liệt 0933888832
Mr. Linh 0908299999
Mr. Khánh 0942952999</t>
  </si>
  <si>
    <t>A. Tiến 0908.344.338</t>
  </si>
  <si>
    <t>473042000008</t>
  </si>
  <si>
    <t>Cty TNHH LS Cable Vietnam</t>
  </si>
  <si>
    <t>Sx caùc loaïi daây caùp ñieän, caùc loaïi maùy duøng trong ngaønh noâng nghieäp</t>
  </si>
  <si>
    <t>3569036~38
'3569140</t>
  </si>
  <si>
    <t>3569148</t>
  </si>
  <si>
    <t>chuong-nguyen02@outlook.com.vn</t>
  </si>
  <si>
    <t>Mr. Chương 0907136560</t>
  </si>
  <si>
    <t>12/9/07</t>
  </si>
  <si>
    <t xml:space="preserve">Cty TNHH YGS Việt Nam </t>
  </si>
  <si>
    <t>Sản xuất các loại thép hợp kim, thép không gỉ và các loại thép hình.</t>
  </si>
  <si>
    <t>05/11/07</t>
  </si>
  <si>
    <t>Cty CP Bao bì Hải Phòng -Nhơn Trạch</t>
  </si>
  <si>
    <t>Sản xuất bao bì đựng xi măng</t>
  </si>
  <si>
    <t xml:space="preserve">  </t>
  </si>
  <si>
    <t xml:space="preserve">   Mr. Cảnh gđđh 0986263524</t>
  </si>
  <si>
    <t>16/10/2014</t>
  </si>
  <si>
    <t>Sản xuất và gia công linh kiện điện tử với quy mô: 1.140.000.000 sản phẩm/năm; tương đương 39.200 tấn sản phẩm/năm; Sản xuất và gia công máy vi tính và thiết bị ngoại vi của máy vi tính với quy mô: 1.140.000.000 sản phẩm/năm; tương đương 39.200 tấn sản phẩm/năm; Sản xuất và gia công thiết bị truyền thông với quy mô: 1.140.000.000 sản phẩm/năm; tương đương 39.200 tấn sản phẩm/năm; Sản xuất và gia công sản phẩm điện dân dụng với quy mô: 1.140.000.000 sản phẩm/năm; tương đương 39.200 tấn sản phẩm/năm; Sản xuất và gia công camera và các linh kiện của camera với quy mô:1.140.000.000 sản phẩm/năm; tương đương 39.200 tấn sản phẩm/năm; Sản xuất và gia công phụ tùng và bộ phận phụ trợ cho xe có động cơ và động cơ xe với quy mô: 1.140.000.000 sản phẩm/năm; tương đương 39.200 tấn sản phẩm/năm; Sản xuất và gia công bột kim loại (không sử dụng phế liệu làm nguyên vật liệu sản xuất) với quy mô 100 tấn sản phẩm /năm; Trong quy trình sản xuất các sản phẩm nêu trên không có công đoạn xi mạ.</t>
  </si>
  <si>
    <t>luonghuong.ev@gmail.com</t>
  </si>
  <si>
    <t>Mr. Tâm 0906998684 TV</t>
  </si>
  <si>
    <t>Ms. Hương 0917396775</t>
  </si>
  <si>
    <t>25/5/2015</t>
  </si>
  <si>
    <t>Sản xuất bao bì carton với quy mô 40 triệu m2/năm</t>
  </si>
  <si>
    <t>tu.dx@viethung.com.vn</t>
  </si>
  <si>
    <t>A. Đào Xuân Tứ phó TGĐ 0987.815.252</t>
  </si>
  <si>
    <t>A. Nguyên 0977837788</t>
  </si>
  <si>
    <t>thuyngan.tnt@gmail.com</t>
  </si>
  <si>
    <t>Ms. Ngân 0933.844.535</t>
  </si>
  <si>
    <t>KCN NHÔN TRAÏCH III</t>
  </si>
  <si>
    <t>KCN NHÔN TRAÏCH III -GIAI ÑOAÏN 1</t>
  </si>
  <si>
    <t>Cty TNHH MTV  KCN Nhôn Traïch III (Tín Nghóa)</t>
  </si>
  <si>
    <t>III.1</t>
  </si>
  <si>
    <t>3560133, '549657</t>
  </si>
  <si>
    <t>061-549544</t>
  </si>
  <si>
    <t>tinnghiaips@tinnghiaips.com</t>
  </si>
  <si>
    <t>Cty TNHH Young Text (Gold On Viva cũ)</t>
  </si>
  <si>
    <t>Sản xuất sản phẩm may mặc</t>
  </si>
  <si>
    <t>3569101,'3560550~53</t>
  </si>
  <si>
    <t>061-848575</t>
  </si>
  <si>
    <t>psn1@youngtexvina.com</t>
  </si>
  <si>
    <t>Ms. Lan TPNS 0909 014996</t>
  </si>
  <si>
    <t>Ms. Hồng 0979579518</t>
  </si>
  <si>
    <t>Cty TNHH Höng nghieäp Formosa</t>
  </si>
  <si>
    <t>Sôïi, deät nhuoäm, BOPP, ñieän, nöôùc, haï taàng</t>
  </si>
  <si>
    <t>560050~52;
560141/303~10</t>
  </si>
  <si>
    <t>061-560311</t>
  </si>
  <si>
    <t xml:space="preserve"> ficadm@fic.com.vn</t>
  </si>
  <si>
    <t>Ms. Huyền 0908507448
Phùng 01226725688</t>
  </si>
  <si>
    <t>Cty TNHH Sin Poong Vina</t>
  </si>
  <si>
    <t>Daây keùo caùc loaïi vaø daây ñai</t>
  </si>
  <si>
    <t>560057~62</t>
  </si>
  <si>
    <t>3560061</t>
  </si>
  <si>
    <t>Ms.Vân 01265885907</t>
  </si>
  <si>
    <t>Cty TNHH King Car (Harvest cũ )</t>
  </si>
  <si>
    <t>44200 (f)</t>
  </si>
  <si>
    <t>TAGS, gia caàm, toâm caù, DV chaên nuoâi vaø thuoác thuù y</t>
  </si>
  <si>
    <t>560028/ 560286~87848679</t>
  </si>
  <si>
    <t>Ms. Khảm 0938574902</t>
  </si>
  <si>
    <t>CN Cty TNHH MTV Sông Đà Đông Đô - Đồng Nai (Cty bột giấy NDK cũ) tạm ngưng hoạt động</t>
  </si>
  <si>
    <t>Boät giaáy (Mr.Quang gđ 0907351618)</t>
  </si>
  <si>
    <t>3560474</t>
  </si>
  <si>
    <t>3560431</t>
  </si>
  <si>
    <t>Mr.Quang 0907351618
Mr. Toàn 0903132461</t>
  </si>
  <si>
    <t>Cty TNHH Kim Long</t>
  </si>
  <si>
    <t>Beâ toâng töôi, beâ toâng ñuùc saün</t>
  </si>
  <si>
    <t>3560587, 3,560185</t>
  </si>
  <si>
    <t>061-540016</t>
  </si>
  <si>
    <t>lethehai@gmail.com</t>
  </si>
  <si>
    <t>Ms. Trúc 0908882985</t>
  </si>
  <si>
    <t xml:space="preserve">Cty TNHH Xaây döïng Song Hui </t>
  </si>
  <si>
    <t>Beâ toâng, XD, thi coâng caàu ñöôøng, laép ñaët MM</t>
  </si>
  <si>
    <t>08-38113285-3560589~592</t>
  </si>
  <si>
    <t>061-549726</t>
  </si>
  <si>
    <t xml:space="preserve"> Ms.Thủy KT 0932669095</t>
  </si>
  <si>
    <t>Cty TNHH Höng nghieäp Der Fuh</t>
  </si>
  <si>
    <t>560120</t>
  </si>
  <si>
    <t>061-560119</t>
  </si>
  <si>
    <t>Cty TNHH Hitech PCB (Coâng trình Haân Höõu cũ)</t>
  </si>
  <si>
    <t xml:space="preserve"> Sản xuất bo mạch điện xe oto</t>
  </si>
  <si>
    <t>3569058</t>
  </si>
  <si>
    <t>3569059</t>
  </si>
  <si>
    <t>Cty TNHH CB thuûy h.saûn vaø nöôùc ñaù Tung Kong</t>
  </si>
  <si>
    <t>Thuûy haûi saûn, nöôùc ñaù caây vaø tinh khieát, thöùc aên nhanh, suaát aên CN</t>
  </si>
  <si>
    <t>560065/067</t>
  </si>
  <si>
    <t>061-560068</t>
  </si>
  <si>
    <t>nhansu01@tungkongseafood.com</t>
  </si>
  <si>
    <t>Mr. Hổ 0907152161</t>
  </si>
  <si>
    <t>Cty TNHH Hung Ta VN</t>
  </si>
  <si>
    <t>Thieát keá, thi coâng</t>
  </si>
  <si>
    <t>3560080;560582,83</t>
  </si>
  <si>
    <t>08-8632881,560024</t>
  </si>
  <si>
    <t>Ms. Hồng Hạnh 0903875265
Ms.Phụng 0903320476</t>
  </si>
  <si>
    <t>Ms.Phụng 0903320476</t>
  </si>
  <si>
    <t>Cty TNHH DV giaùm ñònh caùc keát caáu haøn kim loaïi Yeong Jean</t>
  </si>
  <si>
    <t>5300 (f)</t>
  </si>
  <si>
    <t>Kieåm tra chaát löôïng moái haøn kim loaïi</t>
  </si>
  <si>
    <t>560083</t>
  </si>
  <si>
    <t>061-560082</t>
  </si>
  <si>
    <t>Cty TNHH C.T Polymer</t>
  </si>
  <si>
    <t>5.505 (f)</t>
  </si>
  <si>
    <t>Phuï gia söû duïng trong CN deät</t>
  </si>
  <si>
    <t>560544/5</t>
  </si>
  <si>
    <t>061-560546</t>
  </si>
  <si>
    <t xml:space="preserve"> polymer.ct@gmail.com</t>
  </si>
  <si>
    <t>Ms. Châu 0908243521
Mr. Vinh 0986593600</t>
  </si>
  <si>
    <t>27/6/03</t>
  </si>
  <si>
    <t>Cty TNHH Thöïc nghieäp Li Shin (Chuyển trụ sở  28/01/2013)</t>
  </si>
  <si>
    <t>Beâ toâng ñuùc saün, nhöïa ñöôøng, thi coâng</t>
  </si>
  <si>
    <t>560041/042</t>
  </si>
  <si>
    <t>061-560043</t>
  </si>
  <si>
    <t>18/7/03</t>
  </si>
  <si>
    <t>Cty TNHH Kuang Tai (Việt Nam) (Normura cũ)</t>
  </si>
  <si>
    <t>11.568 (f)</t>
  </si>
  <si>
    <t>Que haøn caùc loaïi</t>
  </si>
  <si>
    <t>560097/101</t>
  </si>
  <si>
    <t>061-560096</t>
  </si>
  <si>
    <t>d042kt6225861@yahoo.com.tw</t>
  </si>
  <si>
    <t>Ms. Chung 0902730111</t>
  </si>
  <si>
    <t>Cty TNHH Kuo Yuen VN</t>
  </si>
  <si>
    <t>24.110 (f)</t>
  </si>
  <si>
    <t>SX vaø gia coâng caùc loïai da thuoäc ñaõ cheá bieán</t>
  </si>
  <si>
    <t>560146/147</t>
  </si>
  <si>
    <t>061-560145</t>
  </si>
  <si>
    <t>chc.kuoyuen@pcv.com.vn</t>
  </si>
  <si>
    <t>Mr. Quí 0985383427
Ms. Minh 0937948094</t>
  </si>
  <si>
    <t>Cty TNHH bao bì Kaoten (VN)</t>
  </si>
  <si>
    <t>Malay</t>
  </si>
  <si>
    <t>17600 (f)</t>
  </si>
  <si>
    <t>Sx caùc loaïi oáng loõi baèng giaáy</t>
  </si>
  <si>
    <t>560226/227</t>
  </si>
  <si>
    <t>061-560225/24</t>
  </si>
  <si>
    <t>kaoten_vn@ymail.com</t>
  </si>
  <si>
    <t>Ms. Quỳnh 0938200301</t>
  </si>
  <si>
    <t>Cty TNHH Palm Paper (Hung Yuan cũ)</t>
  </si>
  <si>
    <t>5700 (f)</t>
  </si>
  <si>
    <t>Ms. Hạnh 01648988064</t>
  </si>
  <si>
    <t>472023000350</t>
  </si>
  <si>
    <t>20/02/04</t>
  </si>
  <si>
    <t>Cty TNHH Chao Hun (VN)</t>
  </si>
  <si>
    <t>TL</t>
  </si>
  <si>
    <t>5445 (F)</t>
  </si>
  <si>
    <t>Taùi cheá boâng vaûi sôïi</t>
  </si>
  <si>
    <t>3569360
560260/261/262</t>
  </si>
  <si>
    <t>061-560259</t>
  </si>
  <si>
    <t>Cty TNHH Chaùnh Ñaïi</t>
  </si>
  <si>
    <t>5179 (f)</t>
  </si>
  <si>
    <t>SX caùc loaïi ñeá giaøy (Ms.Trang)</t>
  </si>
  <si>
    <t>560367</t>
  </si>
  <si>
    <t>061-560366</t>
  </si>
  <si>
    <t>Cty TNHH Chin wel Fasteners VN</t>
  </si>
  <si>
    <t>ML</t>
  </si>
  <si>
    <t>16920 (f)</t>
  </si>
  <si>
    <t>SX bulong oác vít, daâykeùo taên g löïc,khuoân maãu</t>
  </si>
  <si>
    <t>560518-521</t>
  </si>
  <si>
    <t>061-560516</t>
  </si>
  <si>
    <t>congtychinwell@gmail.com</t>
  </si>
  <si>
    <t>Mr. Minh 0908190098
Mr. Thật 0984746584</t>
  </si>
  <si>
    <t>Cty TNHH Coâng nghieäp Caron</t>
  </si>
  <si>
    <t>5245 (f)</t>
  </si>
  <si>
    <t>Muùt xoáp, keo; phuï lieäu giaøy, TTNT, gia duïng</t>
  </si>
  <si>
    <t>560388/389</t>
  </si>
  <si>
    <t>061-560387</t>
  </si>
  <si>
    <t>Cty TNHH Formosa Taffeta Ñoàng Nai</t>
  </si>
  <si>
    <t>197729 (f)</t>
  </si>
  <si>
    <t>Vaûi thaønh phaåm, sôïi vaø chæ maøu</t>
  </si>
  <si>
    <t>560255/6</t>
  </si>
  <si>
    <t>dn7201@ftc.com.tw</t>
  </si>
  <si>
    <t>Ms. Hải 0909180238</t>
  </si>
  <si>
    <t>Cty TNHH Advanced Multitech (VN)</t>
  </si>
  <si>
    <t>34.527 (f)</t>
  </si>
  <si>
    <t>Sx caùc loaïi banh ñaùnh golf &amp; gaäy ñaùnh golf (Ms.Phượng NS 0902.263058)</t>
  </si>
  <si>
    <t>560426~27</t>
  </si>
  <si>
    <t xml:space="preserve"> chau.tran@adgroup.com.vn</t>
  </si>
  <si>
    <t>Ms. Mai 0988303261
Phượng 01686045098</t>
  </si>
  <si>
    <t>472033000563</t>
  </si>
  <si>
    <t>Cty TNHH Da thuoäc Wei Tai</t>
  </si>
  <si>
    <t>37.838 (f)</t>
  </si>
  <si>
    <t xml:space="preserve">Saûn xuaát caùc loaïi da  </t>
  </si>
  <si>
    <t>3560886</t>
  </si>
  <si>
    <t>3560883</t>
  </si>
  <si>
    <t xml:space="preserve"> vwt2@weitai.cn</t>
  </si>
  <si>
    <t>Tuyền 0938728411
Nhung 0909234532
Hằng 01267699256</t>
  </si>
  <si>
    <t>Cty TNHH Cöûu Thaêng (VN)</t>
  </si>
  <si>
    <t>15127 (f)</t>
  </si>
  <si>
    <t>Saûn xuaát caùc loaïi baùnh keïo(LH với Kaoten 3560226) Ms. Thủy</t>
  </si>
  <si>
    <t>3560718</t>
  </si>
  <si>
    <t>cuuthangvn@vnn.vn</t>
  </si>
  <si>
    <t>Cty TNHH CN Cao su Chính Taân</t>
  </si>
  <si>
    <t>200430 (f)</t>
  </si>
  <si>
    <t>Saêm loáp xe, cao su taùi sinh, ñai vaø TB chaén kín baèng cao su</t>
  </si>
  <si>
    <t>3560 910-11-12</t>
  </si>
  <si>
    <t>3560 914</t>
  </si>
  <si>
    <t>info@cst.com.vn</t>
  </si>
  <si>
    <t>Cty Lieân doanh Thuaän Theâm</t>
  </si>
  <si>
    <t>Thueâ cuûa
 Song Hui</t>
  </si>
  <si>
    <t>DV ñaàu tö vaø giao nhaän XNK, mua baùn NVL, MM</t>
  </si>
  <si>
    <t>560067</t>
  </si>
  <si>
    <t>Cty TNHH Promax Textile Vieät Nam (Cuõ: Toaøn Nghieäp)</t>
  </si>
  <si>
    <t>Sx caùc saûn phaåm deät may, sx nguyeân lieäu duøng trong ngaønh nhuoäm, sx thieát bò, linh kieän duøng trong coâng nghieäp deät, deät kim, sx caùc loaïi vaûi khoâng deät.</t>
  </si>
  <si>
    <t>3569116~119
'560878</t>
  </si>
  <si>
    <t>3560878</t>
  </si>
  <si>
    <t xml:space="preserve"> thao@promaxvn.com</t>
  </si>
  <si>
    <t>Ms. Lợi 0907315283
Ms. Thảo 0932014872</t>
  </si>
  <si>
    <r>
      <t xml:space="preserve">Cty TNHH Dasheng Enterprise Việt Nam </t>
    </r>
    <r>
      <rPr>
        <sz val="10"/>
        <color indexed="10"/>
        <rFont val="Times New Roman"/>
        <family val="1"/>
      </rPr>
      <t>(Thuê nhà xưởng Cty Hung Ta)</t>
    </r>
  </si>
  <si>
    <t>Sản xuất và gia công dệt các loại dây bện và lưới (không có công đoạn nhuộm) với quy mô 400 tấn sản phẩm/năm</t>
  </si>
  <si>
    <t>14/9/2000</t>
  </si>
  <si>
    <t>CN Cty Thaùi Noâng</t>
  </si>
  <si>
    <t xml:space="preserve"> Sản xuất, tồn trữ, pha trộn, sang chai thuoác baûo veä thöïc vaät</t>
  </si>
  <si>
    <t>560584~85</t>
  </si>
  <si>
    <t>Traïm xaêng daàu Nhôn Traïch</t>
  </si>
  <si>
    <t>Kinh doanh xaêng daàu, khí ñoát</t>
  </si>
  <si>
    <t>Böu ñieän KCN</t>
  </si>
  <si>
    <t>Dòch vuï vieãn thoâng</t>
  </si>
  <si>
    <t>560000</t>
  </si>
  <si>
    <t>CN Ngaân haøng Ngoaïi thöông</t>
  </si>
  <si>
    <t>Dòch vuï ngaân haøng</t>
  </si>
  <si>
    <t>560880~82</t>
  </si>
  <si>
    <t>CN Ngaân haøng Indovina</t>
  </si>
  <si>
    <t>KCN NHÔN TRAÏCH III  -GIAI ÑOAÏN 2</t>
  </si>
  <si>
    <t>18/09/01</t>
  </si>
  <si>
    <t>Cty CP Döôïc phaåm VN - Ampharco</t>
  </si>
  <si>
    <t>III.2</t>
  </si>
  <si>
    <t xml:space="preserve">Sản xuất thuốc kháng sinh đạt tiêu chuẩn GMP-WHO </t>
  </si>
  <si>
    <t>3566202~06/ -8656489</t>
  </si>
  <si>
    <t>info@ampharcousa.com</t>
  </si>
  <si>
    <t>A.Phương GĐ nhà máy 0918246490</t>
  </si>
  <si>
    <t>Cty TNHH Bao bì Vieät Long</t>
  </si>
  <si>
    <t xml:space="preserve">Bìa carton, bao bì vaø saûn phaåm töø giaáy </t>
  </si>
  <si>
    <t>3569046~47
560199/560445~54</t>
  </si>
  <si>
    <t>061-560197</t>
  </si>
  <si>
    <t>Mr. Hậu 0909787941</t>
  </si>
  <si>
    <t>31/8/2005</t>
  </si>
  <si>
    <t>Cty TNHH CN Vật liệu gốm sứ Shun Yin</t>
  </si>
  <si>
    <t xml:space="preserve">Sản xuất vật liệu Hydro kim loại, vật liệu hợp kim sắt…vật liệu sứ kỹ thuật cao </t>
  </si>
  <si>
    <t>560805, 3569073</t>
  </si>
  <si>
    <t>Cty TNHH Công nghiệp Hổ Thành (Nguyên Tinh củ)tạm ngưng hđ</t>
  </si>
  <si>
    <t>SP nhöïa cao phaân töû vaø khuoân maãu</t>
  </si>
  <si>
    <t>560711;560397; 569164</t>
  </si>
  <si>
    <t>061-560712</t>
  </si>
  <si>
    <t>Cty TNHH vaät lieäu xaây döïng Chaâu Aâu</t>
  </si>
  <si>
    <t>Ba Lan</t>
  </si>
  <si>
    <t>Keo daùn gaïch, ñaù; boät treùt töôøng, cöûa vaùch ngaên baèng PVC</t>
  </si>
  <si>
    <t>560988/89; 3569178</t>
  </si>
  <si>
    <t xml:space="preserve">lamtuyen@ebm.com.vn
</t>
  </si>
  <si>
    <t>Cty CP Nhöïa Taân Tieán</t>
  </si>
  <si>
    <t xml:space="preserve">Nhöïa   </t>
  </si>
  <si>
    <t>3569714  (GĐ A.Lý)</t>
  </si>
  <si>
    <t>3569716-0919585999</t>
  </si>
  <si>
    <t xml:space="preserve"> 08-38060264</t>
  </si>
  <si>
    <t>473042000005</t>
  </si>
  <si>
    <t>22/8/06</t>
  </si>
  <si>
    <t>Cty TNHH CN SPC Tianhua (Việt Nam)</t>
  </si>
  <si>
    <t>Sản xuất hóa chất dùng trong công nghệ xử lý nước thải.(Ms.Mai)</t>
  </si>
  <si>
    <t>3569132~33</t>
  </si>
  <si>
    <t>4703000383
47221000187</t>
  </si>
  <si>
    <t>17/05/2007
16/07/2007</t>
  </si>
  <si>
    <t>Cty Cổ phần Tam Đại Kim ĐN</t>
  </si>
  <si>
    <t>Sản xuất cửa, cửa sổ nhựa cốt thép</t>
  </si>
  <si>
    <t>16/4/2007</t>
  </si>
  <si>
    <t>Cty TNHH kyõ thuaät Bueno</t>
  </si>
  <si>
    <t>Saûn xuaát caaùc sp van vaø linh kieän; ñeøn ñieän LED…</t>
  </si>
  <si>
    <t>3569313~20</t>
  </si>
  <si>
    <t>3569307 ~309</t>
  </si>
  <si>
    <r>
      <t>bueno</t>
    </r>
    <r>
      <rPr>
        <sz val="10"/>
        <color indexed="17"/>
        <rFont val="Times New Roman"/>
        <family val="1"/>
      </rPr>
      <t>@buenoeco.com</t>
    </r>
  </si>
  <si>
    <t>Ms. Mùi  0909.531.977</t>
  </si>
  <si>
    <t>Cty Aéc Quy CSB</t>
  </si>
  <si>
    <t>Aéc quy naêng löôïng kyõ thuaät; boä saïc ñieän; sx, gia coâng linh phuï kieän, thieát bò</t>
  </si>
  <si>
    <t>3569120~22
3569374</t>
  </si>
  <si>
    <t>ptmongthuy@csb-battery.com.vn</t>
  </si>
  <si>
    <t>28/5/07</t>
  </si>
  <si>
    <t>Cty TNHH Velco -Đổi tên thành Doosan vn</t>
  </si>
  <si>
    <t>sản xuất máy móc thiết bị cho ngành công nghiệp sản xuất sắt, thép và inox tấm, lá: dây chuyền cán ống và cán thép hình, dây chuyền kéo căng phẳng, dây chuyền cán mỏng và cán láng bề mặt; sản xuất cẩu trục, cổng trục công nghiệp; xây dựng công trình dân dụng và công nghiệp
sản xuất các loại khung nhà thép tiền chế.</t>
  </si>
  <si>
    <t>3569208~12</t>
  </si>
  <si>
    <t>Ms.Thanh Trâm</t>
  </si>
  <si>
    <t>935569210</t>
  </si>
  <si>
    <t>20/9/07</t>
  </si>
  <si>
    <t xml:space="preserve">Cty TNHH Y.S.P Vietnam </t>
  </si>
  <si>
    <t>Sản xuất dược phẩm, thuốc đông dược, thuốc bổ sung sức khỏe, thực phẩm bổ sung, thuốc thú y và thủy sản (không bao gồm các sản phẩm chưa được phép sử dụng tại Việt Nam); sản xuất mỹ phẩm (không bao gồm các sản phẩm chưa được phép sử dụng tại Việt Nam); sx dụng cụ y khoa.</t>
  </si>
  <si>
    <t>Cty TNHH KLC (tạm ngưng hoat động 2009) hiện trong khuôn viên posco E&amp;C.</t>
  </si>
  <si>
    <t>Sản xuất kết cấu thép dùng trong ngành xây dựng.</t>
  </si>
  <si>
    <t>3569276~77</t>
  </si>
  <si>
    <t>15/10/07</t>
  </si>
  <si>
    <t>Cty TNHH Sammi</t>
  </si>
  <si>
    <t>Sản xuất dây và lưới inox các loại.</t>
  </si>
  <si>
    <t>3569757-60</t>
  </si>
  <si>
    <t xml:space="preserve"> smallcat582@yahoo.com</t>
  </si>
  <si>
    <t>Ms. Khánh 0918853224</t>
  </si>
  <si>
    <t>25/10/07</t>
  </si>
  <si>
    <t>Cty TNHH Kirby Đông nam Á</t>
  </si>
  <si>
    <t>Sản xuất kết cấu thép, nhà thép tiền chế</t>
  </si>
  <si>
    <t>3569404~06</t>
  </si>
  <si>
    <t>3569403</t>
  </si>
  <si>
    <t xml:space="preserve"> kirbyvietnam@kirby.vn</t>
  </si>
  <si>
    <t>A.châu 0913 604533
A. Dung 0918101784 GĐ Nsu</t>
  </si>
  <si>
    <t>04/02/08</t>
  </si>
  <si>
    <t xml:space="preserve">Cty TNHH Towa Việt Nam </t>
  </si>
  <si>
    <t>Sản xuất đồ gia dụng bằng nhựa</t>
  </si>
  <si>
    <t>3569723~26</t>
  </si>
  <si>
    <t>3569724</t>
  </si>
  <si>
    <t>nakashima@towasan.co.jp
huangjiang@towasan.co.jp</t>
  </si>
  <si>
    <t>Mr. Giang 0919669037</t>
  </si>
  <si>
    <t>21/4/08</t>
  </si>
  <si>
    <t xml:space="preserve">Cty TNHH Rohm and Haas Việt Nam </t>
  </si>
  <si>
    <t xml:space="preserve">Sản xuất các loại sản phẩm hoá học </t>
  </si>
  <si>
    <t>-6262950</t>
  </si>
  <si>
    <t>3569860</t>
  </si>
  <si>
    <t>kietANguyen@dow.com</t>
  </si>
  <si>
    <t>A.Kiệt 0903369398 TGĐ- 
 (Ms.Quỳnh 0916232787)</t>
  </si>
  <si>
    <t>CN Công ty TNHH Công Nghiệp Plus</t>
  </si>
  <si>
    <t xml:space="preserve">Sản xuất đồ bấm, kim bấm, các loại văn phòng phẩm khác (kim kẹp, kẹp từ tính, bìa hồ sơ…), in nhiều màu trên sản phẩm do DN sản xuất </t>
  </si>
  <si>
    <t>3569854 ~56</t>
  </si>
  <si>
    <t>3569857</t>
  </si>
  <si>
    <t>st@plusvn.com.vn</t>
  </si>
  <si>
    <t>21/12/09</t>
  </si>
  <si>
    <t>Cty TNHH Bi-Tech Việt Nam (Thuê nhà xưởng của cty Hung Ta) Ms.Thư</t>
  </si>
  <si>
    <t>VN-ĐL</t>
  </si>
  <si>
    <t>Sản xuất chất phụ gia dùng tiết kiệm nhien liệu, chế biến phụ gia nhớt bôi trơn</t>
  </si>
  <si>
    <t>3951637</t>
  </si>
  <si>
    <t>28/6/10</t>
  </si>
  <si>
    <t>Cty TNHH Kyowa Việt Nam</t>
  </si>
  <si>
    <t>Sản xuất các cấu kiện thép và thép không gỉ; sản xuất các laoi5 van công nghiệp; sản xuất các loại máy trong xây dựng: máy đào hố, máy đào đường hầm, máy đào và lắp đặt đường ống; sản xuất các loại cần trục</t>
  </si>
  <si>
    <t>3560637 (Ms.thư)</t>
  </si>
  <si>
    <t>3560837</t>
  </si>
  <si>
    <t>17/9/10</t>
  </si>
  <si>
    <t>Cty TNHH Soltec Việt Nam</t>
  </si>
  <si>
    <t>Thi công lắp đặt các thiết bị công nghiệp, các thiết bị liên quan đến môi trường, đườn ống thép công nghiệp; sản xuất giàn giáo xây dựng</t>
  </si>
  <si>
    <t>3569946</t>
  </si>
  <si>
    <t>3569947</t>
  </si>
  <si>
    <t>loan@soltecvn.com; minhnt@soltecvn.com</t>
  </si>
  <si>
    <t xml:space="preserve">Mr. Minh096 686 0909
</t>
  </si>
  <si>
    <t>Cty TNHH Công nghiệp Trần Long</t>
  </si>
  <si>
    <t>Sản xuất phụ tùng và bộ phận phụ trợ cho xe có động cơ</t>
  </si>
  <si>
    <t>11/01/2011</t>
  </si>
  <si>
    <t>Nhà máy Cấu kiện bê tông đúc sẵn DSC (của Cty CP Cấu kiện bê tông DIC-Tín Nghĩa)</t>
  </si>
  <si>
    <t>Sản xuất cọc bê tông dự ứng lực</t>
  </si>
  <si>
    <t>3569841</t>
  </si>
  <si>
    <t>A. Thông 0983708039</t>
  </si>
  <si>
    <t>Võ Minh Hùng 01227686464</t>
  </si>
  <si>
    <t>Cty TNHH MKTP (là Cty CP Mizukoshi &amp;CtyTrung Phương)</t>
  </si>
  <si>
    <t>VN-NHẬT</t>
  </si>
  <si>
    <t>3569048</t>
  </si>
  <si>
    <t>3596052</t>
  </si>
  <si>
    <t>A.Long 0903988292</t>
  </si>
  <si>
    <t>hđ T7</t>
  </si>
  <si>
    <t>16/06/2011</t>
  </si>
  <si>
    <t>Cty TNHH Promax Textile Vieät Nam (xưởng 2 của Kcn 3 gd1)</t>
  </si>
  <si>
    <r>
      <rPr>
        <sz val="10"/>
        <color indexed="10"/>
        <rFont val="Times New Roman"/>
        <family val="1"/>
      </rPr>
      <t xml:space="preserve">Sản xuất sợi </t>
    </r>
    <r>
      <rPr>
        <sz val="10"/>
        <rFont val="Times New Roman"/>
        <family val="1"/>
      </rPr>
      <t>và dệt, nhuộm các loại vải do doanh nghiệp sản xuất; sản xuất cuất các sản phẩm hóa chất khác chưa được phân vào đâu; sản xuất máy cho ngành dệt, may và da; sản xuất hàng dệt khác chưa được phân vào đâu</t>
    </r>
  </si>
  <si>
    <t>Cty CP Đầu tư điện Tín Phát</t>
  </si>
  <si>
    <t>Lắp đặt hệ thống điện</t>
  </si>
  <si>
    <t>Mr. Thái P.GĐ 0918088092</t>
  </si>
  <si>
    <t>3568</t>
  </si>
  <si>
    <t>3568462</t>
  </si>
  <si>
    <t>3568466</t>
  </si>
  <si>
    <t xml:space="preserve"> info@jfem-vn.com</t>
  </si>
  <si>
    <t>Ms Thương 0937602955</t>
  </si>
  <si>
    <t>Sản xuất cân xe tải, cân sản và các loại cân công nghiệp khác</t>
  </si>
  <si>
    <t>3566151</t>
  </si>
  <si>
    <t>3566152</t>
  </si>
  <si>
    <t>anhhong@tanaka-scale-vietnam.com</t>
  </si>
  <si>
    <t>A.Hải 0903052275</t>
  </si>
  <si>
    <t xml:space="preserve"> Cty TNHH YKK Việt Nam</t>
  </si>
  <si>
    <t>SINGAPORE</t>
  </si>
  <si>
    <t>3566155</t>
  </si>
  <si>
    <r>
      <t>tanquoc@</t>
    </r>
    <r>
      <rPr>
        <sz val="11"/>
        <color indexed="17"/>
        <rFont val="Arial"/>
        <family val="2"/>
      </rPr>
      <t>ykk.com.vn</t>
    </r>
  </si>
  <si>
    <t>A.Khương 0985562965</t>
  </si>
  <si>
    <t>Mr. Hậu 0902470678</t>
  </si>
  <si>
    <t>SAMOA</t>
  </si>
  <si>
    <t>3568333~9</t>
  </si>
  <si>
    <t>3568066</t>
  </si>
  <si>
    <t>luonghang060783@gmail.com</t>
  </si>
  <si>
    <t>Ms.Nga 0918088816</t>
  </si>
  <si>
    <t>Sản xuất cá chi tiết, linh kiện máy móc thiết bị từ hợp kim nhôm, như: máy phát điện, van công nghiệp, các loại máy nông nghiệp... (không bao gồm công đoạn xi mạ)</t>
  </si>
  <si>
    <t>3568061</t>
  </si>
  <si>
    <t>3568062</t>
  </si>
  <si>
    <t>phuong@daiwakk.co.jp</t>
  </si>
  <si>
    <t>Ms. Phương 0933079485</t>
  </si>
  <si>
    <t>Sản xuất tlinh kiện, phụ tùng (vỏ nhôm, ống dẫn bộ phận lái,…) của máy công nghiệp, máy nông nghiệp, máy xây dựng</t>
  </si>
  <si>
    <t>3569770</t>
  </si>
  <si>
    <t>3569787</t>
  </si>
  <si>
    <t>Ms. Thủy Tvu 0984000281</t>
  </si>
  <si>
    <t>06/11/2012</t>
  </si>
  <si>
    <t>Chi nhánh Cty TNHH Envita Vina (giải thể)</t>
  </si>
  <si>
    <t>Sản xuất, lắp đặt máy móc, iết bị cơ khí công nghiệp và các phụ tùng lie6nquan, sản xuất lò nướng, lò luyện lò nung.</t>
  </si>
  <si>
    <t>3569112</t>
  </si>
  <si>
    <t>(thuê Velco Ms.Thắng 01698563397)</t>
  </si>
  <si>
    <t>17/12/2012</t>
  </si>
  <si>
    <t>Cty TNHH Koken Việt Nam</t>
  </si>
  <si>
    <t>Sản xuất đồ gia dụng (bàn sưởi điện, chăn điện, thảm trải phòng điện, 
thảm lót chân điện, thiết bị khử độ ẩm...) và các linh kiện đồ gia dụng không bao gồm công đoạn xi mạ.</t>
  </si>
  <si>
    <t xml:space="preserve">3.000.000 </t>
  </si>
  <si>
    <t>3566170 - 72</t>
  </si>
  <si>
    <t>3566180</t>
  </si>
  <si>
    <t xml:space="preserve"> Ms.Trinh 0909079690 - Ms.Vy (Quyên tên ở nhà) NS 0919669097</t>
  </si>
  <si>
    <t>0909884084 Quân IT</t>
  </si>
  <si>
    <t>28/01/2013</t>
  </si>
  <si>
    <t>Cty TNHH Meishin Việt Nam (thuê nhá xưởng của Tổng Cty Tín Nghĩa) đã thanh lý HĐ thuê đất</t>
  </si>
  <si>
    <t>3566047</t>
  </si>
  <si>
    <t>Ms. Thúy An 0979716826</t>
  </si>
  <si>
    <t>12/03/2013</t>
  </si>
  <si>
    <t>Sản xuât phụ tùng máy sản xuất, máy công nông nghiệp, máy xây dựng</t>
  </si>
  <si>
    <t>masakatsu-vietnam@masakatsu-kouzai.co.jp</t>
  </si>
  <si>
    <t>Sản xuâất phụ tùng, thiết bị máy nông nghiệp, máy công nghiệp, máy xây dựng</t>
  </si>
  <si>
    <t>hang.thuytran@hogetsu.com.vn</t>
  </si>
  <si>
    <t>Ms. Hằng 0903972764</t>
  </si>
  <si>
    <t>Sản xuất máy công nghiệp, máy gia dụng, công cụ cầm tay như mũi khoan, phụ tùng liên quan đến điện, khí áp, dầu áp... và các thiết bị liên quan</t>
  </si>
  <si>
    <t>3568509</t>
  </si>
  <si>
    <t>Ms. Sương 01232133449 Quản lý NS</t>
  </si>
  <si>
    <t>Cty TNHH MTV An Lạc Nhơn Trạch</t>
  </si>
  <si>
    <t>THÁI LAN</t>
  </si>
  <si>
    <t>0938113953 A.Tường</t>
  </si>
  <si>
    <t>17/5/2013</t>
  </si>
  <si>
    <r>
      <t>Cty TNHH Tokyodo Việt Nam (</t>
    </r>
    <r>
      <rPr>
        <sz val="10"/>
        <color indexed="10"/>
        <rFont val="Times New Roman"/>
        <family val="1"/>
      </rPr>
      <t>thuê nhà xưởng của Tổng Công ty Tín Nghĩa 384 m2) đã thanh lý HĐ thuê đất</t>
    </r>
  </si>
  <si>
    <t>3566165</t>
  </si>
  <si>
    <t>Ms. Dung 0974136762</t>
  </si>
  <si>
    <t>18/6/2013</t>
  </si>
  <si>
    <r>
      <t>Cty TNHH TK Industry Việt Nam (</t>
    </r>
    <r>
      <rPr>
        <sz val="10"/>
        <color indexed="10"/>
        <rFont val="Times New Roman"/>
        <family val="1"/>
      </rPr>
      <t>thuê nhà xưởng của Tổng Công ty Tín Nghĩa 768m2 thời hạn 3 năm) ngưng hoạt động</t>
    </r>
  </si>
  <si>
    <t>Sản xuất các sản phẩm cơ khí phục vụ cho ngành xây dựng (không bao gồm công đoạn xi mạ)</t>
  </si>
  <si>
    <t>29/8/2013</t>
  </si>
  <si>
    <t>Sản xuất các loại bánh răng, bơm bánh răng, máy rửa cao áp; máy dùng trong bảo trì xe hơi và làm sạch môi trường như giặt thảm, máy thay nhớt, máy hút bụi, máy khử trùng xe…và các phụ tùng, thiết bị liên quan (khoong bao gồm công đoạn xi mạ)</t>
  </si>
  <si>
    <t>thuy_kieu-vn@okatsune.com</t>
  </si>
  <si>
    <t>Ms. Thúy 06188404814</t>
  </si>
  <si>
    <t>Cty TNHH Sanher Việt Nam (Tian Hua cũ)</t>
  </si>
  <si>
    <t>Sản xuất và gia công tim bóng đèn.</t>
  </si>
  <si>
    <t>15/11/2013</t>
  </si>
  <si>
    <r>
      <t xml:space="preserve">Cty TNHH Winfield Chemical </t>
    </r>
    <r>
      <rPr>
        <sz val="10"/>
        <color indexed="10"/>
        <rFont val="Times New Roman"/>
        <family val="1"/>
      </rPr>
      <t>(thuê nhà xưởng Cty TNHH MTV KCN Nhơn Trạch 3-giai đoạn2 648 m2)</t>
    </r>
  </si>
  <si>
    <t>Sản xuất chất phụ gia và chất ổn định cho ngành nhựa như hỗn hợp chất Hydrated zeolite, sodium A; chất Barium, zine organic; chất Fatty acid magnesium salt…</t>
  </si>
  <si>
    <t>kien@winfielchemical.com
thuy@winfielchemical.com</t>
  </si>
  <si>
    <t>Mr. kiên 0918.808783
Ms. Thúy 0983.477.349</t>
  </si>
  <si>
    <t>27/11/2013</t>
  </si>
  <si>
    <t>Sản xuất các bộ phận thép không gỉ, đồng…dạng tấm, trụ, ống, dạng chữ U, dạng chữ V…dùng trong các thiết bị máy xây dựng, máy công nghiệp, máy y tế…, không bao gồm công đoạn xi mạ</t>
  </si>
  <si>
    <t>3566966</t>
  </si>
  <si>
    <t>3566366</t>
  </si>
  <si>
    <t>tuyen@v-sus.com
oanh@v-sus.com</t>
  </si>
  <si>
    <t>Ms. Tuyền 01228682935 T.vụ</t>
  </si>
  <si>
    <t>29/11/2013</t>
  </si>
  <si>
    <r>
      <t>Cty TNHH Hata Việt Nam (</t>
    </r>
    <r>
      <rPr>
        <sz val="10"/>
        <color indexed="10"/>
        <rFont val="Times New Roman"/>
        <family val="1"/>
      </rPr>
      <t>thuê nhà xưởng Cty TNHH MTV KCN Nhơn Trạch III -giai đoạn 2 với diện tích 768 m2)</t>
    </r>
  </si>
  <si>
    <t>Sản xuất, lắp ráp chi tiết, linh kiện và máy móc thiết bị dùng trong ngành dược phẩm, công nghiệp thực phẩm</t>
  </si>
  <si>
    <t>thuynguyen@hata-intl-vn.com</t>
  </si>
  <si>
    <t xml:space="preserve">Ms. Thúy 0906627089
</t>
  </si>
  <si>
    <t>20/12/2013</t>
  </si>
  <si>
    <t>Cty CP Logistics Tín Nghĩa - ICD Biên Hòa - Chi nhánh Nhơn Trạch</t>
  </si>
  <si>
    <t>Kho bãi và lưu giữ hàng hóa; vận tải hàng hóa bằng đường bộ, đường thủy nội địa;hoạt động dịch vụ hỗ trợ khác liên quan đến vận tải; bán buôn ô tô và xe có động cơ khác; bán phụ tùng và các bộ phận phụ trợ của ô tô và xe có động cơ khác ; bán buôn máy máy móc, thiết bị và phụ tùng máy khác; bán buôn nông, lâm sản nguyên liệu và động vật sống; bán buôn thực phẩm; buôn bán đồ dùng khác cho gia đình; bán buôn vật liệu, thết bị lắp đặt khác trong xây dựng; bán bôn gạo; bán buôn vải, hàng may sắn, giày dép; bán buôn chuyên doanh khác chưa được phân vàoaâu; kinh doanh bất động sản, quyền  dụng đất thuộc chủ  hưữu, chủ sửuụng hoặc cho thuê; xây dựng nhà c loaại; xây dựng công trình kỹ thuật dân dụng khác; xây dựng công trình đường sắt và đường bộ; bôc xếp hàng hóa; đại lý bảo hiểm; quảng áo, vận tải hàng hóa ven biển và viễn dương, dịch vụ đóng gói.</t>
  </si>
  <si>
    <t>25/12/2013</t>
  </si>
  <si>
    <r>
      <t xml:space="preserve">Cty TNHH Sarthardtech </t>
    </r>
    <r>
      <rPr>
        <sz val="10"/>
        <color indexed="10"/>
        <rFont val="Times New Roman"/>
        <family val="1"/>
      </rPr>
      <t>(thuê nhà xưởng Cty TNHH MTV KCN Nhơn Trạch III)</t>
    </r>
  </si>
  <si>
    <t>Sản xuất dụ cụ khoan, cắt</t>
  </si>
  <si>
    <t>3566194</t>
  </si>
  <si>
    <t>3566195</t>
  </si>
  <si>
    <t>Ms. Hiền 0908535499</t>
  </si>
  <si>
    <t>22/1/2014</t>
  </si>
  <si>
    <r>
      <t>Cty TNHH Inoue VN</t>
    </r>
    <r>
      <rPr>
        <sz val="10"/>
        <color indexed="10"/>
        <rFont val="Times New Roman"/>
        <family val="1"/>
      </rPr>
      <t xml:space="preserve"> (thuê nhà xưởng Cty TNHH MTV KCN Nhơn Trạch III, 468 m2)</t>
    </r>
  </si>
  <si>
    <t>Sản xuất, lắp ráp, lắp đặt, bảo trì các chi tiết máy, các bộ phận cơ khí và các thiết bị máy móc cơ khí liên quan đến các ngành (thực phẩm, háo chất, y dược, ô tô, may mặc) không bao gồm công đoạn xi mạ với quy mô 28,5 tấn sản phẩm/năm</t>
  </si>
  <si>
    <t>h-inouee@inoue-ironworks.co.jp</t>
  </si>
  <si>
    <t>47221001100</t>
  </si>
  <si>
    <t>Cty CP May mặc và giặt Lê và Lê</t>
  </si>
  <si>
    <t>Tẩy quần áo bò, tẩy hoặc nhuộm vải dệt, sợ, sản phẩm dệt bao gồm cả quần áo; ban buôn hàng may mặc, phụ liệu may mặc; sản xuất hàng may mặc (trừ trang phục) với quy mô 1.200.000 cái/năm; may trang phục (trừ trang phục từ da lông thú với quy mô 500.000 cái/năm</t>
  </si>
  <si>
    <t>3569252</t>
  </si>
  <si>
    <t>thanhngan@bdlaundry.com</t>
  </si>
  <si>
    <t>0906.832.976 Ms.Yến</t>
  </si>
  <si>
    <t>Sản xuất các chi tiết máy, các linh kiện phụ tùng, các bộ phận cơ khí của dây chuyền máy móc thiết bị phục vụ cho ngành mạ tôn, ngành sắt thép, ngành sản xuất giấy, sản xuất xi măng, nhà máy điện, lò điện, ngành hóa học, thực phẩm, dầu khí, cao su, ô tô (không bao gồm công đoạn xi mạ) với quy mô 1750 cái/năm, tương đương 80 tấn/năm; Thực hiện dịch vụ sửa chữa, bảo trì, bảo dưỡng, lắp ráp, lắp đặt cho các chi tiết máy, các linh kiện phụ tùng, các bộ phận cơ khí của dây chuyền máy móc thiết bị phục vụ cho ngành nghề như đã đăng ký với doanh thu 1.350.000 USD/năm; Thực hiện dịch vụ gia công cơ khí (hàn, phun nhiệt, tiện, xử lý nhiệt...) cho các chi tiết máy, các linh kiện phụ tùng, các bộ phận cơ khí của dây chuyền máy móc thiết bi phục vụ cho ngành nghề như đã đăng ký với doanh thu khoảng 500.000 USD/năm</t>
  </si>
  <si>
    <t xml:space="preserve">NGUYEN@OFIC.CO.JP 
</t>
  </si>
  <si>
    <t>21/3/2014</t>
  </si>
  <si>
    <r>
      <t>Cty TNHH Grai Asia (</t>
    </r>
    <r>
      <rPr>
        <sz val="10"/>
        <color indexed="10"/>
        <rFont val="Times New Roman"/>
        <family val="1"/>
      </rPr>
      <t>thuê nhà xưởng của Tổng Công ty Tín Nghĩa)</t>
    </r>
  </si>
  <si>
    <t>Sản xuất sản phẩm bình chữa cháy (bình có chứa dung dịch chữa cháy) với quy mô 100.000 sản phẩm/năm</t>
  </si>
  <si>
    <t>binhwishky@gmail.com</t>
  </si>
  <si>
    <t>Ms. Nhi 0916373737</t>
  </si>
  <si>
    <t>CN Công ty TNHH Sankyu VN</t>
  </si>
  <si>
    <t>Cung cấp dịch vụ quản lý kho bãi, kinh doanh dịch vụ cho thuê kho bãi với quy mô doanh thu khoảng 480.000 USD/năm</t>
  </si>
  <si>
    <t>3566212 ~ 6</t>
  </si>
  <si>
    <t>3566211</t>
  </si>
  <si>
    <t>Mr. Nguyễn Anh 0908611649</t>
  </si>
  <si>
    <t>19/5/2014</t>
  </si>
  <si>
    <r>
      <t xml:space="preserve">Cty TNHH Plus One VietNam </t>
    </r>
    <r>
      <rPr>
        <sz val="10"/>
        <color indexed="10"/>
        <rFont val="Times New Roman"/>
        <family val="1"/>
      </rPr>
      <t>(thuê nhà xưởng của Tổng Cty Tín Nghĩa)</t>
    </r>
  </si>
  <si>
    <t>Sản xuất, lắp ráp các linh kiện, phụ tùng, các bộ phận chi tiết, thiết bị, sản phẩm phục vụ cho ngành điện tử, ngành sản xuất xe hơi, sản xuất các thiết bị âm thanh. Trong quá trình sản xuất không bao gồm công đoạn xi mạ với công sất 2.400.000 cái/năm, tương đương 20 tấn/năm</t>
  </si>
  <si>
    <r>
      <t>Cty TNHH Yamashita Plastic Việt Nam</t>
    </r>
    <r>
      <rPr>
        <sz val="10"/>
        <color indexed="10"/>
        <rFont val="Times New Roman"/>
        <family val="1"/>
      </rPr>
      <t xml:space="preserve"> (thuê nhà xưởng của Tổng Cty Tín Nghĩa)</t>
    </r>
  </si>
  <si>
    <t>Sản xuất, lắp ráp các linh kiện phụ tùng, các bộ phận chi tiết bằng nhựa của các thiết bị, sản phẩm thuộc các ngành: điện tử, thiết bị âm thanh, sản xuất ô tô, xe máy, mỹ phẩm, sản xuất đồ chơi, đồ điện gia dụng, dụng cụ văn phòng phẩm, điện thoại, thiết bị văn phòng với công suất 1.500.000 cái/năm, tương đương 90 tấn/năm; Sản xuất, lắp ráp, khuôn đúc các loại (cho các linh kiện phụ tùng, các bộ phận chi tiết của thiết bị, sản phẩm thuộc các ngành: điện tử, thiết bị âm thanh, sản xuất ô tô, xe máy, mỹ phẩm, sản xuất đồ chơi, đồ điện gia dụng, dụng cụ văn phòng phẩm, điện thoại, thiết bị văn phòng) với công suất: 1000 cái/năm, tương đương 90 tấn/năm (trong quy trình sản xuất không bao gồm công đoạn xi mạ); Thực hiện dịch vụ sửa chữa, bảo trì khuôn đúc các loại (cho các linh kiện phụ tùng, các bộ phận chi tiết của thiết bị, sản phẩm thuộc các ngành: điện tử, thiết bị âm thanh, sản xuất ô tô, xe máy, mỹ phẩm, sản xuất đồ chơi, đồ điện gia dụng, dụng cụ văn phòng phẩm, điện thoại, thiết bị văn phòng) với quy mô doanh thu 60.000 USD/năm.</t>
  </si>
  <si>
    <t>y.michiyama@yamashita-p-k.com</t>
  </si>
  <si>
    <t>47221001128</t>
  </si>
  <si>
    <t xml:space="preserve"> Cty TNHH Mạc Tích-Chi nhánh Nhơn Trạch</t>
  </si>
  <si>
    <t>Sản xuất các sản phẩm cơ khí phục vụ sản xuất và tiêu dùng với quy mô khoảng 100 tấn sản phẩm/năm; Sửa chữa các sản phẩm kim loại đúc sẵn (Bảo trì, sửa chữa nồi hơi. Sửa chữa, bảo dưỡng, lắp đặt các thùng, bể chứa, bình khí nén, bồn gas; sửa chữa, bảo dưỡng đường ống hơi, ống dầu, ống nước, ống gas, ống hóa chất; sửa chữa, bảo dưỡng, lắp đặt các loại lò hơi, lò dầu tải nhiệt; sửa chữa, bảo dưỡng các thiết bị phụ cho lò hơi như quạt, bộ thu hồi nhiệt, bộ góp, hệ thống xử lý khí thải lò hơi, hệ thống xử lý nước thải lò hơi) với quy mô khoảng 400 tấn sản phẩm/năm; Sản xuất nồi hơi (Sản xuất lò hơi hoặc lò hơi nước khác; Sản xuất lò dầu tải nhiệt; Sản xuất các thiết bị phụ cho lò hơi như quạt lò hơi, bộ thu hồi nhiệt, bộ góp, bộ phận làm sạch cặn nước lò hơi, hệ thống xử lý khí thải lò hơi, hệ thống xử lý nước thải lò hơi) với quy mô khoảng 5.000 tấn sản phẩm/năm; Sản xuất thùng, bể chứa và dụng cụ chứa đựng bằng kim loại (bình bồn chịu áp lực, bình chứa khí nén, bồn chứa gas) với quy mô khoảng 500 tấn sản phẩm/năm; Trong quá trình sản xuất Công ty không thực hiện hoạt động xi mạ, tái chế phế thải</t>
  </si>
  <si>
    <t>info@martech.com.vn </t>
  </si>
  <si>
    <r>
      <t>Cty TNHH FSV Industry (</t>
    </r>
    <r>
      <rPr>
        <sz val="10"/>
        <color indexed="10"/>
        <rFont val="Times New Roman"/>
        <family val="1"/>
      </rPr>
      <t>thuê nhà xưởng Cty Tín Nghĩa)</t>
    </r>
  </si>
  <si>
    <t>Sản xuất các linh kiện phụ tùng, các bộ phận chi tiết trong các loại máy móc thiết bị in ấn có quy mô 24.000 cái/năm (tương đương 1,9 tấn/năm) trong quá trình sản xuất không bao gồm công đoạn xi mạ</t>
  </si>
  <si>
    <t>946333460</t>
  </si>
  <si>
    <t>duyen-hoang@fsv-insdustry.com</t>
  </si>
  <si>
    <t>TGĐ Shimotuya Masato - Ms. Quỳnh Anh Tvu 0936775277</t>
  </si>
  <si>
    <t>26/8/2014</t>
  </si>
  <si>
    <t xml:space="preserve">CH Xây-Sen </t>
  </si>
  <si>
    <t>Sản xuất khung ảnh, đồ lưu niệm, móc chìa khóa, dây đeo điện thoại di động, thẻ đánh dấu trang sách, thẻ hành lý, gim cài, cúp, huy chương, mô hình với quy mô 21,02 triệu sản phẩm/năm, khuy măng-sét, huy hiệu, phù hiệu, phù hiệu và nhãn hiệu, nhãn sản phẩm và khóa thắt lưng, bao gồm cả hoạt động sơn tĩnh điện và mạ kim loại với quy mô 10,98 trệu sản phẩm/năm</t>
  </si>
  <si>
    <t>anthony@wagon.com.vn</t>
  </si>
  <si>
    <t>Mr. Tuấn Anh 0946282.883 Qly</t>
  </si>
  <si>
    <t xml:space="preserve">Cty TNHH Soluna </t>
  </si>
  <si>
    <t>Sản xuất sản phẩm may mặc các loại với quy mô khoảng 1.950.000 sản phẩm/năm, trong quy trình sản xuất không có công đoạn nhuộm</t>
  </si>
  <si>
    <t>3568889</t>
  </si>
  <si>
    <t>oanh@solunatex.com</t>
  </si>
  <si>
    <t>0942038525 A.Thanh - Vân Ktoan</t>
  </si>
  <si>
    <t>Cty TNHH Ishika Waka (thuê nhà xưởng Công ty Tín Nghĩa)</t>
  </si>
  <si>
    <t>Sản xuất miếng đệm cao su cho trống, các loại thùng chứa và các sản phẩm miếng đệm cao su khác với quy mô 780.000 chiếc/năm, tương đương 60 tấn/ăm</t>
  </si>
  <si>
    <t>3566426</t>
  </si>
  <si>
    <t>tuyen.nguyen@ikvn.vn</t>
  </si>
  <si>
    <t xml:space="preserve">TGD Taihei Kawa - Ms. Tuyền </t>
  </si>
  <si>
    <r>
      <t xml:space="preserve">Cty TNHH Việt Nam Kaneko </t>
    </r>
    <r>
      <rPr>
        <sz val="10"/>
        <color indexed="10"/>
        <rFont val="Times New Roman"/>
        <family val="1"/>
      </rPr>
      <t>(thuê nhà xưởng Công ty Tín Nghĩa)</t>
    </r>
  </si>
  <si>
    <t>Sản xuất các loại van điều khiển và các loại van khác với quy mô 100 tấn/năm</t>
  </si>
  <si>
    <t>chi.hdv@gmail.com</t>
  </si>
  <si>
    <t>Ms. Chi 0947.110071</t>
  </si>
  <si>
    <t>23/3/2015</t>
  </si>
  <si>
    <t>Cty TNHH Allied Việt Nam (thuê văn phòng Tín Nghĩa)</t>
  </si>
  <si>
    <t>15/4/2015</t>
  </si>
  <si>
    <r>
      <t xml:space="preserve">Cty TNHH Marusan Kigata Seisakujo Việt Nam </t>
    </r>
    <r>
      <rPr>
        <sz val="10"/>
        <color indexed="10"/>
        <rFont val="Times New Roman"/>
        <family val="1"/>
      </rPr>
      <t>(thuê nhà xưởng của Tổng Cty Tín Nghĩa)</t>
    </r>
  </si>
  <si>
    <t>Sản xuất, gia công bộ phận, thiết bị, phụ tùng, động cơ xe hơi, xe máy, tàu điện và các bộ phận, linh kiện cấu thành và liên quan đến các sản phẩm trên bằng khuôn cát</t>
  </si>
  <si>
    <t>3566338</t>
  </si>
  <si>
    <t>washabitan.marusan.vn@gmail.com</t>
  </si>
  <si>
    <t>Ms. Mishim Yoko Q.ly -  Mr. Tân 0901.414.003</t>
  </si>
  <si>
    <t>Cty TNHH Mosnic Việt Nam (thuê nhà xưởng Cty Tín Nghĩa)</t>
  </si>
  <si>
    <t>Sản xuất thiết bị lọc dạng thùng quay trong thiết bị lọc nước làm mát với quy mô 2.200 cái/năm; tương đương 11 tấn/năm; và băng tải xích trong thiết bị lọc nước làm mát với quy mô 100 cái/năm; 2 tấn/năm</t>
  </si>
  <si>
    <t>Ms. Thúy 0902.399.693</t>
  </si>
  <si>
    <r>
      <t xml:space="preserve">Cty TNHH Tohokoki VN </t>
    </r>
    <r>
      <rPr>
        <sz val="10"/>
        <color indexed="10"/>
        <rFont val="Times New Roman"/>
        <family val="1"/>
      </rPr>
      <t>(thuê của Tổng Công ty Tín Nghĩa trong thời hạn 03 (ba) năm</t>
    </r>
    <r>
      <rPr>
        <sz val="10"/>
        <rFont val="Times New Roman"/>
        <family val="1"/>
      </rPr>
      <t>)</t>
    </r>
  </si>
  <si>
    <t>Sản xuất linh kiện cho các loại kệ với quy mô công suất 41 tấn/năm; linh kiện cho máy sấy ngũ cốc với quy mô công suất 20 tấn/năm</t>
  </si>
  <si>
    <t>3566327</t>
  </si>
  <si>
    <t>dung@tohokoki-vn.com</t>
  </si>
  <si>
    <t>TGD Shingo Masuda - Ms. Dung Kế toán 0983.090179</t>
  </si>
  <si>
    <t>Cty CP Phát triển Dn Nhỏ và vừa Nhật Bản</t>
  </si>
  <si>
    <t>Đầu tư xây dựng nhà xưởng cho thuê tại Khu Công nghiệp Nhơn Trạch III – Giai đoạn 2, huyện Nhơn Trạch, tỉnh Đồng Nai.
Tổng diện tích xây dựng nhà xưởng: 101.480 m2</t>
  </si>
  <si>
    <t>snow.jsc.2015@gmail.com - thuthuyjsc-vietnam</t>
  </si>
  <si>
    <t>Ms. Thủy 0949.414.958</t>
  </si>
  <si>
    <t>HONGKONG</t>
  </si>
  <si>
    <t>điện; bộ sạc pin; thiết bị kích điện cho xe, phương tiện; bộ sạc điện di động; thiết bị chiếu sang; động cơ chiếu sang Brushless; xe đạp điện; phụ kiện ô tô; bộ lưu điện; điện ô tô; dụng cụ làm vườn có thể sạc điện;thiết bị dùng điện và các sản phẩm khác được sử dụng để cung cấp điện, pin, năng lượng và chiếu sang có thể tái tạo với quy mô 02 triệu sản phẩm/năm</t>
  </si>
  <si>
    <t>0931.238.638 A. Hiệp Tổng Quảng</t>
  </si>
  <si>
    <t>ngochiep216@gmail.com</t>
  </si>
  <si>
    <t>Mr. Hiệp  - Hoa 01215652588</t>
  </si>
  <si>
    <t>22/12/2015</t>
  </si>
  <si>
    <t xml:space="preserve">Dịch vụ kho hàng và lưu kho (bao gồm kho thường, kho ngoại quan, kho CFS), cụ thể: Dịch vụ kho hàng dành cho hàng đông lạnh và dịch vụ kho hàng và lưu kho khác;
+ Dịch vụ đại lý vận tải hàng hóa bằng đường biển;
+ Dịch vụ đặt chỗ, giữ chỗ bằng máy tính (thuộc nhóm dịch vụ vận tải hàng không);
+ Dịch vụ bưu chính.
Quy mô doanh thu đối với hoạt động kinh doanh của dự án đạt khoảng 43.000.000.000 đồng Việt Nam/năm (tương đương 2.000.000 USD/năm)
</t>
  </si>
  <si>
    <t>ngoc_phung@sagawa-global.com</t>
  </si>
  <si>
    <t>Ms. Phụng 0909996121</t>
  </si>
  <si>
    <r>
      <t xml:space="preserve">Cty TNHH Samshin Vina </t>
    </r>
    <r>
      <rPr>
        <sz val="10"/>
        <color indexed="10"/>
        <rFont val="Times New Roman"/>
        <family val="1"/>
      </rPr>
      <t>(thuê nhà xưởng Cty TNHH Doosung Vina)</t>
    </r>
  </si>
  <si>
    <t>Sản xuất máy móc thiết bị với quy mô 900 tấn sản phẩm/năm</t>
  </si>
  <si>
    <r>
      <t xml:space="preserve">Cty TNHH Ooyama Việt Nam  </t>
    </r>
    <r>
      <rPr>
        <sz val="10"/>
        <color indexed="10"/>
        <rFont val="Times New Roman"/>
        <family val="1"/>
      </rPr>
      <t>(thuê nhà xưởng Công ty Tín Nghĩa)</t>
    </r>
  </si>
  <si>
    <t>thuê kho chứa hàng (bulong, ốc vít và sơ chế)</t>
  </si>
  <si>
    <t>3566871</t>
  </si>
  <si>
    <t>3566875</t>
  </si>
  <si>
    <t>ttt.phuong@ooyama.com.vn</t>
  </si>
  <si>
    <t xml:space="preserve">Ms. Phương </t>
  </si>
  <si>
    <t>Dệt các loại vải (bao gồm công đoạn nhuộm) với quy mô 90.000.000 m2/năm;
Sản xuất các sản phẩm may mặc với quy mô 10.000.000 sản phẩm/năm;
In trực tiếp và in lụa trên vải các loại với quy mô 7.000.000 m2/năm</t>
  </si>
  <si>
    <t>Sản xuất phụ tùng cho tủ lạnh: đầu nối điện với quy mô 10.000.000 sản phẩm/năm; thiết bị sưởi các loại với quy mô 10.000.000 sản phẩm/năm; sản phẩm đùn ép với quy mô 10.000.000 sản phẩm/năm</t>
  </si>
  <si>
    <t>ttt.phuong@ooyama.com</t>
  </si>
  <si>
    <t>CHI NHÁNH SẢN XUẤT</t>
  </si>
  <si>
    <t xml:space="preserve">CN Cty TNHH Xaây döïng Leâ Phan </t>
  </si>
  <si>
    <t>3566331</t>
  </si>
  <si>
    <t>17/12/2004</t>
  </si>
  <si>
    <t>Nhaø maùy gaïch ngoùi Tín Nghóa (giải thể)</t>
  </si>
  <si>
    <t>SXKD gaïch ngoùi, khai thaùc khoaùng saûn</t>
  </si>
  <si>
    <t>560155/560416~18</t>
  </si>
  <si>
    <t>CTY CPDVĐTKT CẢNG PHƯỚC AN (thuê toà nhà tín nghĩa)</t>
  </si>
  <si>
    <t>Đầu tư khai thác cảng phước an</t>
  </si>
  <si>
    <t>3569629</t>
  </si>
  <si>
    <t>KCN NHÔN TRAÏCH V</t>
  </si>
  <si>
    <t>Toång Cty ÑT phaùt trieån Ñoâ thò vaø KCN</t>
  </si>
  <si>
    <t>V</t>
  </si>
  <si>
    <t>Đầu tư kinh doanh hạ tầng KCN</t>
  </si>
  <si>
    <t>2215607
'9312660</t>
  </si>
  <si>
    <t>3569722  -  9312705</t>
  </si>
  <si>
    <t>22/1/2003</t>
  </si>
  <si>
    <t>Cty TNHH Sun Yad VN Technology</t>
  </si>
  <si>
    <t>Saûn xuaát da nhaân taïo PU</t>
  </si>
  <si>
    <t>560160~63</t>
  </si>
  <si>
    <t>061-560159</t>
  </si>
  <si>
    <t>17/3/2004</t>
  </si>
  <si>
    <t>Cty TNHH U-Best VN Polymer Industry</t>
  </si>
  <si>
    <t xml:space="preserve">Saûn xuaát da vaõi nhaân taïo,PU, </t>
  </si>
  <si>
    <t>560440-42</t>
  </si>
  <si>
    <t>061-560443</t>
  </si>
  <si>
    <t>Cty TNHH Vaät lieäu KHKT Trieån Vuõ VN (headway)</t>
  </si>
  <si>
    <t xml:space="preserve">SxPU làm cứng bề mặt, keo PU, nhựa tổng hợp, sơn dùng cho ngành xây dựng, thi công phủ bề mặt…
Sản xuất PU xốp và TPU, thực hiện quyền xuất khẩu, quyền nhập khẩu </t>
  </si>
  <si>
    <t>560236,469~470</t>
  </si>
  <si>
    <t>061-560237</t>
  </si>
  <si>
    <t>nguyen_sophia@headway-vietnam.com</t>
  </si>
  <si>
    <t>Ms. Khánh 0976.584.804</t>
  </si>
  <si>
    <t>Cty TNHH Nakagawa Denka Ñoàng Nai</t>
  </si>
  <si>
    <t>Nhaät+HQ</t>
  </si>
  <si>
    <t>Saûn xuaát caùc loaïi thieát bò ñieän, ñieän töû</t>
  </si>
  <si>
    <t>3569077~80</t>
  </si>
  <si>
    <t xml:space="preserve"> duyen865@gmail.com
mungle262@gmail.com</t>
  </si>
  <si>
    <t>473022000001</t>
  </si>
  <si>
    <t>10/8/06</t>
  </si>
  <si>
    <t>Cty TNHH Jang In Furniture Việt Nam</t>
  </si>
  <si>
    <t xml:space="preserve">Sản xuất các sản phẩm nội thất
Lắp đạt đồ gỗ nội thất, thực hiện quyền xuất khẩu, quyền nhập khẩu </t>
  </si>
  <si>
    <t>3569033~34
'3569105</t>
  </si>
  <si>
    <t xml:space="preserve"> kietjangin@yahoo.com</t>
  </si>
  <si>
    <t>473022000004</t>
  </si>
  <si>
    <t>18/8/06</t>
  </si>
  <si>
    <t>Cty TNHH XD Kết cấu thép Bolster Việt Nam</t>
  </si>
  <si>
    <t>Sản xuất kết cấu nhà thép tiền chế; xây dựng các công trình dân dụng và công nghiệp.</t>
  </si>
  <si>
    <t>3560468</t>
  </si>
  <si>
    <t>Ms.Oanh 0907867467 KT</t>
  </si>
  <si>
    <t>Nhường NS</t>
  </si>
  <si>
    <t>473042000015</t>
  </si>
  <si>
    <t>24/10/06</t>
  </si>
  <si>
    <t>Cty CP dệt Texhong Nhơn Trạch (cũ Cty CP dệt Texhong Việt Nam)</t>
  </si>
  <si>
    <t>Sản xuất các loại sợi</t>
  </si>
  <si>
    <t>3560187'
3569087~88~266</t>
  </si>
  <si>
    <t>569087 ~569086</t>
  </si>
  <si>
    <t xml:space="preserve"> lthanh@texhong.com</t>
  </si>
  <si>
    <t>Ms. Vân 0918475421</t>
  </si>
  <si>
    <t>Ms.Ánh trợ lý TGĐ 01684460413</t>
  </si>
  <si>
    <t>26/3/07</t>
  </si>
  <si>
    <t>Cty TNHH POS-DCS</t>
  </si>
  <si>
    <t>Gia coâng caùc saûn phaåm theùp</t>
  </si>
  <si>
    <t>560442441</t>
  </si>
  <si>
    <t>24/5/07</t>
  </si>
  <si>
    <t>Cty TNHH Hyosung VN</t>
  </si>
  <si>
    <t>Sx sợi vải mành, các loại sợi như spandex, nylon,polyester( không có công đoạn nhuộm)</t>
  </si>
  <si>
    <t xml:space="preserve">
3566000</t>
  </si>
  <si>
    <t>3569448~9</t>
  </si>
  <si>
    <t xml:space="preserve">tung@hyosung.com nga@hyosung.com
</t>
  </si>
  <si>
    <t>Mr. Tùng
Ms. Nga</t>
  </si>
  <si>
    <t>Mr. Phả 0919044850</t>
  </si>
  <si>
    <t>04/6/2007</t>
  </si>
  <si>
    <t>Cty TNHH Trung tâm gia công Posco Việt Nam (VHPC)</t>
  </si>
  <si>
    <t xml:space="preserve">Gia công, Sản xuất thép &amp; dãi thép </t>
  </si>
  <si>
    <t>3569349~59
3569417~19</t>
  </si>
  <si>
    <t>thuong.nguyen@posco.net</t>
  </si>
  <si>
    <t xml:space="preserve"> Mr.Phú TPNS 0937764219</t>
  </si>
  <si>
    <t>24/9/07</t>
  </si>
  <si>
    <t>Cty TNHH Huyndai Welding Vina</t>
  </si>
  <si>
    <t>Sản xuất vật liệu hàn và máy hàn</t>
  </si>
  <si>
    <t>3569514~19
3569251, 52</t>
  </si>
  <si>
    <t>Cty TNHH Young Wire Vina</t>
  </si>
  <si>
    <t>Sản xuất các sản phẩm thép (dây cáp thép, thanh thép, cột thép, vòng, khung và bê tông thép)</t>
  </si>
  <si>
    <t>3569680 ~ 86</t>
  </si>
  <si>
    <t>mclee@youngwire.com</t>
  </si>
  <si>
    <t>Ms. Vân 0907867479</t>
  </si>
  <si>
    <t>Cty TNHH OTO Việt Nam</t>
  </si>
  <si>
    <t>Sản xuất các chi tiết của hộp số ô tô</t>
  </si>
  <si>
    <t>3569390~93</t>
  </si>
  <si>
    <t>3566012-014</t>
  </si>
  <si>
    <t xml:space="preserve"> kimhue812002@gmail.com-lily@oto.kr</t>
  </si>
  <si>
    <t>Ms. Huệ 0907603993</t>
  </si>
  <si>
    <t>472023000300</t>
  </si>
  <si>
    <t>08/11/07</t>
  </si>
  <si>
    <t>Cty TNHH Sam Hwan Vina</t>
  </si>
  <si>
    <t>Sản xuất và gia công các sản phẩm dây đai thép và dây đai nhựa PET</t>
  </si>
  <si>
    <t>3569399~401</t>
  </si>
  <si>
    <t>van07082013@gmail.com</t>
  </si>
  <si>
    <t>472043000310</t>
  </si>
  <si>
    <t>16/11/07</t>
  </si>
  <si>
    <t xml:space="preserve">Cty TNHH Lock&amp; Lock Vina </t>
  </si>
  <si>
    <t>Thiết kế, sản xuất các sản phẩm nhựa</t>
  </si>
  <si>
    <t>3569736~54</t>
  </si>
  <si>
    <t>3569755</t>
  </si>
  <si>
    <t>Công ty TNHH Điện Lữ Gia</t>
  </si>
  <si>
    <t>3569397~98</t>
  </si>
  <si>
    <t xml:space="preserve">Cty TNHH Coating Fine Chemical Việt Nam </t>
  </si>
  <si>
    <r>
      <t>sản xuất nhựa PE Polyol; sản xuất nhựa PU Resin; sản xuất nhựa; sản xuất nguyên liệu hóa chất như: Polyisocyanate, Antioxidant, Solvent, Additive, ccelerator…(không bao gồm hóa chất cơ bản); sản xuất nguyên liệu nhựa tổng hợp; mua hàng hóa tại Việt Nam để xuất khẩu và nhập khẩu hàng hóa vào Việt Nam để bán cho doanh nghiệp có chức năng phân phối</t>
    </r>
    <r>
      <rPr>
        <sz val="10"/>
        <color indexed="48"/>
        <rFont val="Times New Roman"/>
        <family val="1"/>
      </rPr>
      <t>.</t>
    </r>
  </si>
  <si>
    <t>10018@mail.coating.com.tw</t>
  </si>
  <si>
    <t>Ms.Hồng 0974312730 - 01665268738</t>
  </si>
  <si>
    <t>17/4/08</t>
  </si>
  <si>
    <t>Cty TNHH Polytec (chuyển trụ sở từ Tp. HCM)</t>
  </si>
  <si>
    <t>Sản xuất sợi nhân tạo</t>
  </si>
  <si>
    <t>3560623, 3560624</t>
  </si>
  <si>
    <t>15/4/2014</t>
  </si>
  <si>
    <t>Đầu tư xây dựng, kinh doanh phát triển nhà, hạ tầng kỹ thuật đô thị, khu công nghiệp, khu kinh tế, khu dân cư tập trung</t>
  </si>
  <si>
    <t>18/11/2014</t>
  </si>
  <si>
    <r>
      <t>Cty TNHH Tai Yu</t>
    </r>
    <r>
      <rPr>
        <sz val="10"/>
        <color indexed="10"/>
        <rFont val="Times New Roman"/>
        <family val="1"/>
      </rPr>
      <t xml:space="preserve"> (Pos - Dcs Leather cũ)</t>
    </r>
  </si>
  <si>
    <t>Sản xuất thiết bị dây dẫn điện các loại với quy mô 3.000 tấn sản phẩm/năm; sản xuất sản phẩm điện tử dân dụng với quy mô 3.000 thiết bị/năm; sản xuất các sản pẩm khác bằng nhựa với quy mô 200 tấn sản phẩm/năm</t>
  </si>
  <si>
    <t>hathuyen30@yahoo.com.vn</t>
  </si>
  <si>
    <t>Sản xuất nguyên liệu, phụ liệu dùng cho ngành giày với quy mô 120.000.000 m/năm, tương đương 15.000 tấn sản phẩm/năm (không có công đoạn nhuộm)</t>
  </si>
  <si>
    <t>472023001197</t>
  </si>
  <si>
    <t>6/2/2015</t>
  </si>
  <si>
    <t xml:space="preserve">PET với quy mô 10.000 đến 12.000 tấn/năm; sản xuất xơ nhựa staple nhân tạo với quy mô 3.000 đến 6.000 tấn/năm; sản xuất xơ nhựa stape polyester tái tạo với quy mô 3.000 đến 6.000 tấn/năm; sản xuất tấm nhựa với quy mô 5.000 đến 8.000 tấn/năm, các sản phẩm gia dụng và công nghiệp từ sợi nhân tạo với quy mô 100.000 cái/năm
</t>
  </si>
  <si>
    <t>Thổ Nhĩ Kỳ-HQ</t>
  </si>
  <si>
    <t>Sản xuất và gia công các loại sợi như: sợi vải mành, sợi spandex, nylon, polyester, sợi để sản xuất thảm; sản xuất sợi thép các loại dùng làm lốp như: steel tire cord, bead wire, saw wire,…; sản xuất các loại vải bao gồm vải mành, vải dệt,…; sản xuất động cơ điện và các bộ phận dùng để sản xuất động cơ điện như sator,…; sản xuất máy biến thế điện; sản xuất thảm và các loại hàng dệt trải sàn khác; sản xuất các sản phẩm từ plastic như hạt nhựa nguyên sinh, chai nhựa,  màng từ plastic; sản xuất hệ thống cắt điện bằng khí; sản xuất halogen, oxit halogenua của phi kim loại và nguyên phụ liệu dùng để sản xuất sợi spandex</t>
  </si>
  <si>
    <t>KCN DEÄT MAY</t>
  </si>
  <si>
    <t>Cty CP Ñaàu tö Vinatex-Taân taïo</t>
  </si>
  <si>
    <t>DM</t>
  </si>
  <si>
    <t>Đầu tư kinh doanh hạ tầng</t>
  </si>
  <si>
    <t xml:space="preserve">3566491'3566486 ~491 </t>
  </si>
  <si>
    <t>061-566490</t>
  </si>
  <si>
    <t>vinatexin@gmail.com
namtructran@gmail.com</t>
  </si>
  <si>
    <t>Mr. Đoàn 0904575675 - Ms. Trúc 0908.855.744</t>
  </si>
  <si>
    <t>20/01/2005</t>
  </si>
  <si>
    <t xml:space="preserve">Cty TNHH Ñaïi Chung </t>
  </si>
  <si>
    <t>SX, in aán saûn phaåm bao bì nhöïa, baêng keo vaø VPP, mua baùn vaät lieäu ngaønh nhöïa, cho thueâ kho baõi</t>
  </si>
  <si>
    <t>0903840449</t>
  </si>
  <si>
    <t>Ms. Hồng Vân 0902.902359</t>
  </si>
  <si>
    <t>(A.Long 0943696967 gd)</t>
  </si>
  <si>
    <t xml:space="preserve">A. Xuân  cyHưng Thành Đạt </t>
  </si>
  <si>
    <t>Cong ty Gia Hoäi</t>
  </si>
  <si>
    <t>sales@giahoi.com.vn</t>
  </si>
  <si>
    <t>0903998071</t>
  </si>
  <si>
    <t>Cty Scansia pacific (Ms.Cảnh)</t>
  </si>
  <si>
    <t>SX gỗ</t>
  </si>
  <si>
    <t>3560620-22; 3569242</t>
  </si>
  <si>
    <t>3560621</t>
  </si>
  <si>
    <t>nsqlns@scansiapacific.com
scansiapacific@scansiapacific.com</t>
  </si>
  <si>
    <t>0913859560 Ms. Diểm ThuýPGĐ</t>
  </si>
  <si>
    <t>(Ms. Lan  0914006925 NS -  Ms. Bích 0917030359</t>
  </si>
  <si>
    <t>Cty TNHH Cô khí vaø XD Ñoâng Sôn</t>
  </si>
  <si>
    <t>Saûn xuaát vaø kinh doanh maùy moùc, thieát bò, phuï tuøng coâng nghieäp, noâng nghieäp, xaây döïng coâng trình coâng nghieäp, noâng nghieäp</t>
  </si>
  <si>
    <t>18000000000 VND</t>
  </si>
  <si>
    <t>3569192~94</t>
  </si>
  <si>
    <t>0908908135ngân</t>
  </si>
  <si>
    <t>27/8/07</t>
  </si>
  <si>
    <t>Cty TNHH Jungang Vina</t>
  </si>
  <si>
    <t>Sản xuất các sản phẩm may mặc, gia công các loại vải (không bao gồm công đoạn nhuộm)</t>
  </si>
  <si>
    <t>3569346~ 3569420</t>
  </si>
  <si>
    <t>3569347</t>
  </si>
  <si>
    <t>khanhtien12@yahoo.com</t>
  </si>
  <si>
    <t>10/9/07</t>
  </si>
  <si>
    <t>Cty TNHH Sang Gee Roll Việt Nam (Trang Nsự)</t>
  </si>
  <si>
    <t>Sản xuất lõi cao su các loại phục vụ cho ngành dệt và in ấn (không bao gồm công đoạn chế biến mủ cao su)</t>
  </si>
  <si>
    <t>3569829, 3566071-5</t>
  </si>
  <si>
    <t>vanlam0908@yahoo.com</t>
  </si>
  <si>
    <t>Mr. Lâm 0938322610</t>
  </si>
  <si>
    <t>13/9/07</t>
  </si>
  <si>
    <t>Cty TNHH CYMA Vina (sáp nhập vào Cty Pusan)</t>
  </si>
  <si>
    <t xml:space="preserve">Sản xuất nguyên liệu nhựa tổng hợp
thực hiện quyền xuất khẩu,nhập khẩu </t>
  </si>
  <si>
    <t>3569547~49</t>
  </si>
  <si>
    <t>3569546</t>
  </si>
  <si>
    <t>Cty TNHH Phúc Huê  (thuê của Việt Tiến ĐÁ) giải thể</t>
  </si>
  <si>
    <t>Sản xuất tôn, sản xuất dụng cụ ngắt, mở điện (ổn áp, cầu chì, phích cắm, công tắc…); sản xuất dụng cụ bật, tắt, bảo vệ mạch điện (rơ le điện, đui đèn, đế đèn,…); sản xuất bảng điện, bảng điều khiển các loại; sản xuất thiết bị thắp sáng (bóng đèn các loại)</t>
  </si>
  <si>
    <t>.3560434 - 2.651288</t>
  </si>
  <si>
    <t>Cty TNHH Samsun Vina</t>
  </si>
  <si>
    <t>Sản xuất các loại thùng phuy và các loại thùng bằng thép; sản xuất và gia công thép không gỉ; sản xuất nguyên liệu hợp kim dùng để sản xuất các sản phẩm bằng kim loại.</t>
  </si>
  <si>
    <t>3'569655</t>
  </si>
  <si>
    <t>3569656</t>
  </si>
  <si>
    <t>472043000339</t>
  </si>
  <si>
    <t>Cty TNHH nhöïa Pusan</t>
  </si>
  <si>
    <t>Sx caùc sp taám nhöïa ñònh hình, sp phun nhöïa ñònh hình, caùc loaïi oáng giaáy vaø caùc sp khuoân maãu</t>
  </si>
  <si>
    <t>3560156</t>
  </si>
  <si>
    <t>yen-and2008@yahoo.com</t>
  </si>
  <si>
    <t>Ms. Yên Anh 0907.250.116</t>
  </si>
  <si>
    <t>Công ty CP Việt Tiến Đông Á</t>
  </si>
  <si>
    <t xml:space="preserve"> Công trình nhà xưởng sản xuất và cho thuê của Đông Á</t>
  </si>
  <si>
    <t>175414000000 VND</t>
  </si>
  <si>
    <t>3569152, (53fax)</t>
  </si>
  <si>
    <t>tung@viettiendonga.com
vtda@viettiendonga.com</t>
  </si>
  <si>
    <t>0919277155 Quảng GĐ</t>
  </si>
  <si>
    <t>Ms.Ngọc 0932685226</t>
  </si>
  <si>
    <t>Cty TNHH Kyõ ngheä J&amp;V - dời trụ sở</t>
  </si>
  <si>
    <t>Thueâ laïi
 Ñaïi Chung</t>
  </si>
  <si>
    <t>Sx keát caáu theùp vaø maùy coâng nghieäp</t>
  </si>
  <si>
    <t>3569273~75</t>
  </si>
  <si>
    <t>08-35129755</t>
  </si>
  <si>
    <t>(Ms.Nguyệt 0838994082)</t>
  </si>
  <si>
    <t>08/01/08</t>
  </si>
  <si>
    <t>Cty TNHH Giyeon Vina Machinery</t>
  </si>
  <si>
    <t>Sản xuất và gia công các loại máy móc, thiết bị cơ khí công nghiệp dùng cho ngành dệt may, đóng tàu và các phụ tùng liên quan</t>
  </si>
  <si>
    <t>3569427~432</t>
  </si>
  <si>
    <t>3569426</t>
  </si>
  <si>
    <t>hanght2412@gmail.com</t>
  </si>
  <si>
    <t>05/02/08</t>
  </si>
  <si>
    <t>Cty TNHH Miung Sung Chemical (MiJu cũ)</t>
  </si>
  <si>
    <t>Sản xuất các loại tấm nhựa PVC dùng cho xe hơi, bao, túi, giày,,,</t>
  </si>
  <si>
    <t>3569679</t>
  </si>
  <si>
    <t>A.Đệ 0919.211.123</t>
  </si>
  <si>
    <t>Ms.Phương 01235525152</t>
  </si>
  <si>
    <t>03/3/08</t>
  </si>
  <si>
    <t xml:space="preserve">Cty TNHH Dae-do Paper Tube Việt Nam </t>
  </si>
  <si>
    <t>Thueâ Vieät Tieán ÑAÙ</t>
  </si>
  <si>
    <t>Sản xuất các loại ống giấy từ nguyên liệu giấy thành phẩm (không bao gồm công đoạn làm bột giấy)</t>
  </si>
  <si>
    <t>3569423~25</t>
  </si>
  <si>
    <t>daedo_paper@yahoo.com.vn</t>
  </si>
  <si>
    <t xml:space="preserve">Ms. Trà GĐ 0903713210 </t>
  </si>
  <si>
    <t>Cty TNHH MS Metal Vieät Nam (thuê của Samsun)</t>
  </si>
  <si>
    <t>thueâ nhaø xöôûng Cty Samsun</t>
  </si>
  <si>
    <t>Sx caùc sp daïng taám, daïng thoûi töø hôïp kim nhoâm, keõm vaø kim loaïi maøu. Boät keõm vaø thanh keõm nguyeân lieäu duøng ñeå sx caùc sp kim loaïi. Thöïc hieän quyeàn xuaát khaåu, nhaäp khaåu.</t>
  </si>
  <si>
    <t>3569652 -3566029</t>
  </si>
  <si>
    <t>3569650</t>
  </si>
  <si>
    <t>Cty TNHH Dong Yang Inc Vina (chuyển đi nơi khác)</t>
  </si>
  <si>
    <t>Sản xuất cao su nguyên liệu; sản xuất các sản phẩm từ cao su nguyên liệu và cao su tái chế</t>
  </si>
  <si>
    <t>Cty TNHH Công nghiệp JKF (đã giải thể)</t>
  </si>
  <si>
    <t xml:space="preserve">Sản xuất các thiết bị phụ tùng của hệ thống thông gió, hệ thống lọc gió dùng trong công nghiệp và hệ thống bảo vệ không khí, bảo vệ môi trường; thực hiện quyền xuất khẩu và nhập khẩu </t>
  </si>
  <si>
    <t>3566030</t>
  </si>
  <si>
    <t>Cty JUFU (Đã thanh lý HĐ, và đã chuyển đi nơi khác)</t>
  </si>
  <si>
    <t>Sản xuất mốc áo, dây kéo</t>
  </si>
  <si>
    <t>3566028-27</t>
  </si>
  <si>
    <t>Cty TNHH Kính an Toàn Châu Âu  (đã thanh lý, giải thể)</t>
  </si>
  <si>
    <t>Sản xuất và gia công kính</t>
  </si>
  <si>
    <t>CN Công ty TNHH Khải Toàn</t>
  </si>
  <si>
    <t>Cho thuê nhà xưởng (Điện chiếu sáng)</t>
  </si>
  <si>
    <t>3511179</t>
  </si>
  <si>
    <t>Mr. Hoài 0985847484</t>
  </si>
  <si>
    <t xml:space="preserve"> Cty TNHH Sanher Việt Nam (thanh lý HĐ với Công ty Khải Toàn)</t>
  </si>
  <si>
    <t>Sản xuất và gia công sản phẩm Vonfram, Molypden các loại từ nguồn nguyên vật  liệu hợp pháp(nguyên vật liệu là quặng hợp pháp đã qua sơ chế, doanh nghiệp không được sản xuất từ quặng Vonfram và quặng Molypden thô, không thực hiện khai thác quặng, không thực thiện công đoạn xi mạ trong quá trình sản xuất).</t>
  </si>
  <si>
    <t>3566140</t>
  </si>
  <si>
    <t>3566141</t>
  </si>
  <si>
    <t>0902430324 Ms. Hoài</t>
  </si>
  <si>
    <t>a.Tin 0918419321</t>
  </si>
  <si>
    <t>Cty Sun Metallurgy (thuê của Việt Tiến ĐÁ) Ms.oanh</t>
  </si>
  <si>
    <t>Sản xuất gia công các loại sản phẩm dạng tấm, dạng thỏi từ nhôm, thép và kim loại màu</t>
  </si>
  <si>
    <t>3566042</t>
  </si>
  <si>
    <t>Cty TNHH Sanher Việt Nam (thanh lý HĐ với  Việt Tiến ĐÁ 10/2014)</t>
  </si>
  <si>
    <t xml:space="preserve">CtyTNHH Nuri  Việt Nan (thuê của Việt Tiến ĐÁ)  </t>
  </si>
  <si>
    <t>ketoan.nuri@gmail.com</t>
  </si>
  <si>
    <t>Ms. Ánh 0903329162</t>
  </si>
  <si>
    <t>26/'5/2010</t>
  </si>
  <si>
    <t>Cty TNHH Sim Seong  (thuê của Việt Tiến ĐÁ)-thu hồi dự án</t>
  </si>
  <si>
    <t>Sản xuất bao nylon, lơ đánh bóng kim loại, bánh xe đánh bóng kim loại</t>
  </si>
  <si>
    <t>3566058</t>
  </si>
  <si>
    <t>12/5/2010</t>
  </si>
  <si>
    <t>Cty TNHH Glassworks  (thuê của Việt Tiến ĐÁ)- đã giải thể doanh nghiệp</t>
  </si>
  <si>
    <t>Lắp ráp &amp; gia công cơ khí các loại máy, dụng cụ, thiết bị phục vụ ngành công nghiệp sản xuất kiếng và khung kiếng các loại (không bao gồm công đoạn xi mạ)</t>
  </si>
  <si>
    <t>2010</t>
  </si>
  <si>
    <t>Cty TNHH SX-TMDVXNK Hưng Thành Đạt</t>
  </si>
  <si>
    <t>Sản xuất, kéo và se các loại sợi</t>
  </si>
  <si>
    <t>Mr Tài 0913725556 GĐ</t>
  </si>
  <si>
    <t>20/7/10</t>
  </si>
  <si>
    <t>Cty TNHH Flowserve Solutions Việt Nam (thanh lý HĐ tháng 7/2015)</t>
  </si>
  <si>
    <t>Sản xuất, lắp ráp và thực hiện dịch vụ sửa chữa, bảo trì các loại máy bơm, van, phớt cơ khí, phụ tùng, phụ kiện và các thiết bị quay khác</t>
  </si>
  <si>
    <t>Cty TNHH Dong Kwang</t>
  </si>
  <si>
    <t>Sản xuất, gia công, lắp đặt tủ hạ thế, trung thế, tủ đóng cắt, tủ điều khiển, tủ bảo vệ, tủ cấp nguồn, máng thang điện, hệ thống hút bụi, thông gió, ống hơi, nước, khí (có công đoạn sơn, không bao gồm công đoạn xi mạ)</t>
  </si>
  <si>
    <t>3566077</t>
  </si>
  <si>
    <t xml:space="preserve"> dongkwangvina@gmail.com</t>
  </si>
  <si>
    <t>Ms. Hồng Hoa</t>
  </si>
  <si>
    <t xml:space="preserve"> Ms.Xương 0936311270</t>
  </si>
  <si>
    <t>30/9/10</t>
  </si>
  <si>
    <t>Cty TNHH Pearlcoin Việt Nam (thuê của Việt Tiến ĐÁ)</t>
  </si>
  <si>
    <t>Sản xuất tóc giả các loại (không bao gồm công đoạn nhuộm)</t>
  </si>
  <si>
    <t>3 566 084~5~6</t>
  </si>
  <si>
    <t>VAN07@PEARLCOIN.COM</t>
  </si>
  <si>
    <t>Công Ty TNHH MTV Quang Trần Phát</t>
  </si>
  <si>
    <t>quangtranphat12@gmail.com</t>
  </si>
  <si>
    <t>0613 566 159</t>
  </si>
  <si>
    <t>3 566 159</t>
  </si>
  <si>
    <t>Cty TNHH Hong Mi  Việt Nam  (thuê của Việt Tiến ĐÁ)</t>
  </si>
  <si>
    <t>Sản xuất các loại nội thất quảng cáo và các loại sản phẩm trưng bày như trưng bày, giá để đồ, quầy hàng, các kệ trưng bày bằng gỗ, thép, kim loại và nhựa (không bao gồm công đoạn xi mạ)</t>
  </si>
  <si>
    <t>3566120</t>
  </si>
  <si>
    <t>dangthuytn@yahoo.com</t>
  </si>
  <si>
    <t>Ms.Trang 0918612379</t>
  </si>
  <si>
    <t>31/12/2010</t>
  </si>
  <si>
    <t>Cty TNHH MTV Bùi Công Phương</t>
  </si>
  <si>
    <t>Sản xuất sợi, vải dệt thoi, sửa chữa máy móc thiết bị, sản xuất vải dệt kim, vải đan móc và vải không dệt khác, lắp đặt máy móc thiết bị công nghiệp, bán buôn hóa chất công nghiệp (trừ hóa chất mạnh, độc hại), hoàn thiện sản phẩm dệt, bán buôn vải, hàng may sẵn, giày dép.</t>
  </si>
  <si>
    <r>
      <t>Cty TNHH Kovis</t>
    </r>
    <r>
      <rPr>
        <sz val="10"/>
        <color indexed="10"/>
        <rFont val="Times New Roman"/>
        <family val="1"/>
      </rPr>
      <t xml:space="preserve"> (thuê của Việt Tiến ĐÁ)</t>
    </r>
  </si>
  <si>
    <t>Sản xuất kết cấu thép</t>
  </si>
  <si>
    <t>0909435191 MsTien</t>
  </si>
  <si>
    <t>admin@kovis.com.vn</t>
  </si>
  <si>
    <t>Cty TNHH Autowel Vina (thuê nhà xưởng Cty CP Việt Tiến Đông Á)</t>
  </si>
  <si>
    <t>Sản xuất máy hàn và linh kiện của máy hàn (không bao gồm công đoạn xi mạ).</t>
  </si>
  <si>
    <t xml:space="preserve"> atwv03@naver.com</t>
  </si>
  <si>
    <t>472210000876</t>
  </si>
  <si>
    <t>25/5/2011</t>
  </si>
  <si>
    <t>Xây dựng tuyến ống cung cấp khí cho các KCN Nhơn Trạch với quy mô tuyến ống chính nối từ nguồn cao áo tại đầu chờ (ấp Bà Bông, xã Long Thọ, huyện Nhơn Trạch, tỉnh Đồng Nai) về đến trạm phân phối khí đặt tại KCN Dệt may Nhơn Trạch để cung cấp khí cho các doanh nghiệp trong 09 KCN bao gồm KCN Nhơn Trạch I, II, III, V, VI, Nhơn Trạch II - Lộc Khang, Nhơn Trạch II - Nhơn Phú, Dệt may Nhơn Trạch và Ông Kèo</t>
  </si>
  <si>
    <t>Mr. Toản 0913167769 -                   Mr.Trung trợ lí 0983744747</t>
  </si>
  <si>
    <r>
      <t xml:space="preserve">Cty TNHH Sản xuất Ống thép không hàn cán nóng </t>
    </r>
    <r>
      <rPr>
        <sz val="10"/>
        <color indexed="10"/>
        <rFont val="Times New Roman"/>
        <family val="1"/>
      </rPr>
      <t>(thuê nhà xưởng Cty CP Việt Tiến Đông Á)</t>
    </r>
  </si>
  <si>
    <t>Sản xuất ống đúc và ống đúc cán nóng, các loại ống và phụ kiện ống chuyên dùng cho ngành khai thác dầu khí (không bao gồm công đoạn xi mạ)</t>
  </si>
  <si>
    <t>hrpgongsi123@gmail.com</t>
  </si>
  <si>
    <t>Ms. Thủy 0938193445</t>
  </si>
  <si>
    <r>
      <t xml:space="preserve">Cty TNHH SPE Vina </t>
    </r>
    <r>
      <rPr>
        <sz val="10"/>
        <color indexed="10"/>
        <rFont val="Times New Roman"/>
        <family val="1"/>
      </rPr>
      <t>(thuê nhà xưởng Cty CP Việt Tiến Đông Á)</t>
    </r>
  </si>
  <si>
    <t>Sản xuất bấc chống thấm các loại, ống nhựa HDPE dùn để xử lý nền đất yếu trong các công trình xây dựng và cầu đường; Sản xuất màn chống thấm các loại, màn HDPE dùng để xử lý nền đất yếu trong các công trình xây dựng và cầu đường</t>
  </si>
  <si>
    <t>Ms. Như 0937200001</t>
  </si>
  <si>
    <t>Cty Cổ phần Công nghiệp QH Plus (cũ Quang Hưng Plus)</t>
  </si>
  <si>
    <t>Sản xuất các cấu kiện kim loại; sản xuất dao, kép, dụng cụ cầm tay và đồ kim loại thông dụng; sản xuất bi, bánh răng, hộp số, các bộ phận điều khiển và truyền chuyển động; sản xuất các thiết bị nâng, hạ, bốc xếp; sản xuất phụ tùng và bộ phận phụ trợ cho xe có động cơ và động cơ xe; sản xuất giường, tủ, bàn, ghế, kệ bằng kim loại; sản xuất thiết bị, dụng cụ y tế, nha khoa,chỉnh hình, phục hồi chức năng (quy trình sản xuất các sản phẩm trên không bao gồm công đoạn xi mạ)</t>
  </si>
  <si>
    <t>3568079</t>
  </si>
  <si>
    <t>Ms. Chi 0909687009
Ms. Thu Thủy 0912962141</t>
  </si>
  <si>
    <r>
      <t xml:space="preserve">Cty Nitex Vina </t>
    </r>
    <r>
      <rPr>
        <sz val="10"/>
        <color indexed="10"/>
        <rFont val="Times New Roman"/>
        <family val="1"/>
      </rPr>
      <t>(Thuê nhà xuởng Việt Tiến Đông Á)</t>
    </r>
  </si>
  <si>
    <t>Sản xuất găng tay</t>
  </si>
  <si>
    <t>nitexvina@gmail.com</t>
  </si>
  <si>
    <t>25/3/13</t>
  </si>
  <si>
    <t xml:space="preserve"> Công ty TNHH Dệt Triệu Tài</t>
  </si>
  <si>
    <t>Dệt và nhuộm vải các loại</t>
  </si>
  <si>
    <t>ng.truong.son62@gmail.com</t>
  </si>
  <si>
    <t>A.Sơn (Phó Quản đốc 0989016535 - 0908638556</t>
  </si>
  <si>
    <t>14/5/2013</t>
  </si>
  <si>
    <t>Sản xuất vải các loại (có bao gồm công đoạn nhuộm)</t>
  </si>
  <si>
    <t>jwg@jungwoovina.com</t>
  </si>
  <si>
    <t>Mr. Thắng 0938614669</t>
  </si>
  <si>
    <t>15/7/2013</t>
  </si>
  <si>
    <r>
      <t>Cty TNHH Ming Feng VN (</t>
    </r>
    <r>
      <rPr>
        <sz val="10"/>
        <color indexed="10"/>
        <rFont val="Times New Roman"/>
        <family val="1"/>
      </rPr>
      <t>thuê nhà xưởng của Cty CP Việt Tiến Đông Á)</t>
    </r>
  </si>
  <si>
    <t>3566 161</t>
  </si>
  <si>
    <t>hanhphucvietlong@gmail.com</t>
  </si>
  <si>
    <r>
      <t>Cty TNHH Công Nghệ  Yuefa VN (</t>
    </r>
    <r>
      <rPr>
        <sz val="10"/>
        <color indexed="10"/>
        <rFont val="Times New Roman"/>
        <family val="1"/>
      </rPr>
      <t>thuê nhà xưởng của Cty CP Việt Tiến Đông Á 2.788 m2)</t>
    </r>
  </si>
  <si>
    <t>Sản xuâất các sản phẩm bằng cao su, nhựa, nhựa tổng hợp như: con lăn, chất kết dính, vòng đệm, tấm chắn cao su dùng cho cầu cảng, tàu thuyền; sản xuất linh kiện, máy móc thiết bị của các loại con lăn sắt, lò phản ứng dùng trong vận tải.</t>
  </si>
  <si>
    <t>3566187</t>
  </si>
  <si>
    <t>phamhuonghau@yahoo.com.vn</t>
  </si>
  <si>
    <t>Ms.Ngân 0907881201 NS</t>
  </si>
  <si>
    <r>
      <t xml:space="preserve">Cty TNHH HD  RESIST-ALL VN  </t>
    </r>
    <r>
      <rPr>
        <sz val="10"/>
        <color indexed="10"/>
        <rFont val="Times New Roman"/>
        <family val="1"/>
      </rPr>
      <t>(thuê nhà xưởng của Cty CP Việt Tiến Đông Á)</t>
    </r>
  </si>
  <si>
    <t>MỸ</t>
  </si>
  <si>
    <t>Sản xuâất vật liệu tổng hợp thay thế gỗ.</t>
  </si>
  <si>
    <t>nguyenbinh_782006@yahoo.com</t>
  </si>
  <si>
    <t>492023000058</t>
  </si>
  <si>
    <t>30/08/2007</t>
  </si>
  <si>
    <r>
      <t>Cty TNHH High Touch Việt Nam</t>
    </r>
    <r>
      <rPr>
        <sz val="10"/>
        <color indexed="10"/>
        <rFont val="Times New Roman"/>
        <family val="1"/>
      </rPr>
      <t xml:space="preserve"> (thuê nhà xưởng của Cty CP Việt Tiến Đông Á)-đã thanh lý hợp đồng</t>
    </r>
  </si>
  <si>
    <t>Sản xuất sản phẩm gốm sứ</t>
  </si>
  <si>
    <t>16/10/2013</t>
  </si>
  <si>
    <r>
      <t xml:space="preserve">Cty CP Internamu Vina </t>
    </r>
    <r>
      <rPr>
        <sz val="10"/>
        <color indexed="10"/>
        <rFont val="Times New Roman"/>
        <family val="1"/>
      </rPr>
      <t>(thuê nhà xưởng của Cty Khải Toàn)</t>
    </r>
  </si>
  <si>
    <t>Sản xuất và gia công các loại khăn.</t>
  </si>
  <si>
    <t>Ms. Vy 0938299400</t>
  </si>
  <si>
    <t>17/12/2013</t>
  </si>
  <si>
    <t>Cty TNHH Dệt may Hoàng Long Đồng Nai</t>
  </si>
  <si>
    <t>Sản xuất và gia công vải, sợi và sản phẩm may mặc các loại</t>
  </si>
  <si>
    <t>26/12/2013</t>
  </si>
  <si>
    <t>Nhà máy Bình khí dầu khí - Cty CP Kinh doanh Khí hóa lỏng Miền Nam</t>
  </si>
  <si>
    <t>info@pvgascylinder.com.vn</t>
  </si>
  <si>
    <t>A. Đức Trưởng DA 0908487197</t>
  </si>
  <si>
    <t>14/02/2011</t>
  </si>
  <si>
    <r>
      <rPr>
        <sz val="10"/>
        <rFont val="Times New Roman"/>
        <family val="1"/>
      </rPr>
      <t>Cty TNHH An Phước Sơn</t>
    </r>
    <r>
      <rPr>
        <sz val="10"/>
        <color indexed="10"/>
        <rFont val="Times New Roman"/>
        <family val="1"/>
      </rPr>
      <t xml:space="preserve"> (thuê nhà xưởng của Cty Khải Toàn) thanh lý HĐ 2014,  chuyển về KCN 2- Nhơn Phú</t>
    </r>
  </si>
  <si>
    <t xml:space="preserve">Sản xuất sợi nhân tạo, sản xuất tơ, xơ, sợi dệt, sợi polyester và nguyên phụ liệu, thiết bị ngành may mạc, chất dẻo dạng nguyên sinh.
</t>
  </si>
  <si>
    <t>0613566578</t>
  </si>
  <si>
    <t>Mr. Hoài 0909733813 GĐ</t>
  </si>
  <si>
    <t>15/7/2014</t>
  </si>
  <si>
    <r>
      <t xml:space="preserve">Cty TNHH Kosa Vina </t>
    </r>
    <r>
      <rPr>
        <sz val="10"/>
        <color indexed="10"/>
        <rFont val="Times New Roman"/>
        <family val="1"/>
      </rPr>
      <t>(thuê nhà xưởng Cty CP Khải Toàn)</t>
    </r>
  </si>
  <si>
    <t>Chế tạo, sản xuất, lắp ráp khuôn, trong quy trình sản xuất không bao gồm công đoạn xi mạ với quy mô 250 tấn/năm; Sản xuất các sản phẩm nhựa bằng máy ép phun (như vỏ tivi, vỏ sau, vỏ trước của màn hình tivi, loa của tivi...) và các linh kiện của xe hơi (loa của xe hơi...)) với quy mô 360 tấn/năm; Chế tạo, sản xuất, lắp ráp các thiết bị máy phụ trợ của máy ép phun, trong quy trình sản xuất không bao gồm công đoạn xi mạ với quy mô 100 tấn/năm.</t>
  </si>
  <si>
    <t xml:space="preserve">3566308 - 7 </t>
  </si>
  <si>
    <t>thiennga_nd@yahoo.com</t>
  </si>
  <si>
    <t>M.s Thảo 0978012056</t>
  </si>
  <si>
    <t>Nga</t>
  </si>
  <si>
    <r>
      <t xml:space="preserve">Cty TNHH City Focus Lighting </t>
    </r>
    <r>
      <rPr>
        <sz val="10"/>
        <color indexed="10"/>
        <rFont val="Times New Roman"/>
        <family val="1"/>
      </rPr>
      <t>(thuê nhà xưởng Cty CP Việt Tiến Đông Á)  đã chuyển đến cty Egflex</t>
    </r>
  </si>
  <si>
    <t>Sản xuất, lắp ráp các loại đèn, thiết bị điện, điện tử. Không bao gồm công đoạn xi mạ với quy mô 20.000.000 sản phẩm/năm</t>
  </si>
  <si>
    <t>3566303</t>
  </si>
  <si>
    <t>Ms.</t>
  </si>
  <si>
    <r>
      <t>Cty TNHH Kankyo Japan VN</t>
    </r>
    <r>
      <rPr>
        <sz val="10"/>
        <color indexed="10"/>
        <rFont val="Times New Roman"/>
        <family val="1"/>
      </rPr>
      <t xml:space="preserve"> (thuê nhà xưởng Cty Cty CP Khải Toàn)</t>
    </r>
  </si>
  <si>
    <t>A. Văn 0903066333</t>
  </si>
  <si>
    <t>19/3/2015</t>
  </si>
  <si>
    <t>Cty TNHH Car Land Vina</t>
  </si>
  <si>
    <t>Sản xuất các loại xe nâng - thiết bị nâng (lifter) và các chi tiết, phụ tùng của xe - thiết bị nâng với quy mô 990 tấn sản phẩm/năm; thực hiện quyền xuất kẩu, nhập khẩu</t>
  </si>
  <si>
    <t>'3 566 300</t>
  </si>
  <si>
    <t>carlandvina6300@gmail.com</t>
  </si>
  <si>
    <t>Dự án Cty TNHH Dong Jin Teextille</t>
  </si>
  <si>
    <t>Sản xuất, gia công dệt vải (có bao gồm công đoạn nhuộm) với quy mô 40.000.000 yards/năm, tương đương 8.400 tấn sản phẩm/năm</t>
  </si>
  <si>
    <t>Cty TNHH Liên Doanh Carmen  (thuê nhà xưởng Cty CP Việt Tiến Đông Á)</t>
  </si>
  <si>
    <t>3 566 320</t>
  </si>
  <si>
    <t>tina@carmentile.com</t>
  </si>
  <si>
    <t>longdat2012.ln@gmail.com</t>
  </si>
  <si>
    <r>
      <t>Cty TNHH In Hoa Rujia Việt Nam</t>
    </r>
    <r>
      <rPr>
        <sz val="10"/>
        <color indexed="10"/>
        <rFont val="Times New Roman"/>
        <family val="1"/>
      </rPr>
      <t xml:space="preserve"> (thuê nhà xưởng cty Khải Toàn)</t>
    </r>
  </si>
  <si>
    <t>Sản xuất và gia công giấy trang trí các loại: dán tường, giấy dán tủ bếp; sản xuất và gia công các sản phẩm may mặc (không bao gồm công đoạn tẩy); sản xuất và gia công các loại vải trang trí như rèm cửa, vỏ bộ chăn ga, gối, đệm</t>
  </si>
  <si>
    <t>Ms. Kim Anh 0905212730</t>
  </si>
  <si>
    <r>
      <t xml:space="preserve">Cty TNHH Phúc Trạch </t>
    </r>
    <r>
      <rPr>
        <sz val="10"/>
        <color indexed="10"/>
        <rFont val="Times New Roman"/>
        <family val="1"/>
      </rPr>
      <t>(thuê nhà xưởng Cty CP Việt Tiến Đông Á)</t>
    </r>
  </si>
  <si>
    <t>Cty CP Xuất nhập khẩu ASD (thuê nhà xưởng khải Toàn)</t>
  </si>
  <si>
    <t>Mr.Luận 0932000325</t>
  </si>
  <si>
    <r>
      <t xml:space="preserve">Cty TNHH Daerim Vina </t>
    </r>
    <r>
      <rPr>
        <sz val="10"/>
        <color indexed="10"/>
        <rFont val="Times New Roman"/>
        <family val="1"/>
      </rPr>
      <t>(thuê nhà xưởng Cty CP Việt Tiến Đông Á)</t>
    </r>
  </si>
  <si>
    <t>syjung2134@naver.com</t>
  </si>
  <si>
    <r>
      <t>Cty TNHH MTV Cho Won</t>
    </r>
    <r>
      <rPr>
        <sz val="10"/>
        <color indexed="10"/>
        <rFont val="Times New Roman"/>
        <family val="1"/>
      </rPr>
      <t xml:space="preserve"> (thuê nhà xưởng cty Khải Toàn)</t>
    </r>
  </si>
  <si>
    <t>Sản xuất các loại bạt nhựa PE, lưới nhựa PE, túi lưới nhựa PE</t>
  </si>
  <si>
    <t>Ms. Hằng 0972452598</t>
  </si>
  <si>
    <r>
      <t>Cty TNHH Ngũ Kim Hưng Thịnh</t>
    </r>
    <r>
      <rPr>
        <sz val="10"/>
        <color indexed="10"/>
        <rFont val="Times New Roman"/>
        <family val="1"/>
      </rPr>
      <t xml:space="preserve"> (thuê nhà xưởng cty Khải Toàn)</t>
    </r>
  </si>
  <si>
    <t>Cơ khí</t>
  </si>
  <si>
    <t>Ms.Châu  0903619828</t>
  </si>
  <si>
    <r>
      <t xml:space="preserve">Cty TNHH Haesung VN </t>
    </r>
    <r>
      <rPr>
        <sz val="10"/>
        <color indexed="10"/>
        <rFont val="Times New Roman"/>
        <family val="1"/>
      </rPr>
      <t>(thuê nhà xưởng Việt Tiến Đông Á)</t>
    </r>
  </si>
  <si>
    <t>Sản xuất các loại khuy, nút, cúc, khóa, móc, chốt với quy mô 100 tấn sản phẩm/năm</t>
  </si>
  <si>
    <t>lengophuongthao@gmail.com</t>
  </si>
  <si>
    <r>
      <t>Cty TNHH Kangnam Vina (</t>
    </r>
    <r>
      <rPr>
        <sz val="10"/>
        <color indexed="10"/>
        <rFont val="Times New Roman"/>
        <family val="1"/>
      </rPr>
      <t>thuê nhà xưởng cty Khải Toàn)</t>
    </r>
  </si>
  <si>
    <t>chiquynhtram@gmail.com</t>
  </si>
  <si>
    <t>Ms. Trang 0945869359</t>
  </si>
  <si>
    <r>
      <t>Cty TNHH Sun Lighting Vina (</t>
    </r>
    <r>
      <rPr>
        <sz val="10"/>
        <color indexed="10"/>
        <rFont val="Times New Roman"/>
        <family val="1"/>
      </rPr>
      <t>thuê nhà xưởng cty Việt Tiến Đông Á)</t>
    </r>
  </si>
  <si>
    <t>Sản xuất máng đèn</t>
  </si>
  <si>
    <t>3566305</t>
  </si>
  <si>
    <t>sunlightingvn@gmail.com</t>
  </si>
  <si>
    <t>Ms. Linh 01218719810</t>
  </si>
  <si>
    <r>
      <t>Cty TNHH Boseung  Vina (</t>
    </r>
    <r>
      <rPr>
        <sz val="10"/>
        <color indexed="10"/>
        <rFont val="Times New Roman"/>
        <family val="1"/>
      </rPr>
      <t>thuê nhà xưởng cty Việt Tiến Đông Á)</t>
    </r>
  </si>
  <si>
    <t>Sản xuất bóng đèn</t>
  </si>
  <si>
    <t>kimngan2186@yahoo.com.vn</t>
  </si>
  <si>
    <r>
      <t xml:space="preserve">Cty TNHH Ssang Jung Vina </t>
    </r>
    <r>
      <rPr>
        <sz val="10"/>
        <color indexed="10"/>
        <rFont val="Times New Roman"/>
        <family val="1"/>
      </rPr>
      <t>(thuê nhà xưởng Cty CP Việt Tiến Đông Á)</t>
    </r>
  </si>
  <si>
    <t>ssangjungvina@gmail.com</t>
  </si>
  <si>
    <r>
      <t xml:space="preserve">Cty TNHH Dosel Vina </t>
    </r>
    <r>
      <rPr>
        <sz val="10"/>
        <color indexed="10"/>
        <rFont val="Times New Roman"/>
        <family val="1"/>
      </rPr>
      <t>(thuê nhà xưởng của Cty CP Việt Tiến Đông Á)</t>
    </r>
  </si>
  <si>
    <t>Sản xuất và lắp ráp ổ cắm điện với quy mô 3.600.000 sản phẩm/năm; Sản xuất các loại đèn chiếu sáng với quy mô 1.200.000 sản phẩm/năm</t>
  </si>
  <si>
    <t>kitty.truong0511@gmail.com</t>
  </si>
  <si>
    <t>Cty CP Cơ khí xăng dầu</t>
  </si>
  <si>
    <t>Sản xuất thùng phuy với quy mô 5.100 tấn sản phẩm/năm; sản xuất thùng 18L/20L với quy mô 153 tấn sản phẩm/năm; đóng mới, lắp đặt bồn, bể, thùng lên phương tiên có sẵn động cơ; bảo dưởng, sửa chữa bồn, bể, thùng của xe bồn và xe có động cơ khác với quy mô doanh thu 220 tỷ/năm; cho thuê nhà xưởng vơi diện tích nhà xưởng cho thuê 9.985,44 m2</t>
  </si>
  <si>
    <t>21/4/2005</t>
  </si>
  <si>
    <t>CN Coâng ty TNHH Duy Thaønh</t>
  </si>
  <si>
    <t>May coâng nghieäp, deät, theâu, nhuoäm vaûi, mua baùn TB, NVL, dòch vuï giao nhận, cho thueâ nhaø xöôûng</t>
  </si>
  <si>
    <t xml:space="preserve"> (0937665479 Loan)</t>
  </si>
  <si>
    <t>21/11/2006</t>
  </si>
  <si>
    <t>Nhaø maùy deät Lyù Minh</t>
  </si>
  <si>
    <t>sx vaûi thun, voan, löôùi, ren…vaûi khoâng deät…</t>
  </si>
  <si>
    <t>3560594~93</t>
  </si>
  <si>
    <t>ldo@lyminhtextile.com.vn</t>
  </si>
  <si>
    <t>0937665479 Ms.Loan</t>
  </si>
  <si>
    <t xml:space="preserve">Nhà máy ắc quy Pinaco-Nhơn Trạch </t>
  </si>
  <si>
    <t xml:space="preserve">Sản xuất ắc quy </t>
  </si>
  <si>
    <t>pinaco@pinaco.com.vn</t>
  </si>
  <si>
    <t>A. Hòa 0939023898</t>
  </si>
  <si>
    <t>30/6/2011</t>
  </si>
  <si>
    <t>Công ty CP May Hòa Bình</t>
  </si>
  <si>
    <t>Sản xuất hàng may mặc các loại không bao gồm wash và nhộm</t>
  </si>
  <si>
    <t>3566144</t>
  </si>
  <si>
    <t>bichngoc@pegarimex.com</t>
  </si>
  <si>
    <t>0985278808  Ngọc</t>
  </si>
  <si>
    <t>KCN ÔNG KÈO</t>
  </si>
  <si>
    <t>Dự án đầu tư xây dựng hạ tầng KCN Ông kèo</t>
  </si>
  <si>
    <t>OK</t>
  </si>
  <si>
    <t>đầu tư xây dựng hạ tầng KCN Ông kèo</t>
  </si>
  <si>
    <t>3560125</t>
  </si>
  <si>
    <t>2006</t>
  </si>
  <si>
    <t>Công ty TNHH Nhiên liệu Hoàng Việt (ngừng hoạt động)</t>
  </si>
  <si>
    <t>Pha chế dầu nhờn</t>
  </si>
  <si>
    <t>Cty TNHH Vopak Việt Nam ( Hoá Dầu AP cũ)</t>
  </si>
  <si>
    <t>8.9106883
3570024/23</t>
  </si>
  <si>
    <t>3570025</t>
  </si>
  <si>
    <t>minh.la@vopak.com</t>
  </si>
  <si>
    <t>A.Hà 0918550460</t>
  </si>
  <si>
    <t>Chị Hà 0983961828</t>
  </si>
  <si>
    <t>GĐTC</t>
  </si>
  <si>
    <t>Cty TNHH SX-CN-TM Trâm Anh</t>
  </si>
  <si>
    <t>Cty TNHH Bảo Tín</t>
  </si>
  <si>
    <t xml:space="preserve">Cty LD Lafarge Xi Măng </t>
  </si>
  <si>
    <t>Ấn Độ</t>
  </si>
  <si>
    <t>Trang P.HC</t>
  </si>
  <si>
    <t>3570015~17</t>
  </si>
  <si>
    <t>info@vn.lafarge.com</t>
  </si>
  <si>
    <t>(Ms. Ngọc 0908639669)</t>
  </si>
  <si>
    <t xml:space="preserve">Cty TNHH Sanrimjohap Vina </t>
  </si>
  <si>
    <t>sanrim73@naver.com</t>
  </si>
  <si>
    <t>Cty CP Cơ Khí -Xây Dựng Giao Thông 2</t>
  </si>
  <si>
    <t>Sản xuất động cơ, 
lắp ráp ô tô, xe tải, xe khách</t>
  </si>
  <si>
    <t>Công ty Điện lực dầu khí Nhơn Trạch (Nhà máy điện NT1)</t>
  </si>
  <si>
    <t>Công ty Tư vấn Quản lý Dự án khí (ĐODKPMỹ)</t>
  </si>
  <si>
    <t>A.Nhân 0913129176</t>
  </si>
  <si>
    <t>0612225899</t>
  </si>
  <si>
    <t xml:space="preserve"> info@pvnt2.com.vn</t>
  </si>
  <si>
    <t>Ms. Phương 0939003077</t>
  </si>
  <si>
    <t>Cty CP Đóng mới và Sữa chữa Tàu Dầu khí Nhơn Trạch (Vinashin cũ)</t>
  </si>
  <si>
    <t>Thuộc Tổng Cty CP DV Kỹ thuật Dầu khí Việt Nam (gđ Hoàng Anh)</t>
  </si>
  <si>
    <t>08-39350430</t>
  </si>
  <si>
    <t>3570057</t>
  </si>
  <si>
    <t>3570045</t>
  </si>
  <si>
    <t>DNTN DV-SX-TM Hồng Mộc</t>
  </si>
  <si>
    <t>A.Sơn 0908968585</t>
  </si>
  <si>
    <t>3570083</t>
  </si>
  <si>
    <t>08. 7175005</t>
  </si>
  <si>
    <t>hongmocgas44@yahoo.com.vn</t>
  </si>
  <si>
    <t>Cty TNHH Sun Steel</t>
  </si>
  <si>
    <t>918268332</t>
  </si>
  <si>
    <t>0650.3742777</t>
  </si>
  <si>
    <t>47211000764</t>
  </si>
  <si>
    <t>30/10/09</t>
  </si>
  <si>
    <t>Cty CP Tấm Lợp  &amp; VLXD Đồng Nai (Donac)</t>
  </si>
  <si>
    <t>Đầu tư trạm nghiền xi măng</t>
  </si>
  <si>
    <t>info@donac.net</t>
  </si>
  <si>
    <t>A.Truật P.GĐ 0913754179</t>
  </si>
  <si>
    <t>4703000573</t>
  </si>
  <si>
    <t>18/09/08</t>
  </si>
  <si>
    <t>Cty CP Đầu tư Bê tông công nghệ cao (A.Thạch)</t>
  </si>
  <si>
    <t>Sản xuất và kinh doanh cấu kiện bê tông công nghệ cao, xd công trình dân dụng</t>
  </si>
  <si>
    <t>2651965- 2225763~65</t>
  </si>
  <si>
    <t>2225761</t>
  </si>
  <si>
    <t>47211000875</t>
  </si>
  <si>
    <t>Dự án trạm nghiền xi măng của Tổng Công ty Công nghiệp Mỏ Việt Bắc (khong triển khai hủy bỏ)</t>
  </si>
  <si>
    <t>47221000954</t>
  </si>
  <si>
    <t>Dự án Nhà máy sản xuất tấm lợp Fibro Cement - Nhơn Trạch, Đồng Nai 15ha (Thuộc Tấm Lợp  &amp; VLXD Đồng Nai)</t>
  </si>
  <si>
    <t>Sản xuất tấm lợp fibro xi măng</t>
  </si>
  <si>
    <t>360295354</t>
  </si>
  <si>
    <t>18/10/2013</t>
  </si>
  <si>
    <t>Công ty CP Thuận Hải</t>
  </si>
  <si>
    <t>XD Cảng - kho bãi</t>
  </si>
  <si>
    <t>4720110001121</t>
  </si>
  <si>
    <t>27/5/2014</t>
  </si>
  <si>
    <t>Xây dựng nhà máy để sản xuất các loại xe ô tô khách và ô tô tải với quy mô 6.700 xe/năm; xây dựng nhà máy cơ khí thủy để đóng mới, sửa chưa phương tiện thủy với quy mô 2.000 tấn/năm; xây dựng cnagr Tracomeco để trung chuyển hàng rời, container qua cảng với quy mô 01 triệu tấn/năm</t>
  </si>
  <si>
    <t>Công ty CP Việt-Pháp SX Thức ăn gia súc (Proconco)</t>
  </si>
  <si>
    <t>Việt - Pháp</t>
  </si>
  <si>
    <t>Sản xuất thức ăn gia súc</t>
  </si>
  <si>
    <t>472023001187</t>
  </si>
  <si>
    <t>30/12/2014</t>
  </si>
  <si>
    <t>Công ty TNHH Maxihub</t>
  </si>
  <si>
    <t>SX dầu nhờn, cho thuê bồn chứa</t>
  </si>
  <si>
    <t>Đầu tư, xây dựng cầu cảng có thể tiếp nhận tàu có tải trọng 30.000 DWT. Kinh doanh dịch vụ bốc xếp, kiểm đếm, thu dịch vụ cầu bến cảng hàng hóa qua cảng; cho thuê kho bãi, hạ tầng; kinh doanh, mua bán than đá</t>
  </si>
  <si>
    <t>27/8/2015</t>
  </si>
  <si>
    <t>ĐỨC-VN</t>
  </si>
  <si>
    <t>KCN NHÔN TRAÏCH VI</t>
  </si>
  <si>
    <t>16/4/2015</t>
  </si>
  <si>
    <t>Đầu tư, xây dựng và kinh doanh hạ tầng KCN Nhơn Trạch 6 có diện tích 315,28 ha gồm: chủ đầu tư phân KCN 6A, 6B và 6E</t>
  </si>
  <si>
    <t>1342741000000</t>
  </si>
  <si>
    <t>3569209</t>
  </si>
  <si>
    <t>3569208</t>
  </si>
  <si>
    <t xml:space="preserve">thuyanpham05@yahoo.com </t>
  </si>
  <si>
    <t>Ms. An 0918852952</t>
  </si>
  <si>
    <t xml:space="preserve">Cty TNHH Khương Hy (đầu tư hạ tầng 6B 80 ha) </t>
  </si>
  <si>
    <t xml:space="preserve">Cty TNHH Sai Gòn Build (đầu tư hạ tầng 6C 78 ha) </t>
  </si>
  <si>
    <t xml:space="preserve">Cty TNHH An Thái (đầu tư hạ tầng 6D 20 ha) </t>
  </si>
  <si>
    <t>Cty TNHH Đỉnh Vàng (đầu tư hạ tầng 6E 40 ha)</t>
  </si>
  <si>
    <t>Cty TNHH Dịch vụ hỗ trợ Dệt &amp; Nhuộm Hàn Quốc</t>
  </si>
  <si>
    <t>VN-HQ-HK</t>
  </si>
  <si>
    <t>Kinh doanh bất động sản: cho thuê lại quyền sử dụng đất trong phân khu công nghiệp Nhơn Trạch 6A. Diện tích cho thuê: 745.000 m2;- Sản xuất và cung cấp hơi cho các doanh nghiệp trong phân khu công nghiệp Nhơn Trạch 6A với quy mô 300 MT/giờ</t>
  </si>
  <si>
    <t>Ms. Thư 0913655869</t>
  </si>
  <si>
    <t>21/02/2012</t>
  </si>
  <si>
    <r>
      <t xml:space="preserve">Cty TNHH Seowon Việt Nam </t>
    </r>
    <r>
      <rPr>
        <sz val="10"/>
        <color indexed="10"/>
        <rFont val="Times New Roman"/>
        <family val="1"/>
      </rPr>
      <t>(đổi địa chỉ về B6, khu Phước Hải, thị trấn Long Thành- ĐT:061.3526380 - Fax: 3525776</t>
    </r>
  </si>
  <si>
    <t>Thiết kế, thi công xây dựng chung cư, hạ tầng cơ sở, nhà cao cấp, trung tâm thương mại, nhà xưởng dành cho sản xuất công nghiệp; thiết kế, thi công xây dựng các công trình kỹ thuật dân dụng, kỹ thuật công nghiệp, đường sắt, đường bộ, công trình công ích (xây dựng đường ống và hệ thống cấp thoát nước, các bể chứa,...); Phá dỡ, san lấp mặt bằng, lắp đặt hệ thống điện, cấp thoát nước, lò sưởi và điều hòa không khí; Lắp đặt hệ thống xây dựng khác: thang máy, cầu thang tự động, hệ thống dèn chiếu sáng...</t>
  </si>
  <si>
    <t>DANH SÁCH ĐiẠ CHỈ EMAIL CÁC DOANH NGHIỆP CÁC KCN TRẢNG BOM</t>
  </si>
  <si>
    <t>CÁ NHÂN</t>
  </si>
  <si>
    <t>CTY</t>
  </si>
  <si>
    <t>infinity_vp@yahoo.com.vn</t>
  </si>
  <si>
    <t>061-983268</t>
  </si>
  <si>
    <t xml:space="preserve"> Chi nhánh Công ty TNHH GSK VN CN Đồng Nai (trước là Cty HHCN Việt Chin)  </t>
  </si>
  <si>
    <t>gsksm01@gskvn.com</t>
  </si>
  <si>
    <t>061-983515/156</t>
  </si>
  <si>
    <t>061-984517</t>
  </si>
  <si>
    <t>cty_vision@hcm.vnn.vn</t>
  </si>
  <si>
    <t xml:space="preserve"> 1896/GPĐC2-KCN-VS</t>
  </si>
  <si>
    <t xml:space="preserve"> Chi nhánh Cty HHCN Ac quy GS Việt Nam (trước là Ztong Yee) (Hạch toán phụ thuộc) </t>
  </si>
  <si>
    <t>061-983180/181</t>
  </si>
  <si>
    <t>061-883188</t>
  </si>
  <si>
    <t>Chuyển qua Bình Dương</t>
  </si>
  <si>
    <t>nguyenngocmai84@gmail.com</t>
  </si>
  <si>
    <t>061-984182</t>
  </si>
  <si>
    <t>061-984185</t>
  </si>
  <si>
    <t>vpic@vpic-group.com</t>
  </si>
  <si>
    <t>061-983381</t>
  </si>
  <si>
    <t>061-981705</t>
  </si>
  <si>
    <t>0001@ksource.vn</t>
  </si>
  <si>
    <t>chanhvuduy_1976@yahoo.com.vn</t>
  </si>
  <si>
    <t>www.kendatire.com</t>
  </si>
  <si>
    <t>kvb1000@kenda.com.tw</t>
  </si>
  <si>
    <t>hanh@vbco.vn</t>
  </si>
  <si>
    <t>service@vbco.vn</t>
  </si>
  <si>
    <t>lehuyvu75@yahoo.com</t>
  </si>
  <si>
    <t>061-981389</t>
  </si>
  <si>
    <t>phuongns@tuico.com</t>
  </si>
  <si>
    <t>vietnhat.first@yahoo.com.vn</t>
  </si>
  <si>
    <t>061-981738</t>
  </si>
  <si>
    <t>061-981731</t>
  </si>
  <si>
    <t>www.cqs-tech.com</t>
  </si>
  <si>
    <t>061 - 981690/89</t>
  </si>
  <si>
    <t>eaglevn@hcm.vnn.vn</t>
  </si>
  <si>
    <t>vnsuitai@hcm.vnn.vn</t>
  </si>
  <si>
    <t xml:space="preserve"> uyentran@baoviettaiwan.com</t>
  </si>
  <si>
    <t>mainoffice@baoviettaiwan.com</t>
  </si>
  <si>
    <t>huang.shihmin@msa.hinet.net</t>
  </si>
  <si>
    <t>geogear_vn@vnn.vn</t>
  </si>
  <si>
    <t>tuyenkt1911@gmail.com</t>
  </si>
  <si>
    <t>061-983955</t>
  </si>
  <si>
    <t>Ngưng hoạt động</t>
  </si>
  <si>
    <t>120/GP-KCN-ĐN</t>
  </si>
  <si>
    <t xml:space="preserve"> Cty TNHH Dây và cáp điện Yuh Cheng Việt Nam (ngừng hoạt động) </t>
  </si>
  <si>
    <t>061-984231/232</t>
  </si>
  <si>
    <t>061-984233</t>
  </si>
  <si>
    <t>yuoyi-hu@yuoyi.com.vn</t>
  </si>
  <si>
    <t>thanhhangangel@gmail.com</t>
  </si>
  <si>
    <t>Tạm ngưng hoạt động</t>
  </si>
  <si>
    <t>oanhdat2007@yahoo.com</t>
  </si>
  <si>
    <t>061-984670</t>
  </si>
  <si>
    <t>061-984672</t>
  </si>
  <si>
    <t xml:space="preserve"> Cty TNHH Cổ phần Điện cơ Thụy Lâm Việt Nam  </t>
  </si>
  <si>
    <t>www.seec.com.vn</t>
  </si>
  <si>
    <t>lydiendung@gmail.com</t>
  </si>
  <si>
    <t>clsrubbervn@hcm.vnn.vn</t>
  </si>
  <si>
    <t>061-984575/576/7</t>
  </si>
  <si>
    <t>yangchingvn@gmail.com</t>
  </si>
  <si>
    <t>ntxo75@yahoo.com</t>
  </si>
  <si>
    <t>nhansu.liin@gmail.com</t>
  </si>
  <si>
    <t>061-3671211</t>
  </si>
  <si>
    <t>Không liên lạc dc</t>
  </si>
  <si>
    <t>thuylinh61284@gmail.com</t>
  </si>
  <si>
    <t>061-984257/258</t>
  </si>
  <si>
    <t>061-984259</t>
  </si>
  <si>
    <t>tranhahanh@gmail.com</t>
  </si>
  <si>
    <t>198/GP-KCN-ĐN</t>
  </si>
  <si>
    <t>Cty CPCN  C.Q.S</t>
  </si>
  <si>
    <t>maria@cqs-tech.com.tw</t>
  </si>
  <si>
    <t>061-981689/690</t>
  </si>
  <si>
    <t>061-982894</t>
  </si>
  <si>
    <t>www.air-compressor.com.tw</t>
  </si>
  <si>
    <t>228/GP-KCN-ĐN</t>
  </si>
  <si>
    <t>Cty TNHH Công trình Han Chi</t>
  </si>
  <si>
    <t>vensky.vn</t>
  </si>
  <si>
    <t>info.hanchi@gmail.com</t>
  </si>
  <si>
    <t>061-3987766-7</t>
  </si>
  <si>
    <t>061-3987769</t>
  </si>
  <si>
    <t>hohsiang.com</t>
  </si>
  <si>
    <t>tinavan86@yahoo.com.vn</t>
  </si>
  <si>
    <t>loansj2005@yahoo.com</t>
  </si>
  <si>
    <t>061-3985995</t>
  </si>
  <si>
    <t>061-3985993</t>
  </si>
  <si>
    <t>tac3105@yahoo.com</t>
  </si>
  <si>
    <t>nhansu@chiauhung.com.vn</t>
  </si>
  <si>
    <t>ch@chiauhung.com.vn</t>
  </si>
  <si>
    <t>ll.chi@msa.hinet.net</t>
  </si>
  <si>
    <t>061-3278666-9</t>
  </si>
  <si>
    <t>leadtek888@gmail.com</t>
  </si>
  <si>
    <t>giatue.tinhkhiet@gmail.com</t>
  </si>
  <si>
    <t>061-6278158</t>
  </si>
  <si>
    <t>vantuan1682009@gmail.com</t>
  </si>
  <si>
    <t>quynhgiao_tamhung@yahoo.com.vn</t>
  </si>
  <si>
    <t>www.sanlife.net.vn</t>
  </si>
  <si>
    <t>061-6278553</t>
  </si>
  <si>
    <t>061-6278675</t>
  </si>
  <si>
    <t>061-6278677</t>
  </si>
  <si>
    <t>ctyaxisstarvn@yahoo.com.vn</t>
  </si>
  <si>
    <t>061-6278636</t>
  </si>
  <si>
    <t>061-6278637</t>
  </si>
  <si>
    <t>farmtechvn@gmail.com</t>
  </si>
  <si>
    <t xml:space="preserve">Cty TNHH công nghiệp Tsung-Chen (Việt Nam) </t>
  </si>
  <si>
    <t>061-3671061</t>
  </si>
  <si>
    <t>061-3671060</t>
  </si>
  <si>
    <t>www.csmv.vn</t>
  </si>
  <si>
    <t>hoangthao@csmv.vn</t>
  </si>
  <si>
    <t>061-3671154</t>
  </si>
  <si>
    <t xml:space="preserve"> Cty TNHH công nghiệp Focus (Việt Nam) (chuyển từ Sông mây) </t>
  </si>
  <si>
    <t>061-3671062</t>
  </si>
  <si>
    <t>061-671063</t>
  </si>
  <si>
    <t>Giải thể</t>
  </si>
  <si>
    <t>vulcan-vic3@umail.hinet.net</t>
  </si>
  <si>
    <t>thuyduyencomax@gmail.com</t>
  </si>
  <si>
    <t>Cty TNHH Công nghiệp Mission</t>
  </si>
  <si>
    <t>061-3671172/3</t>
  </si>
  <si>
    <t>061-3671174</t>
  </si>
  <si>
    <t>namrong@vnn.vn</t>
  </si>
  <si>
    <r>
      <t xml:space="preserve">Cty TNHH Jones &amp; Vining (Việt Nam) </t>
    </r>
    <r>
      <rPr>
        <sz val="10"/>
        <color indexed="12"/>
        <rFont val="Times New Roman"/>
        <family val="1"/>
      </rPr>
      <t>(thuê nhà xưởng Công ty TNHH Tam Hưng Việt Nam)</t>
    </r>
  </si>
  <si>
    <t>pervn@jonesandvining.com</t>
  </si>
  <si>
    <t>061-3671206</t>
  </si>
  <si>
    <t>061-3671208</t>
  </si>
  <si>
    <t>Cty TNHH Korea Teach &amp; Art Việt Nam (thuê nhà xưởng Công ty TNHH Thanh Bình 5 năm kể từ 1/8/2013)</t>
  </si>
  <si>
    <t>camphuong.kta@gmail.com</t>
  </si>
  <si>
    <t>061-3671010</t>
  </si>
  <si>
    <t>061-3671005</t>
  </si>
  <si>
    <t>www.qmtplastic.net</t>
  </si>
  <si>
    <t>thanhthao@penflex.com</t>
  </si>
  <si>
    <t>ngoctram@penflex.com</t>
  </si>
  <si>
    <t>26/4/2016</t>
  </si>
  <si>
    <t>0613-671876 (103)</t>
  </si>
  <si>
    <t>0613-671877</t>
  </si>
  <si>
    <t>(mua cty GS)</t>
  </si>
  <si>
    <t>Cty TNHH Điện tử ND</t>
  </si>
  <si>
    <t>Cty TNHH Omori Việt Nam</t>
  </si>
  <si>
    <t>kim.chi@fengtay.com; thanh.le@fengtay.com</t>
  </si>
  <si>
    <t>banhchicuong@vietbotowel.com</t>
  </si>
  <si>
    <t>061-8971291</t>
  </si>
  <si>
    <t>061-8971294</t>
  </si>
  <si>
    <t>Cty không sài email</t>
  </si>
  <si>
    <t>www.virbac.vn</t>
  </si>
  <si>
    <t>vu.vo@virbac.vn</t>
  </si>
  <si>
    <t>08-39208072</t>
  </si>
  <si>
    <t>08-39208071</t>
  </si>
  <si>
    <t>không liên lạc dc</t>
  </si>
  <si>
    <t>thaotrantongjou@yahoo.com</t>
  </si>
  <si>
    <t>hue.ly@fengtay.com</t>
  </si>
  <si>
    <t>cu.chenh@fengtay.com</t>
  </si>
  <si>
    <t>sales@junmay.com</t>
  </si>
  <si>
    <t>194/GP-KCN-ĐN</t>
  </si>
  <si>
    <t xml:space="preserve"> Cty TNHH Xây dựng Koravina </t>
  </si>
  <si>
    <t>08-8277903</t>
  </si>
  <si>
    <t>08-8277904</t>
  </si>
  <si>
    <t>giải thể</t>
  </si>
  <si>
    <t>www.anco.com.vn</t>
  </si>
  <si>
    <t>ancofeed@anco.com.vn</t>
  </si>
  <si>
    <t xml:space="preserve"> Cty CP Yng Shun Việt Nam</t>
  </si>
  <si>
    <t>www.sinchiasia.com</t>
  </si>
  <si>
    <t>Tạm ngưng</t>
  </si>
  <si>
    <t>306/GP-KCN-ĐN</t>
  </si>
  <si>
    <t xml:space="preserve"> Cty TNHH C &amp; S Tech</t>
  </si>
  <si>
    <t>061-673748/749</t>
  </si>
  <si>
    <t>061-673750</t>
  </si>
  <si>
    <t>Rút giấy phép</t>
  </si>
  <si>
    <t>luckylsang@yahoo.com</t>
  </si>
  <si>
    <t>liusixuan@gmail.com</t>
  </si>
  <si>
    <t>315/GP-KCN-ĐN</t>
  </si>
  <si>
    <t xml:space="preserve"> Cty TNHH Hòa Khang (trước đây là Tường Lập) </t>
  </si>
  <si>
    <t>08-38367199/ 08-37584803</t>
  </si>
  <si>
    <t>08-39201036</t>
  </si>
  <si>
    <t>mysinhvo@yahoo.com</t>
  </si>
  <si>
    <t>phuongthaomi18@yahoo.com.vn</t>
  </si>
  <si>
    <t>anhsang2110@gmail.com</t>
  </si>
  <si>
    <t>061-8971851/0967467714 chị Nga</t>
  </si>
  <si>
    <t>jamvn@vnn.vn</t>
  </si>
  <si>
    <t>www.syvalves.com.vn</t>
  </si>
  <si>
    <t>thotruong711@gmail.com</t>
  </si>
  <si>
    <t>wintek@vnn.vn</t>
  </si>
  <si>
    <t>hai@sofataiyu.com</t>
  </si>
  <si>
    <t>htav04@hengtong.com.vn</t>
  </si>
  <si>
    <t>061-3673692/93</t>
  </si>
  <si>
    <t>061-3673694</t>
  </si>
  <si>
    <t>nguyenvu@namyangsm.com</t>
  </si>
  <si>
    <t>061-3674988</t>
  </si>
  <si>
    <t>061-3674989</t>
  </si>
  <si>
    <t>wx-du@hgcmb.com</t>
  </si>
  <si>
    <t>thanhloan@chengtairhino.com.tw</t>
  </si>
  <si>
    <t>loanchengtai@gmail.com</t>
  </si>
  <si>
    <t>www.chieuvietdai.com</t>
  </si>
  <si>
    <t>chieu.viet.dai@gmail.com</t>
  </si>
  <si>
    <t>vlic@vnn.vn</t>
  </si>
  <si>
    <t>yuonghsinvn@yahoo.com</t>
  </si>
  <si>
    <t>phong.pt@greenfeed.com.vn</t>
  </si>
  <si>
    <t>Cty TNHH Nội thất Topmill TCT</t>
  </si>
  <si>
    <t>061-3857860/08-54026540</t>
  </si>
  <si>
    <t>08-54026757</t>
  </si>
  <si>
    <t>ntbphuong@gmail.com</t>
  </si>
  <si>
    <t>h.m.vi@platzvn.com.vn</t>
  </si>
  <si>
    <t>trinhphuongluu94@gmail.com</t>
  </si>
  <si>
    <t>19/10/12</t>
  </si>
  <si>
    <t>Cty Velmar</t>
  </si>
  <si>
    <t>van.hoang@velmar.com.vn</t>
  </si>
  <si>
    <t>cty Emico</t>
  </si>
  <si>
    <t>amico@jahyih.com</t>
  </si>
  <si>
    <t>amicoacc@amico-vn.com</t>
  </si>
  <si>
    <t>061-3743800</t>
  </si>
  <si>
    <t>Chi nhánh xí nghiệp epic Designers VN tại KCN Xuân Lôc</t>
  </si>
  <si>
    <t xml:space="preserve"> duonghien204@yahoo.com.vn</t>
  </si>
  <si>
    <t>061-3921917</t>
  </si>
  <si>
    <t xml:space="preserve"> Tranhue.vinatex@gmail.com</t>
  </si>
  <si>
    <t>vuthao@shingmark.com.vn</t>
  </si>
  <si>
    <t>congdoan.psv@pcv.com.vn</t>
  </si>
  <si>
    <t>phuongletran02@gmail.com</t>
  </si>
  <si>
    <t>061-3923355</t>
  </si>
  <si>
    <t>061-3923350</t>
  </si>
  <si>
    <t>061-8951732</t>
  </si>
  <si>
    <t>061-3676679</t>
  </si>
  <si>
    <t xml:space="preserve">Cty TNHH DAH SHENG </t>
  </si>
  <si>
    <t>ds-cw@pcv.com.vn</t>
  </si>
  <si>
    <t>Chi nhánh Cty TNHH Buwon Vina</t>
  </si>
  <si>
    <t>xuxu@jooco.com</t>
  </si>
  <si>
    <t>Cty TNHH Narea Vina</t>
  </si>
  <si>
    <t>Không có</t>
  </si>
  <si>
    <t>hr.admin@hdtechvina.com</t>
  </si>
  <si>
    <t>061-2814411</t>
  </si>
  <si>
    <t>Cty TNHH Tín mỹ</t>
  </si>
  <si>
    <t>chongngocloan93@gmail.com</t>
  </si>
  <si>
    <t>www.vpic-group.com</t>
  </si>
  <si>
    <t>vn_dn_rh@vpic-group.com</t>
  </si>
  <si>
    <t>061-3981706</t>
  </si>
  <si>
    <t>Cty TNHH Sungdo Việt Nam</t>
  </si>
  <si>
    <t>www.sungdochem.com</t>
  </si>
  <si>
    <t>hong021086@gmail.com</t>
  </si>
  <si>
    <t>0613-832704</t>
  </si>
  <si>
    <t>0613-832703</t>
  </si>
  <si>
    <t xml:space="preserve"> hokuavn@gmail.com</t>
  </si>
  <si>
    <t>061- 8966 312</t>
  </si>
  <si>
    <t>domanhthang1977@gmail.com</t>
  </si>
  <si>
    <t>vn-fin2@egvnco.com</t>
  </si>
  <si>
    <t>www.mds-intl.com</t>
  </si>
  <si>
    <t>thixuannuong.vu@mcvn.mds-intl.com</t>
  </si>
  <si>
    <t>HR@mcvn.mds-intl.com</t>
  </si>
  <si>
    <t>061-3838920</t>
  </si>
  <si>
    <t>www.dnschamois.com</t>
  </si>
  <si>
    <t>julia@dns-global.net</t>
  </si>
  <si>
    <t>exim-vina@dns-global.net</t>
  </si>
  <si>
    <t>061-8966355</t>
  </si>
  <si>
    <t>www.linensupply.vn</t>
  </si>
  <si>
    <t>nthlien@phongphucorp.com</t>
  </si>
  <si>
    <t>061-8996383</t>
  </si>
  <si>
    <t>29/4/2011</t>
  </si>
  <si>
    <t>Chi nhánh Cty TNHH Vật liệu xây dựng Saint Gobain</t>
  </si>
  <si>
    <t>dung.nguyen@greif.com</t>
  </si>
  <si>
    <t>061-3986698</t>
  </si>
  <si>
    <t>061-6820225</t>
  </si>
  <si>
    <t>Cty TNHH EBC mỹ phẩm Giang Điền</t>
  </si>
  <si>
    <t>www.ebcgiangdien.com</t>
  </si>
  <si>
    <t>0913-516181  A. Liên</t>
  </si>
  <si>
    <t>sarah.sang@deheus.com</t>
  </si>
  <si>
    <t>www.cjvina.com</t>
  </si>
  <si>
    <t>061-3772346</t>
  </si>
  <si>
    <t>061-3772349</t>
  </si>
  <si>
    <t>hsienchang.lin@gmail.com</t>
  </si>
  <si>
    <t>thao.hnp79@gmail.com</t>
  </si>
  <si>
    <t>061-2224232-3</t>
  </si>
  <si>
    <t xml:space="preserve"> thuytrangdeuckwoo@gmail.com</t>
  </si>
  <si>
    <t xml:space="preserve"> 061-3783.370</t>
  </si>
  <si>
    <t>16/3/2015</t>
  </si>
  <si>
    <t>0932-168540</t>
  </si>
  <si>
    <t>A</t>
  </si>
  <si>
    <t>B</t>
  </si>
  <si>
    <t>www.honiz.vn</t>
  </si>
  <si>
    <t>honiz@vnn.vn</t>
  </si>
  <si>
    <t>061-3671039</t>
  </si>
  <si>
    <t>061-3671040</t>
  </si>
  <si>
    <t>08-7269723</t>
  </si>
  <si>
    <t>08-37516451</t>
  </si>
  <si>
    <t>08-37516453</t>
  </si>
  <si>
    <t>nguyensoa2489@gmail.com</t>
  </si>
  <si>
    <t>061-982039</t>
  </si>
  <si>
    <t>061-3982039</t>
  </si>
  <si>
    <t>061-985458/459</t>
  </si>
  <si>
    <t>Cty CP quốc tế TM Grow (Cty TNHH Một Thành viên Cấu kiện thép- Thiết bị đô thị)</t>
  </si>
  <si>
    <t>08-410897</t>
  </si>
  <si>
    <t>08-8395210</t>
  </si>
  <si>
    <t>Chi nhánh Cty TNHH MTV Phương Minh Khoa</t>
  </si>
  <si>
    <t>Cty Hiệp Gia (Đại bảo quang)</t>
  </si>
  <si>
    <t>baokhang040@gmail.com</t>
  </si>
  <si>
    <t>061-3968040/041</t>
  </si>
  <si>
    <t>061-3968038</t>
  </si>
  <si>
    <t>www.longvan.net</t>
  </si>
  <si>
    <t>061 - 869033</t>
  </si>
  <si>
    <t>061-869259</t>
  </si>
  <si>
    <t>www.songmayip.com.vn</t>
  </si>
  <si>
    <t>viethai_kcnsm@yahoo.com.vn</t>
  </si>
  <si>
    <t>061-869436</t>
  </si>
  <si>
    <t>061-869493</t>
  </si>
  <si>
    <t>061-968350/352</t>
  </si>
  <si>
    <t>061-968352</t>
  </si>
  <si>
    <t>0903-700281</t>
  </si>
  <si>
    <t>Bãi xe</t>
  </si>
  <si>
    <t>liencao@gmt.vn</t>
  </si>
  <si>
    <t>061-3674909</t>
  </si>
  <si>
    <t>061-3674919</t>
  </si>
  <si>
    <t>www.donavet.com</t>
  </si>
  <si>
    <t>donavet@yahoo.com</t>
  </si>
  <si>
    <t>gotruonghaiminh@gmail.com</t>
  </si>
  <si>
    <t>3917453, 3674716</t>
  </si>
  <si>
    <t>061-8972349</t>
  </si>
  <si>
    <t>061-8972348</t>
  </si>
  <si>
    <t>22/10/2007</t>
  </si>
  <si>
    <t>Cty Cp Topcin (Thuê nhà xường Hiệu Hoàng)</t>
  </si>
  <si>
    <t>www.topcin.com.vn</t>
  </si>
  <si>
    <t>0913.745126 (Anh Điệp GĐ)</t>
  </si>
  <si>
    <t>Cty TNHH MTV cơ khí Lam Giang</t>
  </si>
  <si>
    <t>cokhilamgiang@gmail.com</t>
  </si>
  <si>
    <t>061-8.972.263</t>
  </si>
  <si>
    <t>0618.972.338</t>
  </si>
  <si>
    <t>info@szb.com.vn</t>
  </si>
  <si>
    <t xml:space="preserve">Cty CP Thaûo Ñieàn </t>
  </si>
  <si>
    <t>www.bauxeo.com.vn</t>
  </si>
  <si>
    <t>info@bauxeo.com.vn</t>
  </si>
  <si>
    <t>061-3924377</t>
  </si>
  <si>
    <t>061-3924692</t>
  </si>
  <si>
    <t>061-3675195</t>
  </si>
  <si>
    <t>061-3676336</t>
  </si>
  <si>
    <t>061-3924938</t>
  </si>
  <si>
    <t xml:space="preserve">Cho thuê hết nhà xưởng </t>
  </si>
  <si>
    <t>Dự án nhà máy sản xuất chế biến bột thô, bột mì</t>
  </si>
  <si>
    <t>sonlokiz08@gmail.com</t>
  </si>
  <si>
    <t>thanhphuong1101@gmail.com</t>
  </si>
  <si>
    <t xml:space="preserve"> donawoco@yahoo.com.vn</t>
  </si>
  <si>
    <t>061-3789660</t>
  </si>
  <si>
    <t>061-3789666</t>
  </si>
  <si>
    <t>6/6/2011</t>
  </si>
  <si>
    <t>08/3/2012</t>
  </si>
  <si>
    <t>cty cp vlxd the gioi nha</t>
  </si>
  <si>
    <t>szg@sonadezi-giangdien.vn</t>
  </si>
  <si>
    <t>khoiminhtam@gmail.com</t>
  </si>
  <si>
    <t>08-35149995</t>
  </si>
  <si>
    <t>www.asifac.com.vn</t>
  </si>
  <si>
    <t>cheminhson@yahoo.com.vn</t>
  </si>
  <si>
    <t>asifac@hcm.vnn.vn</t>
  </si>
  <si>
    <t xml:space="preserve">08-38515503 </t>
  </si>
  <si>
    <t>www.gcfood.com.vn</t>
  </si>
  <si>
    <t>info@gcfood.com.vn</t>
  </si>
  <si>
    <t>061-8966133</t>
  </si>
  <si>
    <t>Cty TNHH DV XL môi trường Đồng Nai</t>
  </si>
  <si>
    <t>phuc.dne@gmail.com</t>
  </si>
  <si>
    <t>061-8966635</t>
  </si>
  <si>
    <t>COÄNG - KCN GIANG ÑIEÀN</t>
  </si>
  <si>
    <t>KCN DAÀU GIAÂY</t>
  </si>
  <si>
    <t>18/8/2008</t>
  </si>
  <si>
    <t>kcn_daugiay@yahoo.com.vn</t>
  </si>
  <si>
    <t>Nhà máy sản xuất bao bì PP chuyên dụng</t>
  </si>
  <si>
    <t>micaeviet68@gmail.com</t>
  </si>
  <si>
    <t>0983.691.827 Việt</t>
  </si>
  <si>
    <t xml:space="preserve">Dự án Nhà máy sản xuất chỉ sợi cao su </t>
  </si>
  <si>
    <t>0945.796.609 Sơn</t>
  </si>
  <si>
    <t>www.giacambinhminh.com.vn</t>
  </si>
  <si>
    <t>tungttdn1965@gmail.com</t>
  </si>
  <si>
    <t>tamvudinh@binhminhgroup.com.vn</t>
  </si>
  <si>
    <t>061-3772228</t>
  </si>
  <si>
    <t>061-3772229</t>
  </si>
  <si>
    <t>xd dựng nhà tạm (hàng rào)</t>
  </si>
  <si>
    <t>Đang xd</t>
  </si>
  <si>
    <t>chưa triển khai</t>
  </si>
  <si>
    <t>061-3886723</t>
  </si>
  <si>
    <t>mhuy_lk@minhhuy-lk.com</t>
  </si>
  <si>
    <t>061-3877129</t>
  </si>
  <si>
    <t>20/02/2012</t>
  </si>
  <si>
    <t>COÄNG - KCN SUỐI TRE</t>
  </si>
  <si>
    <t>giautran1612@gmail.com</t>
  </si>
  <si>
    <t>UBND TỈNH ĐỒNG NAI</t>
  </si>
  <si>
    <t>BAN QUẢN LÝ</t>
  </si>
  <si>
    <t>CÁC KHU CÔNG NGHIỆP</t>
  </si>
  <si>
    <t>.................................</t>
  </si>
  <si>
    <t>Danh sách Email của doanh nghiệp</t>
  </si>
  <si>
    <t>TÊN CÔNG TY</t>
  </si>
  <si>
    <t>Địa chỉ E-Mail</t>
  </si>
  <si>
    <t>Website</t>
  </si>
  <si>
    <t>Số điện thoại</t>
  </si>
  <si>
    <t>Gửi maill</t>
  </si>
  <si>
    <t>Gửi thư</t>
  </si>
  <si>
    <t>Công ty Tôn Phương Nam</t>
  </si>
  <si>
    <t>WWW.tonphuongnam.com.vn</t>
  </si>
  <si>
    <t>(84)61.3568379</t>
  </si>
  <si>
    <t>marketing@szb.com.vn</t>
  </si>
  <si>
    <t>WWW.szb.com.vn</t>
  </si>
  <si>
    <t>061.3834700</t>
  </si>
  <si>
    <t>Công ty CP Bột Giặt net</t>
  </si>
  <si>
    <t>tranthiailien@netcovn.com.vn;levanhoanh@netcovn.com.vn</t>
  </si>
  <si>
    <t>http://www.netcovn.com.vn  </t>
  </si>
  <si>
    <t>061.3836156 (3836694)</t>
  </si>
  <si>
    <t>Công ty TNHH Escaler Textiles Việt Nam</t>
  </si>
  <si>
    <t>le.hongnghia@yahoo.com; buivucamlinh@gmail.com</t>
  </si>
  <si>
    <t>0918106206 (Hồng Nghĩa), 0949117703(Cẩm linh)</t>
  </si>
  <si>
    <t>Công ty CP Đường Biên Hòa</t>
  </si>
  <si>
    <t>bhs@bhs.vn</t>
  </si>
  <si>
    <t>www.bhs.vn</t>
  </si>
  <si>
    <t>061.3836199</t>
  </si>
  <si>
    <t>Công ty CP Sonadezi An Bình</t>
  </si>
  <si>
    <t>sza@sonadezianbinh.com.vn</t>
  </si>
  <si>
    <t>www.sonadezianbinh.com.vn</t>
  </si>
  <si>
    <t>(84) 61.3836.106-3932.572</t>
  </si>
  <si>
    <t>Công ty TNHH Trunet Việt Nam</t>
  </si>
  <si>
    <t>general@trunet.com.vn</t>
  </si>
  <si>
    <t>061.3832742</t>
  </si>
  <si>
    <t>Công ty CP Furniweb Việt Nam</t>
  </si>
  <si>
    <t>general@furniweb.com.vn</t>
  </si>
  <si>
    <t>www.furniweb.com.vn</t>
  </si>
  <si>
    <t>Công ty TNHH Bao Bì Nước Giải Khát CROWN Ðồng Nai</t>
  </si>
  <si>
    <t>lai.minh-chau@crowncork.com.vn</t>
  </si>
  <si>
    <t>0613.510299</t>
  </si>
  <si>
    <t>Công ty TNHH Cargill Việt Nam</t>
  </si>
  <si>
    <t>Hr_Operations_Vietnam@cargill.com;hoaivy_nguyen@cargill.com</t>
  </si>
  <si>
    <t xml:space="preserve">http://www.cargill.com.vn </t>
  </si>
  <si>
    <t xml:space="preserve">84-8-5416 1555 (Direct: (084) 8 5416 1573 /HP: 0937 727144 
</t>
  </si>
  <si>
    <t>Công ty Pranda VN</t>
  </si>
  <si>
    <t>personnel_vn@pranda.com.vn</t>
  </si>
  <si>
    <t>x</t>
  </si>
  <si>
    <t>Công ty TNHH Homn Reen (VIỆT NAM )</t>
  </si>
  <si>
    <t>carlosshu@homnreen-vn.com</t>
  </si>
  <si>
    <t>www.homnreen.com</t>
  </si>
  <si>
    <t>061 6280 999 - 061 6280206- 061 3511178</t>
  </si>
  <si>
    <t>Công ty TNHH Koyu &amp; Unitek</t>
  </si>
  <si>
    <t xml:space="preserve">duchieuunitek@yahoo.com.vn </t>
  </si>
  <si>
    <t>Công ty TNHH SX &amp; TM OZ Food Solution</t>
  </si>
  <si>
    <t>quydt@ymail.com</t>
  </si>
  <si>
    <t>Công ty TNHH MTV ủy Thác Công Nghiệp Cầu Vồng VN</t>
  </si>
  <si>
    <t>vrbt@rainbow-trust.com.tw</t>
  </si>
  <si>
    <t>Công ty TNHH choice pro - tech</t>
  </si>
  <si>
    <t>choiceprotech@gmail.com</t>
  </si>
  <si>
    <t>choiceprotech.com</t>
  </si>
  <si>
    <t>0613.513881-4</t>
  </si>
  <si>
    <t>Công ty TNHH Kotop Vina</t>
  </si>
  <si>
    <t xml:space="preserve">HR@kotopvina.com; laittn@kotopvina.com </t>
  </si>
  <si>
    <t>www.hansoll.com</t>
  </si>
  <si>
    <t>061-351-0810  </t>
  </si>
  <si>
    <t xml:space="preserve">Công Ty Cổ Phần Johnson wood </t>
  </si>
  <si>
    <t xml:space="preserve">tongvu@johnsonwood.com.vn </t>
  </si>
  <si>
    <t>0613 511567</t>
  </si>
  <si>
    <t>Công Ty TÔN PHƯƠNG NAM</t>
  </si>
  <si>
    <t>info@tonphuongnam.com.vn; anhnt@tonphuongnam.com.vn</t>
  </si>
  <si>
    <t>www.tonphuongnam.com.vn</t>
  </si>
  <si>
    <t>0613.3568379</t>
  </si>
  <si>
    <t>Công ty TNHH Thương mại và sản xuất thuốc thú y Thịnh Á</t>
  </si>
  <si>
    <t xml:space="preserve">cheminhson@yahoo.com.vn 
</t>
  </si>
  <si>
    <t xml:space="preserve">08 3851 5503
0905 154 722 (Mr. Sơn - PGĐ)
</t>
  </si>
  <si>
    <t>Công ty hữu hạn cơ khí động lực toàn cầu</t>
  </si>
  <si>
    <t xml:space="preserve">vn_dn_rh@vpic-group.com; phuong.nguyen@gpmi.com.vn;phuong.nguyen@vpic-group.com 
</t>
  </si>
  <si>
    <t>vpic-group.com</t>
  </si>
  <si>
    <t xml:space="preserve">0613 981 706
0984 297 385 (Ms. Phượng – Trưởng Phòng HCNS)
</t>
  </si>
  <si>
    <t>Công ty TNHH MTV Sungdo Vina</t>
  </si>
  <si>
    <t>hong021086@gmail.com (Trợ lý GĐ)</t>
  </si>
  <si>
    <t>0973 137 000 (Ms. Hồng – Trợ lý Giám đốc)</t>
  </si>
  <si>
    <t>Công ty TNHH Hokuriku Aluminium Việt Nam</t>
  </si>
  <si>
    <t>hokuavn@gmail.com</t>
  </si>
  <si>
    <t>www2.hokua.com</t>
  </si>
  <si>
    <t xml:space="preserve">0618 966 312
0937 343 615 (Ms. Thảo – Trợ lý GĐ)
</t>
  </si>
  <si>
    <t>Công ty TNHH Quốc tế Kim Bảo Sơn Việt Nam</t>
  </si>
  <si>
    <t xml:space="preserve">domanhthang1977@gmail.com; vn-fin2@egvnco.com
</t>
  </si>
  <si>
    <t xml:space="preserve">0613 514 025
0127 392 6820 (Ms. Ánh – Kế Toán trưởng)
</t>
  </si>
  <si>
    <t>Công ty TNHH MTV Han Vina</t>
  </si>
  <si>
    <t>jwhan@hanschemtek.com</t>
  </si>
  <si>
    <t>www.hanschemtek.com</t>
  </si>
  <si>
    <t>0945 394 420 (Mr. Kang – Giám đốc bán hàng)</t>
  </si>
  <si>
    <t>Công ty TNHH Thực phẩm GC</t>
  </si>
  <si>
    <t xml:space="preserve">0613 825 219
0915 875 458 (Mr. Thuận - PGĐ)
</t>
  </si>
  <si>
    <t>Công ty CP Đầu tư &amp; Kinh Doanh VLXD Fico</t>
  </si>
  <si>
    <t xml:space="preserve">bmt.fico@gmail.com
</t>
  </si>
  <si>
    <t xml:space="preserve">08 54012888-90-91
08 38218021
0613 834630
</t>
  </si>
  <si>
    <t xml:space="preserve">Công ty TNHH Gi-Wang Việt Nam </t>
  </si>
  <si>
    <t>0613.511888, 0613511698</t>
  </si>
  <si>
    <t>Công ty TNHH Phát Triển Khu Công Nghiệp Long Bình</t>
  </si>
  <si>
    <t xml:space="preserve">dinhhuong@loteco.com.vn , nguyenquangphuong@loteco.com.vn </t>
  </si>
  <si>
    <t>loteco.com.vn</t>
  </si>
  <si>
    <t>061.3891105 – 3892031, phượng 0938 112 550</t>
  </si>
  <si>
    <t>Công ty TNHH Yuan Chang</t>
  </si>
  <si>
    <t>Admin2@yctimber.com</t>
  </si>
  <si>
    <t>0613.511.416</t>
  </si>
  <si>
    <t>Công ty TNHH Wooden Stories</t>
  </si>
  <si>
    <t>hr@sketch-interior.com</t>
  </si>
  <si>
    <t>www.sketch-interior.com</t>
  </si>
  <si>
    <t xml:space="preserve">0613.513.533, Nguyễn Thị Trúc Ngân Tel : 0938.633.987- 0906.339.323
</t>
  </si>
  <si>
    <t>Công ty CP CƠ GIỚI VÀ XÂY LẮP SỐ 9</t>
  </si>
  <si>
    <t>LICOGI9.CO.LTD@gmail.com;huonggiangcg9@gmail.com;kimanhcg9@gmail.com</t>
  </si>
  <si>
    <t>0938 44.54.66 như quỳnh</t>
  </si>
  <si>
    <t>Công ty TNHH Hansoll Kovi Vina</t>
  </si>
  <si>
    <t>lieu@kovivina.com</t>
  </si>
  <si>
    <t>061-3510 580~1~2(c nga 01686 340 043)</t>
  </si>
  <si>
    <t>Công ty TNHH CƠ KHÍ KAO MENG (VIỆT NAM)</t>
  </si>
  <si>
    <t>kaomengnhansu@gmail.com</t>
  </si>
  <si>
    <t>0613.893866</t>
  </si>
  <si>
    <t xml:space="preserve">Công ty TNHH Tân Dương </t>
  </si>
  <si>
    <t>tanduong.ktt@gmail.com</t>
  </si>
  <si>
    <r>
      <t>0613 512 463 (C Bích Lài)</t>
    </r>
    <r>
      <rPr>
        <i/>
        <sz val="14"/>
        <color indexed="23"/>
        <rFont val="Times New Roman"/>
        <family val="1"/>
      </rPr>
      <t xml:space="preserve"> </t>
    </r>
  </si>
  <si>
    <t>Cty CP giao nhận kho vận Minh Phương Việt Nhậ</t>
  </si>
  <si>
    <t>ktth@mplogistics.vn</t>
  </si>
  <si>
    <t>www.MPlogistics.vn</t>
  </si>
  <si>
    <t>063811.9033</t>
  </si>
  <si>
    <t>Công ty TNHH DEUCK WOO VIỆT NAM</t>
  </si>
  <si>
    <t xml:space="preserve"> deuckwoohr@gmail.com</t>
  </si>
  <si>
    <t>061.3991.965(0937 918 912 C. lương)</t>
  </si>
  <si>
    <t xml:space="preserve">CÔNG TY Timber Industries </t>
  </si>
  <si>
    <t>accounting1@timber-ind.com</t>
  </si>
  <si>
    <t>0613.512.828-830</t>
  </si>
  <si>
    <t>Công ty TNHH XD Ho Team</t>
  </si>
  <si>
    <t>thybao1995@yahoo.com.vn</t>
  </si>
  <si>
    <t>0613.510.156</t>
  </si>
  <si>
    <t>Công ty Sản phẩm Máy tính Fujitsu Việt Nam</t>
  </si>
  <si>
    <t>ptnanh@fcv.fujitsu.com;ldvinh@fcv.fujitsu.com</t>
  </si>
  <si>
    <t>061 889 0273</t>
  </si>
  <si>
    <t>Nhà máy Hóa chất Biên Hòa</t>
  </si>
  <si>
    <t xml:space="preserve">vicaco@bhchem.com.vn </t>
  </si>
  <si>
    <t>http://sochemvn.com/</t>
  </si>
  <si>
    <t>061.3836142 - 3836143</t>
  </si>
  <si>
    <t>ketoan@solarrichco.com</t>
  </si>
  <si>
    <t>09.37.482.478 C phượng</t>
  </si>
  <si>
    <t>Công ty TNHH ESCALER TEXTILES VIỆT NAM</t>
  </si>
  <si>
    <t>le.hongnghia@yahoo.com;buivucamlinh@gmail.com</t>
  </si>
  <si>
    <t>0918 106 206 (Hồng Nghĩa) 
0949 11 77 03 (Cẩm Linh)</t>
  </si>
  <si>
    <t>Công ty Cổ phần Dịch vụ Sonadezi</t>
  </si>
  <si>
    <t>huynhthitruclinh2057@gmail.com</t>
  </si>
  <si>
    <t>www.sonadezi-sdv.com.vn</t>
  </si>
  <si>
    <t>061.8890.888/777 (Ms trúc Linh 0987.237.453)</t>
  </si>
  <si>
    <t>Công ty TNHH KD Việt Nam</t>
  </si>
  <si>
    <t>lequyen470@gmail.com</t>
  </si>
  <si>
    <t>nttduyen</t>
  </si>
  <si>
    <t>Ms lệ quyên 0977.717.837</t>
  </si>
  <si>
    <t>Công ty TNHH CÔNG NGHIỆP SƠN NHẤT PHẨM</t>
  </si>
  <si>
    <t>nhan.truong@epe.com.vn</t>
  </si>
  <si>
    <t>0613 936 666- 0613 936 667</t>
  </si>
  <si>
    <t>Công ty TNHH Điện Máy Aqua Việt Nam</t>
  </si>
  <si>
    <t>dlt-hien@aquavietnam.vn</t>
  </si>
  <si>
    <t>www.aquavietnam.com.vn</t>
  </si>
  <si>
    <t xml:space="preserve">0613.836651 – 57. </t>
  </si>
  <si>
    <t>Công Ty TNHH EPE Packaging (Việt Nam)</t>
  </si>
  <si>
    <t>thao.le@epe.com.vn;nhan.truong@epe.com.vn</t>
  </si>
  <si>
    <t>http://www.epe.co.,jp</t>
  </si>
  <si>
    <t>(061) 3936363(09.09.29.32.33 (Ms.Diệp))</t>
  </si>
  <si>
    <t>Công ty cổ phần Vật tư nông nghiệp Đồng Nai</t>
  </si>
  <si>
    <t>docambh@vnn.vn</t>
  </si>
  <si>
    <t>061 3836270; 061 3835850</t>
  </si>
  <si>
    <t>Xí nghiệp Hơi kỹ nghệ Biên Hòa- Chi nhánh Công ty cổ phần Hơi kỹ nghệ Que Hàn</t>
  </si>
  <si>
    <t>0613.836.211- 0613.833235</t>
  </si>
  <si>
    <t>Công ty Cty CP Bê tông Biên Hòa</t>
  </si>
  <si>
    <t>bienhoabcc@gmail.com</t>
  </si>
  <si>
    <t>betongbienhoa.com.vn</t>
  </si>
  <si>
    <t>061 3836195</t>
  </si>
  <si>
    <t xml:space="preserve">Công ty  TNHH  Kim Cương Sao Sáng </t>
  </si>
  <si>
    <t>dao@vinastardiamond.com</t>
  </si>
  <si>
    <t>061.3 836 324 </t>
  </si>
  <si>
    <t>Công ty TNHH Happys</t>
  </si>
  <si>
    <t>byhcsh@hanmail.net</t>
  </si>
  <si>
    <t>0613.891.101</t>
  </si>
  <si>
    <t>CHI NHÁNH Cty TNHH YUPOONG VIỆT NAM</t>
  </si>
  <si>
    <t>phnam@yupoong.com.vn</t>
  </si>
  <si>
    <t>0616 291768~770</t>
  </si>
  <si>
    <t>Công ty TNHH Gold Coin Feedmill Đồng Nai</t>
  </si>
  <si>
    <t>ttt.mai@goldcoin-vn.com</t>
  </si>
  <si>
    <t>www.goldcoin-group.com</t>
  </si>
  <si>
    <t>061 3993584~89</t>
  </si>
  <si>
    <t>Công ty CỔ PHẦN Taekwang Vina INDUSTRIAL</t>
  </si>
  <si>
    <t>lc.dung@tk.t2group.co.kr</t>
  </si>
  <si>
    <t>www.taekwang.co.kr</t>
  </si>
  <si>
    <t>(061) 3 .836. 421</t>
  </si>
  <si>
    <t>Công ty TNHH Kirby Đông Nam Á</t>
  </si>
  <si>
    <t>kirbyvietnam@kirby.vn</t>
  </si>
  <si>
    <t>http://kirby.vn</t>
  </si>
  <si>
    <t>(0613) 569404, (08) 54221155, (0987 456 658 a phương)</t>
  </si>
  <si>
    <t>Cty TNHH CN Brother Sài Gòn</t>
  </si>
  <si>
    <t xml:space="preserve">lehoang.ha@brother-bisg.com.vn
</t>
  </si>
  <si>
    <t>0618 877 017 (Ms Hà 01277 05 05 83)</t>
  </si>
  <si>
    <t>Công ty TNHH UPL VN</t>
  </si>
  <si>
    <t>uplvn.admin@uniphos.com</t>
  </si>
  <si>
    <t>uplonline.com</t>
  </si>
  <si>
    <t>0613.936.380 (Ms Quỳnh 0902.539.669)</t>
  </si>
  <si>
    <t>Công ty TNHH Schaeffler Việt Nam</t>
  </si>
  <si>
    <t>svc-hr@schaeffler.com;hang.truong@schaeffler.com</t>
  </si>
  <si>
    <t>www.schaeffler.vn</t>
  </si>
  <si>
    <t xml:space="preserve">061.3936622 ( Ms thủy 0 915 333 583)
</t>
  </si>
  <si>
    <t>Công ty CP TUICO</t>
  </si>
  <si>
    <t>Công ty TNHH ARTUS VIETNAM</t>
  </si>
  <si>
    <t>trang.tran@meggitt.com</t>
  </si>
  <si>
    <t>http://www.meggitt.com/</t>
  </si>
  <si>
    <t>0613 836703 (Ms trang 0902 59 6116)</t>
  </si>
  <si>
    <t>Công ty AJINOMOTO VIỆT NAM</t>
  </si>
  <si>
    <t>trang_nnt@ajinomoto.com.vn;hanh_nh@ajinomoto.com.vn</t>
  </si>
  <si>
    <t>http://www.ajinomoto.com.vn/</t>
  </si>
  <si>
    <t>(061) 3831289 ~ 3514374( Ms trang 0993.886.368, Ms Hạnh 0979.252.821)</t>
  </si>
  <si>
    <t>Công ty TNHH Harada Industries Vietnam</t>
  </si>
  <si>
    <t>thanhuyen@haradavn.com</t>
  </si>
  <si>
    <t>0613892001</t>
  </si>
  <si>
    <t>Công ty TNHH Dong Jin Leiports Vina</t>
  </si>
  <si>
    <t>mailan231085@yahoo.com</t>
  </si>
  <si>
    <t>0613.993.340-5 (Ms lan 0125.413.8890)</t>
  </si>
  <si>
    <t>Công Ty TNHH Da Thuộc Weitai VN</t>
  </si>
  <si>
    <t>vwt2@weitai-leather.com</t>
  </si>
  <si>
    <t>0613 560886 - 152</t>
  </si>
  <si>
    <t xml:space="preserve">Công Ty TNHH TTD, INC. Việt Nam </t>
  </si>
  <si>
    <t>haittd1975@yahoo.com ;honguyenthao287@gmail.com;ketoan.ttd2012@gmail.com</t>
  </si>
  <si>
    <t xml:space="preserve">0613 993575 - 0918 744 643 (Lê Hải "Quản lý") - 01648 481 154 (Thảo "Kế toán")
</t>
  </si>
  <si>
    <t xml:space="preserve">Công ty TNHH Splendour </t>
  </si>
  <si>
    <t>hoamynhi@splendourshoes.com</t>
  </si>
  <si>
    <t>CN Công ty TNHH Sanko Mold</t>
  </si>
  <si>
    <t>office@sankomoldvn.com</t>
  </si>
  <si>
    <t>061.8826748</t>
  </si>
  <si>
    <t>Công ty CỔ PHẦN SONADEZI LONG BÌNH</t>
  </si>
  <si>
    <t>www.szb.com.vn</t>
  </si>
  <si>
    <t>061 383 4700</t>
  </si>
  <si>
    <t>Công ty TNHH Teijin Frontier Việt Nam</t>
  </si>
  <si>
    <t>thu.hang@teijin-frontier.com</t>
  </si>
  <si>
    <t>www.teijin-frontier.com.vn</t>
  </si>
  <si>
    <t>0613.991.021</t>
  </si>
  <si>
    <t>Công ty trách nhiệm hữu hạn  Việt Nam Takagi</t>
  </si>
  <si>
    <t>okv_tam@yahoo.com</t>
  </si>
  <si>
    <t>(061) 3936496, 3936497</t>
  </si>
  <si>
    <r>
      <t>Công ty TNHH Fumakilla Việt Nam</t>
    </r>
    <r>
      <rPr>
        <sz val="14"/>
        <rFont val="Times New Roman"/>
        <family val="1"/>
      </rPr>
      <t xml:space="preserve"> </t>
    </r>
  </si>
  <si>
    <t xml:space="preserve">minhha@fumakilla.vn </t>
  </si>
  <si>
    <r>
      <t>061 3 836 499</t>
    </r>
    <r>
      <rPr>
        <sz val="14"/>
        <rFont val="Times New Roman"/>
        <family val="1"/>
      </rPr>
      <t xml:space="preserve"> </t>
    </r>
  </si>
  <si>
    <t>Công ty cổ phần Tầm lợp vật liệu xây dựng Đồng Nai</t>
  </si>
  <si>
    <t>ledanha1967@gmail.com</t>
  </si>
  <si>
    <t>www.donac.net</t>
  </si>
  <si>
    <t>061.3836130</t>
  </si>
  <si>
    <t>Công ty TNHH TEXMA VINA</t>
  </si>
  <si>
    <t>Vina_queen@texma.com.vn</t>
  </si>
  <si>
    <t>0613992951 (Mr tuyền 0908056414)</t>
  </si>
  <si>
    <t>NHÀ MÁY HÓA CHẤT ĐỒNG NAI - CHI NHÁNH CÔNG TY CỔ   PHẦN HÓA CHẤT CƠ BẢN MIỀN NAM</t>
  </si>
  <si>
    <t>  </t>
  </si>
  <si>
    <t>0613836197- 0613834839</t>
  </si>
  <si>
    <t>Công ty TNHH Hoà Bình</t>
  </si>
  <si>
    <t>0613.971.700 &amp; 0933.032.855</t>
  </si>
  <si>
    <t>Công ty TNHH Fujikura Electronics VN (tên cũ là Cty TNHH Sakai Circuit Device Việt Nam)</t>
  </si>
  <si>
    <t>hr@vn.fujikura.com;khanh.ha@vn.fujikura.com</t>
  </si>
  <si>
    <t>0618-890001(Ms Hà 0903-756-956)</t>
  </si>
  <si>
    <t>Công ty TNHH Thai Kodama (Việt Nam)</t>
  </si>
  <si>
    <t>lmhuong@thaikodama-vn.com</t>
  </si>
  <si>
    <t>0613.994.033 (Ms Hương 0902937839)</t>
  </si>
  <si>
    <t>83</t>
  </si>
  <si>
    <t>Công ty TNHH KOREA EXPRESS PACKSIMEX</t>
  </si>
  <si>
    <t>korex.pkt@gmail.com</t>
  </si>
  <si>
    <t>0613.834.398</t>
  </si>
  <si>
    <t>84</t>
  </si>
  <si>
    <t>XN Thành Mỹ (Công ty CP giây cáp điện Việt Nam)</t>
  </si>
  <si>
    <t>thamycocadivi@gmail.com</t>
  </si>
  <si>
    <t>www.cadivi-vn.com</t>
  </si>
  <si>
    <t>0613.836165</t>
  </si>
  <si>
    <t>85</t>
  </si>
  <si>
    <t>Công ty TNHH Ống gang Cầu Đại Việt</t>
  </si>
  <si>
    <t>wahsin96@yahoo.com</t>
  </si>
  <si>
    <t xml:space="preserve">061 3836304      </t>
  </si>
  <si>
    <t>86</t>
  </si>
  <si>
    <t>Công ty  TNHH liên doanh hóa chất Arirang (tên cũ là Cty TNHH Hóa chất Dy Vina)</t>
  </si>
  <si>
    <t>honglinhdn@gmail.com</t>
  </si>
  <si>
    <t>0613.993.334-7</t>
  </si>
  <si>
    <t>87</t>
  </si>
  <si>
    <t>Công ty TNHH XÍCH KMC (VIỆT NAM)</t>
  </si>
  <si>
    <t>kmcvnql@kmcchain-vn.com;kmcvnad@kmcchain-vn.com</t>
  </si>
  <si>
    <t>88</t>
  </si>
  <si>
    <t>Công ty TNHH Tae kwang MTC Việt Nam (Dự án TMTC VINA 2)</t>
  </si>
  <si>
    <t>ta.dung1@tk.t2group.co.kr;dung_t_a@yahoo.com</t>
  </si>
  <si>
    <t>0613.892.983 (Mr.Dũng 0902.875.961)</t>
  </si>
  <si>
    <t>89</t>
  </si>
  <si>
    <t>Công Ty TNHH Việt Nam Suzuki</t>
  </si>
  <si>
    <t>hongbtt@vietnamsuzuki.com.vn;thaind@vietnamsuzuki.com.vn</t>
  </si>
  <si>
    <t>www.suzuki.com.vn</t>
  </si>
  <si>
    <t>061 3 838 707 (Ms Hồng 0908 00 14 84)</t>
  </si>
  <si>
    <t>90</t>
  </si>
  <si>
    <t>Công ty TNHH DUY HIẾU</t>
  </si>
  <si>
    <t>mytrung.dhc@gmail.com;nguyenthanhvan269@gmail.com</t>
  </si>
  <si>
    <t>0613 992 596</t>
  </si>
  <si>
    <t>91</t>
  </si>
  <si>
    <t xml:space="preserve">Công ty TNHH TOMIYA SUMMIT GARMENT EXPORT </t>
  </si>
  <si>
    <t xml:space="preserve">admin@tosg.com.vn </t>
  </si>
  <si>
    <t>0251.399 2537 (Mr Công 0919.276.950)</t>
  </si>
  <si>
    <t>92</t>
  </si>
  <si>
    <t xml:space="preserve">Công ty TNHH Kobe En &amp; M Việt Nam </t>
  </si>
  <si>
    <t>doan.nhuthang@kobelco.com</t>
  </si>
  <si>
    <t>93</t>
  </si>
  <si>
    <t>Công ty TNHH Kotobuki Sea</t>
  </si>
  <si>
    <t>ngthuynhuy@kotobuki-sea.com</t>
  </si>
  <si>
    <t>0613.936272 / 3 / 4</t>
  </si>
  <si>
    <t>94</t>
  </si>
  <si>
    <t>Công ty TNHH QUADRILLE VIEÄT NAM</t>
  </si>
  <si>
    <t>anh.vu@quadrillevn.com.vn;trang.nguyen@quadrillevn.com.vn</t>
  </si>
  <si>
    <t>0613 936 658-59-60</t>
  </si>
  <si>
    <t>95</t>
  </si>
  <si>
    <t>Công ty TNHH PIERRE FABRE VIỆT NAM</t>
  </si>
  <si>
    <t xml:space="preserve">tranthithanhxuan@pierre-fabre.vn </t>
  </si>
  <si>
    <t>www.pierre-fabre.com</t>
  </si>
  <si>
    <t>061.3836770 – 3836769 (Ms Xuân 0919571960)</t>
  </si>
  <si>
    <t>96</t>
  </si>
  <si>
    <t>Công ty TNHH Oken Seiko</t>
  </si>
  <si>
    <t>osv_2@okenvn.com</t>
  </si>
  <si>
    <t>0613-992-991</t>
  </si>
  <si>
    <t>97</t>
  </si>
  <si>
    <t>Công ty TNHH CASUMINA ĐỒNG NAI</t>
  </si>
  <si>
    <t>dongnai@casumina.com.vn;hungtruong@casumina.com.vn;trungtang@casumina.com.vn</t>
  </si>
  <si>
    <t>www.casumina.com.vn</t>
  </si>
  <si>
    <t>0613.832076</t>
  </si>
  <si>
    <t>98</t>
  </si>
  <si>
    <t>Công ty TNHH Mabuchi Motor Việt Nam</t>
  </si>
  <si>
    <t>ptgd@vnm.mabuchi-motor.co.jp;nam10604@vnm.mabuchi-motor.co.jp</t>
  </si>
  <si>
    <t>http://www.mabuchi-motor.co.jp</t>
  </si>
  <si>
    <t>0613 836711</t>
  </si>
  <si>
    <t>99</t>
  </si>
  <si>
    <t>Công ty TNHH CÔNG NGHIỆP ROCK TEAM (VN)</t>
  </si>
  <si>
    <t>nhansu@rockteamvn.com</t>
  </si>
  <si>
    <t>www.rock-team.com</t>
  </si>
  <si>
    <t>0613.541.099</t>
  </si>
  <si>
    <t>100</t>
  </si>
  <si>
    <t>Công ty TNHH Matsuya R&amp;D Việt Nam</t>
  </si>
  <si>
    <t>nhutrang@vnmatsuya.com</t>
  </si>
  <si>
    <t>http://www.matsuyard.com</t>
  </si>
  <si>
    <t>061-3936 861-4</t>
  </si>
  <si>
    <t>101</t>
  </si>
  <si>
    <t>Công ty VẬT LIỆU CHỊU LỬA NAM ƯNG</t>
  </si>
  <si>
    <t>namung.vn@gmail.com;lengoc.0711@yahoo.com.vn</t>
  </si>
  <si>
    <t xml:space="preserve">www.namung.vn </t>
  </si>
  <si>
    <t>061 3832370</t>
  </si>
  <si>
    <t>102</t>
  </si>
  <si>
    <t>Công ty CỔ PHẦN CƠ KHÍ LUYỆN KIM</t>
  </si>
  <si>
    <t>sadakim@hcm.vnn.vn</t>
  </si>
  <si>
    <t>sadakim.vn</t>
  </si>
  <si>
    <t>061.3.836170</t>
  </si>
  <si>
    <t>103</t>
  </si>
  <si>
    <t>CTY TNHH NEC TOKIN ELECTRONICS VIETNAM</t>
  </si>
  <si>
    <t>tham@tokin.com</t>
  </si>
  <si>
    <t>http//www.nec-tokin.vn</t>
  </si>
  <si>
    <t>0613. 891970</t>
  </si>
  <si>
    <t>104</t>
  </si>
  <si>
    <t>XÍ NGHIỆP XÂY DỰNG &amp; SẢN XUẤT CÔNG NGHIỆP- CÔNG TY CP ĐẦU TƯ XÂY DỰNG SỐ 5</t>
  </si>
  <si>
    <t>xinghiepxaydung.bh@gmail.com</t>
  </si>
  <si>
    <t>061.3.836009</t>
  </si>
  <si>
    <t>105</t>
  </si>
  <si>
    <t>Công ty TNHH Điện Công Nghiệp Oriental Việt Nam</t>
  </si>
  <si>
    <t>hr@oeicvn.com.vn;acc@oeicvn.com.vn</t>
  </si>
  <si>
    <t>106</t>
  </si>
  <si>
    <t>Công ty TNHH Timbalink Việt Nam</t>
  </si>
  <si>
    <t xml:space="preserve">Nhan@timbalink.vn;VNadmin2@timbalink.vn </t>
  </si>
  <si>
    <t>www.timbalink.vn</t>
  </si>
  <si>
    <t>061 3931 111 – 061 3836 163( Mr Minh 938 34 9091)</t>
  </si>
  <si>
    <t>107</t>
  </si>
  <si>
    <t>Công ty CP XI MĂNG TRẮNG FICO</t>
  </si>
  <si>
    <t>xmtbmt@gmail.com</t>
  </si>
  <si>
    <t>xmtfico.com</t>
  </si>
  <si>
    <t>0613 834630</t>
  </si>
  <si>
    <t>108</t>
  </si>
  <si>
    <t>Công ty CP NHẤT NAM</t>
  </si>
  <si>
    <t>nhanaco@vnn.vn;ttt1963@gmail.com</t>
  </si>
  <si>
    <t>www.nhatnamco.com</t>
  </si>
  <si>
    <t>0613.836145</t>
  </si>
  <si>
    <t>109</t>
  </si>
  <si>
    <t>Công ty TNHH Map Pacific VN</t>
  </si>
  <si>
    <t>thetoanmappacific.com</t>
  </si>
  <si>
    <t>mappacific.com</t>
  </si>
  <si>
    <t xml:space="preserve">061 3936 902 </t>
  </si>
  <si>
    <t>110</t>
  </si>
  <si>
    <t>111</t>
  </si>
  <si>
    <t>Công ty ty TNHH Hoa Chat Va Moi Truong Aureole Mitani</t>
  </si>
  <si>
    <t>nnanh@aureole-net.com.vn</t>
  </si>
  <si>
    <t>061-3892222</t>
  </si>
  <si>
    <t>112</t>
  </si>
  <si>
    <t xml:space="preserve">Công ty FC </t>
  </si>
  <si>
    <t xml:space="preserve">thuy.vt@fujicopian.com.vn;loan.nth@fujicopian.com.vn </t>
  </si>
  <si>
    <t>www.fujicopian.com</t>
  </si>
  <si>
    <t xml:space="preserve">061-3892145 (thúy 090 334 25 35) </t>
  </si>
  <si>
    <t>113</t>
  </si>
  <si>
    <r>
      <t>Công ty TNHH SM Alupack</t>
    </r>
    <r>
      <rPr>
        <b/>
        <sz val="10"/>
        <color indexed="10"/>
        <rFont val="Times New Roman"/>
        <family val="1"/>
      </rPr>
      <t xml:space="preserve"> </t>
    </r>
  </si>
  <si>
    <t>psa@smalupack.com ; khanhlinh1788@gmail.com</t>
  </si>
  <si>
    <t xml:space="preserve">www.smalupack.com </t>
  </si>
  <si>
    <r>
      <t>061 3992 996</t>
    </r>
    <r>
      <rPr>
        <b/>
        <sz val="10"/>
        <color indexed="10"/>
        <rFont val="Times New Roman"/>
        <family val="1"/>
      </rPr>
      <t xml:space="preserve"> ( Linh 090 276 6464 )</t>
    </r>
  </si>
  <si>
    <t>114</t>
  </si>
  <si>
    <t>Công ty TNHH Newlife</t>
  </si>
  <si>
    <t>Shengnguyen@yahoo.com.vn;cd@kingmagnet.com</t>
  </si>
  <si>
    <t>0613- 510103 (A sáng 01678042103)</t>
  </si>
  <si>
    <t>115</t>
  </si>
  <si>
    <t>Công ty Trách Nhiệm Hữu Hạn Công Nghiệp Việt Nam Uy Tín</t>
  </si>
  <si>
    <t>wzpaint@gmail.com</t>
  </si>
  <si>
    <t>www.weizhengpaint.com.vn</t>
  </si>
  <si>
    <t>0613.994.164 - 168</t>
  </si>
  <si>
    <t>116</t>
  </si>
  <si>
    <t>Công ty  TNHH Aureole BCD</t>
  </si>
  <si>
    <t>aureole@abcd.com.vn</t>
  </si>
  <si>
    <t>http://www.aureole.vn/abcd</t>
  </si>
  <si>
    <t>117</t>
  </si>
  <si>
    <t>Công ty TNHH BORAM FORGING</t>
  </si>
  <si>
    <t>boramforging@yahoo.com</t>
  </si>
  <si>
    <t>0618890630-631</t>
  </si>
  <si>
    <t>118</t>
  </si>
  <si>
    <t>Công ty TNHH DAECHANG RUBBER</t>
  </si>
  <si>
    <t>ngoctrang109@gmail.com;mydung1707@gmail.com</t>
  </si>
  <si>
    <t>0613-99539</t>
  </si>
  <si>
    <t>119</t>
  </si>
  <si>
    <t>Công ty  TNHH Aureole Fine Chemical Products (DN Chế xuất)</t>
  </si>
  <si>
    <t>info@afcp.com.vn</t>
  </si>
  <si>
    <t>http://aureole.vn/afcp/vietnamese/index.html</t>
  </si>
  <si>
    <t>061.8899.435/36</t>
  </si>
  <si>
    <t>120</t>
  </si>
  <si>
    <t>Công ty TNHH GOLDEN</t>
  </si>
  <si>
    <t>KIMCHI@GOLDENCOMPANY.COM.VN</t>
  </si>
  <si>
    <t>0613.513.652</t>
  </si>
  <si>
    <t>121</t>
  </si>
  <si>
    <t>Công Ty TNHH Farbez (Sơn Đại Hưng)</t>
  </si>
  <si>
    <t>Linhanh0802@yahoo.com;Quachlapco@gmail.com</t>
  </si>
  <si>
    <t>061-512777 - 779 </t>
  </si>
  <si>
    <t>122</t>
  </si>
  <si>
    <t>Công Ty TNHH Tohoku Chemical Industries Việt Nam</t>
  </si>
  <si>
    <t>minhnguyet@tci-web.co.jp;ngocbich@tci-web.co.jp</t>
  </si>
  <si>
    <t>www.tci-web.co.jp</t>
  </si>
  <si>
    <t xml:space="preserve">0613.936.014/015 </t>
  </si>
  <si>
    <t>123</t>
  </si>
  <si>
    <t xml:space="preserve"> Công ty TNHH Choice Pro-Tech </t>
  </si>
  <si>
    <t>haiyen@Choicetape.com;ChoiceProTech@gmail.com</t>
  </si>
  <si>
    <t>Choice ProTech.com</t>
  </si>
  <si>
    <t>124</t>
  </si>
  <si>
    <r>
      <rPr>
        <sz val="14"/>
        <color indexed="8"/>
        <rFont val="Times New Roman"/>
        <family val="1"/>
      </rPr>
      <t>Công ty</t>
    </r>
    <r>
      <rPr>
        <sz val="14"/>
        <color indexed="8"/>
        <rFont val="Times New Roman"/>
        <family val="1"/>
      </rPr>
      <t xml:space="preserve"> TNHH Evertrade Việt Nam</t>
    </r>
  </si>
  <si>
    <t>0613-513617(618)</t>
  </si>
  <si>
    <t>125</t>
  </si>
  <si>
    <t>Công ty TNHH QING SHAN</t>
  </si>
  <si>
    <t>qingshanwood03@gmail.com</t>
  </si>
  <si>
    <t>0613 513536- 537</t>
  </si>
  <si>
    <t>126</t>
  </si>
  <si>
    <t>Công ty TNHH Cariyan Wooden (VN)</t>
  </si>
  <si>
    <t>vananh30101987@gmail.com; hien1901@yahoo.com.vn</t>
  </si>
  <si>
    <t>061 6280200</t>
  </si>
  <si>
    <t>127</t>
  </si>
  <si>
    <t>Công ty TNHH SHEN PHAT FURNITURE</t>
  </si>
  <si>
    <t>lehong1982128@yahoo.com.vn</t>
  </si>
  <si>
    <t>0613.513 577 - 0613.513 578</t>
  </si>
  <si>
    <t>128</t>
  </si>
  <si>
    <t>Công ty TNHH MTV UỶ THÁC CÔNG NGHIỆP CẦU VỒNG VN</t>
  </si>
  <si>
    <t>vrbt@rainbow-trust.com.tw </t>
  </si>
  <si>
    <t>0616.280.291</t>
  </si>
  <si>
    <t>129</t>
  </si>
  <si>
    <t xml:space="preserve">Công ty TNHH  Segis (Việt Nam) </t>
  </si>
  <si>
    <t>info@segisvn.com;phuongdoan@segisvn.com</t>
  </si>
  <si>
    <t>061-3512669 (Phương +84 169 789 7575)</t>
  </si>
  <si>
    <t>130</t>
  </si>
  <si>
    <t>Công ty TNHH MỘC NGHỆ THUẬT</t>
  </si>
  <si>
    <t>fn1@masterhome.com.vn;lelinh667@gmail.com</t>
  </si>
  <si>
    <t xml:space="preserve">0163.510 232    </t>
  </si>
  <si>
    <t>131</t>
  </si>
  <si>
    <t>Công ty TNHH JOYFUL</t>
  </si>
  <si>
    <t>shyange2007@yahoo.com.tw</t>
  </si>
  <si>
    <t>061.6280252-061.6280253</t>
  </si>
  <si>
    <t>132</t>
  </si>
  <si>
    <t>Công ty TNHH MagX Việt Nam</t>
  </si>
  <si>
    <t>hongha@magx.com.vn</t>
  </si>
  <si>
    <t>061-3936 671 </t>
  </si>
  <si>
    <t>133</t>
  </si>
  <si>
    <t>Công ty TNHH VP COMPONENTS ( VIỆT NAM)</t>
  </si>
  <si>
    <t>vp_lin@vpcomponents.com</t>
  </si>
  <si>
    <t>www.vpcomponentsvn.bizz.vn/</t>
  </si>
  <si>
    <t>0613936579/779</t>
  </si>
  <si>
    <t>134</t>
  </si>
  <si>
    <t>Công ty  TNHH SX Đồ  Mộc  Chien  Vn</t>
  </si>
  <si>
    <t>helennguyen@chienfurniture.com.tw;thiennam1976@yahoo.com.vn </t>
  </si>
  <si>
    <t>061-3512451~455</t>
  </si>
  <si>
    <t>135</t>
  </si>
  <si>
    <t>Công Ty Cổ Phần Starprint Việt Nam</t>
  </si>
  <si>
    <t>information@starprintvn.com</t>
  </si>
  <si>
    <t>www.starprintvn.com</t>
  </si>
  <si>
    <t>061 - 3936921-29</t>
  </si>
  <si>
    <t>136</t>
  </si>
  <si>
    <t>Công ty TNHH NAMYANG INTERNATIONAL VIỆT NAM</t>
  </si>
  <si>
    <t>ngoctam@namyangvn.com;mylinh@namyangvn.com</t>
  </si>
  <si>
    <t>http://www.namyang-intl.com/</t>
  </si>
  <si>
    <t>0613 936701-9</t>
  </si>
  <si>
    <t>137</t>
  </si>
  <si>
    <t>Công ty TNHH Kao Việt Nam</t>
  </si>
  <si>
    <t>nguyenthiquynh_phuong@kaovn.com.vn
vothikim_oanh@kaovn.com.vn</t>
  </si>
  <si>
    <t>www.kao.com/vn</t>
  </si>
  <si>
    <t>0613.936988</t>
  </si>
  <si>
    <t>138</t>
  </si>
  <si>
    <t>Công ty CP Nhựa RELIABLE (VN)</t>
  </si>
  <si>
    <t>rpc.vn1@gmail.com</t>
  </si>
  <si>
    <t>reliableplastics.com.vn</t>
  </si>
  <si>
    <t>061.3936174~178</t>
  </si>
  <si>
    <t>139</t>
  </si>
  <si>
    <t>Công ty TNHH FIGLA VIỆT NAM</t>
  </si>
  <si>
    <t>ga-div.fv@figla.co.jp</t>
  </si>
  <si>
    <t>www.figla.co.jp</t>
  </si>
  <si>
    <t>061 3936961 (Miss Trung 0908 62 0809)</t>
  </si>
  <si>
    <t>140</t>
  </si>
  <si>
    <t xml:space="preserve">Công ty TNHH gỗ Lee Fu (Việt Nam) </t>
  </si>
  <si>
    <t>havietdo@gmail.com</t>
  </si>
  <si>
    <t>061.3512804</t>
  </si>
  <si>
    <t>141</t>
  </si>
  <si>
    <t>Công Ty TNHH Unipax</t>
  </si>
  <si>
    <t>cr@unipaxvn.com</t>
  </si>
  <si>
    <t xml:space="preserve">0613 936 224 </t>
  </si>
  <si>
    <t>142</t>
  </si>
  <si>
    <t>Công Ty TNHH VALSPAR</t>
  </si>
  <si>
    <t>thily.kieu@valspar.com;thanhlinh.pham@valspar.com</t>
  </si>
  <si>
    <t>http://www.coatings.com/notice.jsp</t>
  </si>
  <si>
    <t>0613.936.188 (Exl 108)</t>
  </si>
  <si>
    <t>143</t>
  </si>
  <si>
    <t xml:space="preserve">Công Ty TNHH Viet Nam  International Production </t>
  </si>
  <si>
    <t>accountant@v-i-production.com</t>
  </si>
  <si>
    <t>061-3936867( cường 0948 29 08 80)</t>
  </si>
  <si>
    <t>144</t>
  </si>
  <si>
    <t>Công Ty TNHH BMB</t>
  </si>
  <si>
    <t>bmb_sun@yahoo.com ;nguyenthi_thaihoa@yahoo.com.vn</t>
  </si>
  <si>
    <t>061 6251851,2,3 (0908 015253 Ms.Thái Hòa)</t>
  </si>
  <si>
    <t>145</t>
  </si>
  <si>
    <t>Công Ty TNHH NICCA VIỆT NAM</t>
  </si>
  <si>
    <t>nhung@niccachemical.com</t>
  </si>
  <si>
    <t>www.nicca.co.jp</t>
  </si>
  <si>
    <t>0613.936.080/081/041 (Nhung 0938.195.797)</t>
  </si>
  <si>
    <t>146</t>
  </si>
  <si>
    <t>Công Ty TNHH Bao Bì Nước Giải Khát CROWN Đồng Nai</t>
  </si>
  <si>
    <t>truong.van@crowncork.com.vn</t>
  </si>
  <si>
    <t>0613 510 299</t>
  </si>
  <si>
    <t>147</t>
  </si>
  <si>
    <t xml:space="preserve">Công Ty TNHH A FIRST VINA </t>
  </si>
  <si>
    <t xml:space="preserve">afvn13@afirstvn.com </t>
  </si>
  <si>
    <t>0613.511.866 – 867</t>
  </si>
  <si>
    <t>148</t>
  </si>
  <si>
    <t>Công ty TNHH Toyo Ink Việt Nam</t>
  </si>
  <si>
    <t>hang@toyoink-vn.com.vn</t>
  </si>
  <si>
    <t>061-3936646~8 ( Hằng 0918927049)</t>
  </si>
  <si>
    <t>149</t>
  </si>
  <si>
    <t>Công ty TNHH NEW VIỆT NAM</t>
  </si>
  <si>
    <t>hcns.newvn@gmail.com;nuong@new-vn.com</t>
  </si>
  <si>
    <t>http://www.nagakura-mc.co.jp</t>
  </si>
  <si>
    <t>0613. 936821 ~3 (Nương 0907352532)</t>
  </si>
  <si>
    <t>150</t>
  </si>
  <si>
    <t>Công ty TNHH VIỆT NAM NOK</t>
  </si>
  <si>
    <t>vnnok@nok.com.vn;ho_nh@nok.com.vn</t>
  </si>
  <si>
    <t xml:space="preserve">061-3936311(090-9022303)
</t>
  </si>
  <si>
    <t>151</t>
  </si>
  <si>
    <t xml:space="preserve">Công ty TNHH Fuji Carbon Việt Nam </t>
  </si>
  <si>
    <t>hr@fuji-carbon.com.vn</t>
  </si>
  <si>
    <t>http://www.fuji-carbon.com.vn/en/</t>
  </si>
  <si>
    <t>0613 936 601</t>
  </si>
  <si>
    <t>152</t>
  </si>
  <si>
    <t xml:space="preserve">Công ty  TNHH Livart Vina </t>
  </si>
  <si>
    <t xml:space="preserve">hoahuynhduong@yahoo.com </t>
  </si>
  <si>
    <r>
      <t>0613 936 425/6/7</t>
    </r>
    <r>
      <rPr>
        <sz val="18"/>
        <color indexed="57"/>
        <rFont val="Helvetica"/>
        <family val="2"/>
      </rPr>
      <t xml:space="preserve"> </t>
    </r>
  </si>
  <si>
    <t>153</t>
  </si>
  <si>
    <t>Công ty TNHH NHÀ THÉP TIỀN CHẾ ZAMIL VIỆT NAM</t>
  </si>
  <si>
    <t>HoSon@zamilsteel.com;phamhien@zamilsteel.com; tranhanh@zamilsteel.com; nguyenducphuong@zamilsteel.com</t>
  </si>
  <si>
    <t xml:space="preserve">www.zamilsteel.com.vn </t>
  </si>
  <si>
    <t>061 393 6888</t>
  </si>
  <si>
    <t>154</t>
  </si>
  <si>
    <t>Công Ty TNHH MTV Perrin Việt Nam</t>
  </si>
  <si>
    <t>Perrinvietnam@yahoo.com;dinh@perrinparis.com</t>
  </si>
  <si>
    <t>0613 936 733 (C Định 0938911887)</t>
  </si>
  <si>
    <t>155</t>
  </si>
  <si>
    <t>Công ty TNHH Dongsung Vina Printing</t>
  </si>
  <si>
    <t>mhkim@dongsungprinting.com ;nxsang@dongsungprinting.com</t>
  </si>
  <si>
    <t>061-3936351/3 (sáng 0917907679)</t>
  </si>
  <si>
    <t>156</t>
  </si>
  <si>
    <t>Công ty TNHH Sản phẩm công nghiệp Toshiba Asia</t>
  </si>
  <si>
    <t>trang.np@toshiba-tipa.com.vn</t>
  </si>
  <si>
    <t>061-3936969 (trang 016831.22226)</t>
  </si>
  <si>
    <t>157</t>
  </si>
  <si>
    <t>Công ty TNHH WANG LONG (VIỆT NAM)</t>
  </si>
  <si>
    <t>rich-c.vn@hotmail.com</t>
  </si>
  <si>
    <t>0613 936 588</t>
  </si>
  <si>
    <t>158</t>
  </si>
  <si>
    <t>Công ty TNHH YAMATO PROTEC</t>
  </si>
  <si>
    <t>haht@yprex.com</t>
  </si>
  <si>
    <t>061 3936 562/ 3936564 ( Ms hà 01649 169 664)</t>
  </si>
  <si>
    <t>159</t>
  </si>
  <si>
    <t>Công Ty TNHH DongSung Chemical Việt Nam</t>
  </si>
  <si>
    <t>tranthuy1975@idongsung.com;lehvananh@gmail.com;hoanganh@idongsung.com</t>
  </si>
  <si>
    <t>(061) 3936 580-2</t>
  </si>
  <si>
    <t>160</t>
  </si>
  <si>
    <t>Công ty TNHH KUM KANG VINA</t>
  </si>
  <si>
    <t>ENQUIRY@KUMKANGVINA.COM;hongmai0519@gmail.com;huean14@gmail.com</t>
  </si>
  <si>
    <t>0613 936 576</t>
  </si>
  <si>
    <t>161</t>
  </si>
  <si>
    <t>Công ty TNHH Sanyo Việt Nam</t>
  </si>
  <si>
    <t xml:space="preserve">kataoka@sa-n-yo.com.vn;sanyovietnam@sa-n-yo.com.vn </t>
  </si>
  <si>
    <r>
      <t>0613 936340 / 0613 936341</t>
    </r>
    <r>
      <rPr>
        <sz val="12"/>
        <color indexed="8"/>
        <rFont val="Arial"/>
        <family val="2"/>
      </rPr>
      <t xml:space="preserve"> </t>
    </r>
  </si>
  <si>
    <t>162</t>
  </si>
  <si>
    <t>Công ty TNHH SILK VIET NAM</t>
  </si>
  <si>
    <t>yenloan@silkvietnam.com.vn;hongchau@silkvietnam.com.vn</t>
  </si>
  <si>
    <t>www.silkvietnam.net</t>
  </si>
  <si>
    <t>0613 936 047 (Ms Châu 905082837)</t>
  </si>
  <si>
    <t>163</t>
  </si>
  <si>
    <t>thutrang-vn@suzukilatex.co.jp</t>
  </si>
  <si>
    <t>0618 877032</t>
  </si>
  <si>
    <t>164</t>
  </si>
  <si>
    <t>Công ty TNHH GOJO PAPER (VIỆT NAM)</t>
  </si>
  <si>
    <t>administration@vietnam-gojo.com</t>
  </si>
  <si>
    <t>061 8877045</t>
  </si>
  <si>
    <t>165</t>
  </si>
  <si>
    <t>truong.kiet@tiger-vn.vn</t>
  </si>
  <si>
    <t>061. 8877 230</t>
  </si>
  <si>
    <t>166</t>
  </si>
  <si>
    <t xml:space="preserve">Công ty TNHH Briskheat Việt Nam </t>
  </si>
  <si>
    <t>ntkngan@briskheat.com</t>
  </si>
  <si>
    <t>167</t>
  </si>
  <si>
    <t>Công ty TNHH DAITOH INDUSTRY VIỆT NAM</t>
  </si>
  <si>
    <t>mong_thuy@daitoh-vietnam.com</t>
  </si>
  <si>
    <t>www.daitoh-vietnam.com.</t>
  </si>
  <si>
    <t>061 88 77 070</t>
  </si>
  <si>
    <t>168</t>
  </si>
  <si>
    <t>Công ty TNHH Shinhan Vina </t>
  </si>
  <si>
    <t>haishinhan@gmail.com</t>
  </si>
  <si>
    <t>0613.994128~130</t>
  </si>
  <si>
    <t>169</t>
  </si>
  <si>
    <t>Công ty TNHH Yuuki Mold &amp; Plastic Việt Nam</t>
  </si>
  <si>
    <t xml:space="preserve">takenaka.masumi@yuuki-s.co.jp;thucuc@yuuki-vn.com
</t>
  </si>
  <si>
    <t>0613 936 172</t>
  </si>
  <si>
    <t>170</t>
  </si>
  <si>
    <t>Công ty TNHH LOVETEX INDUSTRIAL VIỆT NAM</t>
  </si>
  <si>
    <t>luyenvu@lovetex.com.tw</t>
  </si>
  <si>
    <t>www.lovetex.com.tw</t>
  </si>
  <si>
    <t xml:space="preserve">0613 936 440 </t>
  </si>
  <si>
    <t>171</t>
  </si>
  <si>
    <t>Công ty TNHH Thiết bị Tân Tiến Sumiden Việt Nam</t>
  </si>
  <si>
    <t>pham-thao@gr.sei.co.jp</t>
  </si>
  <si>
    <t>061-3936516 (Ms Thảo 0908051717)</t>
  </si>
  <si>
    <t>172</t>
  </si>
  <si>
    <t>Công ty TNHH Jowel .M Việt Nam</t>
  </si>
  <si>
    <t>061 8877162 (Ms Thêu 0977 939627)</t>
  </si>
  <si>
    <t>173</t>
  </si>
  <si>
    <t>Chi nhánh công ty TNHH Kanepackage Việt Nam</t>
  </si>
  <si>
    <t>thiha@vn.kane-package.net; hcmga@vn.kane-package.net</t>
  </si>
  <si>
    <t>174</t>
  </si>
  <si>
    <t>Công ty TNHH Hondaplus Việt Nam</t>
  </si>
  <si>
    <t>levi@hondaplus.co.jp;nguyenlien@hondaplus.co.jp</t>
  </si>
  <si>
    <t>www.hondaplus-vietnam.com.vn</t>
  </si>
  <si>
    <t>061.8877.117</t>
  </si>
  <si>
    <t>175</t>
  </si>
  <si>
    <t>Công ty TNHH Maspro VN</t>
  </si>
  <si>
    <t>nguyengiao@masprovn.com</t>
  </si>
  <si>
    <t>176</t>
  </si>
  <si>
    <t>Công ty  TNHH VIỆT NAM NISSHIN SEIFUN</t>
  </si>
  <si>
    <t>tien.tranthithien@nisshin.vn;thuy.phan@nisshin.vn;hoa.bui@nisshin.vn</t>
  </si>
  <si>
    <t>http://www.nisshin.com</t>
  </si>
  <si>
    <t>061 38 93 863( Ms trang 0946 48 38 78)</t>
  </si>
  <si>
    <t>177</t>
  </si>
  <si>
    <t xml:space="preserve">Công ty TNHH Tomei Việt Nam </t>
  </si>
  <si>
    <t>hoalai@tomeigroup.com</t>
  </si>
  <si>
    <t>061-8877013 (Ms lài 0912074552)</t>
  </si>
  <si>
    <t>178</t>
  </si>
  <si>
    <t>Công ty TNHH Major Craft Việt Nam</t>
  </si>
  <si>
    <t>murakami.vn@major-craft.vn;nthai.ga@major-craft.vn;ntuyen.ac@major-craft.vn;major-craft.vn@major-craft.vn</t>
  </si>
  <si>
    <t xml:space="preserve">09836.33018 thai </t>
  </si>
  <si>
    <t>061 887 7150 (09836.330018 Ms Thai)</t>
  </si>
  <si>
    <t>179</t>
  </si>
  <si>
    <t>Công ty TNHH Shinwa Việt nam</t>
  </si>
  <si>
    <t>nguyenhuyen@shinwavn.com</t>
  </si>
  <si>
    <t>0613.936.630/31 ( huyền 01203919085)</t>
  </si>
  <si>
    <t>180</t>
  </si>
  <si>
    <t>Công ty TNHH Thép Assab VN</t>
  </si>
  <si>
    <t>info@assab.com.vn;tuyen.pham@assab.com.vn</t>
  </si>
  <si>
    <t>www.assab-vietnam.com</t>
  </si>
  <si>
    <t>061 8899 099</t>
  </si>
  <si>
    <t>181</t>
  </si>
  <si>
    <t>Công ty TNHH NS BLUESCOPE LYSAGHT VIỆT NAM</t>
  </si>
  <si>
    <t>Vy.Bui@bluescopesteel.com</t>
  </si>
  <si>
    <t>www.bluescopesteel.com</t>
  </si>
  <si>
    <t>083 8210066 (Ms Vy 938005527)</t>
  </si>
  <si>
    <t>182</t>
  </si>
  <si>
    <t>Công ty TNHH Sản Xuất Đàn Ghita Xuất Khẩu</t>
  </si>
  <si>
    <t>yanchen108@gmail.com</t>
  </si>
  <si>
    <t>0613-999147</t>
  </si>
  <si>
    <t>183</t>
  </si>
  <si>
    <t>Công ty TNHH Ống gang cầu đài việt</t>
  </si>
  <si>
    <t>wahsin96@gmail.com</t>
  </si>
  <si>
    <t>061 3836304</t>
  </si>
  <si>
    <t>184</t>
  </si>
  <si>
    <t>Công ty TNHH Dược phẩm HISAMITSU Việt Nam</t>
  </si>
  <si>
    <t>dao-luong@hisamitsuvn.com</t>
  </si>
  <si>
    <t>0613 836 378</t>
  </si>
  <si>
    <t>185</t>
  </si>
  <si>
    <r>
      <t>Công ty TNHH Fumakilla Việt Nam</t>
    </r>
    <r>
      <rPr>
        <sz val="10"/>
        <rFont val="Arial"/>
        <family val="2"/>
      </rPr>
      <t xml:space="preserve"> </t>
    </r>
  </si>
  <si>
    <t xml:space="preserve">hr-admin@fumakilla.vn;minhha@fumakilla.vn </t>
  </si>
  <si>
    <r>
      <t>061 3 836 499</t>
    </r>
    <r>
      <rPr>
        <sz val="10"/>
        <rFont val="Arial"/>
        <family val="2"/>
      </rPr>
      <t xml:space="preserve"> </t>
    </r>
  </si>
  <si>
    <t>186</t>
  </si>
  <si>
    <t>Công ty Cổ Phần Công Nghiệp Tung Kuang</t>
  </si>
  <si>
    <t xml:space="preserve">tungkuang@tungkuang.com.vn; tungkuangbh@gmail.com </t>
  </si>
  <si>
    <t xml:space="preserve">tungkuang.com.vn </t>
  </si>
  <si>
    <t xml:space="preserve">061 383 66 88 ~ 93 </t>
  </si>
  <si>
    <t>187</t>
  </si>
  <si>
    <t xml:space="preserve">Công ty TNHH Dệt S.Y  </t>
  </si>
  <si>
    <t>hong.cam.do@gmail.com; hcpark@sytex.com.vn</t>
  </si>
  <si>
    <t>0613-836 003</t>
  </si>
  <si>
    <t>188</t>
  </si>
  <si>
    <t>Công ty TNHH GNOTECH</t>
  </si>
  <si>
    <t>hr.gnotech@gmail.com</t>
  </si>
  <si>
    <t>0613 891442</t>
  </si>
  <si>
    <t>189</t>
  </si>
  <si>
    <t xml:space="preserve">Công ty TNHH  Vinapoly </t>
  </si>
  <si>
    <t>hrvinapoly@gmail.com</t>
  </si>
  <si>
    <t>0613 836477</t>
  </si>
  <si>
    <t>190</t>
  </si>
  <si>
    <t>Công ty CỔ PHẦN TAEKWANG VINA INDUSTRIAL</t>
  </si>
  <si>
    <t>061 3836421</t>
  </si>
  <si>
    <t>191</t>
  </si>
  <si>
    <t>Công ty TNHH Kim Cương Sao Sáng</t>
  </si>
  <si>
    <t>dao@vinastardiamond.com;ass.pa@vinastardiamond.com</t>
  </si>
  <si>
    <t>0613 836 324/325</t>
  </si>
  <si>
    <t>192</t>
  </si>
  <si>
    <t>Công ty TNHH Fukuvi Việt Nam</t>
  </si>
  <si>
    <t xml:space="preserve">nty.nga@fukuvi-vn.com </t>
  </si>
  <si>
    <t>http://www.fukuvi-vn.com</t>
  </si>
  <si>
    <t>061 8877 114 ~ 115 (NS Nga 0169 8891 518 )</t>
  </si>
  <si>
    <t>193</t>
  </si>
  <si>
    <t>Công ty TNHH THỰC PHẨM HOUSE VIỆT NAM</t>
  </si>
  <si>
    <t>hang-nguyen@housefoods.com.vn</t>
  </si>
  <si>
    <t>http://www.housefoods.com.vn/</t>
  </si>
  <si>
    <t>08 3911 0877  08 3910 3413     061 88 77 225 / 227 / 228 (Hằng 090 288 0531)( Đt 0618877225)</t>
  </si>
  <si>
    <t>194</t>
  </si>
  <si>
    <t>Công ty TNHH Bassday Việt Nam</t>
  </si>
  <si>
    <t>nhunglh.bassday@gmail.com ; ngocthach.bassday@gmail.com ; hoaptk.bassday@gmail.com</t>
  </si>
  <si>
    <t>www.bassday.co.jp</t>
  </si>
  <si>
    <t>0613 936 068</t>
  </si>
  <si>
    <t>195</t>
  </si>
  <si>
    <t>Công Ty TNHH Chang Dae Vina</t>
  </si>
  <si>
    <t>changdaehr@gmail.com;kimuyenpham1991@gmail.com</t>
  </si>
  <si>
    <t>061-8877037</t>
  </si>
  <si>
    <t>196</t>
  </si>
  <si>
    <t>Công ty TNHH công nghiệp Sansei Việt Nam</t>
  </si>
  <si>
    <t>bich_phuong@sansei-ind-vn.com</t>
  </si>
  <si>
    <t>http://www.sansei-ind.co.jp</t>
  </si>
  <si>
    <t>61-8877-026 ~ 027 (105) (Ms Phượng 094-664-6676)</t>
  </si>
  <si>
    <t>197</t>
  </si>
  <si>
    <t>Công ty TNHHH Việt Nam Takagi </t>
  </si>
  <si>
    <t>dangha495@gmail.com</t>
  </si>
  <si>
    <t>061.3936496 ~ 97</t>
  </si>
  <si>
    <t>198</t>
  </si>
  <si>
    <t>Công ty TNHH Shiogai Seiki Việt Nam</t>
  </si>
  <si>
    <t>ngoc2@shiogai.co.jp;thang1@shiogai.co.jp</t>
  </si>
  <si>
    <t>http://en.shiogaiseikivietnam.com/</t>
  </si>
  <si>
    <t>0613936450~453</t>
  </si>
  <si>
    <t>199</t>
  </si>
  <si>
    <t>Công ty TNHH KỸ THUẬT MURO VIỆT NAM</t>
  </si>
  <si>
    <t>minhyen-mtvn@muro.com.vn;tutrinh-mtvn@muro.com.vn;phanthuong-mtvn@muro.com.vn;</t>
  </si>
  <si>
    <r>
      <t>0613.936.301</t>
    </r>
    <r>
      <rPr>
        <b/>
        <i/>
        <sz val="10"/>
        <rFont val="Arial"/>
        <family val="2"/>
      </rPr>
      <t xml:space="preserve"> (Ms THƯƠNG (0906.990.484)</t>
    </r>
  </si>
  <si>
    <t>200</t>
  </si>
  <si>
    <t>Công ty TNHH DAIKAN VIỆT NAM</t>
  </si>
  <si>
    <t>0613 936 840 (Ms  thủy 937 888 504)</t>
  </si>
  <si>
    <t>201</t>
  </si>
  <si>
    <t>Công ty TNHH Hossack Viêt  Nam</t>
  </si>
  <si>
    <t>banananguyen@GIPmail.com</t>
  </si>
  <si>
    <t>www.hossack.com.vn</t>
  </si>
  <si>
    <t>0613 936 935</t>
  </si>
  <si>
    <t>202</t>
  </si>
  <si>
    <t>Công ty CỔ PHẦN DƯỢC PHẨM OPV</t>
  </si>
  <si>
    <t>admin@opv.vn; hue.nguyen@opv.vn</t>
  </si>
  <si>
    <t>www.opv.com.vn.</t>
  </si>
  <si>
    <t>0613-992999 (Ms Hiền 902522198)</t>
  </si>
  <si>
    <t>203</t>
  </si>
  <si>
    <t>Công ty URAI PHANICH ( VIỆT NAM ) TRÁCH NHIỆM HỮU HẠN</t>
  </si>
  <si>
    <t>uraipaint@yahoo.com;manhurai@gmail.com</t>
  </si>
  <si>
    <t>www.uraipaints.com</t>
  </si>
  <si>
    <t>0613.836.617</t>
  </si>
  <si>
    <t>204</t>
  </si>
  <si>
    <t>Công ty TNHH LIBERTY LACE</t>
  </si>
  <si>
    <t>libertylacevn@gmail.com; tw@libertylace.vn</t>
  </si>
  <si>
    <t>www.libertylace.url.tw</t>
  </si>
  <si>
    <t>061.3836763</t>
  </si>
  <si>
    <t>205</t>
  </si>
  <si>
    <t xml:space="preserve">Công ty TNHH GIA CÔNG &amp; DỊCH VỤ THÉP SÀI GÒN </t>
  </si>
  <si>
    <t>van.ntp@sgc.com.vn;sales@sgc.com.vn </t>
  </si>
  <si>
    <t>www.sgc.com.vn</t>
  </si>
  <si>
    <t>061. 3833001 </t>
  </si>
  <si>
    <t>206</t>
  </si>
  <si>
    <t>Công Ty Cổ Phần Chien You Việt Nam</t>
  </si>
  <si>
    <t>phuongnhiliz@yahoo.com</t>
  </si>
  <si>
    <t>chienyouvn.com</t>
  </si>
  <si>
    <t>0613-832911</t>
  </si>
  <si>
    <t>207</t>
  </si>
  <si>
    <t>Công ty TNHH dược phẩm Shinpoong Daewoo</t>
  </si>
  <si>
    <t>phuongnhiteresa84@yahoo.com; nttuan@spd.com.vn;dtnhan@spd.com.vn</t>
  </si>
  <si>
    <t>www.shinpoong.com.vn</t>
  </si>
  <si>
    <t>061 383 4711/ 12 (Ms Phương 0919473797)</t>
  </si>
  <si>
    <t>208</t>
  </si>
  <si>
    <t xml:space="preserve">Công ty CP Scavi  </t>
  </si>
  <si>
    <t>phuongnhiteresa84@yahoo.com; nttuan@spd.com.vn</t>
  </si>
  <si>
    <t>www.scavi.com.vn</t>
  </si>
  <si>
    <t>0613.994994</t>
  </si>
  <si>
    <t>209</t>
  </si>
  <si>
    <t>Công ty TNHH KOBE EN&amp;M VIỆT NAM</t>
  </si>
  <si>
    <t>0613.836.826</t>
  </si>
  <si>
    <t>210</t>
  </si>
  <si>
    <t>Công ty TNHH HENKEL ADHESIVE TECHNOLOGIES VIỆT NAM</t>
  </si>
  <si>
    <t>minh-tuan.le@henkel.com;hai-truc.mai@henkel.com</t>
  </si>
  <si>
    <t>http://www.henkel.com</t>
  </si>
  <si>
    <t xml:space="preserve">0613- 835461 (Mr Trúc 0909 177080) </t>
  </si>
  <si>
    <t>211</t>
  </si>
  <si>
    <t>Công ty TNHH CÔNG NGHIỆP HUNG YIH(VIỆT NAM)</t>
  </si>
  <si>
    <t>hungyihvn@gmail.com</t>
  </si>
  <si>
    <t>www.hungyih.com.vn</t>
  </si>
  <si>
    <t>0613-835677</t>
  </si>
  <si>
    <t>212</t>
  </si>
  <si>
    <t>Công ty TRÁCH NHIỆM HỮU HẠN DAISIN - VIỆT NAM</t>
  </si>
  <si>
    <t>hoaihuyen.tl8k29@gmail.com</t>
  </si>
  <si>
    <t>0613 835 432 (Ms Huyền 0977.935.053)</t>
  </si>
  <si>
    <t>213</t>
  </si>
  <si>
    <t xml:space="preserve">Công ty TNHH Ojitex (Việt Nam)  </t>
  </si>
  <si>
    <t>sen.nguyen@ojitex.com.vn</t>
  </si>
  <si>
    <t>061.3.835.800 (Ms Sen 0933.021.264)</t>
  </si>
  <si>
    <t>214</t>
  </si>
  <si>
    <t xml:space="preserve">Công ty TNHH ASY Việt Nam </t>
  </si>
  <si>
    <t>asy@asy1988.com;ngthoang@gmail.com</t>
  </si>
  <si>
    <t xml:space="preserve">0613.991901 – 04 </t>
  </si>
  <si>
    <t>215</t>
  </si>
  <si>
    <t xml:space="preserve">Công ty TNHH E &amp; T Việt Nam  </t>
  </si>
  <si>
    <t>luyen1902@gmail.com</t>
  </si>
  <si>
    <t>0613 835 145/0613 835 146 </t>
  </si>
  <si>
    <t>216</t>
  </si>
  <si>
    <t>Công ty TNHH Esanastri Việt Nam</t>
  </si>
  <si>
    <t>linhpham@esanastrivn.com</t>
  </si>
  <si>
    <t>0616.281.970 , 0616.281.969</t>
  </si>
  <si>
    <t>217</t>
  </si>
  <si>
    <t>Công ty trách nhiệm hữu hạn SITTO Việt Nam</t>
  </si>
  <si>
    <t>hr@sittovietnam.com</t>
  </si>
  <si>
    <t>www.sittovietnam.com</t>
  </si>
  <si>
    <t>(08) 629.607.36</t>
  </si>
  <si>
    <t>218</t>
  </si>
  <si>
    <t>Công ty TNHH KIẾN PHONG (Sát nhập kiến hằng 5/2017)</t>
  </si>
  <si>
    <t>kienphong2007@yahoo.com.vn; info@kienhang.com.vn</t>
  </si>
  <si>
    <t xml:space="preserve">0618- 890557 ~9 </t>
  </si>
  <si>
    <t>219</t>
  </si>
  <si>
    <t xml:space="preserve">Công ty TNHH Hi-Trans </t>
  </si>
  <si>
    <t>ngoclan.87kt@gmail.com</t>
  </si>
  <si>
    <t>0613- 83.1100 (Ms  Lan K.Toán 0125 777 6899)</t>
  </si>
  <si>
    <t>221</t>
  </si>
  <si>
    <t>Công ty TNHH ON SEMICONDUCTOR VIỆT NAM</t>
  </si>
  <si>
    <t>chithanh.nguyen@onsemi.com</t>
  </si>
  <si>
    <t>061-3994264</t>
  </si>
  <si>
    <t>222</t>
  </si>
  <si>
    <t>CHI NHÁNH CÔNG TY TNHH THIẾT BỊ NẶNG MARUBENI TẠI BIÊN HÒA</t>
  </si>
  <si>
    <t>thao.tran@mhe.vn</t>
  </si>
  <si>
    <t>http://www.mhe.vn</t>
  </si>
  <si>
    <t>061-8890500 (Ms Thảo 933.743.533 / 0169.6666.428)</t>
  </si>
  <si>
    <t>224</t>
  </si>
  <si>
    <t xml:space="preserve">Công ty ALL SUPER VN </t>
  </si>
  <si>
    <t xml:space="preserve">phuongkieu.allsuper@gmail.com </t>
  </si>
  <si>
    <t>225</t>
  </si>
  <si>
    <t>Công ty TNHH HOMER VIỆT NAM</t>
  </si>
  <si>
    <t>ehomervietnam@yahoo.com.vn</t>
  </si>
  <si>
    <t>0613-836357    </t>
  </si>
  <si>
    <t>226</t>
  </si>
  <si>
    <t>Công Ty TNHH Young March Candle </t>
  </si>
  <si>
    <t>Duyenho.ym@gmail.com</t>
  </si>
  <si>
    <t>0613 513 312 ( Ms Duyên 0984 584 964)</t>
  </si>
  <si>
    <t>227</t>
  </si>
  <si>
    <t>Công ty TNHH LUCKY STAR PLAST</t>
  </si>
  <si>
    <t>0613 836755</t>
  </si>
  <si>
    <t>228</t>
  </si>
  <si>
    <t>Công ty TNHH Hasung Việt Nam</t>
  </si>
  <si>
    <t>hasungvn@vnn.vn;hoacat1303@gmail.com</t>
  </si>
  <si>
    <t>229</t>
  </si>
  <si>
    <t>Công ty Chang Shin Việt Nam TNHH</t>
  </si>
  <si>
    <t>Binh.general@dskorea.com</t>
  </si>
  <si>
    <t>0613865201 ~ 05</t>
  </si>
  <si>
    <t>230</t>
  </si>
  <si>
    <t>Công ty TNHH W&amp;W VIỆT NAM</t>
  </si>
  <si>
    <t>wwvietnam2007@gmail.com</t>
  </si>
  <si>
    <t>0632-93447</t>
  </si>
  <si>
    <t>231</t>
  </si>
  <si>
    <t>Công ty TNHH Muto Việt Nam</t>
  </si>
  <si>
    <t>dinhdung@muto.com.vn</t>
  </si>
  <si>
    <r>
      <t>0613.836.515</t>
    </r>
    <r>
      <rPr>
        <sz val="13.5"/>
        <color indexed="12"/>
        <rFont val="Arial"/>
        <family val="2"/>
      </rPr>
      <t xml:space="preserve"> </t>
    </r>
  </si>
  <si>
    <t>233</t>
  </si>
  <si>
    <t>Công ty TNHH điện tử Việt tường</t>
  </si>
  <si>
    <t>anhthi@tokovt.com;chiankou@tokovt.com</t>
  </si>
  <si>
    <t>061.3836567 / 3836599</t>
  </si>
  <si>
    <t>234</t>
  </si>
  <si>
    <t xml:space="preserve">Công Ty TNHH Công nghiệp Plus Việt Nam </t>
  </si>
  <si>
    <t>dthuy.ga@plusvn.com.vn</t>
  </si>
  <si>
    <t>0613.836592-93, Số điện thọai nội bộ : 222 or 123 ( Tổng Vụ )</t>
  </si>
  <si>
    <t>235</t>
  </si>
  <si>
    <r>
      <t>Công ty TNHH Muto Việt Nam</t>
    </r>
    <r>
      <rPr>
        <sz val="13.5"/>
        <color indexed="28"/>
        <rFont val="Times New Roman"/>
        <family val="1"/>
      </rPr>
      <t xml:space="preserve"> </t>
    </r>
  </si>
  <si>
    <t xml:space="preserve">dinhdung@muto.com.vn </t>
  </si>
  <si>
    <r>
      <t>0613.836.515</t>
    </r>
    <r>
      <rPr>
        <sz val="13.5"/>
        <color indexed="28"/>
        <rFont val="Times New Roman"/>
        <family val="1"/>
      </rPr>
      <t xml:space="preserve"> </t>
    </r>
  </si>
  <si>
    <t>236</t>
  </si>
  <si>
    <t xml:space="preserve">Công Ty TNHH Korea Express-Packsimex </t>
  </si>
  <si>
    <t>237</t>
  </si>
  <si>
    <t>Công Ty Vật Liệu Chịu Lửa Nam Ưng</t>
  </si>
  <si>
    <t>0613-83237</t>
  </si>
  <si>
    <t>238</t>
  </si>
  <si>
    <t>Công Ty TNHH ASIA REED VIỆT NAM</t>
  </si>
  <si>
    <t>daitanphuc@yahoo.com</t>
  </si>
  <si>
    <t>0613 933403</t>
  </si>
  <si>
    <t>239</t>
  </si>
  <si>
    <t>Công Ty TNHH DONG IL ENGINEERING VIỆT NAM</t>
  </si>
  <si>
    <t>thiencancu2008@yahoo.com.vn</t>
  </si>
  <si>
    <t>0613.831.857</t>
  </si>
  <si>
    <t>240</t>
  </si>
  <si>
    <t>Công ty TNHH Map Pacific Việt Nam</t>
  </si>
  <si>
    <t>kieuoanh@mappacific.com;xuanloc@mappacific.com</t>
  </si>
  <si>
    <t>061 3936 902</t>
  </si>
  <si>
    <t>241</t>
  </si>
  <si>
    <t>Công ty TNHH IWAKI PUMPS VIỆT NAM </t>
  </si>
  <si>
    <t>iwaki_vn@hcm.vnn.vn</t>
  </si>
  <si>
    <t>0613 .933.456</t>
  </si>
  <si>
    <t>242</t>
  </si>
  <si>
    <t>Công Ty TNHH Yng Hua Viêt Nam</t>
  </si>
  <si>
    <t xml:space="preserve"> hr-trang@ynghua.com.vn</t>
  </si>
  <si>
    <t>www.ynghua.com.vn</t>
  </si>
  <si>
    <t>0613-836611 (Ms Trang 0909.211940)</t>
  </si>
  <si>
    <t>243</t>
  </si>
  <si>
    <t>Công ty TNHH Fukuyama Gosei việt nam</t>
  </si>
  <si>
    <t>0064nhat@fukuyama-goseivn.com;0256van@fukuyama-goseivn.com</t>
  </si>
  <si>
    <t>061 3936955/956 (Ms Vân 01234 00 25 25)</t>
  </si>
  <si>
    <t>245</t>
  </si>
  <si>
    <t>Công ty TNHH Syngenta Việt Nam</t>
  </si>
  <si>
    <t>thi_ngoc_dung.phan@syngenta.com;thi_thanh.pham@syngenta.com</t>
  </si>
  <si>
    <t>08 377 56 248</t>
  </si>
  <si>
    <t>246</t>
  </si>
  <si>
    <t>Công ty Trách Nhiệm Hữu Hạn Sản Xuất Mica</t>
  </si>
  <si>
    <t>thenicestvietnam01@gmail.com</t>
  </si>
  <si>
    <t>0613.836.555</t>
  </si>
  <si>
    <t>247</t>
  </si>
  <si>
    <t>Công ty TNHH AKZO NOBEL COATINGS VIỆT NAM</t>
  </si>
  <si>
    <t>Uyen.lengoctu@akzonobel.com;Mai.nguyenthi@akzonobel.com</t>
  </si>
  <si>
    <t>www.akzonobel.com</t>
  </si>
  <si>
    <t>0613 936 390</t>
  </si>
  <si>
    <t>248</t>
  </si>
  <si>
    <t>cong ty TNHH Nhựa Sakaguchi Việt Nam</t>
  </si>
  <si>
    <t>061-3936055(Mr Khánh 0908653131)</t>
  </si>
  <si>
    <t>249</t>
  </si>
  <si>
    <t>Công ty TNHH  Washin Việt Nam</t>
  </si>
  <si>
    <t>huong.Washin@yahoo.com</t>
  </si>
  <si>
    <t>250</t>
  </si>
  <si>
    <t>Công ty TNHH Vina Melt Technos</t>
  </si>
  <si>
    <t>ly.salesvmt@gmail.com</t>
  </si>
  <si>
    <t>http://www.showa-alphax.co.jp/</t>
  </si>
  <si>
    <t>061 3936 556 </t>
  </si>
  <si>
    <t>251</t>
  </si>
  <si>
    <t>Công ty TNHH EMERALD BLUE VIỆT NAM</t>
  </si>
  <si>
    <t>phuongbinhkt90@gmail.com</t>
  </si>
  <si>
    <t>0613 936 420</t>
  </si>
  <si>
    <t>252</t>
  </si>
  <si>
    <t>Công ty TNHH FUJI CARBON VIỆT NAM</t>
  </si>
  <si>
    <t>0613.936.601 (04) (Ms Trâm 0933 003 019)</t>
  </si>
  <si>
    <t>253</t>
  </si>
  <si>
    <t>Công ty TNHH SAITEX INTERNATIONAL ĐỒNG NAI (VN)</t>
  </si>
  <si>
    <t>thaison@sai-tex.com</t>
  </si>
  <si>
    <t>www.sai-tex.com</t>
  </si>
  <si>
    <t>0613-995541</t>
  </si>
  <si>
    <t>254</t>
  </si>
  <si>
    <t>Công ty CP THÉP ĐẶC BIỆT Pro-Vision</t>
  </si>
  <si>
    <t>dongnai@pro-visionsteel.com.vn; vuhien@pro-visionsteel.com.vn</t>
  </si>
  <si>
    <t>www.pro-visionsteel.com.vn</t>
  </si>
  <si>
    <t>255</t>
  </si>
  <si>
    <t>Công Ty TNHH Thép JFE Shoji Việt Nam</t>
  </si>
  <si>
    <t>tien.nguyen@jssv.com.vn</t>
  </si>
  <si>
    <t>061.3936461 – 64 (Ms Tiên 0903809074)</t>
  </si>
  <si>
    <t>256</t>
  </si>
  <si>
    <t>Công Ty TNHH Schaeffler Việt Nam</t>
  </si>
  <si>
    <t>svc-hr@schaeffler.com;NGOLAN@schaeffler.com</t>
  </si>
  <si>
    <t>061 393 66 22</t>
  </si>
  <si>
    <t>257</t>
  </si>
  <si>
    <t>Công Ty TNHH SPITFIRE CONTROLS (VIETNAM)</t>
  </si>
  <si>
    <t>phuongdn@spitfirevn.com;hongntt@spitfirevn.com;ngocbtb@spitfirevn.com</t>
  </si>
  <si>
    <t>0613 936 801 </t>
  </si>
  <si>
    <t>258</t>
  </si>
  <si>
    <t>Công Ty CP THỰC PHẨM &amp; NƯỚC GIẢI KHÁT DONA NEWTOWER</t>
  </si>
  <si>
    <t>vothuyliendona@gmail.com </t>
  </si>
  <si>
    <t>061.8877169  -  061.8877175 (Ms Liên 0937 287778)</t>
  </si>
  <si>
    <t>259</t>
  </si>
  <si>
    <t>Công Ty TNHH Yung Chi Paint &amp; Varnish MFG (VN)</t>
  </si>
  <si>
    <t>phamthithuy0703@gmail.com</t>
  </si>
  <si>
    <t>0613.936741,42 (Ms Thủy 0919474898)</t>
  </si>
  <si>
    <t>260</t>
  </si>
  <si>
    <t>Công ty TNHH Thép SeAH Việt Nam</t>
  </si>
  <si>
    <t>seahvietnam@gmail.com</t>
  </si>
  <si>
    <t>http://seahvina.com.vn</t>
  </si>
  <si>
    <t>061.3833.733</t>
  </si>
  <si>
    <t>261</t>
  </si>
  <si>
    <t>Công ty TNHH VIỆT NAM MUSASHI PAINT</t>
  </si>
  <si>
    <t>ngocuyen.nguyen@musashipaint.com</t>
  </si>
  <si>
    <t>061 8877010</t>
  </si>
  <si>
    <t>262</t>
  </si>
  <si>
    <t>Công ty TNHH Quốc Tế Fleming Việt Nam</t>
  </si>
  <si>
    <t>tuyetdung_nguyen@fleming-int.com</t>
  </si>
  <si>
    <t>0613.93.68.69 ( Ms Dung 0933.728.548)</t>
  </si>
  <si>
    <t>263</t>
  </si>
  <si>
    <t>Công ty TNHH Việt Nam Shine</t>
  </si>
  <si>
    <t>vnshine.my@gmail.com</t>
  </si>
  <si>
    <t>264</t>
  </si>
  <si>
    <t>Công ty TNHH Việt Nam Cosmos</t>
  </si>
  <si>
    <t>265</t>
  </si>
  <si>
    <t>Công ty TNHH METECNO( VIỆT NAM)</t>
  </si>
  <si>
    <t>info@metecno.com.vn;diep.ta@metecno.com.vn</t>
  </si>
  <si>
    <t>www.metecno.com.vn</t>
  </si>
  <si>
    <t xml:space="preserve">0613 833 040; 0613 833 641 ; 0613 833 642 (Ms Diệp 0976 387 368)
</t>
  </si>
  <si>
    <t>266</t>
  </si>
  <si>
    <t>Công ty TNHH GREAT KINGDOM INTERNATIONAL CORPORATION BIÊN HÒA</t>
  </si>
  <si>
    <t>0613 833 547 (Mr Tuấn 0972 893 969 - 0904 653 123)</t>
  </si>
  <si>
    <t>267</t>
  </si>
  <si>
    <t xml:space="preserve">Công ty TNHH Winner Bags Product </t>
  </si>
  <si>
    <t>vn1@winnerbags.com</t>
  </si>
  <si>
    <t>268</t>
  </si>
  <si>
    <t>DOANH NGHIỆP TƯ NHÂN ĐỒNG NAI TÔN</t>
  </si>
  <si>
    <t>donatonvn@gmail.com</t>
  </si>
  <si>
    <t>269</t>
  </si>
  <si>
    <t>Công ty TNHH TIÊN TRIẾT</t>
  </si>
  <si>
    <t>tranthuthuy2509@gmail.com - Liên hệ (C.Lan Hoặc C.Thuỷ)</t>
  </si>
  <si>
    <t>0613.991199</t>
  </si>
  <si>
    <t>270</t>
  </si>
  <si>
    <t>Công ty TNHH SX TM NGÔI SAO</t>
  </si>
  <si>
    <t>ngoisao@newstarpaper.com.vn</t>
  </si>
  <si>
    <t>0613-512488 </t>
  </si>
  <si>
    <t>271</t>
  </si>
  <si>
    <t>Công ty Cổ phần Phát triển Khu công nghiệp Tín Nghĩa</t>
  </si>
  <si>
    <t>tip@tinnghiaip.com.vn</t>
  </si>
  <si>
    <t>tinnghiaip.com.vn</t>
  </si>
  <si>
    <t>0613.512.063</t>
  </si>
  <si>
    <t>272</t>
  </si>
  <si>
    <t>Công ty TNHH FRIWO Việt Nam</t>
  </si>
  <si>
    <t>dominik.woeffen@friwo.de ;vivian.le@friwo.com;helen.doan@friwo.com</t>
  </si>
  <si>
    <t>http://www.friwo.com </t>
  </si>
  <si>
    <t>0613 89 1170 (Ms Lê 966 387 350 )</t>
  </si>
  <si>
    <t>273</t>
  </si>
  <si>
    <t>Công Ty TNHH Arai Việt Nam</t>
  </si>
  <si>
    <t>www.laube-vn.com </t>
  </si>
  <si>
    <t xml:space="preserve">061 3936694 ; 061 3936695 (Mr Khoa 0918 196675 ). </t>
  </si>
  <si>
    <t>274</t>
  </si>
  <si>
    <t xml:space="preserve">Công Ty TNHH Okuno - Auromex Việt Nam </t>
  </si>
  <si>
    <t>thuy@okuno-auromex.com;na@okuno-auromex.com</t>
  </si>
  <si>
    <t>http://www.okuno-auromex.com</t>
  </si>
  <si>
    <t>0613 936568</t>
  </si>
  <si>
    <t>275</t>
  </si>
  <si>
    <t>Công Ty TNHH Jiangsu Jing Meng Việt Nam</t>
  </si>
  <si>
    <t>xial_li@mail.jmknit.com ; hoan_ns@mail.jmknit.com</t>
  </si>
  <si>
    <t>(061) 3936760</t>
  </si>
  <si>
    <t>276</t>
  </si>
  <si>
    <t>Công ty TNHH Okamoto Việt Nam</t>
  </si>
  <si>
    <t>uyenvy@okamotovn.com</t>
  </si>
  <si>
    <t>fujikawa@okamotovn.com</t>
  </si>
  <si>
    <t>061-3936638</t>
  </si>
  <si>
    <t>277</t>
  </si>
  <si>
    <t>Công ty Shiseido Việt Nam</t>
  </si>
  <si>
    <t>nhu.phamtq@shiseido.vn;hongtien@shiseido.vn</t>
  </si>
  <si>
    <t>061-3936 468</t>
  </si>
  <si>
    <t>278</t>
  </si>
  <si>
    <t>Công ty TNHH Alltech Việt Nam</t>
  </si>
  <si>
    <t>nnguyen@alltech.com;Vietnam@alltech.com</t>
  </si>
  <si>
    <t>0613 – 936 521 (Ms Ngọc 0906 778 393)</t>
  </si>
  <si>
    <t>279</t>
  </si>
  <si>
    <t>Công Ty TNHH Gentle Vn Enterprise</t>
  </si>
  <si>
    <t>thuhang2012@gmail.com</t>
  </si>
  <si>
    <t>0613 936718</t>
  </si>
  <si>
    <t>280</t>
  </si>
  <si>
    <t>Công ty cổ phần sản xuất sản phẩm mạ công nghiệp Vingal</t>
  </si>
  <si>
    <t>Vingal@vingal.com;Vutn@vingal.com</t>
  </si>
  <si>
    <t>(061) 3836661</t>
  </si>
  <si>
    <t>281</t>
  </si>
  <si>
    <t>Công ty TNHH SANOR ELECTRONICS VIỆT NAM</t>
  </si>
  <si>
    <t> xuyen.to@sanor-e.com</t>
  </si>
  <si>
    <t xml:space="preserve">(061) 3893.306 (Ms Xuyên 0944.000.550)  </t>
  </si>
  <si>
    <t>282</t>
  </si>
  <si>
    <t xml:space="preserve">Công ty Cty TNHH Ritek Việt Nam </t>
  </si>
  <si>
    <t>anhnguyet.dao@vn.ritek.com</t>
  </si>
  <si>
    <t>283</t>
  </si>
  <si>
    <t>Công ty TNHH PPG YUNG CHI COATINGS</t>
  </si>
  <si>
    <t>Thuy.Le@ppg.com;hnguyen@ppg.com</t>
  </si>
  <si>
    <t>http://corporate.ppg.com/Home.aspx;
www.ppg.com</t>
  </si>
  <si>
    <t>(061) 3936122-123 -8 3943 5409 (Mr Thy 0937 054 284, Ns Nguyên 933 487 207)</t>
  </si>
  <si>
    <t>284</t>
  </si>
  <si>
    <t>Công ty CỔ PHẦN AMATA (VIỆT NAM)</t>
  </si>
  <si>
    <t>admin.vn@amata.com</t>
  </si>
  <si>
    <t>www.amata.com.vn</t>
  </si>
  <si>
    <t>0613-991007</t>
  </si>
  <si>
    <t>285</t>
  </si>
  <si>
    <t>Công ty TNHH Oxy Đồng Nai</t>
  </si>
  <si>
    <t>dongnaioxy@gmail.com</t>
  </si>
  <si>
    <t>061.383.6446</t>
  </si>
  <si>
    <t>286</t>
  </si>
  <si>
    <t>Công ty TNHH Kobelco Việt Nam</t>
  </si>
  <si>
    <t>info-kobelco@kobelco.com.vn</t>
  </si>
  <si>
    <t>www.kobelco.com.vn</t>
  </si>
  <si>
    <t>061 3834656 (Mr trụ 090  812 9305)</t>
  </si>
  <si>
    <t>287</t>
  </si>
  <si>
    <t>Công ty TNHH Texchem-Pack (Việt Nam)</t>
  </si>
  <si>
    <t>admin1@vn.texchem-pack.com</t>
  </si>
  <si>
    <t>0613 835661 – 835662 (Mr Luân 0126 5747670)</t>
  </si>
  <si>
    <t>288</t>
  </si>
  <si>
    <t>Công Ty TNHH KỸ THUẬT ĐIỆN TỬ CHÍNH XÁC WEI-MO</t>
  </si>
  <si>
    <t>hh_syn@yahoo.com.vn</t>
  </si>
  <si>
    <t>061. 3831 919 </t>
  </si>
  <si>
    <t>289</t>
  </si>
  <si>
    <t>Công Ty TNHH JIN HUNG VINA</t>
  </si>
  <si>
    <t>jinhungvn@gmail.com</t>
  </si>
  <si>
    <t>0613.932.619 </t>
  </si>
  <si>
    <t>290</t>
  </si>
  <si>
    <t>Công ty THNN YOUNG SUNG VINA</t>
  </si>
  <si>
    <t>bizwomanvietnam@gmail.com</t>
  </si>
  <si>
    <t>www.bizwoman.vn</t>
  </si>
  <si>
    <t>0613.893.507</t>
  </si>
  <si>
    <t>291</t>
  </si>
  <si>
    <t>Công ty TRÁCH NHIỆM HỮU HẠN GROBEST INDUSTRIAL (VIỆT NAM)</t>
  </si>
  <si>
    <t>info@grobest.com.vn; quetrang@grobest.com.vn</t>
  </si>
  <si>
    <t>0613.993511 ~ 19</t>
  </si>
  <si>
    <t>292</t>
  </si>
  <si>
    <t>Công ty TNHH GROBEST LANDFOUND</t>
  </si>
  <si>
    <t>0613.835822 ~ 27</t>
  </si>
  <si>
    <t>293</t>
  </si>
  <si>
    <t>Công ty TNHH DỊCH VỤ SẢN XUẤT THIẾT BỊ AUREOLE</t>
  </si>
  <si>
    <t>diep.ht@adms.com.vn;phuoc.ph@adms.com.vn</t>
  </si>
  <si>
    <t> 061 383 5588</t>
  </si>
  <si>
    <t>294</t>
  </si>
  <si>
    <t>Công ty TNHH WOO WON VIỆT NAM</t>
  </si>
  <si>
    <t>minhyen0505@yahoo.com</t>
  </si>
  <si>
    <t>0613 933 361 </t>
  </si>
  <si>
    <t>295</t>
  </si>
  <si>
    <t>Công ty TNHH Ma Ri Got Việt Nam</t>
  </si>
  <si>
    <t>Linhvan.ta@swarovski.com</t>
  </si>
  <si>
    <t>Swarovski.com</t>
  </si>
  <si>
    <t>061 887 7262 (Mr Linh 0908 412699)</t>
  </si>
  <si>
    <t>296</t>
  </si>
  <si>
    <t xml:space="preserve">Công ty TNHH Hitech Mould </t>
  </si>
  <si>
    <t>hitechmould.pu@gmail.com</t>
  </si>
  <si>
    <t>0618-899.693 </t>
  </si>
  <si>
    <t>297</t>
  </si>
  <si>
    <t>Công ty TNHH Kureha Việt Nam</t>
  </si>
  <si>
    <t>thuyha@kureha-vietnam.com;hanhhuynh76@kureha-vietnam.com</t>
  </si>
  <si>
    <t>0613.936.804</t>
  </si>
  <si>
    <t>298</t>
  </si>
  <si>
    <t xml:space="preserve">Công ty TNHH Việt Nam Meiwa </t>
  </si>
  <si>
    <t>n.tuyen@phononmeiwa.co.jp</t>
  </si>
  <si>
    <t>299</t>
  </si>
  <si>
    <t>Công ty TNHH DỆT HOÀNH THÂN (VIỆT NAM)</t>
  </si>
  <si>
    <t>greatgentle1023@gmail.com</t>
  </si>
  <si>
    <t>www.greatgentle.net</t>
  </si>
  <si>
    <t>061. 3832 913</t>
  </si>
  <si>
    <t>300</t>
  </si>
  <si>
    <t>Công ty TNHH ĐIỆN CÔNG NGHIỆP ORIENTAL VIỆT NAM</t>
  </si>
  <si>
    <t>hr@oeicvn.com.vn</t>
  </si>
  <si>
    <t>301</t>
  </si>
  <si>
    <t>Công ty CP dây &amp; cáp điện Taya Việt Nam</t>
  </si>
  <si>
    <t>vndnstock@mail.taya.com.tw;vndnpd@mail.taya.com.tw</t>
  </si>
  <si>
    <t>302</t>
  </si>
  <si>
    <t>Công ty TNHH JAEILL VIỆT NAM</t>
  </si>
  <si>
    <t>Trungba.lf@gmail.com</t>
  </si>
  <si>
    <t>303</t>
  </si>
  <si>
    <t>Công ty TNHH Công Nghiệp Toàn cầu Essons (Tajan cũ)</t>
  </si>
  <si>
    <t xml:space="preserve">ysk@hcm.vnn.vn </t>
  </si>
  <si>
    <t>061 - 3836367 (C Dung)</t>
  </si>
  <si>
    <t>304</t>
  </si>
  <si>
    <t>Công ty TNHH DJEMPRO</t>
  </si>
  <si>
    <t>tinyxu2907@gmail.com</t>
  </si>
  <si>
    <t>0613-993001</t>
  </si>
  <si>
    <t>305</t>
  </si>
  <si>
    <t xml:space="preserve">Công ty TNHH Dongjin Textile Vina </t>
  </si>
  <si>
    <t>061-3993369</t>
  </si>
  <si>
    <t>306</t>
  </si>
  <si>
    <t>Công ty  TNHH TENMA (HCM) VIỆT NAM</t>
  </si>
  <si>
    <t>quocnn@tenmacorp.co.jp</t>
  </si>
  <si>
    <t>0613 836 280/ 836 343/ 836355/ 835 345</t>
  </si>
  <si>
    <t>307</t>
  </si>
  <si>
    <t>Công Ty TNHH Heera Vina</t>
  </si>
  <si>
    <t>thanhlong.acc@gmail.com</t>
  </si>
  <si>
    <t>0613-51227</t>
  </si>
  <si>
    <t>308</t>
  </si>
  <si>
    <t xml:space="preserve"> Công ty TNHH Home Voyage </t>
  </si>
  <si>
    <t>sunnyluvip@sunnylufurn.com.cn</t>
  </si>
  <si>
    <t>061-3512651/653</t>
  </si>
  <si>
    <t>309</t>
  </si>
  <si>
    <t>Công ty TNHH Y.K.VINA</t>
  </si>
  <si>
    <t>ykvinalove@gmail.com</t>
  </si>
  <si>
    <r>
      <t>0613.510.054</t>
    </r>
    <r>
      <rPr>
        <b/>
        <sz val="10"/>
        <rFont val="Arial"/>
        <family val="2"/>
      </rPr>
      <t xml:space="preserve"> </t>
    </r>
  </si>
  <si>
    <t>310</t>
  </si>
  <si>
    <t>Công Ty TNHH Lại Hồng</t>
  </si>
  <si>
    <t>0613-513617</t>
  </si>
  <si>
    <t>311</t>
  </si>
  <si>
    <t>Công ty TNHH HỒ BƠI CHÂU Á THÁI BÌNH DƯƠNG DESJOYAUX</t>
  </si>
  <si>
    <t>0613 512543 / 0909 990797</t>
  </si>
  <si>
    <t>312</t>
  </si>
  <si>
    <t xml:space="preserve">Công Ty CP Thực phẩm Ava </t>
  </si>
  <si>
    <t>contact@wonderfarmonline.com</t>
  </si>
  <si>
    <r>
      <t>0613-511138 </t>
    </r>
    <r>
      <rPr>
        <sz val="8.5"/>
        <color indexed="63"/>
        <rFont val="Arial"/>
        <family val="2"/>
      </rPr>
      <t> </t>
    </r>
  </si>
  <si>
    <t>313</t>
  </si>
  <si>
    <t>u2727@fulinvn.com</t>
  </si>
  <si>
    <t>WWW.fulinvn.com</t>
  </si>
  <si>
    <t>0613936688</t>
  </si>
  <si>
    <t>314</t>
  </si>
  <si>
    <t xml:space="preserve">Công ty TNHH Shin Hong </t>
  </si>
  <si>
    <t>tranhoangtran1986@gmail.com;son151073@gmail.com</t>
  </si>
  <si>
    <t>0613936735</t>
  </si>
  <si>
    <t>315</t>
  </si>
  <si>
    <t xml:space="preserve">Chi nhánh Cty CP Thực phẩm nước giải khát Dona Newtower tại KCN Amata </t>
  </si>
  <si>
    <t>donanewtower@hcm.fpt.vn</t>
  </si>
  <si>
    <t>donanewtower.com.vn</t>
  </si>
  <si>
    <t>0618.877169</t>
  </si>
  <si>
    <t>316</t>
  </si>
  <si>
    <t>Công ty TNHH Nestlé Việt Nam (Biên Hòa II)</t>
  </si>
  <si>
    <t>necruitment.hcm@vn.nestle.com</t>
  </si>
  <si>
    <t>www.nestle.com.vn</t>
  </si>
  <si>
    <t>0613836601/08-38126030/ 08-38126066
061-3833057</t>
  </si>
  <si>
    <t>317</t>
  </si>
  <si>
    <t xml:space="preserve">Công ty TNHH Timbalink Việt Nam </t>
  </si>
  <si>
    <t>vnadmin1@timbalink.vn</t>
  </si>
  <si>
    <t>WWW.timbalink.vn</t>
  </si>
  <si>
    <t>0613931111</t>
  </si>
  <si>
    <t>318</t>
  </si>
  <si>
    <t xml:space="preserve"> Xí nghiệp Epic Designers (Viet Nam)</t>
  </si>
  <si>
    <t>commercial@epicvn.com</t>
  </si>
  <si>
    <t>http://www.epic.com</t>
  </si>
  <si>
    <t>0613.897707</t>
  </si>
  <si>
    <t>319</t>
  </si>
  <si>
    <t>Công ty TNHH Nippon Paint (Việt Nam)</t>
  </si>
  <si>
    <t>anh.ttt@nipponpaint.com.vn; minh.tv@nipponpaint.com.vn</t>
  </si>
  <si>
    <t>www.nipponpaint.com.vn</t>
  </si>
  <si>
    <t>0613836579</t>
  </si>
  <si>
    <t>320</t>
  </si>
  <si>
    <t xml:space="preserve">Công ty TNHH Boramtek Việt Nam </t>
  </si>
  <si>
    <t>pu@boramtek.com</t>
  </si>
  <si>
    <t>www.boramtek.com</t>
  </si>
  <si>
    <t>0613836962</t>
  </si>
  <si>
    <t>321</t>
  </si>
  <si>
    <t xml:space="preserve">Công ty CP Gas Việt Nhật </t>
  </si>
  <si>
    <t>thephuong@vijagas.vn</t>
  </si>
  <si>
    <t>0613-836706/7</t>
  </si>
  <si>
    <t>322</t>
  </si>
  <si>
    <t>Nhà máy cơ khí luyện kim (Sadakim)</t>
  </si>
  <si>
    <t>0613835390</t>
  </si>
  <si>
    <t>323</t>
  </si>
  <si>
    <t>Công ty TNHH Winner Bags Product</t>
  </si>
  <si>
    <t>winnerbagsvn@vnn.vn</t>
  </si>
  <si>
    <t>0618830227</t>
  </si>
  <si>
    <t>324</t>
  </si>
  <si>
    <t>Doanh nghiệp tư nhân Đồng Nai Tôn</t>
  </si>
  <si>
    <t>0613836019</t>
  </si>
  <si>
    <t>325</t>
  </si>
  <si>
    <t>Công ty Phát triển KCN Biên Hòa</t>
  </si>
  <si>
    <t>marketing@sonadezi.com.vn</t>
  </si>
  <si>
    <t>http://www.sonadezi.com.vn</t>
  </si>
  <si>
    <t>061.3836072 - 3836082</t>
  </si>
  <si>
    <t>326</t>
  </si>
  <si>
    <t>Công ty CP BIBICA</t>
  </si>
  <si>
    <t>bayn@bibica.com.vn</t>
  </si>
  <si>
    <t>0613836576</t>
  </si>
  <si>
    <t>327</t>
  </si>
  <si>
    <t>Công ty Cổ phần Đường Biên Hòa</t>
  </si>
  <si>
    <t>bhs@bhs.vn;ducnb@bhs.vn</t>
  </si>
  <si>
    <t>0613.836199</t>
  </si>
  <si>
    <t>328</t>
  </si>
  <si>
    <t>Công ty Cổ phần Gạch men Thanh Thanh</t>
  </si>
  <si>
    <t>info@thanhthanhceramic.com</t>
  </si>
  <si>
    <t>www.thanhthanh-ceramic.com</t>
  </si>
  <si>
    <t>0613836066</t>
  </si>
  <si>
    <t>329</t>
  </si>
  <si>
    <t>Công ty CP Chế Biến Hàng XK Đồng Nai</t>
  </si>
  <si>
    <t>Depe@hcm.vnn.vn</t>
  </si>
  <si>
    <t>www.dongnaico.com.vn</t>
  </si>
  <si>
    <t>0613.836697</t>
  </si>
  <si>
    <t>330</t>
  </si>
  <si>
    <t>Công ty TNHH VINAFILTER TECHNOLOGY</t>
  </si>
  <si>
    <t>vinafilter@vnn.vn; hongphuong41c@gmail.com</t>
  </si>
  <si>
    <t>http://www.vinafilter.co;
http://www.vinafiltertech.com;
http://www.vinafiltertech.com.vn</t>
  </si>
  <si>
    <t>061.351.3879</t>
  </si>
  <si>
    <t>331</t>
  </si>
  <si>
    <t>Công ty TNHH Vĩnh Hoàng</t>
  </si>
  <si>
    <t>Sousson888@gmail.com</t>
  </si>
  <si>
    <t>0613966344</t>
  </si>
  <si>
    <t>332</t>
  </si>
  <si>
    <t xml:space="preserve">Công ty TNHH Shirai Việt Nam </t>
  </si>
  <si>
    <t>lethanhthuy@shirai-vn.com</t>
  </si>
  <si>
    <t>www.shirai-s.co.jp</t>
  </si>
  <si>
    <t>333</t>
  </si>
  <si>
    <t>Công ty Cổ Phần Tổng Công Ty May Đồng Nai</t>
  </si>
  <si>
    <t>donagamex@hcm.vnn.vn</t>
  </si>
  <si>
    <t>0613.836151</t>
  </si>
  <si>
    <t>334</t>
  </si>
  <si>
    <t xml:space="preserve">Công ty TNHH Chiu Yuan </t>
  </si>
  <si>
    <t>335</t>
  </si>
  <si>
    <t>Chi nhánh công ty cổ phần Everpia</t>
  </si>
  <si>
    <t>phongnhansu.everpiadn@gmail.com</t>
  </si>
  <si>
    <t>http://www.everpia.vn</t>
  </si>
  <si>
    <t>061 8869152~61</t>
  </si>
  <si>
    <t>336</t>
  </si>
  <si>
    <t xml:space="preserve">Công ty TNHH sản xuất hàng mây gỗ Đồng Nai- Bochang </t>
  </si>
  <si>
    <t>dnbc.trang@gmail.com</t>
  </si>
  <si>
    <t>337</t>
  </si>
  <si>
    <t xml:space="preserve">Công ty phát triển KCN Long Bình  </t>
  </si>
  <si>
    <t xml:space="preserve">dinhhuong@loteco.com.vn; nguyenquangphuong@loteco.com.vn </t>
  </si>
  <si>
    <t>061-3891105</t>
  </si>
  <si>
    <t>338</t>
  </si>
  <si>
    <t xml:space="preserve">Công ty TNHH Whittier Wood Products (Valspar VN) </t>
  </si>
  <si>
    <t>0613936187-108 NS</t>
  </si>
  <si>
    <t>339</t>
  </si>
  <si>
    <t>Công Ty TNHH Tae Young Sang Sa Việt Nam</t>
  </si>
  <si>
    <t>khanhhang2012@gmail.com</t>
  </si>
  <si>
    <t>0613 510 215 (MS NS Hằng 0971 774 766)</t>
  </si>
  <si>
    <t>340</t>
  </si>
  <si>
    <t xml:space="preserve">Công ty CP Otsuka OPV </t>
  </si>
  <si>
    <t>Vu.Hong.Nhung@otsukavn.com.vn</t>
  </si>
  <si>
    <t>061-3992077( Ms Nhung 0937963996)</t>
  </si>
  <si>
    <t>341</t>
  </si>
  <si>
    <t>Công ty Cổ phần Khải Toàn</t>
  </si>
  <si>
    <t>hoai1277@gmail.com</t>
  </si>
  <si>
    <t>061-3511179</t>
  </si>
  <si>
    <t>342</t>
  </si>
  <si>
    <t>Công ty TNHH SX-TM Vĩnh Trường Phát</t>
  </si>
  <si>
    <t>hr@vinhtruongphat.com</t>
  </si>
  <si>
    <t>www.vinhtruongphat.com</t>
  </si>
  <si>
    <t>0613.510631; 0613.512578 (01678240024 huyền)</t>
  </si>
  <si>
    <t>343</t>
  </si>
  <si>
    <t xml:space="preserve">Công ty TNHH Samboo </t>
  </si>
  <si>
    <t>ctysamboo@yahoo.com.vn</t>
  </si>
  <si>
    <t>061-6291791</t>
  </si>
  <si>
    <t>344</t>
  </si>
  <si>
    <t xml:space="preserve">Công ty CP gạch men Ý Mỹ  </t>
  </si>
  <si>
    <t>hr@ymyceramic.com.vn</t>
  </si>
  <si>
    <t>http://www.ymyceramic.com.vn</t>
  </si>
  <si>
    <t>061-3511425</t>
  </si>
  <si>
    <t>345</t>
  </si>
  <si>
    <t>Công ty TNHH TÔN TRÁNG KẼM VIỆT NAM</t>
  </si>
  <si>
    <t>tovico123@yahoo.com </t>
  </si>
  <si>
    <t>www.tovico.vn</t>
  </si>
  <si>
    <t>0616.280.178 - 0616.281.886</t>
  </si>
  <si>
    <t>346</t>
  </si>
  <si>
    <t xml:space="preserve">Chi nhánh Công ty CP Phú Tài tại Đồng Nai </t>
  </si>
  <si>
    <t>dongnaibranch@phutai.com.vn;chuthian160587@gmail.com</t>
  </si>
  <si>
    <t>Phutai.com.vn</t>
  </si>
  <si>
    <t>061-3512998 (Ms An 0963628826)</t>
  </si>
  <si>
    <t>347</t>
  </si>
  <si>
    <t>le.hongnghia@yahoo.com</t>
  </si>
  <si>
    <t>0613-891213 (Ms Nghĩa 0918. 106 206)</t>
  </si>
  <si>
    <t>348</t>
  </si>
  <si>
    <t xml:space="preserve"> DNTN Khí công nghiệp Đăng Khánh </t>
  </si>
  <si>
    <t>doanngocminhtam@yahoo.com</t>
  </si>
  <si>
    <t>0618 826506 - 0125 6636559 Taâm</t>
  </si>
  <si>
    <t>349</t>
  </si>
  <si>
    <t>Công ty CP Cáp và Vật liệu viễn thông Sacom</t>
  </si>
  <si>
    <t>sacom@sacom.com.vn</t>
  </si>
  <si>
    <t>www.sacom.com.vn</t>
  </si>
  <si>
    <t>(08) (35122919)</t>
  </si>
  <si>
    <t>350</t>
  </si>
  <si>
    <t>Công ty CỔ PHẦN ĐỒNG NAI (CODONA)</t>
  </si>
  <si>
    <t>nguyencodona@yahoo.com.vn</t>
  </si>
  <si>
    <t>0613.836182 - 836275</t>
  </si>
  <si>
    <t>351</t>
  </si>
  <si>
    <t xml:space="preserve">Công ty CP sản xuất sản phẩm mạ công nghiệp Vingal </t>
  </si>
  <si>
    <t>352</t>
  </si>
  <si>
    <t>Công ty TNHH VEGA FASHION</t>
  </si>
  <si>
    <t>ps1@hychi.com.tw</t>
  </si>
  <si>
    <t>0613.892970 ~ 3892971</t>
  </si>
  <si>
    <t>353</t>
  </si>
  <si>
    <t>dunglv@dienquang.com</t>
  </si>
  <si>
    <t>061-3836098</t>
  </si>
  <si>
    <t>354</t>
  </si>
  <si>
    <t>docambh@vnn.vn;oanhtnm@gmail.com</t>
  </si>
  <si>
    <t>0613835850</t>
  </si>
  <si>
    <t>355</t>
  </si>
  <si>
    <t>Công ty TNHH ONISHI VIỆT NAM</t>
  </si>
  <si>
    <t>dooanh@onishibit.co.jp;oanh.dyan@gmail.com</t>
  </si>
  <si>
    <t>061.3893433/3893432 (Ms oanh Nhân viên tổng vụ 0912281007)</t>
  </si>
  <si>
    <t>356</t>
  </si>
  <si>
    <t>Công ty công nghệ chang shin việt nam</t>
  </si>
  <si>
    <t>Dinh.Hoan@dskorea.com</t>
  </si>
  <si>
    <r>
      <t>0613.966.622~23~24</t>
    </r>
    <r>
      <rPr>
        <b/>
        <sz val="10"/>
        <rFont val="Arial"/>
        <family val="2"/>
      </rPr>
      <t xml:space="preserve"> (Xuân Hoàn 0974.667.019)</t>
    </r>
  </si>
  <si>
    <t>357</t>
  </si>
  <si>
    <t>Công ty TNHH Hyundai Nam Việt</t>
  </si>
  <si>
    <t>info@hyundainamviet.com.vn</t>
  </si>
  <si>
    <r>
      <t>hyundainamviet.com.vn</t>
    </r>
    <r>
      <rPr>
        <i/>
        <sz val="12"/>
        <color indexed="49"/>
        <rFont val="Times New Roman"/>
        <family val="1"/>
      </rPr>
      <t>; </t>
    </r>
    <r>
      <rPr>
        <i/>
        <sz val="12"/>
        <color indexed="30"/>
        <rFont val="Times New Roman"/>
        <family val="1"/>
      </rPr>
      <t>hyundainamviet.cv</t>
    </r>
  </si>
  <si>
    <t>0613 932 331</t>
  </si>
  <si>
    <t>358</t>
  </si>
  <si>
    <t>Công ty TNHH Lực Quán (VN) Công Nghiệp Nhựa</t>
  </si>
  <si>
    <t>admin-factory@lucquan.vn</t>
  </si>
  <si>
    <t>www.lucquan.vn</t>
  </si>
  <si>
    <t>0616 280 170 – 0616 280 190 (Thủy 0982613664)</t>
  </si>
  <si>
    <t>359</t>
  </si>
  <si>
    <t xml:space="preserve"> Chi nhánh Cty TNHH  Gỗ Poh Huat Việt Nam (đã gửi BCTC hợp nhất) </t>
  </si>
  <si>
    <t>hrs_dn@pohhuat.com</t>
  </si>
  <si>
    <t>0613.512880 (Tuân)</t>
  </si>
  <si>
    <t>360</t>
  </si>
  <si>
    <t>CÔNG TY TNHH ITG MANUFACTURING</t>
  </si>
  <si>
    <t>imv_user1@itgmanufacturing.com;anhthu.vu241@gmail.com</t>
  </si>
  <si>
    <t>361</t>
  </si>
  <si>
    <t>thaobui.sg@gmail.com</t>
  </si>
  <si>
    <t>0613-513336</t>
  </si>
  <si>
    <t>362</t>
  </si>
  <si>
    <t>CN CTY TNHH Olam Viet Nam tai KCN Biên Hòa 2</t>
  </si>
  <si>
    <t>thuy.tran@olamnet.com</t>
  </si>
  <si>
    <t>www.olamgroup.com      </t>
  </si>
  <si>
    <t>0168-826.748</t>
  </si>
  <si>
    <t>363</t>
  </si>
  <si>
    <t xml:space="preserve"> Cty TNHH Joyful</t>
  </si>
  <si>
    <t>shyange2007@yahoo.com.tw;hoanggiahan452@yahoo.com</t>
  </si>
  <si>
    <t>0616-280252 (0986776988 chú hán)</t>
  </si>
  <si>
    <t>364</t>
  </si>
  <si>
    <t>Chi nhánh Long Bình Công ty TNHH Olam Việt Nam</t>
  </si>
  <si>
    <t>nguyen.hai@olamnet.com</t>
  </si>
  <si>
    <t>0613.992124/126 (Ms. Hai – 01689.575.055)</t>
  </si>
  <si>
    <t>365</t>
  </si>
  <si>
    <t>Xí nghiệp cơ khí Long Bình Sơn</t>
  </si>
  <si>
    <t>xinghiepcokhilongbinh@gmail.com</t>
  </si>
  <si>
    <t>0616-293439</t>
  </si>
  <si>
    <t>366</t>
  </si>
  <si>
    <t>Xí nghiệp Cao su KT Tam Hiệp (Rubico)</t>
  </si>
  <si>
    <t>caosutamhiep@rubico.vn; rbctamhiep.nhung@gmail.com</t>
  </si>
  <si>
    <t>061-3836068</t>
  </si>
  <si>
    <t>367</t>
  </si>
  <si>
    <t>Công ty cổ phần cơ khí Đồng Nai</t>
  </si>
  <si>
    <t>info@cokhidongnai.vn;dangthaimai@cokhidongnai.vn</t>
  </si>
  <si>
    <t>www.cokhidongnai.vn</t>
  </si>
  <si>
    <t>061-3836013-3836992 (Mr Mai 0979.844.482)</t>
  </si>
  <si>
    <t>368</t>
  </si>
  <si>
    <t>hoang_hr@seorimvn.com</t>
  </si>
  <si>
    <t>369</t>
  </si>
  <si>
    <t xml:space="preserve">Công ty TNHH Map Pacific Việt Nam </t>
  </si>
  <si>
    <t>kieuoanh@mappacific.com</t>
  </si>
  <si>
    <t>061. 3936 902, ext: 279 
(0901 233 990 Ms. Kieu Oanh )</t>
  </si>
  <si>
    <t>370</t>
  </si>
  <si>
    <t xml:space="preserve"> Cty TNHH Woosung Mold</t>
  </si>
  <si>
    <t>nguyenmaisuong1110@gmail.com</t>
  </si>
  <si>
    <t>www.dgwoosung.com.cn</t>
  </si>
  <si>
    <t>371</t>
  </si>
  <si>
    <t xml:space="preserve"> Cty TNHH Ohta Việt Nam</t>
  </si>
  <si>
    <t>thuylinh@ohtavn.com</t>
  </si>
  <si>
    <t>www.ohtavn.com</t>
  </si>
  <si>
    <t>0613-3936218/19 (linh 0938742988)</t>
  </si>
  <si>
    <t>372</t>
  </si>
  <si>
    <t xml:space="preserve"> Cty TNHH NAXIS VIETNAM</t>
  </si>
  <si>
    <t>n_d_nhu_vy@naxis.co.jp</t>
  </si>
  <si>
    <t>http://naxis.net/</t>
  </si>
  <si>
    <t>061-8877-196</t>
  </si>
  <si>
    <t>373</t>
  </si>
  <si>
    <t>Cty TNHH Kaya Vina</t>
  </si>
  <si>
    <t>nphuong13@gmail.com</t>
  </si>
  <si>
    <t>374</t>
  </si>
  <si>
    <t>hue.1180@yahoo.com.vn</t>
  </si>
  <si>
    <t>375</t>
  </si>
  <si>
    <t>Xnam@youngjintextile.com.vn</t>
  </si>
  <si>
    <t xml:space="preserve">061-8899586-8 </t>
  </si>
  <si>
    <t>376</t>
  </si>
  <si>
    <t>ngoclan@Wacoal.com.vn</t>
  </si>
  <si>
    <t>377</t>
  </si>
  <si>
    <t>Riches.wrap@gmail.com</t>
  </si>
  <si>
    <t>378</t>
  </si>
  <si>
    <t xml:space="preserve"> Cty TNHH Briskheat Việt Nam</t>
  </si>
  <si>
    <t>diemchau@Briskheat.com</t>
  </si>
  <si>
    <t>379</t>
  </si>
  <si>
    <t>dinhnhankt.1987@gmail.com</t>
  </si>
  <si>
    <t>0613-3936767</t>
  </si>
  <si>
    <t>380</t>
  </si>
  <si>
    <t>tongvu@tainan.vnn.vn</t>
  </si>
  <si>
    <t>381</t>
  </si>
  <si>
    <t>quetrang168@yahoo.com</t>
  </si>
  <si>
    <t>382</t>
  </si>
  <si>
    <t>tragiang@Kureha-vietnam.com</t>
  </si>
  <si>
    <t>383</t>
  </si>
  <si>
    <t>061-3836614(0613568379)</t>
  </si>
  <si>
    <t>385</t>
  </si>
  <si>
    <t xml:space="preserve"> Cty TNHH Công nghiệp Cao su Tajan </t>
  </si>
  <si>
    <t>thehuong83@gmail.com</t>
  </si>
  <si>
    <t>386</t>
  </si>
  <si>
    <t>hanvietplastic@yahoo.com</t>
  </si>
  <si>
    <t>061-3513193/92</t>
  </si>
  <si>
    <t>387</t>
  </si>
  <si>
    <t xml:space="preserve"> Cty TNHH Young March Candle </t>
  </si>
  <si>
    <t>388</t>
  </si>
  <si>
    <t xml:space="preserve"> Cty TNHH MTV ủy thác CN cầu vồng Việt Nam</t>
  </si>
  <si>
    <t>389</t>
  </si>
  <si>
    <t>kimchi.qd@gmail.com</t>
  </si>
  <si>
    <t>061-3513652</t>
  </si>
  <si>
    <t>390</t>
  </si>
  <si>
    <t>tinna.hoang@friwo.com</t>
  </si>
  <si>
    <t>061-3936110</t>
  </si>
  <si>
    <t>391</t>
  </si>
  <si>
    <t>miendong@hcm.fpt.vn</t>
  </si>
  <si>
    <t>061-3836371/330/334</t>
  </si>
  <si>
    <t>392</t>
  </si>
  <si>
    <t>Dự án sản xuất kẹo các loại của Cty CP Bánh kẹo Biên Hòa</t>
  </si>
  <si>
    <t>chiankou@tokovt.com</t>
  </si>
  <si>
    <t>061-3836576</t>
  </si>
  <si>
    <t>393</t>
  </si>
  <si>
    <t>ketoanvietthai123@gmail.com;</t>
  </si>
  <si>
    <t>061-3836158/297</t>
  </si>
  <si>
    <t>394</t>
  </si>
  <si>
    <t>cdcsteel.vn@gmail.com</t>
  </si>
  <si>
    <t>061-3836456/796/795</t>
  </si>
  <si>
    <t>395</t>
  </si>
  <si>
    <t>dongnai@casumina.com.vn</t>
  </si>
  <si>
    <t>061-3832076</t>
  </si>
  <si>
    <t>396</t>
  </si>
  <si>
    <t>anhbtn@dienquang.com</t>
  </si>
  <si>
    <t>061-3836105/123/124</t>
  </si>
  <si>
    <t>397</t>
  </si>
  <si>
    <t>qt-quantrtn@quatest3.com.vn</t>
  </si>
  <si>
    <t>061-3836243</t>
  </si>
  <si>
    <t>398</t>
  </si>
  <si>
    <t>399</t>
  </si>
  <si>
    <t>nhansu@mscaps.com</t>
  </si>
  <si>
    <t>400</t>
  </si>
  <si>
    <t>Cty TNHH Deuck Woo Việt Nam</t>
  </si>
  <si>
    <t>nhansudeuckwoovn2015@gmail.com</t>
  </si>
  <si>
    <t>3991965/966</t>
  </si>
  <si>
    <t>401</t>
  </si>
  <si>
    <t>tt.mai@goldcoin-vn.com</t>
  </si>
  <si>
    <t>402</t>
  </si>
  <si>
    <t xml:space="preserve">Công ty TNHH Jujin Compressor </t>
  </si>
  <si>
    <t>xuantrung43@yahoo.com.vn</t>
  </si>
  <si>
    <t>(0251) 3937027, 3937028, 3937029</t>
  </si>
  <si>
    <t>403</t>
  </si>
  <si>
    <t>Công ty TNHH thực phẩm Yến Nhung</t>
  </si>
  <si>
    <t>Yennhung@yennhungcandy.com.vn</t>
  </si>
  <si>
    <t>0251.3881888 (0915747947)</t>
  </si>
  <si>
    <t>404</t>
  </si>
  <si>
    <t>Cty TNHH Daiwa Kenkozai Việt Nam (thuê nhà xưởng của Cty CP Đô thị Amata Biên Hòa)</t>
  </si>
  <si>
    <t>(0251)3993997 (tuyết 0967034814)</t>
  </si>
  <si>
    <t>405</t>
  </si>
  <si>
    <t>(0251)-3511179</t>
  </si>
  <si>
    <t>(0251)-3512077/005</t>
  </si>
  <si>
    <t>406</t>
  </si>
  <si>
    <t>Công Ty TNHH Schneider Electric Manufacturing Việt Nam</t>
  </si>
  <si>
    <t>truong-thi-tuyet.trinh@schneider-electric.com</t>
  </si>
  <si>
    <t>407</t>
  </si>
  <si>
    <t>Cty TNHH Yujin Compressor Việt Nam</t>
  </si>
  <si>
    <t>xuantrung43@yahoo.com.vn; nguyenthile2409@gmail.com; yujincompressor2010@gmail.com</t>
  </si>
  <si>
    <t>(0251)-3510323</t>
  </si>
  <si>
    <t>(0251)-3510324</t>
  </si>
  <si>
    <t>408</t>
  </si>
  <si>
    <t>Công ty TNHH yulung Paint</t>
  </si>
  <si>
    <t>Mù Nhật Linh 01638278267</t>
  </si>
  <si>
    <t>409</t>
  </si>
  <si>
    <t>Cty TNHH Alanmi</t>
  </si>
  <si>
    <t>410</t>
  </si>
  <si>
    <t>Công ty TNHH Cơ Khí Thực Phẩm Đồng Nai</t>
  </si>
  <si>
    <t>bimecovnn@gmail.com</t>
  </si>
  <si>
    <t>411</t>
  </si>
  <si>
    <t>Công Ty TNHH Tombow Việt Nam</t>
  </si>
  <si>
    <t>bichdn@tombow-tma.com.vn</t>
  </si>
  <si>
    <t>412</t>
  </si>
  <si>
    <t>Công Ty TNHH DH Tech Vina Việt Nam</t>
  </si>
  <si>
    <t>413</t>
  </si>
  <si>
    <t>Công Ty TNHH Grand Ttreasure Vina</t>
  </si>
  <si>
    <t>acc.grandtreasure@gmail.com</t>
  </si>
  <si>
    <t>414</t>
  </si>
  <si>
    <r>
      <t>Công Ty</t>
    </r>
    <r>
      <rPr>
        <sz val="11"/>
        <color indexed="63"/>
        <rFont val="Arial"/>
        <family val="2"/>
      </rPr>
      <t> TNHH </t>
    </r>
    <r>
      <rPr>
        <b/>
        <sz val="11"/>
        <color indexed="23"/>
        <rFont val="Arial"/>
        <family val="2"/>
      </rPr>
      <t>Vina Melt Technos</t>
    </r>
  </si>
  <si>
    <t>sales.vmt@showakvc.net</t>
  </si>
  <si>
    <r>
      <t>Công Ty</t>
    </r>
    <r>
      <rPr>
        <sz val="11"/>
        <color indexed="63"/>
        <rFont val="Arial"/>
        <family val="2"/>
      </rPr>
      <t> TNHH </t>
    </r>
    <r>
      <rPr>
        <b/>
        <sz val="11"/>
        <color indexed="23"/>
        <rFont val="Arial"/>
        <family val="2"/>
      </rPr>
      <t>Marigot</t>
    </r>
    <r>
      <rPr>
        <sz val="11"/>
        <color indexed="63"/>
        <rFont val="Arial"/>
        <family val="2"/>
      </rPr>
      <t> Việt Nam</t>
    </r>
  </si>
  <si>
    <t>linhvan.ta@swarovski.com</t>
  </si>
  <si>
    <t>trinh@hoabinh21.com; lua@hoabinh21.com</t>
  </si>
  <si>
    <r>
      <t>0613.936607/08/09</t>
    </r>
    <r>
      <rPr>
        <b/>
        <i/>
        <sz val="10"/>
        <color rgb="FFFF0000"/>
        <rFont val="Arial"/>
        <family val="2"/>
      </rPr>
      <t xml:space="preserve">  (Ms Hiền 0908.819.359) </t>
    </r>
  </si>
  <si>
    <t>````</t>
  </si>
  <si>
    <t>ngu…@…</t>
  </si>
  <si>
    <t>…@…</t>
  </si>
  <si>
    <t>anh…@…</t>
  </si>
  <si>
    <t>ngo…@…</t>
  </si>
  <si>
    <t>Ric…@…</t>
  </si>
  <si>
    <t>kie…@…</t>
  </si>
  <si>
    <t>Uye…@…</t>
  </si>
  <si>
    <t>kmc…@…</t>
  </si>
  <si>
    <t>off…@…</t>
  </si>
  <si>
    <t>kao…@…</t>
  </si>
  <si>
    <t>vp_…@…</t>
  </si>
  <si>
    <t>hon…@…</t>
  </si>
  <si>
    <t>rpc…@…</t>
  </si>
  <si>
    <t>inf…@…</t>
  </si>
  <si>
    <t>ara…@…</t>
  </si>
  <si>
    <t>ga-…@…</t>
  </si>
  <si>
    <t>thu…@…</t>
  </si>
  <si>
    <t>hcn…@…</t>
  </si>
  <si>
    <t>006…@…</t>
  </si>
  <si>
    <t>xia…@…</t>
  </si>
  <si>
    <t>cr@…@…</t>
  </si>
  <si>
    <t>thi…@…</t>
  </si>
  <si>
    <t>vns…@…</t>
  </si>
  <si>
    <t>phu…@…</t>
  </si>
  <si>
    <t>han…@…</t>
  </si>
  <si>
    <t>uye…@…</t>
  </si>
  <si>
    <t>u27…@…</t>
  </si>
  <si>
    <t>nhu…@…</t>
  </si>
  <si>
    <t>bmb…@…</t>
  </si>
  <si>
    <t>vnn…@…</t>
  </si>
  <si>
    <t>ngt…@…</t>
  </si>
  <si>
    <t>hit…@…</t>
  </si>
  <si>
    <t>tuy…@…</t>
  </si>
  <si>
    <t>l.q…@…</t>
  </si>
  <si>
    <t>hah…@…</t>
  </si>
  <si>
    <t>HoS…@…</t>
  </si>
  <si>
    <t>ipi…@…</t>
  </si>
  <si>
    <t>min…@…</t>
  </si>
  <si>
    <t>pha…@…</t>
  </si>
  <si>
    <t>huo…@…</t>
  </si>
  <si>
    <t>ly.…@…</t>
  </si>
  <si>
    <t>don…@…</t>
  </si>
  <si>
    <t>luy…@…</t>
  </si>
  <si>
    <t>hoa…@…</t>
  </si>
  <si>
    <t>upl…@…</t>
  </si>
  <si>
    <t>let…@…</t>
  </si>
  <si>
    <t>hr@…@…</t>
  </si>
  <si>
    <t>tie…@…</t>
  </si>
  <si>
    <t>Thu…@…</t>
  </si>
  <si>
    <t>nng…@…</t>
  </si>
  <si>
    <t>okv…@…</t>
  </si>
  <si>
    <t>tra…@…</t>
  </si>
  <si>
    <t>svc…@…</t>
  </si>
  <si>
    <t>Per…@…</t>
  </si>
  <si>
    <t>ban…@…</t>
  </si>
  <si>
    <t>ric…@…</t>
  </si>
  <si>
    <t>mhk…@…</t>
  </si>
  <si>
    <t>kat…@…</t>
  </si>
  <si>
    <t>tha…@…</t>
  </si>
  <si>
    <t>osv…@…</t>
  </si>
  <si>
    <t>bic…@…</t>
  </si>
  <si>
    <t>vot…@…</t>
  </si>
  <si>
    <t>ENQ…@…</t>
  </si>
  <si>
    <t>adm…@…</t>
  </si>
  <si>
    <t>cha…@…</t>
  </si>
  <si>
    <t>ntk…@…</t>
  </si>
  <si>
    <t>mon…@…</t>
  </si>
  <si>
    <t>leh…@…</t>
  </si>
  <si>
    <t>Lin…@…</t>
  </si>
  <si>
    <t>tru…@…</t>
  </si>
  <si>
    <t>mur…@…</t>
  </si>
  <si>
    <t>yen…@…</t>
  </si>
  <si>
    <t>tak…@…</t>
  </si>
  <si>
    <t>acc…@…</t>
  </si>
  <si>
    <t>nty…@…</t>
  </si>
  <si>
    <t>lev…@…</t>
  </si>
  <si>
    <t> xu…@…</t>
  </si>
  <si>
    <t>leq…@…</t>
  </si>
  <si>
    <t>din…@…</t>
  </si>
  <si>
    <t>dom…@…</t>
  </si>
  <si>
    <t>n_d…@…</t>
  </si>
  <si>
    <t>imv…@…</t>
  </si>
  <si>
    <t>xua…@…</t>
  </si>
  <si>
    <t>mun…@…</t>
  </si>
  <si>
    <t>Yen…@…</t>
  </si>
  <si>
    <t>dnb…@…</t>
  </si>
  <si>
    <t>kor…@…</t>
  </si>
  <si>
    <t>doa…@…</t>
  </si>
  <si>
    <t>nam…@…</t>
  </si>
  <si>
    <t>Vin…@…</t>
  </si>
  <si>
    <t>iwa…@…</t>
  </si>
  <si>
    <t>dai…@…</t>
  </si>
  <si>
    <t>vn1…@…</t>
  </si>
  <si>
    <t>Nha…@…</t>
  </si>
  <si>
    <t>pho…@…</t>
  </si>
  <si>
    <t>bie…@…</t>
  </si>
  <si>
    <t>sac…@…</t>
  </si>
  <si>
    <t>Dep…@…</t>
  </si>
  <si>
    <t>cao…@…</t>
  </si>
  <si>
    <t>mar…@…</t>
  </si>
  <si>
    <t>qt-…@…</t>
  </si>
  <si>
    <t>LIC…@…</t>
  </si>
  <si>
    <t>mie…@…</t>
  </si>
  <si>
    <t>bim…@…</t>
  </si>
  <si>
    <t>vic…@…</t>
  </si>
  <si>
    <t>bay…@…</t>
  </si>
  <si>
    <t>ket…@…</t>
  </si>
  <si>
    <t>cdc…@…</t>
  </si>
  <si>
    <t>bhs…@…</t>
  </si>
  <si>
    <t>doc…@…</t>
  </si>
  <si>
    <t>dun…@…</t>
  </si>
  <si>
    <t>sad…@…</t>
  </si>
  <si>
    <t>sza…@…</t>
  </si>
  <si>
    <t>xin…@…</t>
  </si>
  <si>
    <t>bmt…@…</t>
  </si>
  <si>
    <t>vnd…@…</t>
  </si>
  <si>
    <t>com…@…</t>
  </si>
  <si>
    <t>n.t…@…</t>
  </si>
  <si>
    <t>yan…@…</t>
  </si>
  <si>
    <t>Vy.…@…</t>
  </si>
  <si>
    <t>dao…@…</t>
  </si>
  <si>
    <t>wah…@…</t>
  </si>
  <si>
    <t>quo…@…</t>
  </si>
  <si>
    <t>per…@…</t>
  </si>
  <si>
    <t>nec…@…</t>
  </si>
  <si>
    <t>dth…@…</t>
  </si>
  <si>
    <t>hrv…@…</t>
  </si>
  <si>
    <t>sea…@…</t>
  </si>
  <si>
    <t>ptn…@…</t>
  </si>
  <si>
    <t xml:space="preserve"> hr…@…</t>
  </si>
  <si>
    <t>Hr_…@…</t>
  </si>
  <si>
    <t>pu@…@…</t>
  </si>
  <si>
    <t>the…@…</t>
  </si>
  <si>
    <t>dlt…@…</t>
  </si>
  <si>
    <t>nha…@…</t>
  </si>
  <si>
    <t>ura…@…</t>
  </si>
  <si>
    <t>ton…@…</t>
  </si>
  <si>
    <t>ptg…@…</t>
  </si>
  <si>
    <t>luc…@…</t>
  </si>
  <si>
    <t>lib…@…</t>
  </si>
  <si>
    <t>van…@…</t>
  </si>
  <si>
    <t>gen…@…</t>
  </si>
  <si>
    <t>gre…@…</t>
  </si>
  <si>
    <t>asy…@…</t>
  </si>
  <si>
    <t>ysk…@…</t>
  </si>
  <si>
    <t>sen…@…</t>
  </si>
  <si>
    <t>hun…@…</t>
  </si>
  <si>
    <t>hh_…@…</t>
  </si>
  <si>
    <t>Vu.…@…</t>
  </si>
  <si>
    <t>chi…@…</t>
  </si>
  <si>
    <t>jin…@…</t>
  </si>
  <si>
    <t>eho…@…</t>
  </si>
  <si>
    <t>biz…@…</t>
  </si>
  <si>
    <t>Tru…@…</t>
  </si>
  <si>
    <t>die…@…</t>
  </si>
  <si>
    <t>hr.…@…</t>
  </si>
  <si>
    <t>tin…@…</t>
  </si>
  <si>
    <t>huy…@…</t>
  </si>
  <si>
    <t>ktt…@…</t>
  </si>
  <si>
    <t>myt…@…</t>
  </si>
  <si>
    <t>uic…@…</t>
  </si>
  <si>
    <t>tcr…@…</t>
  </si>
  <si>
    <t>quy…@…</t>
  </si>
  <si>
    <t>tpc…@…</t>
  </si>
  <si>
    <t>nm@…@…</t>
  </si>
  <si>
    <t>nan…@…</t>
  </si>
  <si>
    <t>nga…@…</t>
  </si>
  <si>
    <t>dat…@…</t>
  </si>
  <si>
    <t>hic…@…</t>
  </si>
  <si>
    <t>Ngu…@…</t>
  </si>
  <si>
    <t>pan…@…</t>
  </si>
  <si>
    <t>god…@…</t>
  </si>
  <si>
    <t>duy…@…</t>
  </si>
  <si>
    <t>cty…@…</t>
  </si>
  <si>
    <t>vpi…@…</t>
  </si>
  <si>
    <t>000…@…</t>
  </si>
  <si>
    <t>kvb…@…</t>
  </si>
  <si>
    <t>ser…@…</t>
  </si>
  <si>
    <t>vie…@…</t>
  </si>
  <si>
    <t>eag…@…</t>
  </si>
  <si>
    <t>mai…@…</t>
  </si>
  <si>
    <t>geo…@…</t>
  </si>
  <si>
    <t>fir…@…</t>
  </si>
  <si>
    <t>yuo…@…</t>
  </si>
  <si>
    <t>gol…@…</t>
  </si>
  <si>
    <t>cls…@…</t>
  </si>
  <si>
    <t>vnh…@…</t>
  </si>
  <si>
    <t>ch@…@…</t>
  </si>
  <si>
    <t>lea…@…</t>
  </si>
  <si>
    <t>far…@…</t>
  </si>
  <si>
    <t>nna…@…</t>
  </si>
  <si>
    <t>aur…@…</t>
  </si>
  <si>
    <t xml:space="preserve"> de…@…</t>
  </si>
  <si>
    <t>has…@…</t>
  </si>
  <si>
    <t>psa…@…</t>
  </si>
  <si>
    <t>nph…@…</t>
  </si>
  <si>
    <t>jwh…@…</t>
  </si>
  <si>
    <t>hai…@…</t>
  </si>
  <si>
    <t>ttt…@…</t>
  </si>
  <si>
    <t>byh…@…</t>
  </si>
  <si>
    <t>wzp…@…</t>
  </si>
  <si>
    <t>duc…@…</t>
  </si>
  <si>
    <t>phn…@…</t>
  </si>
  <si>
    <t>ta.…@…</t>
  </si>
  <si>
    <t>hue…@…</t>
  </si>
  <si>
    <t>ps1…@…</t>
  </si>
  <si>
    <t>bor…@…</t>
  </si>
  <si>
    <t>Xna…@…</t>
  </si>
  <si>
    <t>doo…@…</t>
  </si>
  <si>
    <t>lmh…@…</t>
  </si>
  <si>
    <t xml:space="preserve"> si…@…</t>
  </si>
  <si>
    <t>hc1…@…</t>
  </si>
  <si>
    <t>hus…@…</t>
  </si>
  <si>
    <t>edw…@…</t>
  </si>
  <si>
    <t>voc…@…</t>
  </si>
  <si>
    <t>zho…@…</t>
  </si>
  <si>
    <t>thk…@…</t>
  </si>
  <si>
    <t xml:space="preserve"> ng…@…</t>
  </si>
  <si>
    <t>xie…@…</t>
  </si>
  <si>
    <t>lan…@…</t>
  </si>
  <si>
    <t>nhn…@…</t>
  </si>
  <si>
    <t>hig…@…</t>
  </si>
  <si>
    <t>tri…@…</t>
  </si>
  <si>
    <t>whc…@…</t>
  </si>
  <si>
    <t>tai…@…</t>
  </si>
  <si>
    <t>dia…@…</t>
  </si>
  <si>
    <t>fch…@…</t>
  </si>
  <si>
    <t xml:space="preserve"> t_…@…</t>
  </si>
  <si>
    <t xml:space="preserve"> mr…@…</t>
  </si>
  <si>
    <t>sam…@…</t>
  </si>
  <si>
    <t>maj…@…</t>
  </si>
  <si>
    <t>shi…@…</t>
  </si>
  <si>
    <t>che…@…</t>
  </si>
  <si>
    <t>h.t…@…</t>
  </si>
  <si>
    <t xml:space="preserve"> bu…@…</t>
  </si>
  <si>
    <t>and…@…</t>
  </si>
  <si>
    <t>jwv…@…</t>
  </si>
  <si>
    <t>vua…@…</t>
  </si>
  <si>
    <t>tun…@…</t>
  </si>
  <si>
    <t>udi…@…</t>
  </si>
  <si>
    <t>bao…@…</t>
  </si>
  <si>
    <t>hua…@…</t>
  </si>
  <si>
    <t xml:space="preserve"> vn…@…</t>
  </si>
  <si>
    <t>daj…@…</t>
  </si>
  <si>
    <t>em@…@…</t>
  </si>
  <si>
    <t>con…@…</t>
  </si>
  <si>
    <t>ach…@…</t>
  </si>
  <si>
    <t xml:space="preserve"> ga…@…</t>
  </si>
  <si>
    <t>psc…@…</t>
  </si>
  <si>
    <t xml:space="preserve"> la…@…</t>
  </si>
  <si>
    <t>dal…@…</t>
  </si>
  <si>
    <t xml:space="preserve"> ac…@…</t>
  </si>
  <si>
    <t xml:space="preserve"> …@…</t>
  </si>
  <si>
    <t>kin…@…</t>
  </si>
  <si>
    <t>mei…@…</t>
  </si>
  <si>
    <t>hcc…@…</t>
  </si>
  <si>
    <t>kim…@…</t>
  </si>
  <si>
    <t xml:space="preserve"> in…@…</t>
  </si>
  <si>
    <t>sal…@…</t>
  </si>
  <si>
    <t>psn…@…</t>
  </si>
  <si>
    <t xml:space="preserve"> fi…@…</t>
  </si>
  <si>
    <t xml:space="preserve"> po…@…</t>
  </si>
  <si>
    <t>d04…@…</t>
  </si>
  <si>
    <t>chc…@…</t>
  </si>
  <si>
    <t>dn7…@…</t>
  </si>
  <si>
    <t xml:space="preserve"> ch…@…</t>
  </si>
  <si>
    <t>vwt…@…</t>
  </si>
  <si>
    <t>cuu…@…</t>
  </si>
  <si>
    <t xml:space="preserve"> th…@…</t>
  </si>
  <si>
    <t>ptm…@…</t>
  </si>
  <si>
    <t>bue…@…</t>
  </si>
  <si>
    <t xml:space="preserve"> sm…@…</t>
  </si>
  <si>
    <t xml:space="preserve"> ki…@…</t>
  </si>
  <si>
    <t>nak…@…</t>
  </si>
  <si>
    <t>st@…@…</t>
  </si>
  <si>
    <t>loa…@…</t>
  </si>
  <si>
    <t>mkt…@…</t>
  </si>
  <si>
    <t>tan…@…</t>
  </si>
  <si>
    <t>luo…@…</t>
  </si>
  <si>
    <t>mas…@…</t>
  </si>
  <si>
    <t>h-i…@…</t>
  </si>
  <si>
    <t>NGU…@…</t>
  </si>
  <si>
    <t>bin…@…</t>
  </si>
  <si>
    <t>y.m…@…</t>
  </si>
  <si>
    <t>ant…@…</t>
  </si>
  <si>
    <t>oan…@…</t>
  </si>
  <si>
    <t>was…@…</t>
  </si>
  <si>
    <t>sno…@…</t>
  </si>
  <si>
    <t xml:space="preserve"> du…@…</t>
  </si>
  <si>
    <t xml:space="preserve"> lt…@…</t>
  </si>
  <si>
    <t>mcl…@…</t>
  </si>
  <si>
    <t>100…@…</t>
  </si>
  <si>
    <t>hat…@…</t>
  </si>
  <si>
    <t>kha…@…</t>
  </si>
  <si>
    <t xml:space="preserve"> do…@…</t>
  </si>
  <si>
    <t>VAN…@…</t>
  </si>
  <si>
    <t>dan…@…</t>
  </si>
  <si>
    <t>spe…@…</t>
  </si>
  <si>
    <t>qhp…@…</t>
  </si>
  <si>
    <t>nit…@…</t>
  </si>
  <si>
    <t>jwg…@…</t>
  </si>
  <si>
    <t>lon…@…</t>
  </si>
  <si>
    <t>syj…@…</t>
  </si>
  <si>
    <t>len…@…</t>
  </si>
  <si>
    <t>ssa…@…</t>
  </si>
  <si>
    <t>kit…@…</t>
  </si>
  <si>
    <t>pin…@…</t>
  </si>
  <si>
    <t>dae…@…</t>
  </si>
  <si>
    <t>ng.…@…</t>
  </si>
  <si>
    <t>cu.…@…</t>
  </si>
  <si>
    <t>anc…@…</t>
  </si>
  <si>
    <t>liu…@…</t>
  </si>
  <si>
    <t>jam…@…</t>
  </si>
  <si>
    <t>win…@…</t>
  </si>
  <si>
    <t>hta…@…</t>
  </si>
  <si>
    <t>vli…@…</t>
  </si>
  <si>
    <t>lie…@…</t>
  </si>
  <si>
    <t>got…@…</t>
  </si>
  <si>
    <t>cok…@…</t>
  </si>
  <si>
    <t>6…@…</t>
  </si>
  <si>
    <t>tho…@…</t>
  </si>
  <si>
    <t>trv…@…</t>
  </si>
  <si>
    <t>fou…@…</t>
  </si>
  <si>
    <t>0…@…</t>
  </si>
  <si>
    <t>vun…@…</t>
  </si>
  <si>
    <t>nki…@…</t>
  </si>
  <si>
    <t>tam…@…</t>
  </si>
  <si>
    <t>nhi…@…</t>
  </si>
  <si>
    <t>car…@…</t>
  </si>
  <si>
    <t>hel…@…</t>
  </si>
  <si>
    <t>fn1…@…</t>
  </si>
  <si>
    <t>afv…@…</t>
  </si>
  <si>
    <t>Adm…@…</t>
  </si>
  <si>
    <t>sun…@…</t>
  </si>
  <si>
    <t>hav…@…</t>
  </si>
  <si>
    <t>hrs…@…</t>
  </si>
  <si>
    <t>vin…@…</t>
  </si>
  <si>
    <t>Duy…@…</t>
  </si>
  <si>
    <t>vrb…@…</t>
  </si>
  <si>
    <t>cho…@…</t>
  </si>
  <si>
    <t>lai…@…</t>
  </si>
  <si>
    <t>thy…@…</t>
  </si>
  <si>
    <t>She…@…</t>
  </si>
  <si>
    <t>lin…@…</t>
  </si>
  <si>
    <t>KIM…@…</t>
  </si>
  <si>
    <t>HR@…@…</t>
  </si>
  <si>
    <t>qin…@…</t>
  </si>
  <si>
    <t>shy…@…</t>
  </si>
  <si>
    <t>dht…@…</t>
  </si>
  <si>
    <t>tip…@…</t>
  </si>
  <si>
    <t>tov…@…</t>
  </si>
  <si>
    <t xml:space="preserve"> pu…@…</t>
  </si>
  <si>
    <t>Vn-…@…</t>
  </si>
  <si>
    <t>bes…@…</t>
  </si>
  <si>
    <t>fnt…@…</t>
  </si>
  <si>
    <t>sel…@…</t>
  </si>
  <si>
    <t>lou…@…</t>
  </si>
  <si>
    <t>hvh…@…</t>
  </si>
  <si>
    <t>Inf…@…</t>
  </si>
  <si>
    <t>axd…@…</t>
  </si>
  <si>
    <t>jii…@…</t>
  </si>
  <si>
    <t>jas…@…</t>
  </si>
  <si>
    <t>jei…@…</t>
  </si>
  <si>
    <t>kml…@…</t>
  </si>
  <si>
    <t>ohu…@…</t>
  </si>
  <si>
    <t>hnt…@…</t>
  </si>
  <si>
    <t>cuc…@…</t>
  </si>
  <si>
    <t>san…@…</t>
  </si>
  <si>
    <t>rec…@…</t>
  </si>
  <si>
    <t>mtr…@…</t>
  </si>
  <si>
    <t>lyj…@…</t>
  </si>
  <si>
    <t>sae…@…</t>
  </si>
  <si>
    <t>hj.…@…</t>
  </si>
  <si>
    <t>nov…@…</t>
  </si>
  <si>
    <t>tae…@…</t>
  </si>
  <si>
    <t>zvi…@…</t>
  </si>
  <si>
    <t>als…@…</t>
  </si>
  <si>
    <t>acr…@…</t>
  </si>
  <si>
    <t>t.s…@…</t>
  </si>
  <si>
    <t>f.d…@…</t>
  </si>
  <si>
    <t>sn.…@…</t>
  </si>
  <si>
    <t>Ral…@…</t>
  </si>
  <si>
    <t>ann…@…</t>
  </si>
  <si>
    <t>sow…@…</t>
  </si>
  <si>
    <t>rub…@…</t>
  </si>
  <si>
    <t>drv…@…</t>
  </si>
  <si>
    <t>Jan…@…</t>
  </si>
  <si>
    <t>hal…@…</t>
  </si>
  <si>
    <t>qua…@…</t>
  </si>
  <si>
    <t>chu…@…</t>
  </si>
  <si>
    <t>tu.…@…</t>
  </si>
  <si>
    <t>Bin…@…</t>
  </si>
  <si>
    <t>Sou…@…</t>
  </si>
  <si>
    <t>ds-…@…</t>
  </si>
  <si>
    <t>hie…@…</t>
  </si>
  <si>
    <t>nhe…@…</t>
  </si>
  <si>
    <t>anp…@…</t>
  </si>
  <si>
    <t>lc.…@…</t>
  </si>
  <si>
    <t>wwv…@…</t>
  </si>
  <si>
    <t>le.…@…</t>
  </si>
  <si>
    <t>duo…@…</t>
  </si>
  <si>
    <t>Lua…@…</t>
  </si>
  <si>
    <t>kei…@…</t>
  </si>
  <si>
    <t>v.t…@…</t>
  </si>
  <si>
    <t>ctt…@…</t>
  </si>
  <si>
    <t> ng…@…</t>
  </si>
  <si>
    <t>hk-…@…</t>
  </si>
  <si>
    <t>toa…@…</t>
  </si>
  <si>
    <t>n-n…@…</t>
  </si>
  <si>
    <t>nis…@…</t>
  </si>
  <si>
    <t>vn_…@…</t>
  </si>
  <si>
    <t>hr-…@…</t>
  </si>
  <si>
    <t>mfu…@…</t>
  </si>
  <si>
    <t>vn-…@…</t>
  </si>
  <si>
    <t>cla…@…</t>
  </si>
  <si>
    <t>ich…@…</t>
  </si>
  <si>
    <t>son…@…</t>
  </si>
  <si>
    <t>hok…@…</t>
  </si>
  <si>
    <t>exi…@…</t>
  </si>
  <si>
    <t>ykv…@…</t>
  </si>
  <si>
    <t>szg…@…</t>
  </si>
  <si>
    <t>kho…@…</t>
  </si>
  <si>
    <t>kcn…@…</t>
  </si>
  <si>
    <t>n.l…@…</t>
  </si>
  <si>
    <t>Rub…@…</t>
  </si>
  <si>
    <t>gum…@…</t>
  </si>
  <si>
    <t>mhu…@…</t>
  </si>
  <si>
    <t>Trường hợp muốn đăng ký email mới vui lòng click vào link sau:</t>
  </si>
  <si>
    <t>Bấm Ctrl+F và nhập tên công ty hoặc mã số thuế để tìm xem công ty đã đăng ký email chưa.</t>
  </si>
  <si>
    <t>https://docs.google.com/forms/d/e/1FAIpQLScSY737gDZ8hvsaNz5aC6_JCMbthaJh5yL6tKSS9IwOEoXFCw/viewform?usp=pp_url</t>
  </si>
  <si>
    <r>
      <t xml:space="preserve">Cty TNHH Unicity Labs Việt Nam </t>
    </r>
    <r>
      <rPr>
        <sz val="9"/>
        <rFont val="Arial"/>
        <family val="2"/>
      </rPr>
      <t>(thuê nhà xưởng Cty CP Amata VN)</t>
    </r>
  </si>
  <si>
    <t>Cty TNHH Yulung Paint Manufacturing (VN) (thuê nhà xưởng Cty CP Amata (VN))</t>
  </si>
  <si>
    <r>
      <t xml:space="preserve">Cty TNHH Seong Ji Sài Gòn </t>
    </r>
    <r>
      <rPr>
        <sz val="9"/>
        <rFont val="Arial"/>
        <family val="2"/>
      </rPr>
      <t>(thuê nhà xưởng của Cty TNHH Duy Hiếu)</t>
    </r>
  </si>
  <si>
    <t>Cty TNHH Greatex (VN) (thuê nx cty TNHH All Super (VN) trong thời hạn 5 năm)</t>
  </si>
  <si>
    <r>
      <t>Cty TNHH Omori Việt Nam (</t>
    </r>
    <r>
      <rPr>
        <sz val="9"/>
        <rFont val="Arial"/>
        <family val="2"/>
      </rPr>
      <t>thuê nhà xưởng Cty Yuoyi VN)</t>
    </r>
  </si>
  <si>
    <r>
      <t xml:space="preserve">Cty TNHH Marusan Kigata Seisakujo Việt Nam </t>
    </r>
    <r>
      <rPr>
        <sz val="9"/>
        <rFont val="Arial"/>
        <family val="2"/>
      </rPr>
      <t>(thuê nhà xưởng của Tổng Cty Tín Nghĩa)</t>
    </r>
  </si>
  <si>
    <t>Nhà máy sản xuất hàng may mặc - Cty TNHH E&amp;I Printing (thuê nhà xưởng của Cty CP Phát triển doanh nghiệp nhỏ và vừa Nhật Bản trong thời hạn 03 năm)</t>
  </si>
  <si>
    <t>Cty TNHH Wako Việt Nam (thuê nhà xưởng Công ty Cổ phần Phát triển doanh nghiệp nhỏ và vừa Nhật Bản trong 03 năm)</t>
  </si>
  <si>
    <t>Cty TNHH Ad-Techno Việt Nam (thuê NX Công ty Cổ phần Phát triển doanh nghiệp nhỏ và vừa Nhật Bản)</t>
  </si>
  <si>
    <t>Công ty TNHH MTV Asia LCD Service
SERVICE (thuê nhà xưởng với tổng diện tích 648 m2 của Công ty CP Phát triển Doanh nghiệp nhỏ và vừa Nhật Bản trong thời hạn 03 (ba) năm )</t>
  </si>
  <si>
    <r>
      <t>Cty TNHH Dệt Der Yee Chain</t>
    </r>
    <r>
      <rPr>
        <sz val="8"/>
        <rFont val="Times New Roman"/>
        <family val="1"/>
      </rPr>
      <t xml:space="preserve"> </t>
    </r>
  </si>
  <si>
    <t>Cty CP Firesae-Chi nhánh Đồng Nai (thuê nhà xưởng Cty CP Phát triển doanh nghiệp nhỏ và vừa Nhật Bản)</t>
  </si>
  <si>
    <r>
      <t xml:space="preserve">Cty TNHH Daerim Vina </t>
    </r>
    <r>
      <rPr>
        <sz val="9"/>
        <rFont val="Arial"/>
        <family val="2"/>
      </rPr>
      <t>(thuê nhà xưởng Cty CP Việt Tiến Đông Á)</t>
    </r>
  </si>
  <si>
    <r>
      <t>Cty TNHH Kangnam Vina (</t>
    </r>
    <r>
      <rPr>
        <sz val="9"/>
        <rFont val="Arial"/>
        <family val="2"/>
      </rPr>
      <t>thuê nhà xưởng cty Khải Toàn)</t>
    </r>
  </si>
  <si>
    <r>
      <t xml:space="preserve">Cty TNHH Ssang Jung Vina </t>
    </r>
    <r>
      <rPr>
        <sz val="9"/>
        <rFont val="Arial"/>
        <family val="2"/>
      </rPr>
      <t>(thuê nhà xưởng Cty CP Việt Tiến Đông Á)</t>
    </r>
  </si>
  <si>
    <r>
      <t xml:space="preserve">Cty TNHH Dosel Vina </t>
    </r>
    <r>
      <rPr>
        <sz val="9"/>
        <rFont val="Arial"/>
        <family val="2"/>
      </rPr>
      <t>(thuê nhà xưởng của Cty CP Việt Tiến Đông Á)</t>
    </r>
  </si>
  <si>
    <t>Cty TNHH Khai Sheng VN (thuê nhà xưởng Cty CP Khải Toàn)</t>
  </si>
  <si>
    <t>Cty TNHH Sản xuất chính xác Yuan Yue (thuê nhà xưởng Cty CP Việt Tiến Đông Á đến hết 10/6/2021)</t>
  </si>
  <si>
    <t>Nhà máy sản xuất linh kiện điện tử Eunsung ĐN (thuê NX Cty CP Khải Toàn)</t>
  </si>
  <si>
    <t>Cty TNHH Herng Yi (thuê văn phòng, nhà xưởng với tổng diện tích 2.794 m2 (trong đó, nhà xưởng: 2.534 m2, văn phòng: 260 m2) của Công ty Cổ phần Khải Toàn trong thời hạn 03 (ba) năm)</t>
  </si>
  <si>
    <t>Cty TNHH New Chemical Việt Nam (thuê nhà xưởng với diện tích 544 m2 của Công ty TNHH Vĩnh Cường tại Khu công nghiệp An Phước, xã An Phước, huyện Long Thành, tỉnh Đồng Nai trong thời hạn 05 (năm) năm)</t>
  </si>
  <si>
    <r>
      <t xml:space="preserve">Cty TNHH Joyful </t>
    </r>
    <r>
      <rPr>
        <sz val="9"/>
        <rFont val="Arial"/>
        <family val="2"/>
      </rPr>
      <t>(tách ra từ dự án Cty TNHH Shyange Paint)</t>
    </r>
  </si>
  <si>
    <t>Cty TNHH Nhôm Alanmi (thuê nhà xưởng của Cty TNHH Công nghiệp Diing Jyuo Việt Nam)</t>
  </si>
  <si>
    <r>
      <t>Cty TNHH Durocolour VN (</t>
    </r>
    <r>
      <rPr>
        <sz val="9"/>
        <rFont val="Arial"/>
        <family val="2"/>
      </rPr>
      <t>thuê nhà xưởng Cty CP Sonadezi Long Thành)</t>
    </r>
  </si>
  <si>
    <r>
      <t xml:space="preserve">Cty TNHH Chingtide Việt Nam </t>
    </r>
    <r>
      <rPr>
        <sz val="9"/>
        <rFont val="Arial"/>
        <family val="2"/>
      </rPr>
      <t>(thuê nhà xưởng của Cty TNHH Công nghệ Daimosa)</t>
    </r>
  </si>
  <si>
    <r>
      <t xml:space="preserve">Cty TNHH Glotec Vina </t>
    </r>
    <r>
      <rPr>
        <sz val="9"/>
        <rFont val="Arial"/>
        <family val="2"/>
      </rPr>
      <t>(thuê nhà xưởng Cty CP Sonadezi Long Thành)</t>
    </r>
  </si>
  <si>
    <r>
      <t xml:space="preserve">Chi nhánh nhà máy Long Thành - Công ty TNHH Kumkang Kind Việt Nam </t>
    </r>
    <r>
      <rPr>
        <sz val="8"/>
        <rFont val="Times New Roman"/>
        <family val="1"/>
      </rPr>
      <t>(thuê nhà xưởng Cty TNHH Nexwell)</t>
    </r>
  </si>
  <si>
    <t>Chi nhánh Sản xuất của Cty TNHH JYS Việt Nam tại Đồng Nai (thuê nhà xưởng Cty TNHH V.P.S)</t>
  </si>
  <si>
    <r>
      <t xml:space="preserve">Nhà máy sản xuất - Cty TNHH Dongwon Textile Việt Nam
</t>
    </r>
    <r>
      <rPr>
        <sz val="8"/>
        <rFont val="Times New Roman"/>
        <family val="1"/>
      </rPr>
      <t>(thuê xưởng của Cty TNHH Yong A Textile Vina)</t>
    </r>
  </si>
  <si>
    <t>Cty TNHH Coreka Partners (thuê nhà xưởng Cty CP Long Sơn)</t>
  </si>
  <si>
    <t>Cty TNHH Bluetech Vina (thuê nhà xưởng Cty CP Long Sơn)</t>
  </si>
  <si>
    <r>
      <t>Cty TNHH Tentac (Hồ Chí Minh) (</t>
    </r>
    <r>
      <rPr>
        <sz val="9"/>
        <rFont val="Arial"/>
        <family val="2"/>
      </rPr>
      <t>thuê nhà xưởng Công ty TNHH Đầu tư Long Đức)</t>
    </r>
  </si>
  <si>
    <r>
      <t xml:space="preserve">Cty TNHH Kanefusa Việt Nam </t>
    </r>
    <r>
      <rPr>
        <sz val="9"/>
        <rFont val="Arial"/>
        <family val="2"/>
      </rPr>
      <t>(thuê nhà xưởng của Cty TNHH Phát triển bất động sản Daiwa House)</t>
    </r>
  </si>
  <si>
    <t>Cty TNHH Elensys Tp.HCM (thuê nhà xưởng Tổng Cty Sonadezi)</t>
  </si>
  <si>
    <t>Cty TNHH Jones &amp; Vining (Việt Nam) (thuê nhà xưởng Công ty TNHH Tam Hưng Việt Nam)</t>
  </si>
  <si>
    <t>03 ký tự đầu 
của email đã đăng ký</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</si>
</sst>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_(* #,##0.00_);_(* \(#,##0.00\);_(* &quot;-&quot;??_);_(@_)"/>
    <numFmt numFmtId="165" formatCode="_-* #,##0.00\ _€_-;\-* #,##0.00\ _€_-;_-* &quot;-&quot;??\ _€_-;_-@_-"/>
    <numFmt numFmtId="166" formatCode="_(* #,##0_);_(* \(#,##0\);_(* &quot;-&quot;??_);_(@_)"/>
    <numFmt numFmtId="167" formatCode="_-* #,##0.00\ _F_-;\-* #,##0.00\ _F_-;_-* &quot;-&quot;??\ _F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dd/mm/yyyy;@"/>
    <numFmt numFmtId="174" formatCode="_(* #,##0.0_);_(* \(#,##0.0\);_(* &quot;-&quot;??_);_(@_)"/>
    <numFmt numFmtId="175" formatCode="_-* #,##0.0\ _€_-;\-* #,##0.0\ _€_-;_-* &quot;-&quot;??\ _€_-;_-@_-"/>
    <numFmt numFmtId="176" formatCode="#,##0_ "/>
    <numFmt numFmtId="177" formatCode="d/mm/yyyy;@"/>
    <numFmt numFmtId="178" formatCode="_-* #,##0\ _€_-;\-* #,##0\ _€_-;_-* &quot;-&quot;??\ _€_-;_-@_-"/>
    <numFmt numFmtId="179" formatCode="dd/mm/yy;@"/>
    <numFmt numFmtId="180" formatCode="00000"/>
    <numFmt numFmtId="181" formatCode="[$-409]dddd\,\ mmmm\ dd\,\ yyyy"/>
    <numFmt numFmtId="182" formatCode="_-* #,##0\ _F_-;\-* #,##0\ _F_-;_-* &quot;-&quot;??\ _F_-;_-@_-"/>
    <numFmt numFmtId="183" formatCode="#,##0.0"/>
    <numFmt numFmtId="184" formatCode="0_);\(0\)"/>
    <numFmt numFmtId="185" formatCode="mm/dd/yy"/>
    <numFmt numFmtId="186" formatCode="m/d/yyyy;@"/>
    <numFmt numFmtId="187" formatCode="m/d/yy;@"/>
    <numFmt numFmtId="188" formatCode="[$-1010000]d/m/yy;@"/>
    <numFmt numFmtId="189" formatCode="0.0000000"/>
  </numFmts>
  <fonts count="177">
    <font>
      <sz val="12"/>
      <name val="VNI-Times"/>
    </font>
    <font>
      <sz val="12"/>
      <name val="VNI-Times"/>
    </font>
    <font>
      <sz val="14"/>
      <name val="VNI-Times"/>
    </font>
    <font>
      <sz val="10"/>
      <name val="Arial"/>
      <family val="2"/>
    </font>
    <font>
      <b/>
      <sz val="18"/>
      <name val="Arial"/>
      <family val="2"/>
    </font>
    <font>
      <b/>
      <sz val="12"/>
      <name val="Arial"/>
      <family val="2"/>
    </font>
    <font>
      <sz val="14"/>
      <name val="뼻뮝"/>
      <family val="3"/>
      <charset val="129"/>
    </font>
    <font>
      <sz val="12"/>
      <name val="뼻뮝"/>
      <family val="1"/>
      <charset val="129"/>
    </font>
    <font>
      <sz val="12"/>
      <name val="바탕체"/>
      <family val="1"/>
      <charset val="129"/>
    </font>
    <font>
      <sz val="10"/>
      <name val="굴림체"/>
      <family val="3"/>
      <charset val="129"/>
    </font>
    <font>
      <b/>
      <sz val="14"/>
      <name val="VNI-Times"/>
    </font>
    <font>
      <sz val="9"/>
      <name val="VNI-Times"/>
    </font>
    <font>
      <sz val="8"/>
      <name val="Times New Roman"/>
      <family val="1"/>
    </font>
    <font>
      <sz val="8"/>
      <color indexed="10"/>
      <name val="Times New Roman"/>
      <family val="1"/>
    </font>
    <font>
      <sz val="9"/>
      <name val="Times New Roman"/>
      <family val="1"/>
    </font>
    <font>
      <b/>
      <sz val="9"/>
      <name val="Times New Roman"/>
      <family val="1"/>
    </font>
    <font>
      <b/>
      <sz val="8"/>
      <name val="Times New Roman"/>
      <family val="1"/>
    </font>
    <font>
      <b/>
      <sz val="14"/>
      <color indexed="12"/>
      <name val="Times New Roman"/>
      <family val="1"/>
    </font>
    <font>
      <sz val="9"/>
      <color indexed="12"/>
      <name val="Times New Roman"/>
      <family val="1"/>
    </font>
    <font>
      <u/>
      <sz val="12"/>
      <color theme="10"/>
      <name val="VNI-Times"/>
    </font>
    <font>
      <sz val="9"/>
      <color rgb="FFFF0000"/>
      <name val="Times New Roman"/>
      <family val="1"/>
    </font>
    <font>
      <sz val="9"/>
      <color rgb="FF0000FF"/>
      <name val="Times New Roman"/>
      <family val="1"/>
    </font>
    <font>
      <sz val="9"/>
      <color indexed="10"/>
      <name val="Times New Roman"/>
      <family val="1"/>
    </font>
    <font>
      <b/>
      <i/>
      <sz val="8"/>
      <name val="Times New Roman"/>
      <family val="1"/>
    </font>
    <font>
      <sz val="9"/>
      <color indexed="12"/>
      <name val="VNI-Times"/>
    </font>
    <font>
      <b/>
      <sz val="9"/>
      <color indexed="12"/>
      <name val="Times New Roman"/>
      <family val="1"/>
    </font>
    <font>
      <b/>
      <sz val="9"/>
      <color rgb="FF0000FF"/>
      <name val="VNI-Times"/>
    </font>
    <font>
      <b/>
      <sz val="9"/>
      <color rgb="FF0000CC"/>
      <name val="Times New Roman"/>
      <family val="1"/>
    </font>
    <font>
      <b/>
      <sz val="9"/>
      <color rgb="FF0000FF"/>
      <name val="Times New Roman"/>
      <family val="1"/>
    </font>
    <font>
      <b/>
      <u/>
      <sz val="9"/>
      <color rgb="FF0000FF"/>
      <name val="Times New Roman"/>
      <family val="1"/>
    </font>
    <font>
      <u/>
      <sz val="9"/>
      <color theme="10"/>
      <name val="VNI-Times"/>
    </font>
    <font>
      <sz val="9"/>
      <color rgb="FF0000FF"/>
      <name val="VNI-Times"/>
    </font>
    <font>
      <b/>
      <i/>
      <sz val="9"/>
      <color rgb="FF0000FF"/>
      <name val="Times New Roman"/>
      <family val="1"/>
    </font>
    <font>
      <sz val="9"/>
      <color indexed="8"/>
      <name val="Times New Roman"/>
      <family val="1"/>
    </font>
    <font>
      <sz val="9"/>
      <color indexed="10"/>
      <name val="Arial"/>
      <family val="2"/>
    </font>
    <font>
      <i/>
      <sz val="9"/>
      <color rgb="FF0000FF"/>
      <name val="Times New Roman"/>
      <family val="1"/>
    </font>
    <font>
      <sz val="9"/>
      <name val="Arial"/>
      <family val="2"/>
    </font>
    <font>
      <sz val="9"/>
      <color rgb="FF0000FF"/>
      <name val="Times New Roman"/>
      <family val="1"/>
      <charset val="163"/>
    </font>
    <font>
      <b/>
      <i/>
      <sz val="9"/>
      <name val="Times New Roman"/>
      <family val="1"/>
    </font>
    <font>
      <sz val="9"/>
      <color rgb="FF451ED2"/>
      <name val="Times New Roman"/>
      <family val="1"/>
    </font>
    <font>
      <b/>
      <sz val="9"/>
      <name val="Arial"/>
      <family val="2"/>
    </font>
    <font>
      <b/>
      <i/>
      <sz val="9"/>
      <name val="Arial"/>
      <family val="2"/>
    </font>
    <font>
      <i/>
      <sz val="9"/>
      <name val="Times New Roman"/>
      <family val="1"/>
    </font>
    <font>
      <u/>
      <sz val="9"/>
      <color indexed="12"/>
      <name val="Times New Roman"/>
      <family val="1"/>
    </font>
    <font>
      <b/>
      <u/>
      <sz val="9"/>
      <color indexed="12"/>
      <name val="Times New Roman"/>
      <family val="1"/>
    </font>
    <font>
      <b/>
      <sz val="9"/>
      <color rgb="FFFF0000"/>
      <name val="Times New Roman"/>
      <family val="1"/>
    </font>
    <font>
      <sz val="9"/>
      <color rgb="FF3333FF"/>
      <name val="Times New Roman"/>
      <family val="1"/>
    </font>
    <font>
      <sz val="9"/>
      <color rgb="FF0000CC"/>
      <name val="Times New Roman"/>
      <family val="1"/>
    </font>
    <font>
      <sz val="9"/>
      <color theme="3" tint="0.39997558519241921"/>
      <name val="Times New Roman"/>
      <family val="1"/>
    </font>
    <font>
      <sz val="9"/>
      <color rgb="FF0000CC"/>
      <name val="VNI-Times"/>
    </font>
    <font>
      <sz val="9"/>
      <color rgb="FF3333FF"/>
      <name val="VNI-Times"/>
    </font>
    <font>
      <sz val="14"/>
      <color indexed="12"/>
      <name val="VNI-Times"/>
    </font>
    <font>
      <b/>
      <sz val="14"/>
      <color indexed="12"/>
      <name val="VNI-Times"/>
    </font>
    <font>
      <b/>
      <sz val="14"/>
      <color rgb="FF0000CC"/>
      <name val="VNI-Times"/>
    </font>
    <font>
      <b/>
      <sz val="14"/>
      <color rgb="FF3333FF"/>
      <name val="VNI-Times"/>
    </font>
    <font>
      <b/>
      <sz val="14"/>
      <color rgb="FF0000FF"/>
      <name val="VNI-Times"/>
    </font>
    <font>
      <b/>
      <sz val="9"/>
      <color theme="8" tint="-0.249977111117893"/>
      <name val="Times New Roman"/>
      <family val="1"/>
      <charset val="163"/>
    </font>
    <font>
      <sz val="9"/>
      <color theme="8" tint="-0.249977111117893"/>
      <name val="Times New Roman"/>
      <family val="1"/>
      <charset val="163"/>
    </font>
    <font>
      <sz val="8"/>
      <color theme="1"/>
      <name val="Times New Roman"/>
      <family val="1"/>
    </font>
    <font>
      <sz val="14"/>
      <name val="Times New Roman"/>
      <family val="1"/>
      <charset val="163"/>
    </font>
    <font>
      <sz val="8"/>
      <color rgb="FF451ED2"/>
      <name val="Times New Roman"/>
      <family val="1"/>
    </font>
    <font>
      <sz val="8"/>
      <name val="Arial"/>
      <family val="2"/>
    </font>
    <font>
      <b/>
      <sz val="8"/>
      <name val="Arial"/>
      <family val="2"/>
    </font>
    <font>
      <sz val="12"/>
      <name val="Times New Roman"/>
      <family val="1"/>
    </font>
    <font>
      <sz val="14"/>
      <color indexed="12"/>
      <name val="Times New Roman"/>
      <family val="1"/>
    </font>
    <font>
      <sz val="14"/>
      <name val="Times New Roman"/>
      <family val="1"/>
    </font>
    <font>
      <sz val="8"/>
      <color rgb="FFFF0000"/>
      <name val="Times New Roman"/>
      <family val="1"/>
    </font>
    <font>
      <sz val="8"/>
      <color rgb="FF0000FF"/>
      <name val="Times New Roman"/>
      <family val="1"/>
    </font>
    <font>
      <sz val="8"/>
      <color indexed="12"/>
      <name val="Times New Roman"/>
      <family val="1"/>
    </font>
    <font>
      <sz val="12"/>
      <color rgb="FFFF0000"/>
      <name val="Times New Roman"/>
      <family val="1"/>
    </font>
    <font>
      <sz val="11"/>
      <color rgb="FFFF0000"/>
      <name val="Calibri"/>
      <family val="2"/>
      <scheme val="minor"/>
    </font>
    <font>
      <b/>
      <sz val="8"/>
      <color indexed="12"/>
      <name val="Times New Roman"/>
      <family val="1"/>
    </font>
    <font>
      <b/>
      <sz val="8"/>
      <color rgb="FF0000FF"/>
      <name val="Times New Roman"/>
      <family val="1"/>
    </font>
    <font>
      <b/>
      <sz val="10"/>
      <color indexed="12"/>
      <name val="Times New Roman"/>
      <family val="1"/>
    </font>
    <font>
      <b/>
      <sz val="10"/>
      <color rgb="FF008000"/>
      <name val="Times New Roman"/>
      <family val="1"/>
    </font>
    <font>
      <b/>
      <sz val="8"/>
      <color rgb="FF008000"/>
      <name val="Times New Roman"/>
      <family val="1"/>
    </font>
    <font>
      <b/>
      <vertAlign val="superscript"/>
      <sz val="10"/>
      <color indexed="17"/>
      <name val="Times New Roman"/>
      <family val="1"/>
    </font>
    <font>
      <b/>
      <sz val="10"/>
      <color indexed="17"/>
      <name val="Times New Roman"/>
      <family val="1"/>
    </font>
    <font>
      <b/>
      <sz val="9"/>
      <color rgb="FF008000"/>
      <name val="Times New Roman"/>
      <family val="1"/>
    </font>
    <font>
      <b/>
      <sz val="14"/>
      <color indexed="10"/>
      <name val="Times New Roman"/>
      <family val="1"/>
    </font>
    <font>
      <b/>
      <u/>
      <sz val="14"/>
      <color indexed="10"/>
      <name val="Times New Roman"/>
      <family val="1"/>
    </font>
    <font>
      <b/>
      <sz val="8"/>
      <color theme="0"/>
      <name val="Times New Roman"/>
      <family val="1"/>
    </font>
    <font>
      <sz val="10"/>
      <color indexed="12"/>
      <name val="Times New Roman"/>
      <family val="1"/>
    </font>
    <font>
      <sz val="10"/>
      <color rgb="FF0000FF"/>
      <name val="Times New Roman"/>
      <family val="1"/>
    </font>
    <font>
      <sz val="10"/>
      <name val="Times New Roman"/>
      <family val="1"/>
    </font>
    <font>
      <sz val="8"/>
      <color theme="0"/>
      <name val="Times New Roman"/>
      <family val="1"/>
    </font>
    <font>
      <u/>
      <sz val="10"/>
      <color indexed="12"/>
      <name val="VNI-Times"/>
    </font>
    <font>
      <sz val="11"/>
      <color rgb="FF0000FF"/>
      <name val="Calibri"/>
      <family val="2"/>
      <scheme val="minor"/>
    </font>
    <font>
      <sz val="8"/>
      <color rgb="FF0000FF"/>
      <name val="Calibri"/>
      <family val="2"/>
      <scheme val="minor"/>
    </font>
    <font>
      <sz val="8"/>
      <color rgb="FF0000FF"/>
      <name val="Arial"/>
      <family val="2"/>
    </font>
    <font>
      <b/>
      <sz val="10"/>
      <color rgb="FF0000FF"/>
      <name val="Times New Roman"/>
      <family val="1"/>
    </font>
    <font>
      <b/>
      <sz val="11"/>
      <color indexed="10"/>
      <name val="Times New Roman"/>
      <family val="1"/>
    </font>
    <font>
      <sz val="8"/>
      <color indexed="12"/>
      <name val="VNI-Times"/>
    </font>
    <font>
      <u/>
      <sz val="8"/>
      <color indexed="12"/>
      <name val="VNI-Times"/>
    </font>
    <font>
      <sz val="8"/>
      <color theme="1"/>
      <name val="Calibri"/>
      <family val="2"/>
      <scheme val="minor"/>
    </font>
    <font>
      <u/>
      <sz val="10"/>
      <color rgb="FF0000FF"/>
      <name val="Times New Roman"/>
      <family val="1"/>
    </font>
    <font>
      <sz val="10"/>
      <color theme="1"/>
      <name val="Times New Roman"/>
      <family val="1"/>
    </font>
    <font>
      <sz val="10"/>
      <color rgb="FF0000FF"/>
      <name val="Calibri"/>
      <family val="2"/>
      <scheme val="minor"/>
    </font>
    <font>
      <b/>
      <i/>
      <sz val="8"/>
      <color indexed="12"/>
      <name val="Times New Roman"/>
      <family val="1"/>
    </font>
    <font>
      <sz val="14"/>
      <color theme="1"/>
      <name val="Times New Roman"/>
      <family val="1"/>
    </font>
    <font>
      <sz val="10"/>
      <color indexed="10"/>
      <name val="Times New Roman"/>
      <family val="1"/>
    </font>
    <font>
      <u/>
      <sz val="8"/>
      <color indexed="12"/>
      <name val="Times New Roman"/>
      <family val="1"/>
    </font>
    <font>
      <sz val="8"/>
      <color rgb="FF222222"/>
      <name val="Arial"/>
      <family val="2"/>
    </font>
    <font>
      <sz val="10"/>
      <color rgb="FFFF0000"/>
      <name val="Times New Roman"/>
      <family val="1"/>
    </font>
    <font>
      <sz val="10"/>
      <color theme="1"/>
      <name val="Calibri"/>
      <family val="2"/>
      <scheme val="minor"/>
    </font>
    <font>
      <sz val="8"/>
      <color indexed="48"/>
      <name val="Times New Roman"/>
      <family val="1"/>
    </font>
    <font>
      <b/>
      <sz val="10"/>
      <color theme="0"/>
      <name val="Times New Roman"/>
      <family val="1"/>
    </font>
    <font>
      <b/>
      <sz val="10"/>
      <color indexed="53"/>
      <name val="Times New Roman"/>
      <family val="1"/>
    </font>
    <font>
      <b/>
      <sz val="12"/>
      <color indexed="10"/>
      <name val="Times New Roman"/>
      <family val="1"/>
    </font>
    <font>
      <sz val="12"/>
      <color indexed="12"/>
      <name val="Times New Roman"/>
      <family val="1"/>
    </font>
    <font>
      <i/>
      <sz val="12"/>
      <color indexed="12"/>
      <name val="Times New Roman"/>
      <family val="1"/>
    </font>
    <font>
      <sz val="14"/>
      <color theme="0"/>
      <name val="Times New Roman"/>
      <family val="1"/>
    </font>
    <font>
      <b/>
      <sz val="12"/>
      <color rgb="FFFF0000"/>
      <name val="Times New Roman"/>
      <family val="1"/>
    </font>
    <font>
      <b/>
      <sz val="12"/>
      <color indexed="12"/>
      <name val="Times New Roman"/>
      <family val="1"/>
    </font>
    <font>
      <b/>
      <sz val="8"/>
      <color indexed="81"/>
      <name val="Tahoma"/>
      <family val="2"/>
    </font>
    <font>
      <sz val="8"/>
      <color indexed="81"/>
      <name val="Tahoma"/>
      <family val="2"/>
    </font>
    <font>
      <b/>
      <sz val="10"/>
      <name val="VNI-Times"/>
    </font>
    <font>
      <sz val="10"/>
      <name val="VNI-Times"/>
    </font>
    <font>
      <b/>
      <u/>
      <sz val="10"/>
      <name val="VNI-Times"/>
    </font>
    <font>
      <sz val="11"/>
      <color rgb="FF00B050"/>
      <name val="Times New Roman"/>
      <family val="1"/>
    </font>
    <font>
      <sz val="12"/>
      <color rgb="FF00B050"/>
      <name val="Times New Roman"/>
      <family val="1"/>
    </font>
    <font>
      <b/>
      <sz val="10"/>
      <color rgb="FF00B050"/>
      <name val="VNI-Times"/>
    </font>
    <font>
      <sz val="10"/>
      <color indexed="17"/>
      <name val="Arial"/>
      <family val="2"/>
    </font>
    <font>
      <sz val="12"/>
      <color indexed="17"/>
      <name val="Times New Roman"/>
      <family val="1"/>
    </font>
    <font>
      <sz val="12"/>
      <color rgb="FF00B050"/>
      <name val="VNI-Times"/>
    </font>
    <font>
      <b/>
      <sz val="10"/>
      <color rgb="FF00B050"/>
      <name val="Times New Roman"/>
      <family val="1"/>
    </font>
    <font>
      <sz val="10"/>
      <color indexed="12"/>
      <name val="VNI-Times"/>
    </font>
    <font>
      <b/>
      <sz val="10"/>
      <name val="Times New Roman"/>
      <family val="1"/>
    </font>
    <font>
      <sz val="10"/>
      <color rgb="FF00B050"/>
      <name val="VNI-Times"/>
    </font>
    <font>
      <sz val="11"/>
      <color indexed="17"/>
      <name val="Arial"/>
      <family val="2"/>
    </font>
    <font>
      <sz val="10"/>
      <color rgb="FF444444"/>
      <name val="Times New Roman"/>
      <family val="1"/>
    </font>
    <font>
      <u/>
      <sz val="12"/>
      <color rgb="FF00B050"/>
      <name val="VNI-Times"/>
    </font>
    <font>
      <sz val="10"/>
      <color indexed="17"/>
      <name val="Times New Roman"/>
      <family val="1"/>
    </font>
    <font>
      <sz val="10"/>
      <color indexed="48"/>
      <name val="Times New Roman"/>
      <family val="1"/>
    </font>
    <font>
      <sz val="10"/>
      <color rgb="FF00B050"/>
      <name val="Times New Roman"/>
      <family val="1"/>
    </font>
    <font>
      <sz val="10"/>
      <name val="VNI-Helve-Condense"/>
    </font>
    <font>
      <u/>
      <sz val="10"/>
      <color indexed="12"/>
      <name val="Arial"/>
      <family val="2"/>
    </font>
    <font>
      <sz val="10"/>
      <color indexed="8"/>
      <name val="Times New Roman"/>
      <family val="1"/>
    </font>
    <font>
      <sz val="13"/>
      <name val="Times New Roman"/>
      <family val="1"/>
    </font>
    <font>
      <sz val="13"/>
      <color indexed="8"/>
      <name val="Times New Roman"/>
      <family val="1"/>
    </font>
    <font>
      <b/>
      <sz val="10"/>
      <color rgb="FF00B050"/>
      <name val="Arial"/>
      <family val="2"/>
    </font>
    <font>
      <sz val="10"/>
      <color rgb="FFFF0000"/>
      <name val="VNI-Times"/>
    </font>
    <font>
      <u/>
      <sz val="12"/>
      <color rgb="FFFF0000"/>
      <name val="VNI-Times"/>
    </font>
    <font>
      <b/>
      <sz val="8"/>
      <color indexed="12"/>
      <name val="VNI-Times"/>
    </font>
    <font>
      <b/>
      <u/>
      <sz val="10"/>
      <color indexed="12"/>
      <name val="Times New Roman"/>
      <family val="1"/>
    </font>
    <font>
      <sz val="13.8"/>
      <color indexed="12"/>
      <name val="VNI-Times"/>
    </font>
    <font>
      <u/>
      <sz val="13.8"/>
      <color rgb="FFFF0000"/>
      <name val="VNI-Times"/>
    </font>
    <font>
      <b/>
      <sz val="8"/>
      <color rgb="FF212121"/>
      <name val="Arial"/>
      <family val="2"/>
    </font>
    <font>
      <sz val="11"/>
      <color indexed="12"/>
      <name val="Times New Roman"/>
      <family val="1"/>
    </font>
    <font>
      <b/>
      <sz val="10"/>
      <color indexed="12"/>
      <name val="VNI-Times"/>
    </font>
    <font>
      <b/>
      <u/>
      <sz val="8"/>
      <color indexed="12"/>
      <name val="Times New Roman"/>
      <family val="1"/>
    </font>
    <font>
      <b/>
      <sz val="10"/>
      <color indexed="10"/>
      <name val="Times New Roman"/>
      <family val="1"/>
    </font>
    <font>
      <sz val="8"/>
      <color indexed="62"/>
      <name val="Times New Roman"/>
      <family val="1"/>
    </font>
    <font>
      <b/>
      <sz val="10"/>
      <color indexed="62"/>
      <name val="Times New Roman"/>
      <family val="1"/>
    </font>
    <font>
      <b/>
      <u/>
      <sz val="10"/>
      <color indexed="12"/>
      <name val="VNI-Times"/>
    </font>
    <font>
      <b/>
      <sz val="14"/>
      <color theme="1"/>
      <name val="Times New Roman"/>
      <family val="1"/>
    </font>
    <font>
      <sz val="14"/>
      <color rgb="FF000000"/>
      <name val="Times New Roman"/>
      <family val="1"/>
    </font>
    <font>
      <sz val="14"/>
      <color rgb="FFFF0000"/>
      <name val="Times New Roman"/>
      <family val="1"/>
    </font>
    <font>
      <i/>
      <sz val="14"/>
      <color indexed="23"/>
      <name val="Times New Roman"/>
      <family val="1"/>
    </font>
    <font>
      <sz val="14"/>
      <color indexed="8"/>
      <name val="Times New Roman"/>
      <family val="1"/>
    </font>
    <font>
      <sz val="18"/>
      <color indexed="57"/>
      <name val="Helvetica"/>
      <family val="2"/>
    </font>
    <font>
      <sz val="12"/>
      <color indexed="8"/>
      <name val="Arial"/>
      <family val="2"/>
    </font>
    <font>
      <b/>
      <i/>
      <sz val="10"/>
      <name val="Arial"/>
      <family val="2"/>
    </font>
    <font>
      <sz val="13.5"/>
      <color indexed="12"/>
      <name val="Arial"/>
      <family val="2"/>
    </font>
    <font>
      <sz val="13.5"/>
      <color indexed="28"/>
      <name val="Times New Roman"/>
      <family val="1"/>
    </font>
    <font>
      <b/>
      <sz val="10"/>
      <name val="Arial"/>
      <family val="2"/>
    </font>
    <font>
      <sz val="8.5"/>
      <color indexed="63"/>
      <name val="Arial"/>
      <family val="2"/>
    </font>
    <font>
      <i/>
      <sz val="12"/>
      <color indexed="49"/>
      <name val="Times New Roman"/>
      <family val="1"/>
    </font>
    <font>
      <i/>
      <sz val="12"/>
      <color indexed="30"/>
      <name val="Times New Roman"/>
      <family val="1"/>
    </font>
    <font>
      <sz val="11"/>
      <color indexed="63"/>
      <name val="Arial"/>
      <family val="2"/>
    </font>
    <font>
      <b/>
      <sz val="11"/>
      <color indexed="23"/>
      <name val="Arial"/>
      <family val="2"/>
    </font>
    <font>
      <b/>
      <i/>
      <sz val="10"/>
      <color rgb="FFFF0000"/>
      <name val="Arial"/>
      <family val="2"/>
    </font>
    <font>
      <b/>
      <u/>
      <sz val="9"/>
      <name val="Times New Roman"/>
      <family val="1"/>
    </font>
    <font>
      <i/>
      <sz val="8"/>
      <name val="Times New Roman"/>
      <family val="1"/>
    </font>
    <font>
      <sz val="8"/>
      <name val="VNI-Times"/>
    </font>
    <font>
      <sz val="9"/>
      <name val="Times New Roman"/>
      <family val="1"/>
      <charset val="163"/>
    </font>
    <font>
      <u/>
      <sz val="12"/>
      <name val="VNI-Times"/>
    </font>
  </fonts>
  <fills count="2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53"/>
        <bgColor indexed="64"/>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FFFF99"/>
        <bgColor indexed="64"/>
      </patternFill>
    </fill>
    <fill>
      <patternFill patternType="solid">
        <fgColor theme="8" tint="0.59999389629810485"/>
        <bgColor indexed="64"/>
      </patternFill>
    </fill>
    <fill>
      <patternFill patternType="solid">
        <fgColor rgb="FF00B0F0"/>
        <bgColor indexed="64"/>
      </patternFill>
    </fill>
    <fill>
      <patternFill patternType="solid">
        <fgColor rgb="FFFF0000"/>
        <bgColor indexed="64"/>
      </patternFill>
    </fill>
    <fill>
      <patternFill patternType="solid">
        <fgColor rgb="FF7030A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13"/>
        <bgColor indexed="64"/>
      </patternFill>
    </fill>
    <fill>
      <patternFill patternType="solid">
        <fgColor theme="0" tint="-4.9989318521683403E-2"/>
        <bgColor indexed="64"/>
      </patternFill>
    </fill>
  </fills>
  <borders count="30">
    <border>
      <left/>
      <right/>
      <top/>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dotted">
        <color indexed="64"/>
      </top>
      <bottom style="dotted">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dotted">
        <color indexed="64"/>
      </bottom>
      <diagonal/>
    </border>
    <border>
      <left/>
      <right style="thin">
        <color indexed="64"/>
      </right>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top style="thin">
        <color indexed="64"/>
      </top>
      <bottom style="thin">
        <color indexed="64"/>
      </bottom>
      <diagonal/>
    </border>
    <border>
      <left/>
      <right style="thin">
        <color indexed="64"/>
      </right>
      <top/>
      <bottom style="dashed">
        <color indexed="64"/>
      </bottom>
      <diagonal/>
    </border>
    <border>
      <left/>
      <right style="thin">
        <color indexed="64"/>
      </right>
      <top style="dotted">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s>
  <cellStyleXfs count="36">
    <xf numFmtId="0" fontId="0" fillId="0" borderId="0"/>
    <xf numFmtId="165" fontId="1" fillId="0" borderId="0" applyFont="0" applyFill="0" applyBorder="0" applyAlignment="0" applyProtection="0"/>
    <xf numFmtId="167" fontId="2" fillId="0" borderId="0" applyFont="0" applyFill="0" applyBorder="0" applyAlignment="0" applyProtection="0"/>
    <xf numFmtId="3" fontId="3" fillId="0" borderId="0" applyFont="0" applyFill="0" applyBorder="0" applyAlignment="0" applyProtection="0"/>
    <xf numFmtId="168" fontId="3" fillId="0" borderId="0" applyFont="0" applyFill="0" applyBorder="0" applyAlignment="0" applyProtection="0"/>
    <xf numFmtId="0" fontId="3"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9" fillId="0" borderId="0" applyNumberFormat="0" applyFill="0" applyBorder="0" applyAlignment="0" applyProtection="0">
      <alignment vertical="top"/>
      <protection locked="0"/>
    </xf>
    <xf numFmtId="0" fontId="1" fillId="0" borderId="0"/>
    <xf numFmtId="0" fontId="2" fillId="0" borderId="0"/>
    <xf numFmtId="9" fontId="1" fillId="0" borderId="0" applyFont="0" applyFill="0" applyBorder="0" applyAlignment="0" applyProtection="0"/>
    <xf numFmtId="0" fontId="3" fillId="0" borderId="1" applyNumberFormat="0" applyFont="0" applyFill="0" applyAlignment="0" applyProtection="0"/>
    <xf numFmtId="0" fontId="3" fillId="0" borderId="1" applyNumberFormat="0" applyFont="0" applyFill="0" applyAlignment="0" applyProtection="0"/>
    <xf numFmtId="40" fontId="6" fillId="0" borderId="0" applyFont="0" applyFill="0" applyBorder="0" applyAlignment="0" applyProtection="0"/>
    <xf numFmtId="3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0" fontId="3" fillId="0" borderId="0" applyFont="0" applyFill="0" applyBorder="0" applyAlignment="0" applyProtection="0"/>
    <xf numFmtId="0" fontId="7" fillId="0" borderId="0"/>
    <xf numFmtId="169" fontId="3" fillId="0" borderId="0" applyFont="0" applyFill="0" applyBorder="0" applyAlignment="0" applyProtection="0"/>
    <xf numFmtId="172" fontId="3" fillId="0" borderId="0" applyFont="0" applyFill="0" applyBorder="0" applyAlignment="0" applyProtection="0"/>
    <xf numFmtId="171" fontId="8" fillId="0" borderId="0" applyFont="0" applyFill="0" applyBorder="0" applyAlignment="0" applyProtection="0"/>
    <xf numFmtId="170" fontId="8" fillId="0" borderId="0" applyFont="0" applyFill="0" applyBorder="0" applyAlignment="0" applyProtection="0"/>
    <xf numFmtId="0" fontId="9" fillId="0" borderId="0"/>
    <xf numFmtId="0" fontId="3" fillId="0" borderId="0"/>
    <xf numFmtId="181" fontId="1" fillId="0" borderId="0" applyFont="0" applyFill="0" applyBorder="0" applyAlignment="0" applyProtection="0"/>
    <xf numFmtId="0" fontId="1" fillId="0" borderId="0"/>
    <xf numFmtId="0" fontId="1" fillId="0" borderId="0"/>
    <xf numFmtId="167" fontId="2" fillId="0" borderId="0" applyFont="0" applyFill="0" applyBorder="0" applyAlignment="0" applyProtection="0"/>
    <xf numFmtId="164" fontId="3" fillId="0" borderId="0" applyFont="0" applyFill="0" applyBorder="0" applyAlignment="0" applyProtection="0"/>
    <xf numFmtId="169" fontId="2" fillId="0" borderId="0" applyFont="0" applyFill="0" applyBorder="0" applyAlignment="0" applyProtection="0"/>
    <xf numFmtId="164" fontId="3" fillId="0" borderId="0" applyFont="0" applyFill="0" applyBorder="0" applyAlignment="0" applyProtection="0"/>
  </cellStyleXfs>
  <cellXfs count="2863">
    <xf numFmtId="0" fontId="0" fillId="0" borderId="0" xfId="0"/>
    <xf numFmtId="0" fontId="3" fillId="0" borderId="0" xfId="28"/>
    <xf numFmtId="0" fontId="0" fillId="0" borderId="0" xfId="0" applyProtection="1">
      <protection locked="0"/>
    </xf>
    <xf numFmtId="166" fontId="17" fillId="0" borderId="0" xfId="13" applyNumberFormat="1" applyFont="1" applyBorder="1" applyAlignment="1">
      <alignment horizontal="left" vertical="center"/>
    </xf>
    <xf numFmtId="166" fontId="19" fillId="0" borderId="7" xfId="11" applyNumberFormat="1" applyFill="1" applyBorder="1" applyAlignment="1" applyProtection="1">
      <alignment horizontal="left" vertical="center"/>
    </xf>
    <xf numFmtId="166" fontId="24" fillId="0" borderId="0" xfId="13" applyNumberFormat="1" applyFont="1" applyBorder="1" applyAlignment="1">
      <alignment vertical="center"/>
    </xf>
    <xf numFmtId="166" fontId="24" fillId="0" borderId="0" xfId="13" applyNumberFormat="1" applyFont="1" applyBorder="1" applyAlignment="1">
      <alignment horizontal="right" vertical="center"/>
    </xf>
    <xf numFmtId="166" fontId="24" fillId="0" borderId="0" xfId="13" applyNumberFormat="1" applyFont="1" applyFill="1" applyBorder="1" applyAlignment="1">
      <alignment vertical="center"/>
    </xf>
    <xf numFmtId="0" fontId="25" fillId="0" borderId="18" xfId="13" applyNumberFormat="1" applyFont="1" applyBorder="1" applyAlignment="1">
      <alignment vertical="center" wrapText="1"/>
    </xf>
    <xf numFmtId="0" fontId="25" fillId="0" borderId="18" xfId="13" applyNumberFormat="1" applyFont="1" applyBorder="1" applyAlignment="1">
      <alignment horizontal="left" vertical="center" wrapText="1"/>
    </xf>
    <xf numFmtId="0" fontId="25" fillId="0" borderId="12" xfId="13" applyNumberFormat="1" applyFont="1" applyBorder="1" applyAlignment="1">
      <alignment vertical="center" wrapText="1"/>
    </xf>
    <xf numFmtId="166" fontId="25" fillId="0" borderId="2" xfId="13" applyNumberFormat="1" applyFont="1" applyBorder="1" applyAlignment="1">
      <alignment horizontal="center" vertical="center"/>
    </xf>
    <xf numFmtId="166" fontId="28" fillId="0" borderId="9" xfId="2" applyNumberFormat="1" applyFont="1" applyBorder="1" applyAlignment="1">
      <alignment horizontal="center" vertical="center" wrapText="1"/>
    </xf>
    <xf numFmtId="14" fontId="29" fillId="2" borderId="5" xfId="2" applyNumberFormat="1" applyFont="1" applyFill="1" applyBorder="1" applyAlignment="1">
      <alignment vertical="center" wrapText="1"/>
    </xf>
    <xf numFmtId="166" fontId="29" fillId="2" borderId="5" xfId="2" applyNumberFormat="1" applyFont="1" applyFill="1" applyBorder="1" applyAlignment="1">
      <alignment horizontal="left" vertical="center" wrapText="1"/>
    </xf>
    <xf numFmtId="14" fontId="21" fillId="0" borderId="7" xfId="2" applyNumberFormat="1" applyFont="1" applyFill="1" applyBorder="1" applyAlignment="1">
      <alignment vertical="center" wrapText="1"/>
    </xf>
    <xf numFmtId="166" fontId="21" fillId="0" borderId="7" xfId="2" applyNumberFormat="1" applyFont="1" applyFill="1" applyBorder="1" applyAlignment="1">
      <alignment horizontal="left" vertical="center" wrapText="1"/>
    </xf>
    <xf numFmtId="14" fontId="20" fillId="0" borderId="7" xfId="2" applyNumberFormat="1" applyFont="1" applyFill="1" applyBorder="1" applyAlignment="1">
      <alignment vertical="center" wrapText="1"/>
    </xf>
    <xf numFmtId="14" fontId="21" fillId="0" borderId="7" xfId="13" applyNumberFormat="1" applyFont="1" applyFill="1" applyBorder="1" applyAlignment="1">
      <alignment vertical="center" wrapText="1"/>
    </xf>
    <xf numFmtId="14" fontId="20" fillId="0" borderId="7" xfId="0" applyNumberFormat="1" applyFont="1" applyFill="1" applyBorder="1" applyAlignment="1">
      <alignment vertical="center" wrapText="1"/>
    </xf>
    <xf numFmtId="14" fontId="21" fillId="0" borderId="8" xfId="0" applyNumberFormat="1" applyFont="1" applyFill="1" applyBorder="1" applyAlignment="1">
      <alignment vertical="center" wrapText="1"/>
    </xf>
    <xf numFmtId="14" fontId="20" fillId="0" borderId="8" xfId="0" applyNumberFormat="1" applyFont="1" applyFill="1" applyBorder="1" applyAlignment="1">
      <alignment vertical="center" wrapText="1"/>
    </xf>
    <xf numFmtId="14" fontId="21" fillId="0" borderId="8" xfId="2" applyNumberFormat="1" applyFont="1" applyFill="1" applyBorder="1" applyAlignment="1">
      <alignment vertical="center" wrapText="1"/>
    </xf>
    <xf numFmtId="14" fontId="20" fillId="0" borderId="8" xfId="2" applyNumberFormat="1" applyFont="1" applyFill="1" applyBorder="1" applyAlignment="1">
      <alignment vertical="center" wrapText="1"/>
    </xf>
    <xf numFmtId="14" fontId="21" fillId="0" borderId="5" xfId="2" applyNumberFormat="1" applyFont="1" applyFill="1" applyBorder="1" applyAlignment="1">
      <alignment vertical="center" wrapText="1"/>
    </xf>
    <xf numFmtId="14" fontId="21" fillId="0" borderId="8" xfId="12" applyNumberFormat="1" applyFont="1" applyFill="1" applyBorder="1" applyAlignment="1">
      <alignment vertical="center" wrapText="1"/>
    </xf>
    <xf numFmtId="11" fontId="21" fillId="0" borderId="7" xfId="2" applyNumberFormat="1" applyFont="1" applyFill="1" applyBorder="1" applyAlignment="1">
      <alignment vertical="center"/>
    </xf>
    <xf numFmtId="166" fontId="28" fillId="0" borderId="10" xfId="2" applyNumberFormat="1" applyFont="1" applyFill="1" applyBorder="1" applyAlignment="1">
      <alignment horizontal="center" vertical="center"/>
    </xf>
    <xf numFmtId="1" fontId="21" fillId="0" borderId="10" xfId="2" applyNumberFormat="1" applyFont="1" applyFill="1" applyBorder="1" applyAlignment="1">
      <alignment horizontal="right" vertical="center"/>
    </xf>
    <xf numFmtId="173" fontId="21" fillId="0" borderId="7" xfId="2" applyNumberFormat="1" applyFont="1" applyFill="1" applyBorder="1" applyAlignment="1">
      <alignment horizontal="right" vertical="center"/>
    </xf>
    <xf numFmtId="1" fontId="21" fillId="0" borderId="7" xfId="2" applyNumberFormat="1" applyFont="1" applyFill="1" applyBorder="1" applyAlignment="1">
      <alignment horizontal="right" vertical="center"/>
    </xf>
    <xf numFmtId="166" fontId="28" fillId="0" borderId="7" xfId="2" applyNumberFormat="1" applyFont="1" applyFill="1" applyBorder="1" applyAlignment="1">
      <alignment horizontal="center" vertical="center"/>
    </xf>
    <xf numFmtId="14" fontId="20" fillId="0" borderId="8" xfId="12" applyNumberFormat="1" applyFont="1" applyFill="1" applyBorder="1" applyAlignment="1">
      <alignment vertical="center" wrapText="1"/>
    </xf>
    <xf numFmtId="0" fontId="21" fillId="0" borderId="10" xfId="2" applyNumberFormat="1" applyFont="1" applyFill="1" applyBorder="1" applyAlignment="1">
      <alignment horizontal="left" vertical="center" wrapText="1"/>
    </xf>
    <xf numFmtId="0" fontId="21" fillId="0" borderId="10" xfId="2" applyNumberFormat="1" applyFont="1" applyFill="1" applyBorder="1" applyAlignment="1" applyProtection="1">
      <alignment horizontal="center" vertical="center"/>
      <protection locked="0"/>
    </xf>
    <xf numFmtId="166" fontId="26" fillId="0" borderId="0" xfId="13" applyNumberFormat="1" applyFont="1" applyFill="1" applyBorder="1" applyAlignment="1">
      <alignment horizontal="center" vertical="center"/>
    </xf>
    <xf numFmtId="166" fontId="26" fillId="3" borderId="0" xfId="13" applyNumberFormat="1" applyFont="1" applyFill="1" applyBorder="1" applyAlignment="1">
      <alignment horizontal="center" vertical="center"/>
    </xf>
    <xf numFmtId="0" fontId="21" fillId="0" borderId="7" xfId="2" applyNumberFormat="1" applyFont="1" applyFill="1" applyBorder="1" applyAlignment="1">
      <alignment horizontal="right" vertical="center"/>
    </xf>
    <xf numFmtId="0" fontId="21" fillId="0" borderId="10" xfId="2" applyNumberFormat="1" applyFont="1" applyFill="1" applyBorder="1" applyAlignment="1">
      <alignment horizontal="right" vertical="center"/>
    </xf>
    <xf numFmtId="177" fontId="21" fillId="0" borderId="7" xfId="2" applyNumberFormat="1" applyFont="1" applyFill="1" applyBorder="1" applyAlignment="1">
      <alignment horizontal="right" vertical="center"/>
    </xf>
    <xf numFmtId="1" fontId="21" fillId="0" borderId="7" xfId="2" applyNumberFormat="1" applyFont="1" applyFill="1" applyBorder="1" applyAlignment="1">
      <alignment horizontal="center" vertical="center"/>
    </xf>
    <xf numFmtId="14" fontId="21" fillId="0" borderId="7" xfId="0" applyNumberFormat="1" applyFont="1" applyFill="1" applyBorder="1" applyAlignment="1">
      <alignment vertical="center" wrapText="1"/>
    </xf>
    <xf numFmtId="14" fontId="20" fillId="0" borderId="5" xfId="2" applyNumberFormat="1" applyFont="1" applyFill="1" applyBorder="1" applyAlignment="1">
      <alignment vertical="center" wrapText="1"/>
    </xf>
    <xf numFmtId="14" fontId="21" fillId="0" borderId="7" xfId="12" applyNumberFormat="1" applyFont="1" applyFill="1" applyBorder="1" applyAlignment="1">
      <alignment vertical="center" wrapText="1"/>
    </xf>
    <xf numFmtId="11" fontId="21" fillId="0" borderId="8" xfId="12" applyNumberFormat="1" applyFont="1" applyFill="1" applyBorder="1" applyAlignment="1">
      <alignment vertical="center" wrapText="1"/>
    </xf>
    <xf numFmtId="166" fontId="28" fillId="4" borderId="4" xfId="13" applyNumberFormat="1" applyFont="1" applyFill="1" applyBorder="1" applyAlignment="1">
      <alignment horizontal="center" vertical="center"/>
    </xf>
    <xf numFmtId="0" fontId="28" fillId="2" borderId="7" xfId="2" applyNumberFormat="1" applyFont="1" applyFill="1" applyBorder="1" applyAlignment="1">
      <alignment horizontal="right" vertical="center"/>
    </xf>
    <xf numFmtId="0" fontId="28" fillId="2" borderId="7" xfId="2" applyNumberFormat="1" applyFont="1" applyFill="1" applyBorder="1" applyAlignment="1">
      <alignment vertical="center"/>
    </xf>
    <xf numFmtId="0" fontId="28" fillId="2" borderId="7" xfId="2" applyNumberFormat="1" applyFont="1" applyFill="1" applyBorder="1" applyAlignment="1">
      <alignment horizontal="left" vertical="center"/>
    </xf>
    <xf numFmtId="1" fontId="28" fillId="2" borderId="7" xfId="2" applyNumberFormat="1" applyFont="1" applyFill="1" applyBorder="1" applyAlignment="1">
      <alignment horizontal="right" vertical="center"/>
    </xf>
    <xf numFmtId="1" fontId="28" fillId="2" borderId="7" xfId="2" applyNumberFormat="1" applyFont="1" applyFill="1" applyBorder="1" applyAlignment="1">
      <alignment horizontal="center" vertical="center"/>
    </xf>
    <xf numFmtId="14" fontId="28" fillId="2" borderId="7" xfId="2" applyNumberFormat="1" applyFont="1" applyFill="1" applyBorder="1" applyAlignment="1">
      <alignment vertical="center" wrapText="1"/>
    </xf>
    <xf numFmtId="173" fontId="28" fillId="2" borderId="7" xfId="2" applyNumberFormat="1" applyFont="1" applyFill="1" applyBorder="1" applyAlignment="1">
      <alignment horizontal="right" vertical="center"/>
    </xf>
    <xf numFmtId="166" fontId="28" fillId="2" borderId="10" xfId="2" applyNumberFormat="1" applyFont="1" applyFill="1" applyBorder="1" applyAlignment="1">
      <alignment horizontal="center" vertical="center"/>
    </xf>
    <xf numFmtId="166" fontId="28" fillId="2" borderId="7" xfId="2" applyNumberFormat="1" applyFont="1" applyFill="1" applyBorder="1" applyAlignment="1">
      <alignment horizontal="left" vertical="center" wrapText="1"/>
    </xf>
    <xf numFmtId="0" fontId="28" fillId="2" borderId="10" xfId="2" applyNumberFormat="1" applyFont="1" applyFill="1" applyBorder="1" applyAlignment="1">
      <alignment horizontal="center" vertical="center"/>
    </xf>
    <xf numFmtId="166" fontId="28" fillId="2" borderId="7" xfId="2" applyNumberFormat="1" applyFont="1" applyFill="1" applyBorder="1" applyAlignment="1">
      <alignment horizontal="center" vertical="center"/>
    </xf>
    <xf numFmtId="11" fontId="28" fillId="2" borderId="7" xfId="2" applyNumberFormat="1" applyFont="1" applyFill="1" applyBorder="1" applyAlignment="1">
      <alignment horizontal="center" vertical="center"/>
    </xf>
    <xf numFmtId="166" fontId="28" fillId="2" borderId="4" xfId="13" applyNumberFormat="1" applyFont="1" applyFill="1" applyBorder="1" applyAlignment="1">
      <alignment horizontal="center" vertical="center"/>
    </xf>
    <xf numFmtId="166" fontId="21" fillId="2" borderId="10" xfId="2" applyNumberFormat="1" applyFont="1" applyFill="1" applyBorder="1" applyAlignment="1">
      <alignment horizontal="left" vertical="center"/>
    </xf>
    <xf numFmtId="166" fontId="29" fillId="2" borderId="7" xfId="2" applyNumberFormat="1" applyFont="1" applyFill="1" applyBorder="1" applyAlignment="1">
      <alignment horizontal="left" vertical="center" wrapText="1"/>
    </xf>
    <xf numFmtId="0" fontId="35" fillId="0" borderId="7" xfId="2" quotePrefix="1" applyNumberFormat="1" applyFont="1" applyFill="1" applyBorder="1" applyAlignment="1">
      <alignment horizontal="right" vertical="center"/>
    </xf>
    <xf numFmtId="166" fontId="21" fillId="0" borderId="7" xfId="2" applyNumberFormat="1" applyFont="1" applyFill="1" applyBorder="1" applyAlignment="1">
      <alignment horizontal="center" vertical="center"/>
    </xf>
    <xf numFmtId="166" fontId="21" fillId="0" borderId="10" xfId="2" applyNumberFormat="1" applyFont="1" applyFill="1" applyBorder="1" applyAlignment="1">
      <alignment horizontal="center" vertical="center"/>
    </xf>
    <xf numFmtId="173" fontId="35" fillId="0" borderId="7" xfId="2" applyNumberFormat="1" applyFont="1" applyFill="1" applyBorder="1" applyAlignment="1">
      <alignment horizontal="right" vertical="center"/>
    </xf>
    <xf numFmtId="1" fontId="35" fillId="0" borderId="7" xfId="2" applyNumberFormat="1" applyFont="1" applyFill="1" applyBorder="1" applyAlignment="1">
      <alignment horizontal="right" vertical="center"/>
    </xf>
    <xf numFmtId="177" fontId="35" fillId="0" borderId="7" xfId="2" applyNumberFormat="1" applyFont="1" applyFill="1" applyBorder="1" applyAlignment="1">
      <alignment horizontal="right" vertical="center"/>
    </xf>
    <xf numFmtId="1" fontId="35" fillId="0" borderId="7" xfId="2" applyNumberFormat="1" applyFont="1" applyFill="1" applyBorder="1" applyAlignment="1">
      <alignment horizontal="center" vertical="center"/>
    </xf>
    <xf numFmtId="166" fontId="35" fillId="0" borderId="7" xfId="2" applyNumberFormat="1" applyFont="1" applyFill="1" applyBorder="1" applyAlignment="1">
      <alignment horizontal="center" vertical="center"/>
    </xf>
    <xf numFmtId="166" fontId="35" fillId="0" borderId="7" xfId="2" applyNumberFormat="1" applyFont="1" applyFill="1" applyBorder="1" applyAlignment="1">
      <alignment vertical="center"/>
    </xf>
    <xf numFmtId="166" fontId="35" fillId="0" borderId="10" xfId="2" applyNumberFormat="1" applyFont="1" applyFill="1" applyBorder="1" applyAlignment="1">
      <alignment vertical="center"/>
    </xf>
    <xf numFmtId="166" fontId="31" fillId="0" borderId="0" xfId="13" applyNumberFormat="1" applyFont="1" applyFill="1" applyBorder="1" applyAlignment="1">
      <alignment horizontal="center" vertical="center"/>
    </xf>
    <xf numFmtId="166" fontId="28" fillId="2" borderId="10" xfId="2" applyNumberFormat="1" applyFont="1" applyFill="1" applyBorder="1" applyAlignment="1">
      <alignment vertical="center"/>
    </xf>
    <xf numFmtId="166" fontId="28" fillId="2" borderId="10" xfId="2" applyNumberFormat="1" applyFont="1" applyFill="1" applyBorder="1" applyAlignment="1">
      <alignment horizontal="left" vertical="center"/>
    </xf>
    <xf numFmtId="11" fontId="28" fillId="2" borderId="7" xfId="2" applyNumberFormat="1" applyFont="1" applyFill="1" applyBorder="1" applyAlignment="1">
      <alignment vertical="center"/>
    </xf>
    <xf numFmtId="177" fontId="28" fillId="2" borderId="7" xfId="2" applyNumberFormat="1" applyFont="1" applyFill="1" applyBorder="1" applyAlignment="1">
      <alignment horizontal="right" vertical="center"/>
    </xf>
    <xf numFmtId="1" fontId="28" fillId="2" borderId="10" xfId="2" applyNumberFormat="1" applyFont="1" applyFill="1" applyBorder="1" applyAlignment="1">
      <alignment horizontal="center" vertical="center"/>
    </xf>
    <xf numFmtId="14" fontId="28" fillId="2" borderId="10" xfId="2" applyNumberFormat="1" applyFont="1" applyFill="1" applyBorder="1" applyAlignment="1">
      <alignment vertical="center" wrapText="1"/>
    </xf>
    <xf numFmtId="11" fontId="28" fillId="8" borderId="7" xfId="2" applyNumberFormat="1" applyFont="1" applyFill="1" applyBorder="1" applyAlignment="1">
      <alignment vertical="center"/>
    </xf>
    <xf numFmtId="11" fontId="28" fillId="8" borderId="10" xfId="2" applyNumberFormat="1" applyFont="1" applyFill="1" applyBorder="1" applyAlignment="1">
      <alignment vertical="center"/>
    </xf>
    <xf numFmtId="0" fontId="28" fillId="8" borderId="10" xfId="2" applyNumberFormat="1" applyFont="1" applyFill="1" applyBorder="1" applyAlignment="1">
      <alignment horizontal="center" vertical="center" wrapText="1"/>
    </xf>
    <xf numFmtId="0" fontId="28" fillId="2" borderId="10" xfId="2" applyNumberFormat="1" applyFont="1" applyFill="1" applyBorder="1" applyAlignment="1" applyProtection="1">
      <alignment horizontal="center" vertical="center"/>
      <protection locked="0"/>
    </xf>
    <xf numFmtId="0" fontId="28" fillId="2" borderId="10" xfId="2" applyNumberFormat="1" applyFont="1" applyFill="1" applyBorder="1" applyAlignment="1" applyProtection="1">
      <alignment vertical="center"/>
      <protection locked="0"/>
    </xf>
    <xf numFmtId="166" fontId="28" fillId="2" borderId="10" xfId="2" applyNumberFormat="1" applyFont="1" applyFill="1" applyBorder="1" applyAlignment="1">
      <alignment horizontal="right" vertical="center"/>
    </xf>
    <xf numFmtId="0" fontId="28" fillId="2" borderId="7" xfId="2" applyNumberFormat="1" applyFont="1" applyFill="1" applyBorder="1" applyAlignment="1">
      <alignment horizontal="center" vertical="center"/>
    </xf>
    <xf numFmtId="14" fontId="21" fillId="0" borderId="17" xfId="2" applyNumberFormat="1" applyFont="1" applyFill="1" applyBorder="1" applyAlignment="1">
      <alignment vertical="center" wrapText="1"/>
    </xf>
    <xf numFmtId="14" fontId="21" fillId="0" borderId="5" xfId="12" applyNumberFormat="1" applyFont="1" applyFill="1" applyBorder="1" applyAlignment="1">
      <alignment vertical="center" wrapText="1"/>
    </xf>
    <xf numFmtId="14" fontId="20" fillId="0" borderId="7" xfId="13" applyNumberFormat="1" applyFont="1" applyFill="1" applyBorder="1" applyAlignment="1">
      <alignment vertical="center" wrapText="1"/>
    </xf>
    <xf numFmtId="14" fontId="21" fillId="0" borderId="7" xfId="14" applyNumberFormat="1" applyFont="1" applyFill="1" applyBorder="1" applyAlignment="1">
      <alignment vertical="center" wrapText="1"/>
    </xf>
    <xf numFmtId="166" fontId="28" fillId="2" borderId="0" xfId="13" applyNumberFormat="1" applyFont="1" applyFill="1" applyBorder="1" applyAlignment="1">
      <alignment horizontal="center" vertical="center"/>
    </xf>
    <xf numFmtId="166" fontId="28" fillId="2" borderId="7" xfId="13" applyNumberFormat="1" applyFont="1" applyFill="1" applyBorder="1" applyAlignment="1">
      <alignment horizontal="center" vertical="center"/>
    </xf>
    <xf numFmtId="166" fontId="21" fillId="0" borderId="7" xfId="2" applyNumberFormat="1" applyFont="1" applyFill="1" applyBorder="1" applyAlignment="1">
      <alignment horizontal="left" vertical="center"/>
    </xf>
    <xf numFmtId="0" fontId="21" fillId="0" borderId="7" xfId="2" applyNumberFormat="1" applyFont="1" applyFill="1" applyBorder="1" applyAlignment="1">
      <alignment horizontal="left" vertical="center"/>
    </xf>
    <xf numFmtId="3" fontId="21" fillId="0" borderId="7" xfId="2" applyNumberFormat="1" applyFont="1" applyFill="1" applyBorder="1" applyAlignment="1">
      <alignment horizontal="right" vertical="center"/>
    </xf>
    <xf numFmtId="178" fontId="21" fillId="0" borderId="7" xfId="1" applyNumberFormat="1" applyFont="1" applyFill="1" applyBorder="1" applyAlignment="1">
      <alignment horizontal="left" vertical="center"/>
    </xf>
    <xf numFmtId="166" fontId="21" fillId="0" borderId="7" xfId="2" applyNumberFormat="1" applyFont="1" applyFill="1" applyBorder="1" applyAlignment="1">
      <alignment vertical="center"/>
    </xf>
    <xf numFmtId="166" fontId="21" fillId="0" borderId="10" xfId="2" applyNumberFormat="1" applyFont="1" applyFill="1" applyBorder="1" applyAlignment="1">
      <alignment vertical="center"/>
    </xf>
    <xf numFmtId="166" fontId="21" fillId="0" borderId="10" xfId="2" applyNumberFormat="1" applyFont="1" applyFill="1" applyBorder="1" applyAlignment="1">
      <alignment horizontal="left" vertical="center"/>
    </xf>
    <xf numFmtId="14" fontId="21" fillId="0" borderId="17" xfId="13" applyNumberFormat="1" applyFont="1" applyFill="1" applyBorder="1" applyAlignment="1">
      <alignment vertical="center" wrapText="1"/>
    </xf>
    <xf numFmtId="166" fontId="21" fillId="0" borderId="17" xfId="13" applyNumberFormat="1" applyFont="1" applyFill="1" applyBorder="1" applyAlignment="1">
      <alignment horizontal="left" vertical="center" wrapText="1"/>
    </xf>
    <xf numFmtId="11" fontId="21" fillId="0" borderId="5" xfId="0" applyNumberFormat="1" applyFont="1" applyFill="1" applyBorder="1" applyAlignment="1">
      <alignment vertical="center"/>
    </xf>
    <xf numFmtId="14" fontId="21" fillId="0" borderId="5" xfId="0" applyNumberFormat="1" applyFont="1" applyFill="1" applyBorder="1" applyAlignment="1">
      <alignment vertical="center" wrapText="1"/>
    </xf>
    <xf numFmtId="14" fontId="20" fillId="0" borderId="5" xfId="0" applyNumberFormat="1" applyFont="1" applyFill="1" applyBorder="1" applyAlignment="1">
      <alignment vertical="center" wrapText="1"/>
    </xf>
    <xf numFmtId="14" fontId="20" fillId="0" borderId="17" xfId="2" applyNumberFormat="1" applyFont="1" applyFill="1" applyBorder="1" applyAlignment="1">
      <alignment vertical="center" wrapText="1"/>
    </xf>
    <xf numFmtId="0" fontId="21" fillId="0" borderId="5" xfId="0" applyFont="1" applyFill="1" applyBorder="1" applyAlignment="1">
      <alignment horizontal="left" vertical="center"/>
    </xf>
    <xf numFmtId="1" fontId="21" fillId="0" borderId="5" xfId="0" applyNumberFormat="1" applyFont="1" applyFill="1" applyBorder="1" applyAlignment="1">
      <alignment horizontal="center" vertical="center"/>
    </xf>
    <xf numFmtId="1" fontId="21" fillId="0" borderId="8" xfId="0" applyNumberFormat="1" applyFont="1" applyFill="1" applyBorder="1" applyAlignment="1">
      <alignment horizontal="center" vertical="center"/>
    </xf>
    <xf numFmtId="14" fontId="21" fillId="0" borderId="8" xfId="13" applyNumberFormat="1" applyFont="1" applyFill="1" applyBorder="1" applyAlignment="1">
      <alignment vertical="center" wrapText="1"/>
    </xf>
    <xf numFmtId="166" fontId="21" fillId="0" borderId="5" xfId="13" applyNumberFormat="1" applyFont="1" applyFill="1" applyBorder="1" applyAlignment="1">
      <alignment horizontal="left" vertical="center" wrapText="1"/>
    </xf>
    <xf numFmtId="1" fontId="28" fillId="2" borderId="5" xfId="2" applyNumberFormat="1" applyFont="1" applyFill="1" applyBorder="1" applyAlignment="1">
      <alignment horizontal="right" vertical="center"/>
    </xf>
    <xf numFmtId="173" fontId="28" fillId="2" borderId="5" xfId="2" applyNumberFormat="1" applyFont="1" applyFill="1" applyBorder="1" applyAlignment="1">
      <alignment horizontal="right" vertical="center"/>
    </xf>
    <xf numFmtId="177" fontId="28" fillId="2" borderId="5" xfId="2" applyNumberFormat="1" applyFont="1" applyFill="1" applyBorder="1" applyAlignment="1">
      <alignment horizontal="right" vertical="center"/>
    </xf>
    <xf numFmtId="1" fontId="28" fillId="2" borderId="5" xfId="2" applyNumberFormat="1" applyFont="1" applyFill="1" applyBorder="1" applyAlignment="1">
      <alignment horizontal="center" vertical="center"/>
    </xf>
    <xf numFmtId="166" fontId="28" fillId="2" borderId="5" xfId="2" applyNumberFormat="1" applyFont="1" applyFill="1" applyBorder="1" applyAlignment="1">
      <alignment horizontal="center" vertical="center"/>
    </xf>
    <xf numFmtId="166" fontId="21" fillId="2" borderId="16" xfId="2" applyNumberFormat="1" applyFont="1" applyFill="1" applyBorder="1" applyAlignment="1">
      <alignment horizontal="left" vertical="center"/>
    </xf>
    <xf numFmtId="166" fontId="28" fillId="2" borderId="5" xfId="2" applyNumberFormat="1" applyFont="1" applyFill="1" applyBorder="1" applyAlignment="1">
      <alignment horizontal="left" vertical="center" wrapText="1"/>
    </xf>
    <xf numFmtId="0" fontId="28" fillId="2" borderId="5" xfId="2" applyNumberFormat="1" applyFont="1" applyFill="1" applyBorder="1" applyAlignment="1">
      <alignment horizontal="center" vertical="center"/>
    </xf>
    <xf numFmtId="14" fontId="21" fillId="0" borderId="10" xfId="2" applyNumberFormat="1" applyFont="1" applyFill="1" applyBorder="1" applyAlignment="1">
      <alignment vertical="center" wrapText="1"/>
    </xf>
    <xf numFmtId="166" fontId="37" fillId="0" borderId="10" xfId="2" applyNumberFormat="1" applyFont="1" applyFill="1" applyBorder="1" applyAlignment="1">
      <alignment horizontal="center" vertical="center"/>
    </xf>
    <xf numFmtId="0" fontId="21" fillId="0" borderId="7" xfId="2" quotePrefix="1" applyNumberFormat="1" applyFont="1" applyFill="1" applyBorder="1" applyAlignment="1">
      <alignment horizontal="right" vertical="center"/>
    </xf>
    <xf numFmtId="11" fontId="32" fillId="2" borderId="7" xfId="2" applyNumberFormat="1" applyFont="1" applyFill="1" applyBorder="1" applyAlignment="1">
      <alignment vertical="center"/>
    </xf>
    <xf numFmtId="1" fontId="32" fillId="2" borderId="10" xfId="2" applyNumberFormat="1" applyFont="1" applyFill="1" applyBorder="1" applyAlignment="1">
      <alignment horizontal="right" vertical="center"/>
    </xf>
    <xf numFmtId="173" fontId="32" fillId="2" borderId="7" xfId="2" applyNumberFormat="1" applyFont="1" applyFill="1" applyBorder="1" applyAlignment="1">
      <alignment horizontal="right" vertical="center"/>
    </xf>
    <xf numFmtId="1" fontId="32" fillId="2" borderId="7" xfId="2" applyNumberFormat="1" applyFont="1" applyFill="1" applyBorder="1" applyAlignment="1">
      <alignment horizontal="right" vertical="center"/>
    </xf>
    <xf numFmtId="177" fontId="32" fillId="2" borderId="7" xfId="2" applyNumberFormat="1" applyFont="1" applyFill="1" applyBorder="1" applyAlignment="1">
      <alignment horizontal="right" vertical="center"/>
    </xf>
    <xf numFmtId="1" fontId="32" fillId="2" borderId="7" xfId="2" applyNumberFormat="1" applyFont="1" applyFill="1" applyBorder="1" applyAlignment="1">
      <alignment horizontal="center" vertical="center"/>
    </xf>
    <xf numFmtId="11" fontId="32" fillId="2" borderId="7" xfId="2" applyNumberFormat="1" applyFont="1" applyFill="1" applyBorder="1" applyAlignment="1">
      <alignment horizontal="center" vertical="center"/>
    </xf>
    <xf numFmtId="11" fontId="32" fillId="8" borderId="7" xfId="2" applyNumberFormat="1" applyFont="1" applyFill="1" applyBorder="1" applyAlignment="1">
      <alignment vertical="center"/>
    </xf>
    <xf numFmtId="0" fontId="32" fillId="8" borderId="7" xfId="2" applyNumberFormat="1" applyFont="1" applyFill="1" applyBorder="1" applyAlignment="1">
      <alignment horizontal="center" vertical="center" wrapText="1"/>
    </xf>
    <xf numFmtId="0" fontId="32" fillId="2" borderId="7" xfId="2" applyNumberFormat="1" applyFont="1" applyFill="1" applyBorder="1" applyAlignment="1" applyProtection="1">
      <alignment horizontal="center" vertical="center"/>
      <protection locked="0"/>
    </xf>
    <xf numFmtId="0" fontId="32" fillId="2" borderId="7" xfId="2" applyNumberFormat="1" applyFont="1" applyFill="1" applyBorder="1" applyAlignment="1" applyProtection="1">
      <alignment vertical="center"/>
      <protection locked="0"/>
    </xf>
    <xf numFmtId="166" fontId="32" fillId="2" borderId="7" xfId="2" applyNumberFormat="1" applyFont="1" applyFill="1" applyBorder="1" applyAlignment="1">
      <alignment vertical="center"/>
    </xf>
    <xf numFmtId="166" fontId="32" fillId="2" borderId="7" xfId="2" applyNumberFormat="1" applyFont="1" applyFill="1" applyBorder="1" applyAlignment="1">
      <alignment horizontal="right" vertical="center"/>
    </xf>
    <xf numFmtId="166" fontId="32" fillId="2" borderId="7" xfId="2" applyNumberFormat="1" applyFont="1" applyFill="1" applyBorder="1" applyAlignment="1">
      <alignment horizontal="center" vertical="center"/>
    </xf>
    <xf numFmtId="166" fontId="21" fillId="2" borderId="7" xfId="2" applyNumberFormat="1" applyFont="1" applyFill="1" applyBorder="1" applyAlignment="1">
      <alignment horizontal="left" vertical="center"/>
    </xf>
    <xf numFmtId="0" fontId="32" fillId="2" borderId="7" xfId="2" applyNumberFormat="1" applyFont="1" applyFill="1" applyBorder="1" applyAlignment="1">
      <alignment horizontal="right" vertical="center"/>
    </xf>
    <xf numFmtId="166" fontId="28" fillId="2" borderId="14" xfId="13" applyNumberFormat="1" applyFont="1" applyFill="1" applyBorder="1" applyAlignment="1">
      <alignment horizontal="center" vertical="center"/>
    </xf>
    <xf numFmtId="11" fontId="32" fillId="8" borderId="10" xfId="2" applyNumberFormat="1" applyFont="1" applyFill="1" applyBorder="1" applyAlignment="1">
      <alignment vertical="center"/>
    </xf>
    <xf numFmtId="0" fontId="32" fillId="8" borderId="10" xfId="2" applyNumberFormat="1" applyFont="1" applyFill="1" applyBorder="1" applyAlignment="1">
      <alignment horizontal="center" vertical="center" wrapText="1"/>
    </xf>
    <xf numFmtId="0" fontId="32" fillId="2" borderId="10" xfId="2" applyNumberFormat="1" applyFont="1" applyFill="1" applyBorder="1" applyAlignment="1" applyProtection="1">
      <alignment horizontal="center" vertical="center"/>
      <protection locked="0"/>
    </xf>
    <xf numFmtId="0" fontId="32" fillId="2" borderId="10" xfId="2" applyNumberFormat="1" applyFont="1" applyFill="1" applyBorder="1" applyAlignment="1" applyProtection="1">
      <alignment vertical="center"/>
      <protection locked="0"/>
    </xf>
    <xf numFmtId="166" fontId="32" fillId="2" borderId="10" xfId="2" applyNumberFormat="1" applyFont="1" applyFill="1" applyBorder="1" applyAlignment="1">
      <alignment vertical="center"/>
    </xf>
    <xf numFmtId="166" fontId="32" fillId="2" borderId="10" xfId="2" applyNumberFormat="1" applyFont="1" applyFill="1" applyBorder="1" applyAlignment="1">
      <alignment horizontal="right" vertical="center"/>
    </xf>
    <xf numFmtId="166" fontId="28" fillId="0" borderId="7" xfId="2" applyNumberFormat="1" applyFont="1" applyFill="1" applyBorder="1" applyAlignment="1">
      <alignment vertical="center"/>
    </xf>
    <xf numFmtId="0" fontId="32" fillId="0" borderId="7" xfId="2" applyNumberFormat="1" applyFont="1" applyFill="1" applyBorder="1" applyAlignment="1">
      <alignment horizontal="right" vertical="center"/>
    </xf>
    <xf numFmtId="0" fontId="32" fillId="0" borderId="7" xfId="2" applyNumberFormat="1" applyFont="1" applyFill="1" applyBorder="1" applyAlignment="1">
      <alignment horizontal="left" vertical="center"/>
    </xf>
    <xf numFmtId="11" fontId="32" fillId="0" borderId="7" xfId="2" applyNumberFormat="1" applyFont="1" applyFill="1" applyBorder="1" applyAlignment="1">
      <alignment vertical="center"/>
    </xf>
    <xf numFmtId="166" fontId="32" fillId="0" borderId="7" xfId="2" applyNumberFormat="1" applyFont="1" applyFill="1" applyBorder="1" applyAlignment="1">
      <alignment horizontal="center" vertical="center"/>
    </xf>
    <xf numFmtId="1" fontId="32" fillId="0" borderId="10" xfId="2" applyNumberFormat="1" applyFont="1" applyFill="1" applyBorder="1" applyAlignment="1">
      <alignment horizontal="right" vertical="center"/>
    </xf>
    <xf numFmtId="173" fontId="32" fillId="0" borderId="7" xfId="2" applyNumberFormat="1" applyFont="1" applyFill="1" applyBorder="1" applyAlignment="1">
      <alignment horizontal="right" vertical="center"/>
    </xf>
    <xf numFmtId="1" fontId="32" fillId="0" borderId="7" xfId="2" applyNumberFormat="1" applyFont="1" applyFill="1" applyBorder="1" applyAlignment="1">
      <alignment horizontal="right" vertical="center"/>
    </xf>
    <xf numFmtId="177" fontId="32" fillId="0" borderId="7" xfId="2" applyNumberFormat="1" applyFont="1" applyFill="1" applyBorder="1" applyAlignment="1">
      <alignment horizontal="right" vertical="center"/>
    </xf>
    <xf numFmtId="1" fontId="32" fillId="0" borderId="7" xfId="2" applyNumberFormat="1" applyFont="1" applyFill="1" applyBorder="1" applyAlignment="1">
      <alignment horizontal="center" vertical="center"/>
    </xf>
    <xf numFmtId="166" fontId="32" fillId="0" borderId="7" xfId="2" applyNumberFormat="1" applyFont="1" applyFill="1" applyBorder="1" applyAlignment="1">
      <alignment vertical="center"/>
    </xf>
    <xf numFmtId="1" fontId="28" fillId="0" borderId="7" xfId="2" applyNumberFormat="1" applyFont="1" applyFill="1" applyBorder="1" applyAlignment="1">
      <alignment horizontal="center" vertical="center"/>
    </xf>
    <xf numFmtId="14" fontId="28" fillId="0" borderId="7" xfId="2" applyNumberFormat="1" applyFont="1" applyFill="1" applyBorder="1" applyAlignment="1">
      <alignment vertical="center" wrapText="1"/>
    </xf>
    <xf numFmtId="166" fontId="32" fillId="0" borderId="10" xfId="2" applyNumberFormat="1" applyFont="1" applyFill="1" applyBorder="1" applyAlignment="1">
      <alignment vertical="center"/>
    </xf>
    <xf numFmtId="0" fontId="32" fillId="0" borderId="10" xfId="2" applyNumberFormat="1" applyFont="1" applyFill="1" applyBorder="1" applyAlignment="1">
      <alignment horizontal="center" vertical="center" wrapText="1"/>
    </xf>
    <xf numFmtId="166" fontId="28" fillId="4" borderId="7" xfId="13" applyNumberFormat="1" applyFont="1" applyFill="1" applyBorder="1" applyAlignment="1">
      <alignment horizontal="center" vertical="center"/>
    </xf>
    <xf numFmtId="166" fontId="28" fillId="2" borderId="7" xfId="2" applyNumberFormat="1" applyFont="1" applyFill="1" applyBorder="1" applyAlignment="1">
      <alignment vertical="center"/>
    </xf>
    <xf numFmtId="166" fontId="28" fillId="0" borderId="10" xfId="2" applyNumberFormat="1" applyFont="1" applyFill="1" applyBorder="1" applyAlignment="1">
      <alignment vertical="center"/>
    </xf>
    <xf numFmtId="0" fontId="35" fillId="0" borderId="7" xfId="2" applyNumberFormat="1" applyFont="1" applyFill="1" applyBorder="1" applyAlignment="1">
      <alignment horizontal="right" vertical="center"/>
    </xf>
    <xf numFmtId="1" fontId="37" fillId="0" borderId="7" xfId="2" applyNumberFormat="1" applyFont="1" applyFill="1" applyBorder="1" applyAlignment="1">
      <alignment horizontal="right" vertical="center"/>
    </xf>
    <xf numFmtId="166" fontId="37" fillId="0" borderId="7" xfId="2" applyNumberFormat="1" applyFont="1" applyFill="1" applyBorder="1" applyAlignment="1">
      <alignment horizontal="center" vertical="center"/>
    </xf>
    <xf numFmtId="166" fontId="28" fillId="9" borderId="10" xfId="2" applyNumberFormat="1" applyFont="1" applyFill="1" applyBorder="1" applyAlignment="1">
      <alignment horizontal="center" vertical="center"/>
    </xf>
    <xf numFmtId="166" fontId="28" fillId="9" borderId="10" xfId="2" applyNumberFormat="1" applyFont="1" applyFill="1" applyBorder="1" applyAlignment="1">
      <alignment vertical="center"/>
    </xf>
    <xf numFmtId="166" fontId="28" fillId="9" borderId="10" xfId="2" applyNumberFormat="1" applyFont="1" applyFill="1" applyBorder="1" applyAlignment="1">
      <alignment horizontal="left" vertical="center"/>
    </xf>
    <xf numFmtId="11" fontId="32" fillId="9" borderId="7" xfId="2" applyNumberFormat="1" applyFont="1" applyFill="1" applyBorder="1" applyAlignment="1">
      <alignment vertical="center"/>
    </xf>
    <xf numFmtId="166" fontId="28" fillId="9" borderId="7" xfId="2" applyNumberFormat="1" applyFont="1" applyFill="1" applyBorder="1" applyAlignment="1">
      <alignment horizontal="center" vertical="center"/>
    </xf>
    <xf numFmtId="1" fontId="32" fillId="9" borderId="10" xfId="2" applyNumberFormat="1" applyFont="1" applyFill="1" applyBorder="1" applyAlignment="1">
      <alignment horizontal="right" vertical="center"/>
    </xf>
    <xf numFmtId="173" fontId="32" fillId="9" borderId="7" xfId="2" applyNumberFormat="1" applyFont="1" applyFill="1" applyBorder="1" applyAlignment="1">
      <alignment horizontal="right" vertical="center"/>
    </xf>
    <xf numFmtId="1" fontId="32" fillId="9" borderId="7" xfId="2" applyNumberFormat="1" applyFont="1" applyFill="1" applyBorder="1" applyAlignment="1">
      <alignment horizontal="right" vertical="center"/>
    </xf>
    <xf numFmtId="177" fontId="32" fillId="9" borderId="7" xfId="2" applyNumberFormat="1" applyFont="1" applyFill="1" applyBorder="1" applyAlignment="1">
      <alignment horizontal="right" vertical="center"/>
    </xf>
    <xf numFmtId="1" fontId="32" fillId="9" borderId="7" xfId="2" applyNumberFormat="1" applyFont="1" applyFill="1" applyBorder="1" applyAlignment="1">
      <alignment horizontal="center" vertical="center"/>
    </xf>
    <xf numFmtId="11" fontId="32" fillId="9" borderId="7" xfId="2" applyNumberFormat="1" applyFont="1" applyFill="1" applyBorder="1" applyAlignment="1">
      <alignment horizontal="center" vertical="center"/>
    </xf>
    <xf numFmtId="11" fontId="32" fillId="9" borderId="10" xfId="2" applyNumberFormat="1" applyFont="1" applyFill="1" applyBorder="1" applyAlignment="1">
      <alignment vertical="center"/>
    </xf>
    <xf numFmtId="1" fontId="28" fillId="9" borderId="10" xfId="2" applyNumberFormat="1" applyFont="1" applyFill="1" applyBorder="1" applyAlignment="1">
      <alignment horizontal="center" vertical="center"/>
    </xf>
    <xf numFmtId="14" fontId="28" fillId="9" borderId="10" xfId="2" applyNumberFormat="1" applyFont="1" applyFill="1" applyBorder="1" applyAlignment="1">
      <alignment vertical="center" wrapText="1"/>
    </xf>
    <xf numFmtId="0" fontId="32" fillId="9" borderId="7" xfId="2" applyNumberFormat="1" applyFont="1" applyFill="1" applyBorder="1" applyAlignment="1">
      <alignment horizontal="center" vertical="center" wrapText="1"/>
    </xf>
    <xf numFmtId="0" fontId="32" fillId="9" borderId="7" xfId="2" applyNumberFormat="1" applyFont="1" applyFill="1" applyBorder="1" applyAlignment="1" applyProtection="1">
      <alignment horizontal="center" vertical="center"/>
      <protection locked="0"/>
    </xf>
    <xf numFmtId="0" fontId="32" fillId="9" borderId="7" xfId="2" applyNumberFormat="1" applyFont="1" applyFill="1" applyBorder="1" applyAlignment="1" applyProtection="1">
      <alignment vertical="center"/>
      <protection locked="0"/>
    </xf>
    <xf numFmtId="166" fontId="32" fillId="9" borderId="7" xfId="2" applyNumberFormat="1" applyFont="1" applyFill="1" applyBorder="1" applyAlignment="1">
      <alignment vertical="center"/>
    </xf>
    <xf numFmtId="166" fontId="32" fillId="9" borderId="7" xfId="2" applyNumberFormat="1" applyFont="1" applyFill="1" applyBorder="1" applyAlignment="1">
      <alignment horizontal="right" vertical="center"/>
    </xf>
    <xf numFmtId="166" fontId="32" fillId="9" borderId="7" xfId="2" applyNumberFormat="1" applyFont="1" applyFill="1" applyBorder="1" applyAlignment="1">
      <alignment horizontal="center" vertical="center"/>
    </xf>
    <xf numFmtId="166" fontId="29" fillId="9" borderId="7" xfId="2" applyNumberFormat="1" applyFont="1" applyFill="1" applyBorder="1" applyAlignment="1">
      <alignment horizontal="left" vertical="center"/>
    </xf>
    <xf numFmtId="166" fontId="28" fillId="9" borderId="7" xfId="13" applyNumberFormat="1" applyFont="1" applyFill="1" applyBorder="1" applyAlignment="1">
      <alignment horizontal="center" vertical="center"/>
    </xf>
    <xf numFmtId="0" fontId="32" fillId="9" borderId="10" xfId="2" applyNumberFormat="1" applyFont="1" applyFill="1" applyBorder="1" applyAlignment="1">
      <alignment horizontal="center" vertical="center" wrapText="1"/>
    </xf>
    <xf numFmtId="0" fontId="32" fillId="9" borderId="10" xfId="2" applyNumberFormat="1" applyFont="1" applyFill="1" applyBorder="1" applyAlignment="1" applyProtection="1">
      <alignment horizontal="center" vertical="center"/>
      <protection locked="0"/>
    </xf>
    <xf numFmtId="0" fontId="32" fillId="9" borderId="10" xfId="2" applyNumberFormat="1" applyFont="1" applyFill="1" applyBorder="1" applyAlignment="1" applyProtection="1">
      <alignment vertical="center"/>
      <protection locked="0"/>
    </xf>
    <xf numFmtId="166" fontId="32" fillId="9" borderId="10" xfId="2" applyNumberFormat="1" applyFont="1" applyFill="1" applyBorder="1" applyAlignment="1">
      <alignment vertical="center"/>
    </xf>
    <xf numFmtId="166" fontId="32" fillId="9" borderId="10" xfId="2" applyNumberFormat="1" applyFont="1" applyFill="1" applyBorder="1" applyAlignment="1">
      <alignment horizontal="right" vertical="center"/>
    </xf>
    <xf numFmtId="0" fontId="29" fillId="2" borderId="7" xfId="2" applyNumberFormat="1" applyFont="1" applyFill="1" applyBorder="1" applyAlignment="1">
      <alignment horizontal="left" vertical="center"/>
    </xf>
    <xf numFmtId="166" fontId="26" fillId="0" borderId="23" xfId="13" applyNumberFormat="1" applyFont="1" applyFill="1" applyBorder="1" applyAlignment="1">
      <alignment horizontal="center" vertical="center"/>
    </xf>
    <xf numFmtId="166" fontId="28" fillId="4" borderId="16" xfId="13" applyNumberFormat="1" applyFont="1" applyFill="1" applyBorder="1" applyAlignment="1">
      <alignment horizontal="center" vertical="center"/>
    </xf>
    <xf numFmtId="166" fontId="21" fillId="2" borderId="7" xfId="2" applyNumberFormat="1" applyFont="1" applyFill="1" applyBorder="1" applyAlignment="1">
      <alignment horizontal="center" vertical="center"/>
    </xf>
    <xf numFmtId="166" fontId="28" fillId="2" borderId="13" xfId="13" applyNumberFormat="1" applyFont="1" applyFill="1" applyBorder="1" applyAlignment="1">
      <alignment horizontal="center" vertical="center"/>
    </xf>
    <xf numFmtId="166" fontId="29" fillId="2" borderId="7" xfId="2" applyNumberFormat="1" applyFont="1" applyFill="1" applyBorder="1" applyAlignment="1">
      <alignment horizontal="left" vertical="center"/>
    </xf>
    <xf numFmtId="0" fontId="21" fillId="0" borderId="5" xfId="2" applyNumberFormat="1" applyFont="1" applyFill="1" applyBorder="1" applyAlignment="1">
      <alignment horizontal="left" vertical="center"/>
    </xf>
    <xf numFmtId="166" fontId="28" fillId="4" borderId="13" xfId="13" applyNumberFormat="1" applyFont="1" applyFill="1" applyBorder="1" applyAlignment="1">
      <alignment horizontal="center" vertical="center"/>
    </xf>
    <xf numFmtId="174" fontId="21" fillId="0" borderId="7" xfId="2" applyNumberFormat="1" applyFont="1" applyFill="1" applyBorder="1" applyAlignment="1">
      <alignment vertical="center"/>
    </xf>
    <xf numFmtId="166" fontId="21" fillId="0" borderId="13" xfId="13" applyNumberFormat="1" applyFont="1" applyFill="1" applyBorder="1" applyAlignment="1">
      <alignment horizontal="center" vertical="center"/>
    </xf>
    <xf numFmtId="166" fontId="21" fillId="0" borderId="7" xfId="12" applyNumberFormat="1" applyFont="1" applyFill="1" applyBorder="1" applyAlignment="1">
      <alignment horizontal="left" vertical="center" wrapText="1"/>
    </xf>
    <xf numFmtId="0" fontId="32" fillId="0" borderId="10" xfId="2" applyNumberFormat="1" applyFont="1" applyFill="1" applyBorder="1" applyAlignment="1" applyProtection="1">
      <alignment horizontal="center" vertical="center"/>
      <protection locked="0"/>
    </xf>
    <xf numFmtId="0" fontId="32" fillId="0" borderId="10" xfId="2" applyNumberFormat="1" applyFont="1" applyFill="1" applyBorder="1" applyAlignment="1" applyProtection="1">
      <alignment vertical="center"/>
      <protection locked="0"/>
    </xf>
    <xf numFmtId="166" fontId="30" fillId="0" borderId="7" xfId="11" applyNumberFormat="1" applyFont="1" applyFill="1" applyBorder="1" applyAlignment="1" applyProtection="1">
      <alignment horizontal="left" vertical="center"/>
    </xf>
    <xf numFmtId="11" fontId="21" fillId="0" borderId="7" xfId="0" applyNumberFormat="1" applyFont="1" applyFill="1" applyBorder="1" applyAlignment="1">
      <alignment vertical="center"/>
    </xf>
    <xf numFmtId="0" fontId="21" fillId="0" borderId="10" xfId="0" applyNumberFormat="1" applyFont="1" applyFill="1" applyBorder="1" applyAlignment="1">
      <alignment horizontal="left" vertical="center" wrapText="1"/>
    </xf>
    <xf numFmtId="14" fontId="20" fillId="0" borderId="7" xfId="12" applyNumberFormat="1" applyFont="1" applyFill="1" applyBorder="1" applyAlignment="1">
      <alignment vertical="center" wrapText="1"/>
    </xf>
    <xf numFmtId="0" fontId="21" fillId="0" borderId="10" xfId="2" applyNumberFormat="1" applyFont="1" applyFill="1" applyBorder="1" applyAlignment="1" applyProtection="1">
      <alignment vertical="center"/>
      <protection locked="0"/>
    </xf>
    <xf numFmtId="166" fontId="28" fillId="2" borderId="8" xfId="2" applyNumberFormat="1" applyFont="1" applyFill="1" applyBorder="1" applyAlignment="1">
      <alignment horizontal="center" vertical="center"/>
    </xf>
    <xf numFmtId="11" fontId="28" fillId="0" borderId="7" xfId="2" applyNumberFormat="1" applyFont="1" applyFill="1" applyBorder="1" applyAlignment="1">
      <alignment vertical="center"/>
    </xf>
    <xf numFmtId="0" fontId="28" fillId="0" borderId="10" xfId="2" applyNumberFormat="1" applyFont="1" applyFill="1" applyBorder="1" applyAlignment="1">
      <alignment horizontal="left" vertical="center" wrapText="1"/>
    </xf>
    <xf numFmtId="0" fontId="21" fillId="0" borderId="7" xfId="2" applyNumberFormat="1" applyFont="1" applyFill="1" applyBorder="1" applyAlignment="1">
      <alignment vertical="center"/>
    </xf>
    <xf numFmtId="0" fontId="21" fillId="0" borderId="10" xfId="2" applyNumberFormat="1" applyFont="1" applyFill="1" applyBorder="1" applyAlignment="1">
      <alignment horizontal="center" vertical="center" wrapText="1"/>
    </xf>
    <xf numFmtId="166" fontId="31" fillId="0" borderId="0" xfId="13" applyNumberFormat="1" applyFont="1" applyFill="1" applyBorder="1" applyAlignment="1">
      <alignment horizontal="left" vertical="center"/>
    </xf>
    <xf numFmtId="1" fontId="21" fillId="0" borderId="7" xfId="2" applyNumberFormat="1" applyFont="1" applyFill="1" applyBorder="1" applyAlignment="1">
      <alignment horizontal="left" vertical="center"/>
    </xf>
    <xf numFmtId="173" fontId="21" fillId="0" borderId="7" xfId="2" applyNumberFormat="1" applyFont="1" applyFill="1" applyBorder="1" applyAlignment="1">
      <alignment horizontal="left" vertical="center"/>
    </xf>
    <xf numFmtId="177" fontId="21" fillId="0" borderId="7" xfId="2" applyNumberFormat="1" applyFont="1" applyFill="1" applyBorder="1" applyAlignment="1">
      <alignment horizontal="left" vertical="center"/>
    </xf>
    <xf numFmtId="1" fontId="21" fillId="0" borderId="7" xfId="13" applyNumberFormat="1" applyFont="1" applyFill="1" applyBorder="1" applyAlignment="1">
      <alignment horizontal="center" vertical="center"/>
    </xf>
    <xf numFmtId="0" fontId="21" fillId="0" borderId="0" xfId="2" applyNumberFormat="1" applyFont="1" applyFill="1" applyBorder="1" applyAlignment="1">
      <alignment vertical="center"/>
    </xf>
    <xf numFmtId="1" fontId="21" fillId="0" borderId="0" xfId="2" applyNumberFormat="1" applyFont="1" applyFill="1" applyBorder="1" applyAlignment="1">
      <alignment horizontal="center" vertical="center"/>
    </xf>
    <xf numFmtId="166" fontId="21" fillId="0" borderId="7" xfId="13" applyNumberFormat="1" applyFont="1" applyFill="1" applyBorder="1" applyAlignment="1">
      <alignment horizontal="left" vertical="center"/>
    </xf>
    <xf numFmtId="166" fontId="32" fillId="0" borderId="10" xfId="2" applyNumberFormat="1" applyFont="1" applyFill="1" applyBorder="1" applyAlignment="1">
      <alignment horizontal="right" vertical="center"/>
    </xf>
    <xf numFmtId="0" fontId="21" fillId="0" borderId="10" xfId="2" applyNumberFormat="1" applyFont="1" applyFill="1" applyBorder="1" applyAlignment="1" applyProtection="1">
      <alignment horizontal="left" vertical="center"/>
      <protection locked="0"/>
    </xf>
    <xf numFmtId="0" fontId="21" fillId="0" borderId="10" xfId="2" quotePrefix="1" applyNumberFormat="1" applyFont="1" applyFill="1" applyBorder="1" applyAlignment="1">
      <alignment horizontal="left" vertical="center"/>
    </xf>
    <xf numFmtId="0" fontId="21" fillId="0" borderId="7" xfId="2" quotePrefix="1" applyNumberFormat="1" applyFont="1" applyFill="1" applyBorder="1" applyAlignment="1">
      <alignment horizontal="left" vertical="center"/>
    </xf>
    <xf numFmtId="1" fontId="21" fillId="0" borderId="5" xfId="2" applyNumberFormat="1" applyFont="1" applyFill="1" applyBorder="1" applyAlignment="1">
      <alignment horizontal="center" vertical="center"/>
    </xf>
    <xf numFmtId="166" fontId="21" fillId="0" borderId="5" xfId="2" applyNumberFormat="1" applyFont="1" applyFill="1" applyBorder="1" applyAlignment="1">
      <alignment vertical="center"/>
    </xf>
    <xf numFmtId="166" fontId="21" fillId="0" borderId="16" xfId="2" applyNumberFormat="1" applyFont="1" applyFill="1" applyBorder="1" applyAlignment="1">
      <alignment vertical="center"/>
    </xf>
    <xf numFmtId="1" fontId="20" fillId="0" borderId="7" xfId="2" applyNumberFormat="1" applyFont="1" applyFill="1" applyBorder="1" applyAlignment="1">
      <alignment horizontal="center" vertical="center"/>
    </xf>
    <xf numFmtId="0" fontId="21" fillId="0" borderId="5" xfId="2" quotePrefix="1" applyNumberFormat="1" applyFont="1" applyFill="1" applyBorder="1" applyAlignment="1">
      <alignment horizontal="left" vertical="center"/>
    </xf>
    <xf numFmtId="1" fontId="20" fillId="0" borderId="5" xfId="2" applyNumberFormat="1" applyFont="1" applyFill="1" applyBorder="1" applyAlignment="1">
      <alignment horizontal="center" vertical="center"/>
    </xf>
    <xf numFmtId="0" fontId="21" fillId="0" borderId="5" xfId="2" applyNumberFormat="1" applyFont="1" applyFill="1" applyBorder="1" applyAlignment="1">
      <alignment vertical="center"/>
    </xf>
    <xf numFmtId="1" fontId="21" fillId="0" borderId="5" xfId="2" applyNumberFormat="1" applyFont="1" applyFill="1" applyBorder="1" applyAlignment="1">
      <alignment horizontal="left" vertical="center"/>
    </xf>
    <xf numFmtId="173" fontId="21" fillId="0" borderId="5" xfId="2" applyNumberFormat="1" applyFont="1" applyFill="1" applyBorder="1" applyAlignment="1">
      <alignment horizontal="left" vertical="center"/>
    </xf>
    <xf numFmtId="1" fontId="20" fillId="0" borderId="8" xfId="0" applyNumberFormat="1" applyFont="1" applyFill="1" applyBorder="1" applyAlignment="1">
      <alignment horizontal="center" vertical="center"/>
    </xf>
    <xf numFmtId="0" fontId="21" fillId="0" borderId="10" xfId="2" quotePrefix="1" applyNumberFormat="1" applyFont="1" applyFill="1" applyBorder="1" applyAlignment="1">
      <alignment horizontal="right" vertical="center"/>
    </xf>
    <xf numFmtId="0" fontId="21" fillId="0" borderId="10" xfId="2" quotePrefix="1" applyNumberFormat="1" applyFont="1" applyFill="1" applyBorder="1" applyAlignment="1" applyProtection="1">
      <alignment horizontal="center" vertical="center"/>
      <protection locked="0"/>
    </xf>
    <xf numFmtId="0" fontId="21" fillId="0" borderId="7" xfId="2" applyNumberFormat="1" applyFont="1" applyFill="1" applyBorder="1" applyAlignment="1">
      <alignment horizontal="left" vertical="center" wrapText="1"/>
    </xf>
    <xf numFmtId="166" fontId="21" fillId="0" borderId="10" xfId="2" quotePrefix="1" applyNumberFormat="1" applyFont="1" applyFill="1" applyBorder="1" applyAlignment="1">
      <alignment horizontal="right" vertical="center"/>
    </xf>
    <xf numFmtId="166" fontId="21" fillId="0" borderId="10" xfId="2" quotePrefix="1" applyNumberFormat="1" applyFont="1" applyFill="1" applyBorder="1" applyAlignment="1">
      <alignment horizontal="left" vertical="center"/>
    </xf>
    <xf numFmtId="166" fontId="21" fillId="0" borderId="10" xfId="2" applyNumberFormat="1" applyFont="1" applyFill="1" applyBorder="1" applyAlignment="1">
      <alignment horizontal="right" vertical="center"/>
    </xf>
    <xf numFmtId="0" fontId="21" fillId="0" borderId="10" xfId="2" applyNumberFormat="1" applyFont="1" applyFill="1" applyBorder="1" applyAlignment="1">
      <alignment horizontal="center" vertical="center"/>
    </xf>
    <xf numFmtId="173" fontId="37" fillId="0" borderId="7" xfId="2" applyNumberFormat="1" applyFont="1" applyFill="1" applyBorder="1" applyAlignment="1">
      <alignment horizontal="right" vertical="center"/>
    </xf>
    <xf numFmtId="166" fontId="28" fillId="0" borderId="7" xfId="2" applyNumberFormat="1" applyFont="1" applyFill="1" applyBorder="1" applyAlignment="1">
      <alignment horizontal="left" vertical="center" wrapText="1"/>
    </xf>
    <xf numFmtId="0" fontId="28" fillId="0" borderId="10" xfId="2" applyNumberFormat="1" applyFont="1" applyFill="1" applyBorder="1" applyAlignment="1">
      <alignment horizontal="center" vertical="center"/>
    </xf>
    <xf numFmtId="11" fontId="37" fillId="0" borderId="7" xfId="2" applyNumberFormat="1" applyFont="1" applyFill="1" applyBorder="1" applyAlignment="1">
      <alignment vertical="center"/>
    </xf>
    <xf numFmtId="166" fontId="28" fillId="0" borderId="13" xfId="13" applyNumberFormat="1" applyFont="1" applyFill="1" applyBorder="1" applyAlignment="1">
      <alignment horizontal="center" vertical="center"/>
    </xf>
    <xf numFmtId="166" fontId="28" fillId="2" borderId="7" xfId="2" applyNumberFormat="1" applyFont="1" applyFill="1" applyBorder="1" applyAlignment="1">
      <alignment horizontal="right" vertical="center"/>
    </xf>
    <xf numFmtId="0" fontId="37" fillId="0" borderId="7" xfId="2" applyNumberFormat="1" applyFont="1" applyFill="1" applyBorder="1" applyAlignment="1">
      <alignment horizontal="left" vertical="center"/>
    </xf>
    <xf numFmtId="166" fontId="37" fillId="0" borderId="7" xfId="2" applyNumberFormat="1" applyFont="1" applyFill="1" applyBorder="1" applyAlignment="1">
      <alignment vertical="center"/>
    </xf>
    <xf numFmtId="177" fontId="37" fillId="0" borderId="7" xfId="2" applyNumberFormat="1" applyFont="1" applyFill="1" applyBorder="1" applyAlignment="1">
      <alignment horizontal="right" vertical="center"/>
    </xf>
    <xf numFmtId="1" fontId="37" fillId="0" borderId="7" xfId="2" applyNumberFormat="1" applyFont="1" applyFill="1" applyBorder="1" applyAlignment="1">
      <alignment horizontal="center" vertical="center"/>
    </xf>
    <xf numFmtId="14" fontId="37" fillId="0" borderId="7" xfId="2" applyNumberFormat="1" applyFont="1" applyFill="1" applyBorder="1" applyAlignment="1">
      <alignment vertical="center" wrapText="1"/>
    </xf>
    <xf numFmtId="0" fontId="32" fillId="2" borderId="7" xfId="2" applyNumberFormat="1" applyFont="1" applyFill="1" applyBorder="1" applyAlignment="1">
      <alignment vertical="center"/>
    </xf>
    <xf numFmtId="0" fontId="32" fillId="2" borderId="7" xfId="2" applyNumberFormat="1" applyFont="1" applyFill="1" applyBorder="1" applyAlignment="1">
      <alignment horizontal="left" vertical="center"/>
    </xf>
    <xf numFmtId="14" fontId="32" fillId="2" borderId="7" xfId="2" applyNumberFormat="1" applyFont="1" applyFill="1" applyBorder="1" applyAlignment="1">
      <alignment vertical="center" wrapText="1"/>
    </xf>
    <xf numFmtId="0" fontId="32" fillId="2" borderId="10" xfId="2" applyNumberFormat="1" applyFont="1" applyFill="1" applyBorder="1" applyAlignment="1">
      <alignment vertical="center"/>
    </xf>
    <xf numFmtId="0" fontId="35" fillId="0" borderId="10" xfId="2" applyNumberFormat="1" applyFont="1" applyFill="1" applyBorder="1" applyAlignment="1" applyProtection="1">
      <alignment horizontal="center" vertical="center"/>
      <protection locked="0"/>
    </xf>
    <xf numFmtId="0" fontId="35" fillId="0" borderId="10" xfId="2" applyNumberFormat="1" applyFont="1" applyFill="1" applyBorder="1" applyAlignment="1" applyProtection="1">
      <alignment vertical="center"/>
      <protection locked="0"/>
    </xf>
    <xf numFmtId="166" fontId="35" fillId="0" borderId="10" xfId="2" applyNumberFormat="1" applyFont="1" applyFill="1" applyBorder="1" applyAlignment="1">
      <alignment horizontal="right" vertical="center"/>
    </xf>
    <xf numFmtId="166" fontId="37" fillId="0" borderId="10" xfId="2" applyNumberFormat="1" applyFont="1" applyFill="1" applyBorder="1" applyAlignment="1">
      <alignment vertical="center"/>
    </xf>
    <xf numFmtId="0" fontId="37" fillId="0" borderId="10" xfId="2" applyNumberFormat="1" applyFont="1" applyFill="1" applyBorder="1" applyAlignment="1">
      <alignment horizontal="center" vertical="center" wrapText="1"/>
    </xf>
    <xf numFmtId="0" fontId="37" fillId="0" borderId="10" xfId="2" applyNumberFormat="1" applyFont="1" applyFill="1" applyBorder="1" applyAlignment="1" applyProtection="1">
      <alignment horizontal="center" vertical="center"/>
      <protection locked="0"/>
    </xf>
    <xf numFmtId="0" fontId="37" fillId="0" borderId="10" xfId="2" applyNumberFormat="1" applyFont="1" applyFill="1" applyBorder="1" applyAlignment="1" applyProtection="1">
      <alignment vertical="center"/>
      <protection locked="0"/>
    </xf>
    <xf numFmtId="166" fontId="37" fillId="0" borderId="10" xfId="2" applyNumberFormat="1" applyFont="1" applyFill="1" applyBorder="1" applyAlignment="1">
      <alignment horizontal="right" vertical="center"/>
    </xf>
    <xf numFmtId="11" fontId="21" fillId="0" borderId="7" xfId="2" applyNumberFormat="1" applyFont="1" applyFill="1" applyBorder="1" applyAlignment="1">
      <alignment vertical="center" wrapText="1"/>
    </xf>
    <xf numFmtId="166" fontId="21" fillId="0" borderId="7" xfId="2" quotePrefix="1" applyNumberFormat="1" applyFont="1" applyFill="1" applyBorder="1" applyAlignment="1">
      <alignment horizontal="left" vertical="center"/>
    </xf>
    <xf numFmtId="14" fontId="21" fillId="0" borderId="7" xfId="2" applyNumberFormat="1" applyFont="1" applyFill="1" applyBorder="1" applyAlignment="1">
      <alignment horizontal="left" vertical="center"/>
    </xf>
    <xf numFmtId="166" fontId="28" fillId="2" borderId="23" xfId="13" applyNumberFormat="1" applyFont="1" applyFill="1" applyBorder="1" applyAlignment="1">
      <alignment horizontal="center" vertical="center"/>
    </xf>
    <xf numFmtId="177" fontId="32" fillId="2" borderId="8" xfId="2" applyNumberFormat="1" applyFont="1" applyFill="1" applyBorder="1" applyAlignment="1">
      <alignment horizontal="right" vertical="center"/>
    </xf>
    <xf numFmtId="177" fontId="32" fillId="2" borderId="8" xfId="2" applyNumberFormat="1" applyFont="1" applyFill="1" applyBorder="1" applyAlignment="1">
      <alignment horizontal="left" vertical="center"/>
    </xf>
    <xf numFmtId="11" fontId="32" fillId="2" borderId="8" xfId="2" applyNumberFormat="1" applyFont="1" applyFill="1" applyBorder="1" applyAlignment="1">
      <alignment vertical="center"/>
    </xf>
    <xf numFmtId="1" fontId="32" fillId="2" borderId="8" xfId="2" applyNumberFormat="1" applyFont="1" applyFill="1" applyBorder="1" applyAlignment="1">
      <alignment horizontal="right" vertical="center"/>
    </xf>
    <xf numFmtId="173" fontId="32" fillId="2" borderId="8" xfId="2" applyNumberFormat="1" applyFont="1" applyFill="1" applyBorder="1" applyAlignment="1">
      <alignment horizontal="right" vertical="center"/>
    </xf>
    <xf numFmtId="1" fontId="32" fillId="2" borderId="8" xfId="2" applyNumberFormat="1" applyFont="1" applyFill="1" applyBorder="1" applyAlignment="1">
      <alignment horizontal="center" vertical="center"/>
    </xf>
    <xf numFmtId="166" fontId="28" fillId="2" borderId="8" xfId="2" applyNumberFormat="1" applyFont="1" applyFill="1" applyBorder="1" applyAlignment="1">
      <alignment vertical="center"/>
    </xf>
    <xf numFmtId="1" fontId="28" fillId="2" borderId="8" xfId="2" applyNumberFormat="1" applyFont="1" applyFill="1" applyBorder="1" applyAlignment="1">
      <alignment horizontal="center" vertical="center"/>
    </xf>
    <xf numFmtId="14" fontId="28" fillId="2" borderId="8" xfId="2" applyNumberFormat="1" applyFont="1" applyFill="1" applyBorder="1" applyAlignment="1">
      <alignment vertical="center" wrapText="1"/>
    </xf>
    <xf numFmtId="166" fontId="28" fillId="2" borderId="14" xfId="2" applyNumberFormat="1" applyFont="1" applyFill="1" applyBorder="1" applyAlignment="1">
      <alignment vertical="center"/>
    </xf>
    <xf numFmtId="11" fontId="32" fillId="2" borderId="14" xfId="2" applyNumberFormat="1" applyFont="1" applyFill="1" applyBorder="1" applyAlignment="1">
      <alignment horizontal="center" vertical="center" wrapText="1"/>
    </xf>
    <xf numFmtId="0" fontId="32" fillId="2" borderId="14" xfId="2" applyNumberFormat="1" applyFont="1" applyFill="1" applyBorder="1" applyAlignment="1" applyProtection="1">
      <alignment horizontal="center" vertical="center"/>
      <protection locked="0"/>
    </xf>
    <xf numFmtId="0" fontId="32" fillId="2" borderId="14" xfId="2" applyNumberFormat="1" applyFont="1" applyFill="1" applyBorder="1" applyAlignment="1" applyProtection="1">
      <alignment vertical="center"/>
      <protection locked="0"/>
    </xf>
    <xf numFmtId="166" fontId="32" fillId="2" borderId="14" xfId="2" applyNumberFormat="1" applyFont="1" applyFill="1" applyBorder="1" applyAlignment="1">
      <alignment vertical="center"/>
    </xf>
    <xf numFmtId="166" fontId="32" fillId="2" borderId="14" xfId="2" applyNumberFormat="1" applyFont="1" applyFill="1" applyBorder="1" applyAlignment="1">
      <alignment horizontal="right" vertical="center"/>
    </xf>
    <xf numFmtId="166" fontId="28" fillId="2" borderId="17" xfId="2" applyNumberFormat="1" applyFont="1" applyFill="1" applyBorder="1" applyAlignment="1">
      <alignment vertical="center"/>
    </xf>
    <xf numFmtId="166" fontId="21" fillId="2" borderId="17" xfId="2" applyNumberFormat="1" applyFont="1" applyFill="1" applyBorder="1" applyAlignment="1">
      <alignment horizontal="left" vertical="center"/>
    </xf>
    <xf numFmtId="166" fontId="21" fillId="2" borderId="8" xfId="2" applyNumberFormat="1" applyFont="1" applyFill="1" applyBorder="1" applyAlignment="1">
      <alignment horizontal="left" vertical="center"/>
    </xf>
    <xf numFmtId="166" fontId="28" fillId="2" borderId="8" xfId="2" applyNumberFormat="1" applyFont="1" applyFill="1" applyBorder="1" applyAlignment="1">
      <alignment horizontal="left" vertical="center" wrapText="1"/>
    </xf>
    <xf numFmtId="0" fontId="28" fillId="2" borderId="8" xfId="2" applyNumberFormat="1" applyFont="1" applyFill="1" applyBorder="1" applyAlignment="1">
      <alignment horizontal="center" vertical="center"/>
    </xf>
    <xf numFmtId="177" fontId="28" fillId="2" borderId="4" xfId="2" applyNumberFormat="1" applyFont="1" applyFill="1" applyBorder="1" applyAlignment="1">
      <alignment horizontal="right" vertical="center"/>
    </xf>
    <xf numFmtId="177" fontId="28" fillId="2" borderId="4" xfId="2" applyNumberFormat="1" applyFont="1" applyFill="1" applyBorder="1" applyAlignment="1">
      <alignment horizontal="left" vertical="center"/>
    </xf>
    <xf numFmtId="11" fontId="28" fillId="2" borderId="4" xfId="2" applyNumberFormat="1" applyFont="1" applyFill="1" applyBorder="1" applyAlignment="1">
      <alignment vertical="center"/>
    </xf>
    <xf numFmtId="166" fontId="28" fillId="2" borderId="4" xfId="2" applyNumberFormat="1" applyFont="1" applyFill="1" applyBorder="1" applyAlignment="1">
      <alignment horizontal="center" vertical="center" wrapText="1"/>
    </xf>
    <xf numFmtId="166" fontId="28" fillId="2" borderId="4" xfId="2" applyNumberFormat="1" applyFont="1" applyFill="1" applyBorder="1" applyAlignment="1">
      <alignment horizontal="center" vertical="center"/>
    </xf>
    <xf numFmtId="1" fontId="28" fillId="2" borderId="4" xfId="2" applyNumberFormat="1" applyFont="1" applyFill="1" applyBorder="1" applyAlignment="1">
      <alignment horizontal="right" vertical="center"/>
    </xf>
    <xf numFmtId="173" fontId="28" fillId="2" borderId="4" xfId="2" applyNumberFormat="1" applyFont="1" applyFill="1" applyBorder="1" applyAlignment="1">
      <alignment horizontal="right" vertical="center"/>
    </xf>
    <xf numFmtId="1" fontId="28" fillId="2" borderId="4" xfId="2" applyNumberFormat="1" applyFont="1" applyFill="1" applyBorder="1" applyAlignment="1">
      <alignment horizontal="center" vertical="center"/>
    </xf>
    <xf numFmtId="11" fontId="28" fillId="2" borderId="4" xfId="2" applyNumberFormat="1" applyFont="1" applyFill="1" applyBorder="1" applyAlignment="1">
      <alignment horizontal="center" vertical="center"/>
    </xf>
    <xf numFmtId="14" fontId="28" fillId="2" borderId="4" xfId="2" applyNumberFormat="1" applyFont="1" applyFill="1" applyBorder="1" applyAlignment="1">
      <alignment vertical="center" wrapText="1"/>
    </xf>
    <xf numFmtId="11" fontId="28" fillId="2" borderId="4" xfId="2" applyNumberFormat="1" applyFont="1" applyFill="1" applyBorder="1" applyAlignment="1">
      <alignment horizontal="center" vertical="center" wrapText="1"/>
    </xf>
    <xf numFmtId="0" fontId="28" fillId="2" borderId="4" xfId="2" applyNumberFormat="1" applyFont="1" applyFill="1" applyBorder="1" applyAlignment="1" applyProtection="1">
      <alignment horizontal="center" vertical="center"/>
      <protection locked="0"/>
    </xf>
    <xf numFmtId="0" fontId="28" fillId="2" borderId="4" xfId="2" applyNumberFormat="1" applyFont="1" applyFill="1" applyBorder="1" applyAlignment="1" applyProtection="1">
      <alignment vertical="center"/>
      <protection locked="0"/>
    </xf>
    <xf numFmtId="166" fontId="28" fillId="2" borderId="4" xfId="2" applyNumberFormat="1" applyFont="1" applyFill="1" applyBorder="1" applyAlignment="1">
      <alignment vertical="center"/>
    </xf>
    <xf numFmtId="166" fontId="28" fillId="2" borderId="4" xfId="2" applyNumberFormat="1" applyFont="1" applyFill="1" applyBorder="1" applyAlignment="1">
      <alignment horizontal="right" vertical="center"/>
    </xf>
    <xf numFmtId="166" fontId="21" fillId="2" borderId="4" xfId="2" applyNumberFormat="1" applyFont="1" applyFill="1" applyBorder="1" applyAlignment="1">
      <alignment horizontal="left" vertical="center"/>
    </xf>
    <xf numFmtId="166" fontId="28" fillId="2" borderId="4" xfId="2" applyNumberFormat="1" applyFont="1" applyFill="1" applyBorder="1" applyAlignment="1">
      <alignment horizontal="left" vertical="center" wrapText="1"/>
    </xf>
    <xf numFmtId="0" fontId="28" fillId="2" borderId="4" xfId="2" applyNumberFormat="1" applyFont="1" applyFill="1" applyBorder="1" applyAlignment="1">
      <alignment horizontal="center" vertical="center"/>
    </xf>
    <xf numFmtId="166" fontId="28" fillId="2" borderId="6" xfId="13" applyNumberFormat="1" applyFont="1" applyFill="1" applyBorder="1" applyAlignment="1">
      <alignment horizontal="center" vertical="center"/>
    </xf>
    <xf numFmtId="177" fontId="28" fillId="2" borderId="6" xfId="2" applyNumberFormat="1" applyFont="1" applyFill="1" applyBorder="1" applyAlignment="1">
      <alignment horizontal="right" vertical="center"/>
    </xf>
    <xf numFmtId="177" fontId="28" fillId="2" borderId="6" xfId="2" applyNumberFormat="1" applyFont="1" applyFill="1" applyBorder="1" applyAlignment="1">
      <alignment horizontal="left" vertical="center"/>
    </xf>
    <xf numFmtId="11" fontId="28" fillId="2" borderId="5" xfId="2" applyNumberFormat="1" applyFont="1" applyFill="1" applyBorder="1" applyAlignment="1">
      <alignment vertical="center"/>
    </xf>
    <xf numFmtId="166" fontId="28" fillId="2" borderId="6" xfId="2" applyNumberFormat="1" applyFont="1" applyFill="1" applyBorder="1" applyAlignment="1">
      <alignment horizontal="center" vertical="center"/>
    </xf>
    <xf numFmtId="1" fontId="28" fillId="2" borderId="6" xfId="2" applyNumberFormat="1" applyFont="1" applyFill="1" applyBorder="1" applyAlignment="1">
      <alignment horizontal="right" vertical="center"/>
    </xf>
    <xf numFmtId="173" fontId="28" fillId="2" borderId="6" xfId="2" applyNumberFormat="1" applyFont="1" applyFill="1" applyBorder="1" applyAlignment="1">
      <alignment horizontal="right" vertical="center"/>
    </xf>
    <xf numFmtId="1" fontId="28" fillId="2" borderId="6" xfId="2" applyNumberFormat="1" applyFont="1" applyFill="1" applyBorder="1" applyAlignment="1">
      <alignment horizontal="center" vertical="center"/>
    </xf>
    <xf numFmtId="166" fontId="21" fillId="2" borderId="6" xfId="2" applyNumberFormat="1" applyFont="1" applyFill="1" applyBorder="1" applyAlignment="1">
      <alignment horizontal="left" vertical="center"/>
    </xf>
    <xf numFmtId="11" fontId="28" fillId="2" borderId="5" xfId="2" applyNumberFormat="1" applyFont="1" applyFill="1" applyBorder="1" applyAlignment="1">
      <alignment horizontal="center" vertical="center"/>
    </xf>
    <xf numFmtId="1" fontId="21" fillId="2" borderId="6" xfId="2" applyNumberFormat="1" applyFont="1" applyFill="1" applyBorder="1" applyAlignment="1">
      <alignment horizontal="center" vertical="center" wrapText="1"/>
    </xf>
    <xf numFmtId="14" fontId="21" fillId="2" borderId="6" xfId="2" applyNumberFormat="1" applyFont="1" applyFill="1" applyBorder="1" applyAlignment="1">
      <alignment vertical="center" wrapText="1"/>
    </xf>
    <xf numFmtId="11" fontId="28" fillId="2" borderId="5" xfId="2" applyNumberFormat="1" applyFont="1" applyFill="1" applyBorder="1" applyAlignment="1">
      <alignment horizontal="center" vertical="center" wrapText="1"/>
    </xf>
    <xf numFmtId="49" fontId="28" fillId="2" borderId="5" xfId="2" applyNumberFormat="1" applyFont="1" applyFill="1" applyBorder="1" applyAlignment="1" applyProtection="1">
      <alignment horizontal="center" vertical="center"/>
      <protection locked="0"/>
    </xf>
    <xf numFmtId="49" fontId="28" fillId="2" borderId="5" xfId="2" applyNumberFormat="1" applyFont="1" applyFill="1" applyBorder="1" applyAlignment="1" applyProtection="1">
      <alignment vertical="center"/>
      <protection locked="0"/>
    </xf>
    <xf numFmtId="166" fontId="28" fillId="2" borderId="5" xfId="2" applyNumberFormat="1" applyFont="1" applyFill="1" applyBorder="1" applyAlignment="1">
      <alignment vertical="center"/>
    </xf>
    <xf numFmtId="166" fontId="28" fillId="2" borderId="5" xfId="2" applyNumberFormat="1" applyFont="1" applyFill="1" applyBorder="1" applyAlignment="1">
      <alignment horizontal="right" vertical="center"/>
    </xf>
    <xf numFmtId="166" fontId="28" fillId="2" borderId="3" xfId="2" applyNumberFormat="1" applyFont="1" applyFill="1" applyBorder="1" applyAlignment="1">
      <alignment horizontal="center" vertical="center"/>
    </xf>
    <xf numFmtId="166" fontId="21" fillId="2" borderId="5" xfId="2" applyNumberFormat="1" applyFont="1" applyFill="1" applyBorder="1" applyAlignment="1">
      <alignment horizontal="left" vertical="center"/>
    </xf>
    <xf numFmtId="166" fontId="21" fillId="2" borderId="6" xfId="2" applyNumberFormat="1" applyFont="1" applyFill="1" applyBorder="1" applyAlignment="1">
      <alignment horizontal="left" vertical="center" wrapText="1"/>
    </xf>
    <xf numFmtId="0" fontId="21" fillId="2" borderId="5" xfId="2" applyNumberFormat="1" applyFont="1" applyFill="1" applyBorder="1" applyAlignment="1">
      <alignment horizontal="left" vertical="center" wrapText="1"/>
    </xf>
    <xf numFmtId="166" fontId="28" fillId="2" borderId="15" xfId="13" applyNumberFormat="1" applyFont="1" applyFill="1" applyBorder="1" applyAlignment="1">
      <alignment horizontal="center" vertical="center"/>
    </xf>
    <xf numFmtId="177" fontId="28" fillId="2" borderId="15" xfId="2" applyNumberFormat="1" applyFont="1" applyFill="1" applyBorder="1" applyAlignment="1">
      <alignment horizontal="right" vertical="center"/>
    </xf>
    <xf numFmtId="177" fontId="28" fillId="2" borderId="15" xfId="2" applyNumberFormat="1" applyFont="1" applyFill="1" applyBorder="1" applyAlignment="1">
      <alignment horizontal="left" vertical="center"/>
    </xf>
    <xf numFmtId="11" fontId="28" fillId="2" borderId="15" xfId="2" applyNumberFormat="1" applyFont="1" applyFill="1" applyBorder="1" applyAlignment="1">
      <alignment vertical="center"/>
    </xf>
    <xf numFmtId="166" fontId="28" fillId="2" borderId="15" xfId="2" applyNumberFormat="1" applyFont="1" applyFill="1" applyBorder="1" applyAlignment="1">
      <alignment horizontal="center" vertical="center"/>
    </xf>
    <xf numFmtId="1" fontId="28" fillId="2" borderId="15" xfId="2" applyNumberFormat="1" applyFont="1" applyFill="1" applyBorder="1" applyAlignment="1">
      <alignment horizontal="right" vertical="center"/>
    </xf>
    <xf numFmtId="173" fontId="28" fillId="2" borderId="15" xfId="2" applyNumberFormat="1" applyFont="1" applyFill="1" applyBorder="1" applyAlignment="1">
      <alignment horizontal="right" vertical="center"/>
    </xf>
    <xf numFmtId="1" fontId="28" fillId="2" borderId="15" xfId="2" applyNumberFormat="1" applyFont="1" applyFill="1" applyBorder="1" applyAlignment="1">
      <alignment horizontal="center" vertical="center"/>
    </xf>
    <xf numFmtId="166" fontId="21" fillId="2" borderId="15" xfId="2" applyNumberFormat="1" applyFont="1" applyFill="1" applyBorder="1" applyAlignment="1">
      <alignment horizontal="left" vertical="center"/>
    </xf>
    <xf numFmtId="11" fontId="28" fillId="2" borderId="15" xfId="2" applyNumberFormat="1" applyFont="1" applyFill="1" applyBorder="1" applyAlignment="1">
      <alignment horizontal="center" vertical="center"/>
    </xf>
    <xf numFmtId="1" fontId="21" fillId="2" borderId="15" xfId="2" applyNumberFormat="1" applyFont="1" applyFill="1" applyBorder="1" applyAlignment="1">
      <alignment horizontal="center" vertical="center" wrapText="1"/>
    </xf>
    <xf numFmtId="14" fontId="21" fillId="2" borderId="15" xfId="2" applyNumberFormat="1" applyFont="1" applyFill="1" applyBorder="1" applyAlignment="1">
      <alignment vertical="center" wrapText="1"/>
    </xf>
    <xf numFmtId="11" fontId="28" fillId="2" borderId="15" xfId="2" applyNumberFormat="1" applyFont="1" applyFill="1" applyBorder="1" applyAlignment="1">
      <alignment horizontal="center" vertical="center" wrapText="1"/>
    </xf>
    <xf numFmtId="49" fontId="28" fillId="2" borderId="15" xfId="2" applyNumberFormat="1" applyFont="1" applyFill="1" applyBorder="1" applyAlignment="1" applyProtection="1">
      <alignment horizontal="center" vertical="center"/>
      <protection locked="0"/>
    </xf>
    <xf numFmtId="49" fontId="28" fillId="2" borderId="15" xfId="2" applyNumberFormat="1" applyFont="1" applyFill="1" applyBorder="1" applyAlignment="1" applyProtection="1">
      <alignment vertical="center"/>
      <protection locked="0"/>
    </xf>
    <xf numFmtId="166" fontId="28" fillId="2" borderId="15" xfId="2" applyNumberFormat="1" applyFont="1" applyFill="1" applyBorder="1" applyAlignment="1">
      <alignment vertical="center"/>
    </xf>
    <xf numFmtId="166" fontId="28" fillId="2" borderId="15" xfId="2" applyNumberFormat="1" applyFont="1" applyFill="1" applyBorder="1" applyAlignment="1">
      <alignment horizontal="right" vertical="center"/>
    </xf>
    <xf numFmtId="166" fontId="21" fillId="2" borderId="15" xfId="2" applyNumberFormat="1" applyFont="1" applyFill="1" applyBorder="1" applyAlignment="1">
      <alignment horizontal="left" vertical="center" wrapText="1"/>
    </xf>
    <xf numFmtId="0" fontId="21" fillId="2" borderId="15" xfId="2" applyNumberFormat="1" applyFont="1" applyFill="1" applyBorder="1" applyAlignment="1">
      <alignment horizontal="left" vertical="center" wrapText="1"/>
    </xf>
    <xf numFmtId="14" fontId="18" fillId="0" borderId="0" xfId="13" applyNumberFormat="1" applyFont="1" applyFill="1" applyBorder="1" applyAlignment="1">
      <alignment vertical="center" wrapText="1"/>
    </xf>
    <xf numFmtId="166" fontId="22" fillId="0" borderId="11" xfId="2" applyNumberFormat="1" applyFont="1" applyBorder="1" applyAlignment="1">
      <alignment vertical="center"/>
    </xf>
    <xf numFmtId="10" fontId="22" fillId="0" borderId="11" xfId="2" applyNumberFormat="1" applyFont="1" applyBorder="1" applyAlignment="1">
      <alignment vertical="center"/>
    </xf>
    <xf numFmtId="166" fontId="18" fillId="0" borderId="0" xfId="13" applyNumberFormat="1" applyFont="1" applyFill="1" applyBorder="1" applyAlignment="1">
      <alignment horizontal="left" vertical="center" wrapText="1"/>
    </xf>
    <xf numFmtId="166" fontId="22" fillId="0" borderId="0" xfId="2" applyNumberFormat="1" applyFont="1" applyBorder="1" applyAlignment="1">
      <alignment vertical="center"/>
    </xf>
    <xf numFmtId="14" fontId="46" fillId="0" borderId="0" xfId="2" applyNumberFormat="1" applyFont="1" applyBorder="1" applyAlignment="1">
      <alignment vertical="center" wrapText="1"/>
    </xf>
    <xf numFmtId="166" fontId="46" fillId="0" borderId="0" xfId="2" applyNumberFormat="1" applyFont="1" applyBorder="1" applyAlignment="1">
      <alignment horizontal="left" vertical="center" wrapText="1"/>
    </xf>
    <xf numFmtId="14" fontId="50" fillId="0" borderId="0" xfId="2" applyNumberFormat="1" applyFont="1" applyBorder="1" applyAlignment="1">
      <alignment vertical="center" wrapText="1"/>
    </xf>
    <xf numFmtId="166" fontId="50" fillId="0" borderId="0" xfId="2" applyNumberFormat="1" applyFont="1" applyBorder="1" applyAlignment="1">
      <alignment horizontal="left" vertical="center" wrapText="1"/>
    </xf>
    <xf numFmtId="177" fontId="17" fillId="0" borderId="0" xfId="13" applyNumberFormat="1" applyFont="1" applyBorder="1" applyAlignment="1">
      <alignment horizontal="right" vertical="center"/>
    </xf>
    <xf numFmtId="177" fontId="17" fillId="0" borderId="0" xfId="13" applyNumberFormat="1" applyFont="1" applyBorder="1" applyAlignment="1">
      <alignment horizontal="left" vertical="center"/>
    </xf>
    <xf numFmtId="11" fontId="51" fillId="0" borderId="0" xfId="13" applyNumberFormat="1" applyFont="1" applyBorder="1" applyAlignment="1">
      <alignment vertical="center"/>
    </xf>
    <xf numFmtId="166" fontId="52" fillId="0" borderId="0" xfId="13" applyNumberFormat="1" applyFont="1" applyBorder="1" applyAlignment="1">
      <alignment horizontal="right" vertical="center"/>
    </xf>
    <xf numFmtId="173" fontId="52" fillId="0" borderId="0" xfId="13" applyNumberFormat="1" applyFont="1" applyBorder="1" applyAlignment="1">
      <alignment horizontal="right" vertical="center"/>
    </xf>
    <xf numFmtId="1" fontId="52" fillId="0" borderId="0" xfId="13" applyNumberFormat="1" applyFont="1" applyBorder="1" applyAlignment="1">
      <alignment horizontal="right" vertical="center"/>
    </xf>
    <xf numFmtId="1" fontId="17" fillId="0" borderId="0" xfId="13" applyNumberFormat="1" applyFont="1" applyBorder="1" applyAlignment="1">
      <alignment horizontal="center" vertical="center"/>
    </xf>
    <xf numFmtId="166" fontId="53" fillId="0" borderId="0" xfId="13" applyNumberFormat="1" applyFont="1" applyBorder="1" applyAlignment="1">
      <alignment horizontal="left" vertical="center"/>
    </xf>
    <xf numFmtId="165" fontId="52" fillId="0" borderId="0" xfId="1" applyFont="1" applyBorder="1" applyAlignment="1">
      <alignment horizontal="left" vertical="center"/>
    </xf>
    <xf numFmtId="166" fontId="10" fillId="0" borderId="0" xfId="13" applyNumberFormat="1" applyFont="1" applyFill="1" applyBorder="1" applyAlignment="1">
      <alignment horizontal="left" vertical="center"/>
    </xf>
    <xf numFmtId="166" fontId="10" fillId="0" borderId="0" xfId="13" applyNumberFormat="1" applyFont="1" applyFill="1" applyBorder="1" applyAlignment="1">
      <alignment vertical="center"/>
    </xf>
    <xf numFmtId="1" fontId="54" fillId="0" borderId="0" xfId="13" applyNumberFormat="1" applyFont="1" applyBorder="1" applyAlignment="1">
      <alignment horizontal="center" vertical="center"/>
    </xf>
    <xf numFmtId="14" fontId="54" fillId="0" borderId="0" xfId="13" applyNumberFormat="1" applyFont="1" applyBorder="1" applyAlignment="1">
      <alignment vertical="center" wrapText="1"/>
    </xf>
    <xf numFmtId="11" fontId="51" fillId="0" borderId="0" xfId="13" applyNumberFormat="1" applyFont="1" applyBorder="1" applyAlignment="1">
      <alignment horizontal="left" vertical="center" wrapText="1"/>
    </xf>
    <xf numFmtId="49" fontId="52" fillId="0" borderId="0" xfId="13" applyNumberFormat="1" applyFont="1" applyBorder="1" applyAlignment="1" applyProtection="1">
      <alignment horizontal="left" vertical="center"/>
      <protection locked="0"/>
    </xf>
    <xf numFmtId="49" fontId="52" fillId="0" borderId="0" xfId="13" applyNumberFormat="1" applyFont="1" applyBorder="1" applyAlignment="1" applyProtection="1">
      <alignment vertical="center"/>
      <protection locked="0"/>
    </xf>
    <xf numFmtId="166" fontId="52" fillId="0" borderId="0" xfId="13" applyNumberFormat="1" applyFont="1" applyBorder="1" applyAlignment="1">
      <alignment vertical="center"/>
    </xf>
    <xf numFmtId="166" fontId="52" fillId="0" borderId="0" xfId="13" applyNumberFormat="1" applyFont="1" applyBorder="1" applyAlignment="1">
      <alignment horizontal="left" vertical="center"/>
    </xf>
    <xf numFmtId="166" fontId="55" fillId="0" borderId="0" xfId="13" applyNumberFormat="1" applyFont="1" applyBorder="1" applyAlignment="1">
      <alignment horizontal="left" vertical="center"/>
    </xf>
    <xf numFmtId="166" fontId="54" fillId="0" borderId="0" xfId="13" applyNumberFormat="1" applyFont="1" applyBorder="1" applyAlignment="1">
      <alignment horizontal="left" vertical="center" wrapText="1"/>
    </xf>
    <xf numFmtId="0" fontId="54" fillId="0" borderId="0" xfId="13" applyNumberFormat="1" applyFont="1" applyBorder="1" applyAlignment="1">
      <alignment horizontal="left" vertical="center"/>
    </xf>
    <xf numFmtId="166" fontId="51" fillId="0" borderId="0" xfId="13" applyNumberFormat="1" applyFont="1" applyBorder="1" applyAlignment="1">
      <alignment vertical="center"/>
    </xf>
    <xf numFmtId="166" fontId="51" fillId="0" borderId="0" xfId="13" applyNumberFormat="1" applyFont="1" applyFill="1" applyBorder="1" applyAlignment="1">
      <alignment vertical="center"/>
    </xf>
    <xf numFmtId="166" fontId="51" fillId="0" borderId="0" xfId="2" applyNumberFormat="1" applyFont="1" applyBorder="1" applyAlignment="1">
      <alignment horizontal="center" vertical="center"/>
    </xf>
    <xf numFmtId="166" fontId="51" fillId="0" borderId="0" xfId="13" applyNumberFormat="1" applyFont="1" applyBorder="1" applyAlignment="1">
      <alignment horizontal="left" vertical="center"/>
    </xf>
    <xf numFmtId="166" fontId="51" fillId="0" borderId="0" xfId="13" applyNumberFormat="1" applyFont="1" applyBorder="1" applyAlignment="1">
      <alignment vertical="center" wrapText="1"/>
    </xf>
    <xf numFmtId="166" fontId="24" fillId="0" borderId="0" xfId="13" applyNumberFormat="1" applyFont="1" applyBorder="1" applyAlignment="1">
      <alignment vertical="center" wrapText="1"/>
    </xf>
    <xf numFmtId="166" fontId="25" fillId="0" borderId="0" xfId="13" applyNumberFormat="1" applyFont="1" applyBorder="1" applyAlignment="1">
      <alignment vertical="center"/>
    </xf>
    <xf numFmtId="166" fontId="25" fillId="0" borderId="0" xfId="13" applyNumberFormat="1" applyFont="1" applyFill="1" applyBorder="1" applyAlignment="1">
      <alignment vertical="center"/>
    </xf>
    <xf numFmtId="166" fontId="28" fillId="2" borderId="19" xfId="13" applyNumberFormat="1" applyFont="1" applyFill="1" applyBorder="1" applyAlignment="1">
      <alignment vertical="center"/>
    </xf>
    <xf numFmtId="177" fontId="28" fillId="2" borderId="5" xfId="2" applyNumberFormat="1" applyFont="1" applyFill="1" applyBorder="1" applyAlignment="1">
      <alignment horizontal="left" vertical="center"/>
    </xf>
    <xf numFmtId="166" fontId="29" fillId="2" borderId="5" xfId="2" applyNumberFormat="1" applyFont="1" applyFill="1" applyBorder="1" applyAlignment="1">
      <alignment vertical="center"/>
    </xf>
    <xf numFmtId="1" fontId="29" fillId="2" borderId="5" xfId="2" applyNumberFormat="1" applyFont="1" applyFill="1" applyBorder="1" applyAlignment="1">
      <alignment horizontal="center" vertical="center"/>
    </xf>
    <xf numFmtId="166" fontId="28" fillId="2" borderId="16" xfId="2" applyNumberFormat="1" applyFont="1" applyFill="1" applyBorder="1" applyAlignment="1">
      <alignment vertical="center"/>
    </xf>
    <xf numFmtId="11" fontId="28" fillId="2" borderId="16" xfId="2" applyNumberFormat="1" applyFont="1" applyFill="1" applyBorder="1" applyAlignment="1">
      <alignment vertical="center" wrapText="1"/>
    </xf>
    <xf numFmtId="0" fontId="28" fillId="2" borderId="16" xfId="2" applyNumberFormat="1" applyFont="1" applyFill="1" applyBorder="1" applyAlignment="1" applyProtection="1">
      <alignment horizontal="center" vertical="center"/>
      <protection locked="0"/>
    </xf>
    <xf numFmtId="49" fontId="28" fillId="2" borderId="16" xfId="2" applyNumberFormat="1" applyFont="1" applyFill="1" applyBorder="1" applyAlignment="1" applyProtection="1">
      <alignment horizontal="center" vertical="center"/>
      <protection locked="0"/>
    </xf>
    <xf numFmtId="49" fontId="28" fillId="2" borderId="16" xfId="2" applyNumberFormat="1" applyFont="1" applyFill="1" applyBorder="1" applyAlignment="1" applyProtection="1">
      <alignment vertical="center"/>
      <protection locked="0"/>
    </xf>
    <xf numFmtId="166" fontId="26" fillId="2" borderId="16" xfId="2" applyNumberFormat="1" applyFont="1" applyFill="1" applyBorder="1" applyAlignment="1">
      <alignment horizontal="right" vertical="center"/>
    </xf>
    <xf numFmtId="166" fontId="28" fillId="2" borderId="16" xfId="2" applyNumberFormat="1" applyFont="1" applyFill="1" applyBorder="1" applyAlignment="1">
      <alignment horizontal="center" vertical="center"/>
    </xf>
    <xf numFmtId="0" fontId="29" fillId="2" borderId="5" xfId="2" applyNumberFormat="1" applyFont="1" applyFill="1" applyBorder="1" applyAlignment="1">
      <alignment vertical="center"/>
    </xf>
    <xf numFmtId="166" fontId="26" fillId="0" borderId="0" xfId="13" applyNumberFormat="1" applyFont="1" applyFill="1" applyBorder="1" applyAlignment="1">
      <alignment vertical="center"/>
    </xf>
    <xf numFmtId="166" fontId="21" fillId="0" borderId="7" xfId="13" applyNumberFormat="1" applyFont="1" applyFill="1" applyBorder="1" applyAlignment="1">
      <alignment vertical="center"/>
    </xf>
    <xf numFmtId="11" fontId="21" fillId="0" borderId="10" xfId="2" applyNumberFormat="1" applyFont="1" applyFill="1" applyBorder="1" applyAlignment="1">
      <alignment vertical="center"/>
    </xf>
    <xf numFmtId="11" fontId="21" fillId="0" borderId="10" xfId="2" applyNumberFormat="1" applyFont="1" applyFill="1" applyBorder="1" applyAlignment="1">
      <alignment vertical="center" wrapText="1"/>
    </xf>
    <xf numFmtId="0" fontId="21" fillId="0" borderId="10" xfId="2" applyNumberFormat="1" applyFont="1" applyFill="1" applyBorder="1" applyAlignment="1">
      <alignment vertical="center" wrapText="1"/>
    </xf>
    <xf numFmtId="0" fontId="21" fillId="0" borderId="10" xfId="2" applyNumberFormat="1" applyFont="1" applyFill="1" applyBorder="1" applyAlignment="1">
      <alignment horizontal="left" vertical="center"/>
    </xf>
    <xf numFmtId="166" fontId="31" fillId="0" borderId="0" xfId="13" applyNumberFormat="1" applyFont="1" applyFill="1" applyBorder="1" applyAlignment="1">
      <alignment vertical="center"/>
    </xf>
    <xf numFmtId="166" fontId="21" fillId="0" borderId="7" xfId="13" applyNumberFormat="1" applyFont="1" applyFill="1" applyBorder="1" applyAlignment="1">
      <alignment horizontal="center" vertical="center"/>
    </xf>
    <xf numFmtId="166" fontId="21" fillId="0" borderId="10" xfId="2" applyNumberFormat="1" applyFont="1" applyFill="1" applyBorder="1" applyAlignment="1">
      <alignment vertical="center" wrapText="1"/>
    </xf>
    <xf numFmtId="0" fontId="21" fillId="0" borderId="10" xfId="2" applyNumberFormat="1" applyFont="1" applyFill="1" applyBorder="1" applyAlignment="1">
      <alignment vertical="center"/>
    </xf>
    <xf numFmtId="174" fontId="21" fillId="0" borderId="7" xfId="13" applyNumberFormat="1" applyFont="1" applyFill="1" applyBorder="1" applyAlignment="1">
      <alignment horizontal="center" vertical="center"/>
    </xf>
    <xf numFmtId="1" fontId="21" fillId="0" borderId="17" xfId="2" applyNumberFormat="1" applyFont="1" applyFill="1" applyBorder="1" applyAlignment="1">
      <alignment horizontal="right" vertical="center"/>
    </xf>
    <xf numFmtId="0" fontId="21" fillId="0" borderId="17" xfId="13" applyFont="1" applyFill="1" applyBorder="1" applyAlignment="1">
      <alignment horizontal="right" vertical="center"/>
    </xf>
    <xf numFmtId="166" fontId="21" fillId="0" borderId="17" xfId="13" applyNumberFormat="1" applyFont="1" applyFill="1" applyBorder="1" applyAlignment="1">
      <alignment vertical="center"/>
    </xf>
    <xf numFmtId="0" fontId="21" fillId="0" borderId="17" xfId="13" applyFont="1" applyFill="1" applyBorder="1" applyAlignment="1">
      <alignment horizontal="left" vertical="center"/>
    </xf>
    <xf numFmtId="166" fontId="21" fillId="0" borderId="17" xfId="13" applyNumberFormat="1" applyFont="1" applyFill="1" applyBorder="1" applyAlignment="1">
      <alignment horizontal="right" vertical="center"/>
    </xf>
    <xf numFmtId="173" fontId="21" fillId="0" borderId="17" xfId="13" applyNumberFormat="1" applyFont="1" applyFill="1" applyBorder="1" applyAlignment="1">
      <alignment horizontal="right" vertical="center"/>
    </xf>
    <xf numFmtId="177" fontId="21" fillId="0" borderId="17" xfId="13" applyNumberFormat="1" applyFont="1" applyFill="1" applyBorder="1" applyAlignment="1">
      <alignment horizontal="right" vertical="center"/>
    </xf>
    <xf numFmtId="1" fontId="21" fillId="0" borderId="17" xfId="13" applyNumberFormat="1" applyFont="1" applyFill="1" applyBorder="1" applyAlignment="1">
      <alignment horizontal="center" vertical="center"/>
    </xf>
    <xf numFmtId="0" fontId="21" fillId="0" borderId="7" xfId="0" applyNumberFormat="1" applyFont="1" applyFill="1" applyBorder="1" applyAlignment="1">
      <alignment horizontal="left" vertical="center"/>
    </xf>
    <xf numFmtId="1" fontId="20" fillId="0" borderId="7" xfId="0" applyNumberFormat="1" applyFont="1" applyFill="1" applyBorder="1" applyAlignment="1">
      <alignment horizontal="center" vertical="center"/>
    </xf>
    <xf numFmtId="0" fontId="21" fillId="0" borderId="8" xfId="2" applyNumberFormat="1" applyFont="1" applyFill="1" applyBorder="1" applyAlignment="1">
      <alignment horizontal="right" vertical="center"/>
    </xf>
    <xf numFmtId="0" fontId="21" fillId="0" borderId="8" xfId="2" applyNumberFormat="1" applyFont="1" applyFill="1" applyBorder="1" applyAlignment="1">
      <alignment vertical="center"/>
    </xf>
    <xf numFmtId="0" fontId="21" fillId="0" borderId="8" xfId="2" applyNumberFormat="1" applyFont="1" applyFill="1" applyBorder="1" applyAlignment="1">
      <alignment horizontal="left" vertical="center"/>
    </xf>
    <xf numFmtId="1" fontId="21" fillId="0" borderId="8" xfId="2" applyNumberFormat="1" applyFont="1" applyFill="1" applyBorder="1" applyAlignment="1">
      <alignment horizontal="right" vertical="center"/>
    </xf>
    <xf numFmtId="177" fontId="21" fillId="0" borderId="8" xfId="2" applyNumberFormat="1" applyFont="1" applyFill="1" applyBorder="1" applyAlignment="1">
      <alignment horizontal="right" vertical="center"/>
    </xf>
    <xf numFmtId="1" fontId="21" fillId="0" borderId="8" xfId="2" applyNumberFormat="1" applyFont="1" applyFill="1" applyBorder="1" applyAlignment="1">
      <alignment horizontal="center" vertical="center"/>
    </xf>
    <xf numFmtId="1" fontId="21" fillId="0" borderId="7" xfId="0" applyNumberFormat="1" applyFont="1" applyFill="1" applyBorder="1" applyAlignment="1">
      <alignment horizontal="center" vertical="center"/>
    </xf>
    <xf numFmtId="0" fontId="21" fillId="0" borderId="7" xfId="0" applyNumberFormat="1" applyFont="1" applyFill="1" applyBorder="1" applyAlignment="1">
      <alignment vertical="center"/>
    </xf>
    <xf numFmtId="1" fontId="21" fillId="0" borderId="7" xfId="0" applyNumberFormat="1" applyFont="1" applyFill="1" applyBorder="1" applyAlignment="1">
      <alignment horizontal="center" vertical="center" wrapText="1"/>
    </xf>
    <xf numFmtId="11" fontId="21" fillId="0" borderId="8" xfId="0" applyNumberFormat="1" applyFont="1" applyFill="1" applyBorder="1" applyAlignment="1">
      <alignment vertical="center"/>
    </xf>
    <xf numFmtId="173" fontId="21" fillId="0" borderId="8" xfId="2" applyNumberFormat="1" applyFont="1" applyFill="1" applyBorder="1" applyAlignment="1">
      <alignment horizontal="right" vertical="center"/>
    </xf>
    <xf numFmtId="0" fontId="21" fillId="0" borderId="8" xfId="0" applyNumberFormat="1" applyFont="1" applyFill="1" applyBorder="1" applyAlignment="1">
      <alignment vertical="center"/>
    </xf>
    <xf numFmtId="166" fontId="21" fillId="0" borderId="5" xfId="13" applyNumberFormat="1" applyFont="1" applyFill="1" applyBorder="1" applyAlignment="1">
      <alignment horizontal="center" vertical="center"/>
    </xf>
    <xf numFmtId="166" fontId="21" fillId="0" borderId="8" xfId="2" applyNumberFormat="1" applyFont="1" applyFill="1" applyBorder="1" applyAlignment="1">
      <alignment vertical="center"/>
    </xf>
    <xf numFmtId="166" fontId="21" fillId="0" borderId="14" xfId="2" applyNumberFormat="1" applyFont="1" applyFill="1" applyBorder="1" applyAlignment="1">
      <alignment vertical="center"/>
    </xf>
    <xf numFmtId="0" fontId="21" fillId="0" borderId="14" xfId="0" applyNumberFormat="1" applyFont="1" applyFill="1" applyBorder="1" applyAlignment="1">
      <alignment vertical="center" wrapText="1"/>
    </xf>
    <xf numFmtId="0" fontId="21" fillId="0" borderId="16" xfId="2" applyNumberFormat="1" applyFont="1" applyFill="1" applyBorder="1" applyAlignment="1" applyProtection="1">
      <alignment horizontal="center" vertical="center"/>
      <protection locked="0"/>
    </xf>
    <xf numFmtId="166" fontId="21" fillId="0" borderId="0" xfId="2" applyNumberFormat="1" applyFont="1" applyFill="1" applyBorder="1" applyAlignment="1">
      <alignment vertical="center"/>
    </xf>
    <xf numFmtId="0" fontId="21" fillId="0" borderId="14" xfId="0" applyNumberFormat="1" applyFont="1" applyFill="1" applyBorder="1" applyAlignment="1">
      <alignment horizontal="left" vertical="center" wrapText="1"/>
    </xf>
    <xf numFmtId="166" fontId="30" fillId="0" borderId="10" xfId="11" applyNumberFormat="1" applyFont="1" applyFill="1" applyBorder="1" applyAlignment="1" applyProtection="1">
      <alignment horizontal="left" vertical="center"/>
    </xf>
    <xf numFmtId="0" fontId="21" fillId="0" borderId="5" xfId="2" applyNumberFormat="1" applyFont="1" applyFill="1" applyBorder="1" applyAlignment="1">
      <alignment horizontal="right" vertical="center"/>
    </xf>
    <xf numFmtId="11" fontId="21" fillId="0" borderId="5" xfId="2" applyNumberFormat="1" applyFont="1" applyFill="1" applyBorder="1" applyAlignment="1">
      <alignment vertical="center"/>
    </xf>
    <xf numFmtId="1" fontId="21" fillId="0" borderId="5" xfId="2" applyNumberFormat="1" applyFont="1" applyFill="1" applyBorder="1" applyAlignment="1">
      <alignment horizontal="right" vertical="center"/>
    </xf>
    <xf numFmtId="173" fontId="21" fillId="0" borderId="5" xfId="2" applyNumberFormat="1" applyFont="1" applyFill="1" applyBorder="1" applyAlignment="1">
      <alignment horizontal="right" vertical="center"/>
    </xf>
    <xf numFmtId="177" fontId="21" fillId="0" borderId="5" xfId="2" applyNumberFormat="1" applyFont="1" applyFill="1" applyBorder="1" applyAlignment="1">
      <alignment horizontal="right" vertical="center"/>
    </xf>
    <xf numFmtId="166" fontId="21" fillId="0" borderId="5" xfId="2" applyNumberFormat="1" applyFont="1" applyFill="1" applyBorder="1" applyAlignment="1">
      <alignment horizontal="center" vertical="center"/>
    </xf>
    <xf numFmtId="0" fontId="21" fillId="0" borderId="16" xfId="2" applyNumberFormat="1" applyFont="1" applyFill="1" applyBorder="1" applyAlignment="1">
      <alignment vertical="center" wrapText="1"/>
    </xf>
    <xf numFmtId="0" fontId="21" fillId="0" borderId="20" xfId="2" applyNumberFormat="1" applyFont="1" applyFill="1" applyBorder="1" applyAlignment="1" applyProtection="1">
      <alignment horizontal="center" vertical="center"/>
      <protection locked="0"/>
    </xf>
    <xf numFmtId="0" fontId="21" fillId="0" borderId="14" xfId="2" applyNumberFormat="1" applyFont="1" applyFill="1" applyBorder="1" applyAlignment="1" applyProtection="1">
      <alignment vertical="center"/>
      <protection locked="0"/>
    </xf>
    <xf numFmtId="166" fontId="21" fillId="0" borderId="16" xfId="2" quotePrefix="1" applyNumberFormat="1" applyFont="1" applyFill="1" applyBorder="1" applyAlignment="1">
      <alignment horizontal="right" vertical="center"/>
    </xf>
    <xf numFmtId="164" fontId="21" fillId="0" borderId="7" xfId="13" applyNumberFormat="1" applyFont="1" applyFill="1" applyBorder="1" applyAlignment="1">
      <alignment horizontal="center" vertical="center"/>
    </xf>
    <xf numFmtId="166" fontId="21" fillId="0" borderId="7" xfId="12" applyNumberFormat="1" applyFont="1" applyFill="1" applyBorder="1" applyAlignment="1">
      <alignment vertical="center"/>
    </xf>
    <xf numFmtId="11" fontId="21" fillId="0" borderId="7" xfId="12" applyNumberFormat="1" applyFont="1" applyFill="1" applyBorder="1" applyAlignment="1">
      <alignment vertical="center"/>
    </xf>
    <xf numFmtId="1" fontId="21" fillId="0" borderId="10" xfId="12" applyNumberFormat="1" applyFont="1" applyFill="1" applyBorder="1" applyAlignment="1">
      <alignment horizontal="right" vertical="center"/>
    </xf>
    <xf numFmtId="173" fontId="21" fillId="0" borderId="7" xfId="12" applyNumberFormat="1" applyFont="1" applyFill="1" applyBorder="1" applyAlignment="1">
      <alignment horizontal="right" vertical="center"/>
    </xf>
    <xf numFmtId="1" fontId="21" fillId="0" borderId="7" xfId="12" applyNumberFormat="1" applyFont="1" applyFill="1" applyBorder="1" applyAlignment="1">
      <alignment horizontal="center" vertical="center"/>
    </xf>
    <xf numFmtId="166" fontId="21" fillId="0" borderId="7" xfId="2" applyNumberFormat="1" applyFont="1" applyFill="1" applyBorder="1" applyAlignment="1">
      <alignment vertical="center" wrapText="1"/>
    </xf>
    <xf numFmtId="11" fontId="21" fillId="0" borderId="7" xfId="12" applyNumberFormat="1" applyFont="1" applyFill="1" applyBorder="1" applyAlignment="1">
      <alignment vertical="center" wrapText="1"/>
    </xf>
    <xf numFmtId="0" fontId="21" fillId="0" borderId="7" xfId="12" applyNumberFormat="1" applyFont="1" applyFill="1" applyBorder="1" applyAlignment="1">
      <alignment horizontal="left" vertical="center" wrapText="1"/>
    </xf>
    <xf numFmtId="0" fontId="21" fillId="0" borderId="7" xfId="12" applyNumberFormat="1" applyFont="1" applyFill="1" applyBorder="1" applyAlignment="1" applyProtection="1">
      <alignment horizontal="center" vertical="center"/>
      <protection locked="0"/>
    </xf>
    <xf numFmtId="1" fontId="20" fillId="0" borderId="7" xfId="12" applyNumberFormat="1" applyFont="1" applyFill="1" applyBorder="1" applyAlignment="1">
      <alignment horizontal="center" vertical="center"/>
    </xf>
    <xf numFmtId="166" fontId="21" fillId="0" borderId="10" xfId="12" applyNumberFormat="1" applyFont="1" applyFill="1" applyBorder="1" applyAlignment="1">
      <alignment vertical="center"/>
    </xf>
    <xf numFmtId="0" fontId="21" fillId="0" borderId="7" xfId="12" applyFont="1" applyFill="1" applyBorder="1" applyAlignment="1">
      <alignment horizontal="right" vertical="center"/>
    </xf>
    <xf numFmtId="0" fontId="21" fillId="0" borderId="7" xfId="12" applyFont="1" applyFill="1" applyBorder="1" applyAlignment="1">
      <alignment horizontal="left" vertical="center"/>
    </xf>
    <xf numFmtId="177" fontId="21" fillId="0" borderId="7" xfId="12" applyNumberFormat="1" applyFont="1" applyFill="1" applyBorder="1" applyAlignment="1">
      <alignment horizontal="right" vertical="center"/>
    </xf>
    <xf numFmtId="1" fontId="20" fillId="0" borderId="7" xfId="0" applyNumberFormat="1" applyFont="1" applyFill="1" applyBorder="1" applyAlignment="1">
      <alignment horizontal="center" vertical="center" wrapText="1"/>
    </xf>
    <xf numFmtId="0" fontId="21" fillId="0" borderId="20" xfId="2" applyNumberFormat="1" applyFont="1" applyFill="1" applyBorder="1" applyAlignment="1" applyProtection="1">
      <alignment vertical="center"/>
      <protection locked="0"/>
    </xf>
    <xf numFmtId="14" fontId="21" fillId="0" borderId="7" xfId="12" applyNumberFormat="1" applyFont="1" applyFill="1" applyBorder="1" applyAlignment="1">
      <alignment horizontal="center" vertical="center"/>
    </xf>
    <xf numFmtId="0" fontId="21" fillId="0" borderId="10" xfId="12" applyNumberFormat="1" applyFont="1" applyFill="1" applyBorder="1" applyAlignment="1">
      <alignment vertical="center" wrapText="1"/>
    </xf>
    <xf numFmtId="11" fontId="21" fillId="0" borderId="8" xfId="12" applyNumberFormat="1" applyFont="1" applyFill="1" applyBorder="1" applyAlignment="1">
      <alignment vertical="center"/>
    </xf>
    <xf numFmtId="166" fontId="29" fillId="2" borderId="7" xfId="2" applyNumberFormat="1" applyFont="1" applyFill="1" applyBorder="1" applyAlignment="1">
      <alignment vertical="center"/>
    </xf>
    <xf numFmtId="0" fontId="29" fillId="2" borderId="7" xfId="2" applyNumberFormat="1" applyFont="1" applyFill="1" applyBorder="1" applyAlignment="1">
      <alignment vertical="center"/>
    </xf>
    <xf numFmtId="0" fontId="21" fillId="0" borderId="7" xfId="12" applyNumberFormat="1" applyFont="1" applyFill="1" applyBorder="1" applyAlignment="1">
      <alignment horizontal="right" vertical="center"/>
    </xf>
    <xf numFmtId="0" fontId="21" fillId="0" borderId="10" xfId="12" applyNumberFormat="1" applyFont="1" applyFill="1" applyBorder="1" applyAlignment="1">
      <alignment horizontal="right" vertical="center"/>
    </xf>
    <xf numFmtId="0" fontId="21" fillId="0" borderId="10" xfId="12" applyNumberFormat="1" applyFont="1" applyFill="1" applyBorder="1" applyAlignment="1">
      <alignment horizontal="left" vertical="center" wrapText="1"/>
    </xf>
    <xf numFmtId="0" fontId="21" fillId="0" borderId="10" xfId="12" applyNumberFormat="1" applyFont="1" applyFill="1" applyBorder="1" applyAlignment="1" applyProtection="1">
      <alignment horizontal="center" vertical="center"/>
      <protection locked="0"/>
    </xf>
    <xf numFmtId="166" fontId="21" fillId="0" borderId="10" xfId="12" applyNumberFormat="1" applyFont="1" applyFill="1" applyBorder="1" applyAlignment="1">
      <alignment horizontal="right" vertical="center"/>
    </xf>
    <xf numFmtId="166" fontId="21" fillId="0" borderId="10" xfId="12" quotePrefix="1" applyNumberFormat="1" applyFont="1" applyFill="1" applyBorder="1" applyAlignment="1">
      <alignment horizontal="right" vertical="center"/>
    </xf>
    <xf numFmtId="0" fontId="21" fillId="0" borderId="10" xfId="12" applyNumberFormat="1" applyFont="1" applyFill="1" applyBorder="1" applyAlignment="1" applyProtection="1">
      <alignment vertical="center"/>
      <protection locked="0"/>
    </xf>
    <xf numFmtId="0" fontId="21" fillId="0" borderId="10" xfId="12" quotePrefix="1" applyNumberFormat="1" applyFont="1" applyFill="1" applyBorder="1" applyAlignment="1">
      <alignment horizontal="right" vertical="center"/>
    </xf>
    <xf numFmtId="1" fontId="21" fillId="0" borderId="7" xfId="12" applyNumberFormat="1" applyFont="1" applyFill="1" applyBorder="1" applyAlignment="1">
      <alignment horizontal="right" vertical="center"/>
    </xf>
    <xf numFmtId="173" fontId="21" fillId="0" borderId="7" xfId="12" applyNumberFormat="1" applyFont="1" applyFill="1" applyBorder="1" applyAlignment="1">
      <alignment horizontal="center" vertical="center"/>
    </xf>
    <xf numFmtId="166" fontId="35" fillId="0" borderId="7" xfId="12" applyNumberFormat="1" applyFont="1" applyFill="1" applyBorder="1" applyAlignment="1">
      <alignment vertical="center"/>
    </xf>
    <xf numFmtId="166" fontId="28" fillId="2" borderId="0" xfId="13" applyNumberFormat="1" applyFont="1" applyFill="1" applyBorder="1" applyAlignment="1">
      <alignment vertical="center"/>
    </xf>
    <xf numFmtId="0" fontId="28" fillId="8" borderId="10" xfId="2" applyNumberFormat="1" applyFont="1" applyFill="1" applyBorder="1" applyAlignment="1">
      <alignment vertical="center" wrapText="1"/>
    </xf>
    <xf numFmtId="1" fontId="21" fillId="0" borderId="7" xfId="2" applyNumberFormat="1" applyFont="1" applyFill="1" applyBorder="1" applyAlignment="1">
      <alignment horizontal="right" vertical="center" wrapText="1"/>
    </xf>
    <xf numFmtId="0" fontId="21" fillId="0" borderId="17" xfId="2" applyNumberFormat="1" applyFont="1" applyFill="1" applyBorder="1" applyAlignment="1">
      <alignment horizontal="right" vertical="center"/>
    </xf>
    <xf numFmtId="166" fontId="21" fillId="0" borderId="17" xfId="2" applyNumberFormat="1" applyFont="1" applyFill="1" applyBorder="1" applyAlignment="1">
      <alignment vertical="center"/>
    </xf>
    <xf numFmtId="0" fontId="21" fillId="0" borderId="17" xfId="2" applyNumberFormat="1" applyFont="1" applyFill="1" applyBorder="1" applyAlignment="1">
      <alignment horizontal="left" vertical="center"/>
    </xf>
    <xf numFmtId="11" fontId="21" fillId="0" borderId="17" xfId="2" applyNumberFormat="1" applyFont="1" applyFill="1" applyBorder="1" applyAlignment="1">
      <alignment vertical="center"/>
    </xf>
    <xf numFmtId="166" fontId="21" fillId="0" borderId="20" xfId="2" applyNumberFormat="1" applyFont="1" applyFill="1" applyBorder="1" applyAlignment="1">
      <alignment vertical="center"/>
    </xf>
    <xf numFmtId="173" fontId="21" fillId="0" borderId="17" xfId="2" applyNumberFormat="1" applyFont="1" applyFill="1" applyBorder="1" applyAlignment="1">
      <alignment horizontal="right" vertical="center"/>
    </xf>
    <xf numFmtId="177" fontId="21" fillId="0" borderId="17" xfId="2" applyNumberFormat="1" applyFont="1" applyFill="1" applyBorder="1" applyAlignment="1">
      <alignment horizontal="right" vertical="center"/>
    </xf>
    <xf numFmtId="1" fontId="21" fillId="0" borderId="17" xfId="2" applyNumberFormat="1" applyFont="1" applyFill="1" applyBorder="1" applyAlignment="1">
      <alignment horizontal="center" vertical="center"/>
    </xf>
    <xf numFmtId="0" fontId="21" fillId="0" borderId="5" xfId="12" applyFont="1" applyFill="1" applyBorder="1" applyAlignment="1">
      <alignment horizontal="right" vertical="center"/>
    </xf>
    <xf numFmtId="166" fontId="21" fillId="0" borderId="5" xfId="12" applyNumberFormat="1" applyFont="1" applyFill="1" applyBorder="1" applyAlignment="1">
      <alignment vertical="center"/>
    </xf>
    <xf numFmtId="0" fontId="21" fillId="0" borderId="5" xfId="12" applyFont="1" applyFill="1" applyBorder="1" applyAlignment="1">
      <alignment horizontal="left" vertical="center"/>
    </xf>
    <xf numFmtId="11" fontId="21" fillId="0" borderId="5" xfId="12" applyNumberFormat="1" applyFont="1" applyFill="1" applyBorder="1" applyAlignment="1">
      <alignment vertical="center"/>
    </xf>
    <xf numFmtId="173" fontId="21" fillId="0" borderId="5" xfId="12" applyNumberFormat="1" applyFont="1" applyFill="1" applyBorder="1" applyAlignment="1">
      <alignment horizontal="right" vertical="center"/>
    </xf>
    <xf numFmtId="1" fontId="21" fillId="0" borderId="5" xfId="12" applyNumberFormat="1" applyFont="1" applyFill="1" applyBorder="1" applyAlignment="1">
      <alignment horizontal="right" vertical="center"/>
    </xf>
    <xf numFmtId="177" fontId="21" fillId="0" borderId="5" xfId="12" applyNumberFormat="1" applyFont="1" applyFill="1" applyBorder="1" applyAlignment="1">
      <alignment horizontal="right" vertical="center"/>
    </xf>
    <xf numFmtId="1" fontId="21" fillId="0" borderId="5" xfId="12" applyNumberFormat="1" applyFont="1" applyFill="1" applyBorder="1" applyAlignment="1">
      <alignment horizontal="center" vertical="center"/>
    </xf>
    <xf numFmtId="166" fontId="21" fillId="0" borderId="0" xfId="2" applyNumberFormat="1" applyFont="1" applyBorder="1" applyAlignment="1">
      <alignment vertical="center"/>
    </xf>
    <xf numFmtId="1" fontId="20" fillId="0" borderId="7" xfId="13" applyNumberFormat="1" applyFont="1" applyFill="1" applyBorder="1" applyAlignment="1">
      <alignment horizontal="center" vertical="center"/>
    </xf>
    <xf numFmtId="178" fontId="21" fillId="0" borderId="7" xfId="1" applyNumberFormat="1" applyFont="1" applyFill="1" applyBorder="1" applyAlignment="1">
      <alignment horizontal="center" vertical="center"/>
    </xf>
    <xf numFmtId="1" fontId="21" fillId="0" borderId="7" xfId="14" applyNumberFormat="1" applyFont="1" applyFill="1" applyBorder="1" applyAlignment="1">
      <alignment horizontal="center" vertical="center"/>
    </xf>
    <xf numFmtId="0" fontId="21" fillId="0" borderId="7" xfId="12" applyNumberFormat="1" applyFont="1" applyFill="1" applyBorder="1" applyAlignment="1">
      <alignment vertical="center" wrapText="1"/>
    </xf>
    <xf numFmtId="11" fontId="21" fillId="0" borderId="0" xfId="2" applyNumberFormat="1" applyFont="1" applyFill="1" applyBorder="1" applyAlignment="1">
      <alignment vertical="center"/>
    </xf>
    <xf numFmtId="0" fontId="21" fillId="0" borderId="0" xfId="2" applyNumberFormat="1" applyFont="1" applyFill="1" applyBorder="1" applyAlignment="1">
      <alignment vertical="center" wrapText="1"/>
    </xf>
    <xf numFmtId="0" fontId="21" fillId="0" borderId="7" xfId="2" applyNumberFormat="1" applyFont="1" applyFill="1" applyBorder="1" applyAlignment="1">
      <alignment vertical="center" wrapText="1"/>
    </xf>
    <xf numFmtId="175" fontId="21" fillId="0" borderId="7" xfId="1" applyNumberFormat="1" applyFont="1" applyFill="1" applyBorder="1" applyAlignment="1">
      <alignment horizontal="center" vertical="center"/>
    </xf>
    <xf numFmtId="0" fontId="21" fillId="0" borderId="7" xfId="0" applyFont="1" applyFill="1" applyBorder="1" applyAlignment="1">
      <alignment horizontal="left" vertical="center"/>
    </xf>
    <xf numFmtId="0" fontId="21" fillId="0" borderId="16" xfId="0" applyNumberFormat="1" applyFont="1" applyFill="1" applyBorder="1" applyAlignment="1">
      <alignment horizontal="left" vertical="center" wrapText="1"/>
    </xf>
    <xf numFmtId="11" fontId="21" fillId="0" borderId="5" xfId="0" applyNumberFormat="1" applyFont="1" applyFill="1" applyBorder="1" applyAlignment="1">
      <alignment vertical="center" wrapText="1"/>
    </xf>
    <xf numFmtId="14" fontId="21" fillId="0" borderId="17" xfId="2" applyNumberFormat="1" applyFont="1" applyFill="1" applyBorder="1" applyAlignment="1">
      <alignment horizontal="left" vertical="center"/>
    </xf>
    <xf numFmtId="0" fontId="21" fillId="0" borderId="7" xfId="0" applyFont="1" applyFill="1" applyBorder="1" applyAlignment="1">
      <alignment vertical="center"/>
    </xf>
    <xf numFmtId="0" fontId="21" fillId="0" borderId="20" xfId="13" applyNumberFormat="1" applyFont="1" applyFill="1" applyBorder="1" applyAlignment="1">
      <alignment vertical="center"/>
    </xf>
    <xf numFmtId="1" fontId="21" fillId="0" borderId="17" xfId="13" applyNumberFormat="1" applyFont="1" applyFill="1" applyBorder="1" applyAlignment="1">
      <alignment horizontal="right" vertical="center"/>
    </xf>
    <xf numFmtId="0" fontId="21" fillId="0" borderId="8" xfId="13" applyFont="1" applyFill="1" applyBorder="1" applyAlignment="1">
      <alignment horizontal="right" vertical="center"/>
    </xf>
    <xf numFmtId="1" fontId="21" fillId="0" borderId="8" xfId="13" applyNumberFormat="1" applyFont="1" applyFill="1" applyBorder="1" applyAlignment="1">
      <alignment horizontal="center" vertical="center"/>
    </xf>
    <xf numFmtId="1" fontId="20" fillId="0" borderId="5" xfId="0" applyNumberFormat="1" applyFont="1" applyFill="1" applyBorder="1" applyAlignment="1">
      <alignment horizontal="center" vertical="center"/>
    </xf>
    <xf numFmtId="173" fontId="21" fillId="0" borderId="7" xfId="13" applyNumberFormat="1" applyFont="1" applyFill="1" applyBorder="1" applyAlignment="1">
      <alignment horizontal="right" vertical="center"/>
    </xf>
    <xf numFmtId="173" fontId="21" fillId="0" borderId="5" xfId="13" applyNumberFormat="1" applyFont="1" applyFill="1" applyBorder="1" applyAlignment="1">
      <alignment horizontal="right" vertical="center"/>
    </xf>
    <xf numFmtId="1" fontId="21" fillId="0" borderId="8" xfId="13" applyNumberFormat="1" applyFont="1" applyFill="1" applyBorder="1" applyAlignment="1">
      <alignment horizontal="right" vertical="center"/>
    </xf>
    <xf numFmtId="0" fontId="21" fillId="0" borderId="5" xfId="13" applyFont="1" applyFill="1" applyBorder="1" applyAlignment="1">
      <alignment horizontal="right" vertical="center"/>
    </xf>
    <xf numFmtId="1" fontId="21" fillId="0" borderId="5" xfId="13" applyNumberFormat="1" applyFont="1" applyFill="1" applyBorder="1" applyAlignment="1">
      <alignment horizontal="right" vertical="center"/>
    </xf>
    <xf numFmtId="177" fontId="21" fillId="0" borderId="7" xfId="13" applyNumberFormat="1" applyFont="1" applyFill="1" applyBorder="1" applyAlignment="1">
      <alignment horizontal="right" vertical="center"/>
    </xf>
    <xf numFmtId="1" fontId="21" fillId="0" borderId="5" xfId="13" applyNumberFormat="1" applyFont="1" applyFill="1" applyBorder="1" applyAlignment="1">
      <alignment horizontal="center" vertical="center"/>
    </xf>
    <xf numFmtId="166" fontId="21" fillId="0" borderId="5" xfId="13" applyNumberFormat="1" applyFont="1" applyFill="1" applyBorder="1" applyAlignment="1">
      <alignment vertical="center"/>
    </xf>
    <xf numFmtId="0" fontId="21" fillId="0" borderId="16" xfId="13" applyNumberFormat="1" applyFont="1" applyFill="1" applyBorder="1" applyAlignment="1">
      <alignment vertical="center"/>
    </xf>
    <xf numFmtId="166" fontId="21" fillId="0" borderId="17" xfId="2" applyNumberFormat="1" applyFont="1" applyFill="1" applyBorder="1" applyAlignment="1">
      <alignment horizontal="center" vertical="center"/>
    </xf>
    <xf numFmtId="166" fontId="21" fillId="0" borderId="15" xfId="2" applyNumberFormat="1" applyFont="1" applyFill="1" applyBorder="1" applyAlignment="1">
      <alignment vertical="center"/>
    </xf>
    <xf numFmtId="0" fontId="21" fillId="0" borderId="7" xfId="2" applyNumberFormat="1" applyFont="1" applyFill="1" applyBorder="1" applyAlignment="1" applyProtection="1">
      <alignment horizontal="center" vertical="center"/>
      <protection locked="0"/>
    </xf>
    <xf numFmtId="0" fontId="21" fillId="0" borderId="7" xfId="2" applyNumberFormat="1" applyFont="1" applyFill="1" applyBorder="1" applyAlignment="1" applyProtection="1">
      <alignment vertical="center"/>
      <protection locked="0"/>
    </xf>
    <xf numFmtId="11" fontId="21" fillId="0" borderId="8" xfId="12" applyNumberFormat="1" applyFont="1" applyFill="1" applyBorder="1" applyAlignment="1">
      <alignment horizontal="left" vertical="center" wrapText="1"/>
    </xf>
    <xf numFmtId="1" fontId="21" fillId="0" borderId="0" xfId="2" applyNumberFormat="1" applyFont="1" applyFill="1" applyBorder="1" applyAlignment="1">
      <alignment horizontal="right" vertical="center"/>
    </xf>
    <xf numFmtId="166" fontId="21" fillId="0" borderId="0" xfId="13" applyNumberFormat="1" applyFont="1" applyFill="1" applyBorder="1" applyAlignment="1">
      <alignment vertical="center"/>
    </xf>
    <xf numFmtId="14" fontId="21" fillId="0" borderId="10" xfId="2" applyNumberFormat="1" applyFont="1" applyFill="1" applyBorder="1" applyAlignment="1">
      <alignment vertical="center"/>
    </xf>
    <xf numFmtId="1" fontId="21" fillId="0" borderId="10" xfId="2" applyNumberFormat="1" applyFont="1" applyFill="1" applyBorder="1" applyAlignment="1">
      <alignment horizontal="center" vertical="center"/>
    </xf>
    <xf numFmtId="0" fontId="21" fillId="0" borderId="10" xfId="0" applyNumberFormat="1" applyFont="1" applyFill="1" applyBorder="1" applyAlignment="1">
      <alignment vertical="center" wrapText="1"/>
    </xf>
    <xf numFmtId="0" fontId="21" fillId="0" borderId="0" xfId="2" applyNumberFormat="1" applyFont="1" applyFill="1" applyBorder="1" applyAlignment="1">
      <alignment horizontal="right" vertical="center"/>
    </xf>
    <xf numFmtId="11" fontId="21" fillId="0" borderId="5" xfId="2" applyNumberFormat="1" applyFont="1" applyFill="1" applyBorder="1" applyAlignment="1">
      <alignment vertical="center" wrapText="1"/>
    </xf>
    <xf numFmtId="173" fontId="21" fillId="0" borderId="0" xfId="2" applyNumberFormat="1" applyFont="1" applyFill="1" applyBorder="1" applyAlignment="1">
      <alignment horizontal="right" vertical="center"/>
    </xf>
    <xf numFmtId="177" fontId="21" fillId="0" borderId="0" xfId="2" applyNumberFormat="1" applyFont="1" applyFill="1" applyBorder="1" applyAlignment="1">
      <alignment horizontal="right" vertical="center"/>
    </xf>
    <xf numFmtId="0" fontId="21" fillId="0" borderId="5" xfId="2" quotePrefix="1" applyNumberFormat="1" applyFont="1" applyFill="1" applyBorder="1" applyAlignment="1">
      <alignment horizontal="right" vertical="center"/>
    </xf>
    <xf numFmtId="0" fontId="21" fillId="0" borderId="8" xfId="0" applyFont="1" applyFill="1" applyBorder="1" applyAlignment="1">
      <alignment horizontal="left" vertical="center"/>
    </xf>
    <xf numFmtId="0" fontId="21" fillId="0" borderId="8" xfId="0" applyNumberFormat="1" applyFont="1" applyFill="1" applyBorder="1" applyAlignment="1">
      <alignment horizontal="left" vertical="center" wrapText="1"/>
    </xf>
    <xf numFmtId="14" fontId="21" fillId="0" borderId="16" xfId="2" applyNumberFormat="1" applyFont="1" applyFill="1" applyBorder="1" applyAlignment="1">
      <alignment vertical="center"/>
    </xf>
    <xf numFmtId="1" fontId="21" fillId="0" borderId="10" xfId="2" applyNumberFormat="1" applyFont="1" applyFill="1" applyBorder="1" applyAlignment="1">
      <alignment horizontal="right" vertical="center" wrapText="1"/>
    </xf>
    <xf numFmtId="166" fontId="21" fillId="2" borderId="10" xfId="2" applyNumberFormat="1" applyFont="1" applyFill="1" applyBorder="1" applyAlignment="1">
      <alignment horizontal="center" vertical="center"/>
    </xf>
    <xf numFmtId="11" fontId="21" fillId="0" borderId="22" xfId="0" applyNumberFormat="1" applyFont="1" applyFill="1" applyBorder="1" applyAlignment="1">
      <alignment vertical="center"/>
    </xf>
    <xf numFmtId="165" fontId="21" fillId="0" borderId="7" xfId="1" applyFont="1" applyFill="1" applyBorder="1" applyAlignment="1">
      <alignment horizontal="center" vertical="center"/>
    </xf>
    <xf numFmtId="177" fontId="21" fillId="0" borderId="10" xfId="2" applyNumberFormat="1" applyFont="1" applyFill="1" applyBorder="1" applyAlignment="1">
      <alignment horizontal="right" vertical="center"/>
    </xf>
    <xf numFmtId="166" fontId="21" fillId="0" borderId="7" xfId="12" applyNumberFormat="1" applyFont="1" applyFill="1" applyBorder="1" applyAlignment="1">
      <alignment horizontal="right" vertical="center"/>
    </xf>
    <xf numFmtId="0" fontId="21" fillId="0" borderId="16" xfId="12" applyNumberFormat="1" applyFont="1" applyFill="1" applyBorder="1" applyAlignment="1">
      <alignment vertical="center" wrapText="1"/>
    </xf>
    <xf numFmtId="0" fontId="21" fillId="0" borderId="10" xfId="12" applyNumberFormat="1" applyFont="1" applyFill="1" applyBorder="1" applyAlignment="1">
      <alignment vertical="center"/>
    </xf>
    <xf numFmtId="0" fontId="31" fillId="0" borderId="10" xfId="12" applyNumberFormat="1" applyFont="1" applyFill="1" applyBorder="1" applyAlignment="1">
      <alignment vertical="center" wrapText="1"/>
    </xf>
    <xf numFmtId="166" fontId="21" fillId="0" borderId="8" xfId="2" applyNumberFormat="1" applyFont="1" applyFill="1" applyBorder="1" applyAlignment="1">
      <alignment horizontal="center" vertical="center"/>
    </xf>
    <xf numFmtId="3" fontId="21" fillId="0" borderId="10" xfId="2" applyNumberFormat="1" applyFont="1" applyFill="1" applyBorder="1" applyAlignment="1">
      <alignment vertical="center"/>
    </xf>
    <xf numFmtId="173" fontId="35" fillId="0" borderId="7" xfId="2" applyNumberFormat="1" applyFont="1" applyFill="1" applyBorder="1" applyAlignment="1">
      <alignment horizontal="left" vertical="center"/>
    </xf>
    <xf numFmtId="177" fontId="35" fillId="0" borderId="7" xfId="2" applyNumberFormat="1" applyFont="1" applyFill="1" applyBorder="1" applyAlignment="1">
      <alignment horizontal="left" vertical="center"/>
    </xf>
    <xf numFmtId="11" fontId="21" fillId="0" borderId="7" xfId="2" applyNumberFormat="1" applyFont="1" applyFill="1" applyBorder="1" applyAlignment="1">
      <alignment horizontal="left" vertical="center" wrapText="1"/>
    </xf>
    <xf numFmtId="166" fontId="21" fillId="0" borderId="7" xfId="12" applyNumberFormat="1" applyFont="1" applyFill="1" applyBorder="1" applyAlignment="1">
      <alignment horizontal="left" vertical="center"/>
    </xf>
    <xf numFmtId="3" fontId="21" fillId="0" borderId="7" xfId="1" applyNumberFormat="1" applyFont="1" applyFill="1" applyBorder="1" applyAlignment="1">
      <alignment horizontal="center" vertical="center"/>
    </xf>
    <xf numFmtId="166" fontId="21" fillId="0" borderId="7" xfId="2" applyNumberFormat="1" applyFont="1" applyFill="1" applyBorder="1" applyAlignment="1">
      <alignment horizontal="right" vertical="center"/>
    </xf>
    <xf numFmtId="3" fontId="21" fillId="0" borderId="7" xfId="2" applyNumberFormat="1" applyFont="1" applyFill="1" applyBorder="1" applyAlignment="1">
      <alignment horizontal="center" vertical="center"/>
    </xf>
    <xf numFmtId="0" fontId="21" fillId="0" borderId="10" xfId="2" applyNumberFormat="1" applyFont="1" applyFill="1" applyBorder="1" applyAlignment="1" applyProtection="1">
      <alignment vertical="center" wrapText="1"/>
      <protection locked="0"/>
    </xf>
    <xf numFmtId="0" fontId="20" fillId="0" borderId="8" xfId="2" applyNumberFormat="1" applyFont="1" applyFill="1" applyBorder="1" applyAlignment="1">
      <alignment vertical="center"/>
    </xf>
    <xf numFmtId="1" fontId="21" fillId="0" borderId="7" xfId="2" applyNumberFormat="1" applyFont="1" applyFill="1" applyBorder="1" applyAlignment="1">
      <alignment horizontal="center" vertical="center" wrapText="1"/>
    </xf>
    <xf numFmtId="177" fontId="21" fillId="0" borderId="7" xfId="12" applyNumberFormat="1" applyFont="1" applyFill="1" applyBorder="1" applyAlignment="1">
      <alignment horizontal="left" vertical="center"/>
    </xf>
    <xf numFmtId="0" fontId="21" fillId="0" borderId="7" xfId="12" applyNumberFormat="1" applyFont="1" applyFill="1" applyBorder="1" applyAlignment="1" applyProtection="1">
      <alignment vertical="center"/>
      <protection locked="0"/>
    </xf>
    <xf numFmtId="166" fontId="18" fillId="0" borderId="0" xfId="13" applyNumberFormat="1" applyFont="1" applyBorder="1" applyAlignment="1">
      <alignment vertical="center"/>
    </xf>
    <xf numFmtId="177" fontId="43" fillId="0" borderId="0" xfId="2" applyNumberFormat="1" applyFont="1" applyBorder="1" applyAlignment="1">
      <alignment horizontal="right" vertical="center"/>
    </xf>
    <xf numFmtId="2" fontId="43" fillId="0" borderId="0" xfId="2" applyNumberFormat="1" applyFont="1" applyBorder="1" applyAlignment="1">
      <alignment horizontal="left" vertical="center"/>
    </xf>
    <xf numFmtId="11" fontId="18" fillId="0" borderId="0" xfId="2" applyNumberFormat="1" applyFont="1" applyBorder="1" applyAlignment="1">
      <alignment vertical="center"/>
    </xf>
    <xf numFmtId="166" fontId="24" fillId="0" borderId="0" xfId="2" applyNumberFormat="1" applyFont="1" applyBorder="1" applyAlignment="1">
      <alignment horizontal="center" vertical="center"/>
    </xf>
    <xf numFmtId="166" fontId="18" fillId="0" borderId="0" xfId="2" applyNumberFormat="1" applyFont="1" applyBorder="1" applyAlignment="1">
      <alignment horizontal="right" vertical="center"/>
    </xf>
    <xf numFmtId="173" fontId="43" fillId="0" borderId="0" xfId="2" applyNumberFormat="1" applyFont="1" applyBorder="1" applyAlignment="1">
      <alignment horizontal="right" vertical="center"/>
    </xf>
    <xf numFmtId="1" fontId="43" fillId="0" borderId="0" xfId="2" applyNumberFormat="1" applyFont="1" applyBorder="1" applyAlignment="1">
      <alignment horizontal="right" vertical="center"/>
    </xf>
    <xf numFmtId="1" fontId="43" fillId="0" borderId="0" xfId="2" applyNumberFormat="1" applyFont="1" applyBorder="1" applyAlignment="1">
      <alignment horizontal="center" vertical="center"/>
    </xf>
    <xf numFmtId="166" fontId="44" fillId="0" borderId="0" xfId="2" applyNumberFormat="1" applyFont="1" applyBorder="1" applyAlignment="1">
      <alignment horizontal="left" vertical="center"/>
    </xf>
    <xf numFmtId="166" fontId="18" fillId="0" borderId="11" xfId="2" applyNumberFormat="1" applyFont="1" applyBorder="1" applyAlignment="1">
      <alignment vertical="center"/>
    </xf>
    <xf numFmtId="166" fontId="18" fillId="0" borderId="0" xfId="2" applyNumberFormat="1" applyFont="1" applyBorder="1" applyAlignment="1">
      <alignment vertical="center"/>
    </xf>
    <xf numFmtId="1" fontId="18" fillId="0" borderId="0" xfId="13" applyNumberFormat="1" applyFont="1" applyFill="1" applyBorder="1" applyAlignment="1">
      <alignment horizontal="center" vertical="center"/>
    </xf>
    <xf numFmtId="11" fontId="18" fillId="0" borderId="0" xfId="2" applyNumberFormat="1" applyFont="1" applyBorder="1" applyAlignment="1">
      <alignment vertical="center" wrapText="1"/>
    </xf>
    <xf numFmtId="2" fontId="18" fillId="0" borderId="0" xfId="2" applyNumberFormat="1" applyFont="1" applyBorder="1" applyAlignment="1">
      <alignment vertical="center" wrapText="1"/>
    </xf>
    <xf numFmtId="0" fontId="18" fillId="0" borderId="0" xfId="2" applyNumberFormat="1" applyFont="1" applyBorder="1" applyAlignment="1" applyProtection="1">
      <alignment vertical="center"/>
      <protection locked="0"/>
    </xf>
    <xf numFmtId="166" fontId="45" fillId="0" borderId="0" xfId="2" applyNumberFormat="1" applyFont="1" applyBorder="1" applyAlignment="1">
      <alignment horizontal="center" vertical="center"/>
    </xf>
    <xf numFmtId="166" fontId="18" fillId="0" borderId="0" xfId="13" applyNumberFormat="1" applyFont="1" applyFill="1" applyBorder="1" applyAlignment="1">
      <alignment horizontal="left" vertical="center"/>
    </xf>
    <xf numFmtId="0" fontId="18" fillId="0" borderId="0" xfId="13" applyNumberFormat="1" applyFont="1" applyFill="1" applyBorder="1" applyAlignment="1">
      <alignment vertical="center"/>
    </xf>
    <xf numFmtId="166" fontId="18" fillId="0" borderId="0" xfId="13" applyNumberFormat="1" applyFont="1" applyFill="1" applyBorder="1" applyAlignment="1">
      <alignment vertical="center"/>
    </xf>
    <xf numFmtId="1" fontId="24" fillId="0" borderId="0" xfId="13" applyNumberFormat="1" applyFont="1" applyFill="1" applyBorder="1" applyAlignment="1">
      <alignment vertical="center"/>
    </xf>
    <xf numFmtId="177" fontId="18" fillId="0" borderId="0" xfId="2" applyNumberFormat="1" applyFont="1" applyBorder="1" applyAlignment="1">
      <alignment horizontal="left" vertical="center"/>
    </xf>
    <xf numFmtId="173" fontId="18" fillId="0" borderId="0" xfId="2" applyNumberFormat="1" applyFont="1" applyBorder="1" applyAlignment="1">
      <alignment horizontal="right" vertical="center"/>
    </xf>
    <xf numFmtId="166" fontId="18" fillId="0" borderId="0" xfId="2" applyNumberFormat="1" applyFont="1" applyBorder="1" applyAlignment="1">
      <alignment horizontal="left" vertical="center"/>
    </xf>
    <xf numFmtId="166" fontId="18" fillId="0" borderId="0" xfId="2" applyNumberFormat="1" applyFont="1" applyBorder="1" applyAlignment="1">
      <alignment horizontal="center" vertical="center"/>
    </xf>
    <xf numFmtId="166" fontId="11" fillId="0" borderId="0" xfId="2" applyNumberFormat="1" applyFont="1" applyFill="1" applyBorder="1" applyAlignment="1">
      <alignment horizontal="center" vertical="center"/>
    </xf>
    <xf numFmtId="1" fontId="18" fillId="0" borderId="0" xfId="13" applyNumberFormat="1" applyFont="1" applyFill="1" applyBorder="1" applyAlignment="1">
      <alignment horizontal="left" vertical="center"/>
    </xf>
    <xf numFmtId="166" fontId="15" fillId="0" borderId="0" xfId="2" applyNumberFormat="1" applyFont="1" applyFill="1" applyBorder="1" applyAlignment="1">
      <alignment vertical="center"/>
    </xf>
    <xf numFmtId="11" fontId="25" fillId="0" borderId="0" xfId="2" applyNumberFormat="1" applyFont="1" applyBorder="1" applyAlignment="1">
      <alignment vertical="center"/>
    </xf>
    <xf numFmtId="3" fontId="25" fillId="0" borderId="0" xfId="2" applyNumberFormat="1" applyFont="1" applyBorder="1" applyAlignment="1">
      <alignment vertical="center" wrapText="1"/>
    </xf>
    <xf numFmtId="49" fontId="18" fillId="0" borderId="0" xfId="2" applyNumberFormat="1" applyFont="1" applyBorder="1" applyAlignment="1" applyProtection="1">
      <alignment horizontal="center" vertical="center"/>
      <protection locked="0"/>
    </xf>
    <xf numFmtId="49" fontId="18" fillId="0" borderId="0" xfId="2" applyNumberFormat="1" applyFont="1" applyBorder="1" applyAlignment="1" applyProtection="1">
      <alignment vertical="center"/>
      <protection locked="0"/>
    </xf>
    <xf numFmtId="166" fontId="24" fillId="0" borderId="0" xfId="2" applyNumberFormat="1" applyFont="1" applyBorder="1" applyAlignment="1">
      <alignment vertical="center"/>
    </xf>
    <xf numFmtId="173" fontId="18" fillId="0" borderId="0" xfId="2" applyNumberFormat="1" applyFont="1" applyBorder="1" applyAlignment="1">
      <alignment horizontal="left" vertical="center"/>
    </xf>
    <xf numFmtId="1" fontId="24" fillId="0" borderId="0" xfId="13" applyNumberFormat="1" applyFont="1" applyFill="1" applyBorder="1" applyAlignment="1">
      <alignment horizontal="left" vertical="center"/>
    </xf>
    <xf numFmtId="177" fontId="18" fillId="0" borderId="0" xfId="2" applyNumberFormat="1" applyFont="1" applyBorder="1" applyAlignment="1">
      <alignment horizontal="right" vertical="center"/>
    </xf>
    <xf numFmtId="1" fontId="18" fillId="0" borderId="0" xfId="2" applyNumberFormat="1" applyFont="1" applyBorder="1" applyAlignment="1">
      <alignment horizontal="right" vertical="center"/>
    </xf>
    <xf numFmtId="1" fontId="18" fillId="0" borderId="0" xfId="2" applyNumberFormat="1" applyFont="1" applyBorder="1" applyAlignment="1">
      <alignment horizontal="center" vertical="center"/>
    </xf>
    <xf numFmtId="166" fontId="14" fillId="0" borderId="0" xfId="2" applyNumberFormat="1" applyFont="1" applyFill="1" applyBorder="1" applyAlignment="1">
      <alignment vertical="center"/>
    </xf>
    <xf numFmtId="1" fontId="46" fillId="0" borderId="0" xfId="2" applyNumberFormat="1" applyFont="1" applyBorder="1" applyAlignment="1">
      <alignment horizontal="left" vertical="center"/>
    </xf>
    <xf numFmtId="166" fontId="14" fillId="0" borderId="0" xfId="2" applyNumberFormat="1" applyFont="1" applyFill="1" applyBorder="1" applyAlignment="1">
      <alignment vertical="center" wrapText="1"/>
    </xf>
    <xf numFmtId="11" fontId="45" fillId="0" borderId="0" xfId="2" applyNumberFormat="1" applyFont="1" applyBorder="1" applyAlignment="1">
      <alignment vertical="center"/>
    </xf>
    <xf numFmtId="3" fontId="45" fillId="0" borderId="0" xfId="2" applyNumberFormat="1" applyFont="1" applyBorder="1" applyAlignment="1">
      <alignment vertical="center" wrapText="1"/>
    </xf>
    <xf numFmtId="49" fontId="18" fillId="0" borderId="0" xfId="2" applyNumberFormat="1" applyFont="1" applyBorder="1" applyAlignment="1">
      <alignment horizontal="left" vertical="center"/>
    </xf>
    <xf numFmtId="166" fontId="18" fillId="0" borderId="0" xfId="1" applyNumberFormat="1" applyFont="1" applyBorder="1" applyAlignment="1">
      <alignment horizontal="right" vertical="center"/>
    </xf>
    <xf numFmtId="0" fontId="46" fillId="0" borderId="0" xfId="2" applyNumberFormat="1" applyFont="1" applyBorder="1" applyAlignment="1">
      <alignment horizontal="left" vertical="center"/>
    </xf>
    <xf numFmtId="166" fontId="22" fillId="0" borderId="0" xfId="2" applyNumberFormat="1" applyFont="1" applyBorder="1" applyAlignment="1">
      <alignment horizontal="right" vertical="center"/>
    </xf>
    <xf numFmtId="173" fontId="22" fillId="0" borderId="0" xfId="2" applyNumberFormat="1" applyFont="1" applyBorder="1" applyAlignment="1">
      <alignment horizontal="right" vertical="center"/>
    </xf>
    <xf numFmtId="166" fontId="25" fillId="0" borderId="0" xfId="2" applyNumberFormat="1" applyFont="1" applyBorder="1" applyAlignment="1">
      <alignment horizontal="center" vertical="center"/>
    </xf>
    <xf numFmtId="0" fontId="46" fillId="0" borderId="0" xfId="2" applyNumberFormat="1" applyFont="1" applyBorder="1" applyAlignment="1">
      <alignment vertical="center"/>
    </xf>
    <xf numFmtId="165" fontId="18" fillId="0" borderId="0" xfId="1" applyFont="1" applyBorder="1" applyAlignment="1">
      <alignment horizontal="right" vertical="center"/>
    </xf>
    <xf numFmtId="1" fontId="18" fillId="0" borderId="0" xfId="1" applyNumberFormat="1" applyFont="1" applyBorder="1" applyAlignment="1">
      <alignment horizontal="right" vertical="center"/>
    </xf>
    <xf numFmtId="166" fontId="47" fillId="0" borderId="0" xfId="2" applyNumberFormat="1" applyFont="1" applyBorder="1" applyAlignment="1">
      <alignment horizontal="left" vertical="center"/>
    </xf>
    <xf numFmtId="1" fontId="46" fillId="0" borderId="0" xfId="2" applyNumberFormat="1" applyFont="1" applyBorder="1" applyAlignment="1">
      <alignment horizontal="center" vertical="center" wrapText="1"/>
    </xf>
    <xf numFmtId="49" fontId="18" fillId="0" borderId="0" xfId="2" applyNumberFormat="1" applyFont="1" applyBorder="1" applyAlignment="1" applyProtection="1">
      <alignment horizontal="right" vertical="center"/>
      <protection locked="0"/>
    </xf>
    <xf numFmtId="4" fontId="25" fillId="0" borderId="0" xfId="2" applyNumberFormat="1" applyFont="1" applyBorder="1" applyAlignment="1">
      <alignment horizontal="center" vertical="center"/>
    </xf>
    <xf numFmtId="1" fontId="46" fillId="0" borderId="0" xfId="2" applyNumberFormat="1" applyFont="1" applyBorder="1" applyAlignment="1">
      <alignment horizontal="center" vertical="center"/>
    </xf>
    <xf numFmtId="166" fontId="25" fillId="0" borderId="0" xfId="2" applyNumberFormat="1" applyFont="1" applyBorder="1" applyAlignment="1">
      <alignment vertical="center"/>
    </xf>
    <xf numFmtId="166" fontId="47" fillId="0" borderId="0" xfId="2" applyNumberFormat="1" applyFont="1" applyBorder="1" applyAlignment="1">
      <alignment vertical="center"/>
    </xf>
    <xf numFmtId="14" fontId="46" fillId="0" borderId="0" xfId="2" applyNumberFormat="1" applyFont="1" applyBorder="1" applyAlignment="1">
      <alignment horizontal="center" vertical="center"/>
    </xf>
    <xf numFmtId="177" fontId="48" fillId="0" borderId="0" xfId="2" applyNumberFormat="1" applyFont="1" applyBorder="1" applyAlignment="1">
      <alignment horizontal="right" vertical="center"/>
    </xf>
    <xf numFmtId="166" fontId="45" fillId="0" borderId="0" xfId="2" applyNumberFormat="1" applyFont="1" applyBorder="1" applyAlignment="1">
      <alignment horizontal="left" vertical="center"/>
    </xf>
    <xf numFmtId="166" fontId="48" fillId="0" borderId="0" xfId="2" applyNumberFormat="1" applyFont="1" applyBorder="1" applyAlignment="1">
      <alignment horizontal="right" vertical="center"/>
    </xf>
    <xf numFmtId="173" fontId="48" fillId="0" borderId="0" xfId="2" applyNumberFormat="1" applyFont="1" applyBorder="1" applyAlignment="1">
      <alignment horizontal="right" vertical="center"/>
    </xf>
    <xf numFmtId="1" fontId="48" fillId="0" borderId="0" xfId="2" applyNumberFormat="1" applyFont="1" applyBorder="1" applyAlignment="1">
      <alignment horizontal="right" vertical="center"/>
    </xf>
    <xf numFmtId="1" fontId="48" fillId="0" borderId="0" xfId="2" applyNumberFormat="1" applyFont="1" applyBorder="1" applyAlignment="1">
      <alignment horizontal="center" vertical="center"/>
    </xf>
    <xf numFmtId="166" fontId="48" fillId="0" borderId="0" xfId="2" applyNumberFormat="1" applyFont="1" applyBorder="1" applyAlignment="1">
      <alignment vertical="center"/>
    </xf>
    <xf numFmtId="166" fontId="14" fillId="0" borderId="0" xfId="2" applyNumberFormat="1" applyFont="1" applyFill="1" applyBorder="1" applyAlignment="1">
      <alignment horizontal="center" vertical="center"/>
    </xf>
    <xf numFmtId="166" fontId="24" fillId="0" borderId="0" xfId="2" applyNumberFormat="1" applyFont="1" applyBorder="1" applyAlignment="1">
      <alignment horizontal="right" vertical="center"/>
    </xf>
    <xf numFmtId="166" fontId="24" fillId="0" borderId="0" xfId="2" applyNumberFormat="1" applyFont="1" applyBorder="1" applyAlignment="1">
      <alignment horizontal="left" vertical="center"/>
    </xf>
    <xf numFmtId="11" fontId="24" fillId="0" borderId="0" xfId="2" applyNumberFormat="1" applyFont="1" applyBorder="1" applyAlignment="1">
      <alignment vertical="center"/>
    </xf>
    <xf numFmtId="173" fontId="24" fillId="0" borderId="0" xfId="2" applyNumberFormat="1" applyFont="1" applyBorder="1" applyAlignment="1">
      <alignment horizontal="right" vertical="center"/>
    </xf>
    <xf numFmtId="1" fontId="24" fillId="0" borderId="0" xfId="2" applyNumberFormat="1" applyFont="1" applyBorder="1" applyAlignment="1">
      <alignment horizontal="right" vertical="center"/>
    </xf>
    <xf numFmtId="166" fontId="49" fillId="0" borderId="0" xfId="2" applyNumberFormat="1" applyFont="1" applyBorder="1" applyAlignment="1">
      <alignment vertical="center"/>
    </xf>
    <xf numFmtId="166" fontId="11" fillId="0" borderId="0" xfId="2" applyNumberFormat="1" applyFont="1" applyFill="1" applyBorder="1" applyAlignment="1">
      <alignment vertical="center"/>
    </xf>
    <xf numFmtId="1" fontId="50" fillId="0" borderId="0" xfId="2" applyNumberFormat="1" applyFont="1" applyBorder="1" applyAlignment="1">
      <alignment horizontal="center" vertical="center"/>
    </xf>
    <xf numFmtId="11" fontId="24" fillId="0" borderId="0" xfId="2" applyNumberFormat="1" applyFont="1" applyBorder="1" applyAlignment="1">
      <alignment vertical="center" wrapText="1"/>
    </xf>
    <xf numFmtId="49" fontId="24" fillId="0" borderId="0" xfId="2" applyNumberFormat="1" applyFont="1" applyBorder="1" applyAlignment="1" applyProtection="1">
      <alignment horizontal="center" vertical="center"/>
      <protection locked="0"/>
    </xf>
    <xf numFmtId="49" fontId="24" fillId="0" borderId="0" xfId="2" applyNumberFormat="1" applyFont="1" applyBorder="1" applyAlignment="1" applyProtection="1">
      <alignment vertical="center"/>
      <protection locked="0"/>
    </xf>
    <xf numFmtId="166" fontId="31" fillId="0" borderId="0" xfId="2" applyNumberFormat="1" applyFont="1" applyBorder="1" applyAlignment="1">
      <alignment vertical="center"/>
    </xf>
    <xf numFmtId="166" fontId="24" fillId="0" borderId="0" xfId="13" applyNumberFormat="1" applyFont="1" applyFill="1" applyBorder="1" applyAlignment="1">
      <alignment horizontal="left" vertical="center"/>
    </xf>
    <xf numFmtId="0" fontId="50" fillId="0" borderId="0" xfId="2" applyNumberFormat="1" applyFont="1" applyBorder="1" applyAlignment="1">
      <alignment vertical="center"/>
    </xf>
    <xf numFmtId="11" fontId="24" fillId="0" borderId="0" xfId="2" applyNumberFormat="1" applyFont="1" applyFill="1" applyBorder="1" applyAlignment="1">
      <alignment vertical="center"/>
    </xf>
    <xf numFmtId="166" fontId="21" fillId="0" borderId="5" xfId="2" applyNumberFormat="1" applyFont="1" applyFill="1" applyBorder="1" applyAlignment="1">
      <alignment horizontal="left" vertical="center"/>
    </xf>
    <xf numFmtId="166" fontId="56" fillId="0" borderId="4" xfId="13" applyNumberFormat="1" applyFont="1" applyBorder="1" applyAlignment="1">
      <alignment horizontal="center" vertical="center" wrapText="1"/>
    </xf>
    <xf numFmtId="0" fontId="56" fillId="0" borderId="4" xfId="13" applyNumberFormat="1" applyFont="1" applyBorder="1" applyAlignment="1">
      <alignment horizontal="center" vertical="center" wrapText="1"/>
    </xf>
    <xf numFmtId="177" fontId="56" fillId="0" borderId="4" xfId="2" applyNumberFormat="1" applyFont="1" applyBorder="1" applyAlignment="1">
      <alignment horizontal="center" vertical="center" wrapText="1"/>
    </xf>
    <xf numFmtId="166" fontId="57" fillId="0" borderId="4" xfId="13" applyNumberFormat="1" applyFont="1" applyBorder="1" applyAlignment="1">
      <alignment vertical="center"/>
    </xf>
    <xf numFmtId="0" fontId="57" fillId="0" borderId="4" xfId="13" applyNumberFormat="1" applyFont="1" applyBorder="1" applyAlignment="1">
      <alignment horizontal="left" vertical="center"/>
    </xf>
    <xf numFmtId="14" fontId="57" fillId="0" borderId="4" xfId="2" applyNumberFormat="1" applyFont="1" applyBorder="1" applyAlignment="1">
      <alignment vertical="center"/>
    </xf>
    <xf numFmtId="177" fontId="57" fillId="0" borderId="4" xfId="2" applyNumberFormat="1" applyFont="1" applyBorder="1" applyAlignment="1">
      <alignment horizontal="left" vertical="center"/>
    </xf>
    <xf numFmtId="177" fontId="57" fillId="0" borderId="4" xfId="2" applyNumberFormat="1" applyFont="1" applyBorder="1" applyAlignment="1">
      <alignment horizontal="right" vertical="center"/>
    </xf>
    <xf numFmtId="177" fontId="57" fillId="0" borderId="4" xfId="2" applyNumberFormat="1" applyFont="1" applyFill="1" applyBorder="1" applyAlignment="1">
      <alignment horizontal="left" vertical="center"/>
    </xf>
    <xf numFmtId="177" fontId="57" fillId="0" borderId="4" xfId="2" applyNumberFormat="1" applyFont="1" applyFill="1" applyBorder="1" applyAlignment="1">
      <alignment horizontal="right" vertical="center"/>
    </xf>
    <xf numFmtId="166" fontId="57" fillId="0" borderId="4" xfId="13" applyNumberFormat="1" applyFont="1" applyFill="1" applyBorder="1" applyAlignment="1">
      <alignment vertical="center"/>
    </xf>
    <xf numFmtId="166" fontId="21" fillId="0" borderId="20" xfId="2" applyNumberFormat="1" applyFont="1" applyFill="1" applyBorder="1" applyAlignment="1">
      <alignment horizontal="left" vertical="center"/>
    </xf>
    <xf numFmtId="166" fontId="21" fillId="0" borderId="7" xfId="13" applyNumberFormat="1" applyFont="1" applyFill="1" applyBorder="1" applyAlignment="1">
      <alignment horizontal="left" vertical="center" wrapText="1"/>
    </xf>
    <xf numFmtId="0" fontId="21" fillId="0" borderId="10" xfId="13" applyNumberFormat="1" applyFont="1" applyFill="1" applyBorder="1" applyAlignment="1">
      <alignment vertical="center"/>
    </xf>
    <xf numFmtId="0" fontId="21" fillId="0" borderId="7" xfId="0" applyFont="1" applyFill="1" applyBorder="1" applyAlignment="1">
      <alignment horizontal="left" vertical="center" wrapText="1"/>
    </xf>
    <xf numFmtId="0" fontId="21" fillId="0" borderId="10" xfId="0" applyNumberFormat="1" applyFont="1" applyFill="1" applyBorder="1" applyAlignment="1">
      <alignment horizontal="left" vertical="center"/>
    </xf>
    <xf numFmtId="0" fontId="21" fillId="0" borderId="8" xfId="0" applyFont="1" applyFill="1" applyBorder="1" applyAlignment="1">
      <alignment horizontal="left" vertical="center" wrapText="1"/>
    </xf>
    <xf numFmtId="0" fontId="21" fillId="0" borderId="14" xfId="0" applyNumberFormat="1" applyFont="1" applyFill="1" applyBorder="1" applyAlignment="1">
      <alignment vertical="center"/>
    </xf>
    <xf numFmtId="166" fontId="21" fillId="0" borderId="16" xfId="2" applyNumberFormat="1" applyFont="1" applyFill="1" applyBorder="1" applyAlignment="1">
      <alignment horizontal="center" vertical="center"/>
    </xf>
    <xf numFmtId="166" fontId="21" fillId="0" borderId="16" xfId="2" applyNumberFormat="1" applyFont="1" applyFill="1" applyBorder="1" applyAlignment="1">
      <alignment horizontal="left" vertical="center"/>
    </xf>
    <xf numFmtId="166" fontId="30" fillId="0" borderId="16" xfId="11" applyNumberFormat="1" applyFont="1" applyFill="1" applyBorder="1" applyAlignment="1" applyProtection="1">
      <alignment horizontal="left" vertical="center"/>
    </xf>
    <xf numFmtId="166" fontId="21" fillId="0" borderId="5" xfId="2" applyNumberFormat="1" applyFont="1" applyFill="1" applyBorder="1" applyAlignment="1">
      <alignment horizontal="left" vertical="center" wrapText="1"/>
    </xf>
    <xf numFmtId="0" fontId="21" fillId="0" borderId="16" xfId="2" applyNumberFormat="1" applyFont="1" applyFill="1" applyBorder="1" applyAlignment="1">
      <alignment vertical="center"/>
    </xf>
    <xf numFmtId="14" fontId="36" fillId="0" borderId="8" xfId="0" applyNumberFormat="1" applyFont="1" applyFill="1" applyBorder="1" applyAlignment="1">
      <alignment horizontal="center" vertical="center" wrapText="1"/>
    </xf>
    <xf numFmtId="0" fontId="36" fillId="0" borderId="8" xfId="0" applyFont="1" applyFill="1" applyBorder="1" applyAlignment="1">
      <alignment vertical="center" wrapText="1"/>
    </xf>
    <xf numFmtId="4" fontId="36" fillId="0" borderId="14" xfId="0" applyNumberFormat="1" applyFont="1" applyFill="1" applyBorder="1" applyAlignment="1">
      <alignment horizontal="center" vertical="center" wrapText="1"/>
    </xf>
    <xf numFmtId="1" fontId="36" fillId="0" borderId="8" xfId="0" applyNumberFormat="1" applyFont="1" applyFill="1" applyBorder="1" applyAlignment="1">
      <alignment horizontal="center" vertical="center" wrapText="1"/>
    </xf>
    <xf numFmtId="0" fontId="35" fillId="0" borderId="10" xfId="2" quotePrefix="1" applyNumberFormat="1" applyFont="1" applyFill="1" applyBorder="1" applyAlignment="1">
      <alignment horizontal="right" vertical="center"/>
    </xf>
    <xf numFmtId="166" fontId="21" fillId="0" borderId="10" xfId="2" applyNumberFormat="1" applyFont="1" applyFill="1" applyBorder="1" applyAlignment="1">
      <alignment horizontal="left" vertical="center" wrapText="1"/>
    </xf>
    <xf numFmtId="49" fontId="21" fillId="0" borderId="10" xfId="2" applyNumberFormat="1" applyFont="1" applyFill="1" applyBorder="1" applyAlignment="1">
      <alignment horizontal="left" vertical="center"/>
    </xf>
    <xf numFmtId="3" fontId="14" fillId="0" borderId="4" xfId="0" applyNumberFormat="1" applyFont="1" applyFill="1" applyBorder="1" applyAlignment="1">
      <alignment horizontal="center" vertical="center" wrapText="1"/>
    </xf>
    <xf numFmtId="166" fontId="21" fillId="0" borderId="17" xfId="13" applyNumberFormat="1" applyFont="1" applyFill="1" applyBorder="1" applyAlignment="1">
      <alignment horizontal="center" vertical="center"/>
    </xf>
    <xf numFmtId="0" fontId="21" fillId="0" borderId="20" xfId="2" applyNumberFormat="1" applyFont="1" applyFill="1" applyBorder="1" applyAlignment="1">
      <alignment vertical="center" wrapText="1"/>
    </xf>
    <xf numFmtId="0" fontId="21" fillId="0" borderId="20" xfId="2" quotePrefix="1" applyNumberFormat="1" applyFont="1" applyFill="1" applyBorder="1" applyAlignment="1">
      <alignment horizontal="right" vertical="center"/>
    </xf>
    <xf numFmtId="166" fontId="21" fillId="0" borderId="20" xfId="2" applyNumberFormat="1" applyFont="1" applyFill="1" applyBorder="1" applyAlignment="1">
      <alignment horizontal="center" vertical="center"/>
    </xf>
    <xf numFmtId="166" fontId="21" fillId="0" borderId="17" xfId="2" applyNumberFormat="1" applyFont="1" applyFill="1" applyBorder="1" applyAlignment="1">
      <alignment horizontal="left" vertical="center" wrapText="1"/>
    </xf>
    <xf numFmtId="0" fontId="21" fillId="0" borderId="20" xfId="2" applyNumberFormat="1" applyFont="1" applyFill="1" applyBorder="1" applyAlignment="1">
      <alignment vertical="center"/>
    </xf>
    <xf numFmtId="0" fontId="21" fillId="0" borderId="16" xfId="12" applyNumberFormat="1" applyFont="1" applyFill="1" applyBorder="1" applyAlignment="1">
      <alignment horizontal="left" vertical="center" wrapText="1"/>
    </xf>
    <xf numFmtId="0" fontId="21" fillId="0" borderId="16" xfId="12" applyNumberFormat="1" applyFont="1" applyFill="1" applyBorder="1" applyAlignment="1" applyProtection="1">
      <alignment horizontal="center" vertical="center"/>
      <protection locked="0"/>
    </xf>
    <xf numFmtId="0" fontId="21" fillId="0" borderId="20" xfId="12" applyNumberFormat="1" applyFont="1" applyFill="1" applyBorder="1" applyAlignment="1" applyProtection="1">
      <alignment horizontal="center" vertical="center"/>
      <protection locked="0"/>
    </xf>
    <xf numFmtId="0" fontId="21" fillId="0" borderId="14" xfId="12" applyNumberFormat="1" applyFont="1" applyFill="1" applyBorder="1" applyAlignment="1" applyProtection="1">
      <alignment vertical="center"/>
      <protection locked="0"/>
    </xf>
    <xf numFmtId="0" fontId="21" fillId="0" borderId="16" xfId="12" quotePrefix="1" applyNumberFormat="1" applyFont="1" applyFill="1" applyBorder="1" applyAlignment="1">
      <alignment horizontal="right" vertical="center"/>
    </xf>
    <xf numFmtId="166" fontId="21" fillId="0" borderId="5" xfId="12" applyNumberFormat="1" applyFont="1" applyFill="1" applyBorder="1" applyAlignment="1">
      <alignment horizontal="left" vertical="center" wrapText="1"/>
    </xf>
    <xf numFmtId="0" fontId="21" fillId="0" borderId="16" xfId="12" applyNumberFormat="1" applyFont="1" applyFill="1" applyBorder="1" applyAlignment="1">
      <alignment vertical="center"/>
    </xf>
    <xf numFmtId="166" fontId="30" fillId="0" borderId="20" xfId="11" applyNumberFormat="1" applyFont="1" applyFill="1" applyBorder="1" applyAlignment="1" applyProtection="1">
      <alignment horizontal="left" vertical="center"/>
    </xf>
    <xf numFmtId="14" fontId="21" fillId="0" borderId="7" xfId="2" applyNumberFormat="1" applyFont="1" applyFill="1" applyBorder="1" applyAlignment="1">
      <alignment horizontal="left" vertical="center" wrapText="1"/>
    </xf>
    <xf numFmtId="14" fontId="21" fillId="0" borderId="17" xfId="2" applyNumberFormat="1" applyFont="1" applyFill="1" applyBorder="1" applyAlignment="1">
      <alignment horizontal="left" vertical="center" wrapText="1"/>
    </xf>
    <xf numFmtId="0" fontId="21" fillId="0" borderId="20" xfId="2" applyNumberFormat="1" applyFont="1" applyFill="1" applyBorder="1" applyAlignment="1">
      <alignment horizontal="left" vertical="center"/>
    </xf>
    <xf numFmtId="0" fontId="21" fillId="0" borderId="10" xfId="0" applyNumberFormat="1" applyFont="1" applyFill="1" applyBorder="1" applyAlignment="1">
      <alignment vertical="center"/>
    </xf>
    <xf numFmtId="0" fontId="21" fillId="0" borderId="5" xfId="0" applyFont="1" applyFill="1" applyBorder="1" applyAlignment="1">
      <alignment horizontal="left" vertical="center" wrapText="1"/>
    </xf>
    <xf numFmtId="0" fontId="21" fillId="0" borderId="16" xfId="0" applyNumberFormat="1" applyFont="1" applyFill="1" applyBorder="1" applyAlignment="1">
      <alignment horizontal="left" vertical="center"/>
    </xf>
    <xf numFmtId="176" fontId="21" fillId="0" borderId="21" xfId="0" applyNumberFormat="1" applyFont="1" applyFill="1" applyBorder="1" applyAlignment="1">
      <alignment horizontal="left" vertical="center"/>
    </xf>
    <xf numFmtId="176" fontId="21" fillId="0" borderId="22" xfId="0" applyNumberFormat="1" applyFont="1" applyFill="1" applyBorder="1" applyAlignment="1">
      <alignment horizontal="left" vertical="center"/>
    </xf>
    <xf numFmtId="0" fontId="21" fillId="0" borderId="14" xfId="0" applyNumberFormat="1" applyFont="1" applyFill="1" applyBorder="1" applyAlignment="1">
      <alignment horizontal="left" vertical="center"/>
    </xf>
    <xf numFmtId="0" fontId="21" fillId="0" borderId="17" xfId="13" applyNumberFormat="1" applyFont="1" applyFill="1" applyBorder="1" applyAlignment="1">
      <alignment horizontal="left" vertical="center" wrapText="1"/>
    </xf>
    <xf numFmtId="173" fontId="21" fillId="0" borderId="7" xfId="2" quotePrefix="1" applyNumberFormat="1" applyFont="1" applyFill="1" applyBorder="1" applyAlignment="1">
      <alignment horizontal="right" vertical="center"/>
    </xf>
    <xf numFmtId="166" fontId="21" fillId="0" borderId="0" xfId="2" applyNumberFormat="1" applyFont="1" applyFill="1" applyBorder="1" applyAlignment="1">
      <alignment horizontal="left" vertical="center" wrapText="1"/>
    </xf>
    <xf numFmtId="49" fontId="21" fillId="0" borderId="7" xfId="2" applyNumberFormat="1" applyFont="1" applyFill="1" applyBorder="1" applyAlignment="1" applyProtection="1">
      <alignment horizontal="center" vertical="center"/>
      <protection locked="0"/>
    </xf>
    <xf numFmtId="166" fontId="28" fillId="0" borderId="7" xfId="13" applyNumberFormat="1" applyFont="1" applyFill="1" applyBorder="1" applyAlignment="1">
      <alignment horizontal="center" vertical="center"/>
    </xf>
    <xf numFmtId="166" fontId="21" fillId="0" borderId="7" xfId="12" quotePrefix="1" applyNumberFormat="1" applyFont="1" applyFill="1" applyBorder="1" applyAlignment="1">
      <alignment horizontal="right" vertical="center"/>
    </xf>
    <xf numFmtId="0" fontId="21" fillId="0" borderId="16" xfId="0" applyFont="1" applyFill="1" applyBorder="1" applyAlignment="1">
      <alignment horizontal="left" vertical="center"/>
    </xf>
    <xf numFmtId="0" fontId="30" fillId="0" borderId="16" xfId="11" applyFont="1" applyFill="1" applyBorder="1" applyAlignment="1" applyProtection="1">
      <alignment horizontal="left" vertical="center"/>
    </xf>
    <xf numFmtId="0" fontId="21" fillId="0" borderId="16" xfId="0" quotePrefix="1" applyNumberFormat="1" applyFont="1" applyFill="1" applyBorder="1" applyAlignment="1">
      <alignment horizontal="left" vertical="center"/>
    </xf>
    <xf numFmtId="166" fontId="21" fillId="0" borderId="16" xfId="13" applyNumberFormat="1" applyFont="1" applyFill="1" applyBorder="1" applyAlignment="1">
      <alignment vertical="center"/>
    </xf>
    <xf numFmtId="0" fontId="21" fillId="0" borderId="10" xfId="0" applyFont="1" applyFill="1" applyBorder="1" applyAlignment="1">
      <alignment horizontal="left" vertical="center"/>
    </xf>
    <xf numFmtId="166" fontId="19" fillId="0" borderId="10" xfId="11" applyNumberFormat="1" applyFill="1" applyBorder="1" applyAlignment="1" applyProtection="1">
      <alignment horizontal="left" vertical="center"/>
    </xf>
    <xf numFmtId="166" fontId="21" fillId="0" borderId="13" xfId="2" applyNumberFormat="1" applyFont="1" applyFill="1" applyBorder="1" applyAlignment="1">
      <alignment horizontal="center" vertical="center"/>
    </xf>
    <xf numFmtId="166" fontId="39" fillId="0" borderId="7" xfId="2" applyNumberFormat="1" applyFont="1" applyFill="1" applyBorder="1" applyAlignment="1">
      <alignment horizontal="left" vertical="center"/>
    </xf>
    <xf numFmtId="0" fontId="21" fillId="0" borderId="10" xfId="2" applyNumberFormat="1" applyFont="1" applyFill="1" applyBorder="1" applyAlignment="1" applyProtection="1">
      <alignment horizontal="right" vertical="center"/>
      <protection locked="0"/>
    </xf>
    <xf numFmtId="166" fontId="21" fillId="0" borderId="13" xfId="13" applyNumberFormat="1" applyFont="1" applyFill="1" applyBorder="1" applyAlignment="1">
      <alignment horizontal="left" vertical="center"/>
    </xf>
    <xf numFmtId="0" fontId="21" fillId="0" borderId="10" xfId="13" applyNumberFormat="1" applyFont="1" applyFill="1" applyBorder="1" applyAlignment="1">
      <alignment horizontal="left" vertical="center"/>
    </xf>
    <xf numFmtId="166" fontId="21" fillId="0" borderId="13" xfId="13" applyNumberFormat="1" applyFont="1" applyFill="1" applyBorder="1" applyAlignment="1">
      <alignment vertical="center"/>
    </xf>
    <xf numFmtId="173" fontId="30" fillId="0" borderId="7" xfId="11" applyNumberFormat="1" applyFont="1" applyFill="1" applyBorder="1" applyAlignment="1" applyProtection="1">
      <alignment horizontal="left" vertical="center"/>
    </xf>
    <xf numFmtId="1" fontId="21" fillId="0" borderId="7" xfId="2" quotePrefix="1" applyNumberFormat="1" applyFont="1" applyFill="1" applyBorder="1" applyAlignment="1">
      <alignment horizontal="right" vertical="center"/>
    </xf>
    <xf numFmtId="166" fontId="25" fillId="10" borderId="4" xfId="2" applyNumberFormat="1" applyFont="1" applyFill="1" applyBorder="1" applyAlignment="1">
      <alignment horizontal="center" vertical="center" wrapText="1"/>
    </xf>
    <xf numFmtId="166" fontId="28" fillId="10" borderId="4" xfId="2" applyNumberFormat="1" applyFont="1" applyFill="1" applyBorder="1" applyAlignment="1">
      <alignment horizontal="center" vertical="center" wrapText="1"/>
    </xf>
    <xf numFmtId="166" fontId="28" fillId="10" borderId="16" xfId="2" applyNumberFormat="1" applyFont="1" applyFill="1" applyBorder="1" applyAlignment="1">
      <alignment vertical="center"/>
    </xf>
    <xf numFmtId="166" fontId="21" fillId="10" borderId="10" xfId="2" applyNumberFormat="1" applyFont="1" applyFill="1" applyBorder="1" applyAlignment="1">
      <alignment vertical="center"/>
    </xf>
    <xf numFmtId="166" fontId="28" fillId="10" borderId="10" xfId="2" applyNumberFormat="1" applyFont="1" applyFill="1" applyBorder="1" applyAlignment="1">
      <alignment horizontal="center" vertical="center"/>
    </xf>
    <xf numFmtId="166" fontId="28" fillId="10" borderId="7" xfId="2" applyNumberFormat="1" applyFont="1" applyFill="1" applyBorder="1" applyAlignment="1">
      <alignment horizontal="center" vertical="center"/>
    </xf>
    <xf numFmtId="166" fontId="28" fillId="10" borderId="7" xfId="2" applyNumberFormat="1" applyFont="1" applyFill="1" applyBorder="1" applyAlignment="1">
      <alignment vertical="center"/>
    </xf>
    <xf numFmtId="166" fontId="28" fillId="10" borderId="17" xfId="2" applyNumberFormat="1" applyFont="1" applyFill="1" applyBorder="1" applyAlignment="1">
      <alignment vertical="center"/>
    </xf>
    <xf numFmtId="166" fontId="28" fillId="10" borderId="4" xfId="2" applyNumberFormat="1" applyFont="1" applyFill="1" applyBorder="1" applyAlignment="1">
      <alignment horizontal="center" vertical="center"/>
    </xf>
    <xf numFmtId="166" fontId="28" fillId="10" borderId="5" xfId="2" applyNumberFormat="1" applyFont="1" applyFill="1" applyBorder="1" applyAlignment="1">
      <alignment horizontal="center" vertical="center"/>
    </xf>
    <xf numFmtId="166" fontId="28" fillId="10" borderId="10" xfId="2" applyNumberFormat="1" applyFont="1" applyFill="1" applyBorder="1" applyAlignment="1">
      <alignment vertical="center"/>
    </xf>
    <xf numFmtId="166" fontId="21" fillId="8" borderId="7" xfId="2" applyNumberFormat="1" applyFont="1" applyFill="1" applyBorder="1" applyAlignment="1">
      <alignment horizontal="center" vertical="center"/>
    </xf>
    <xf numFmtId="166" fontId="37" fillId="0" borderId="14" xfId="2" applyNumberFormat="1" applyFont="1" applyFill="1" applyBorder="1" applyAlignment="1">
      <alignment vertical="center"/>
    </xf>
    <xf numFmtId="166" fontId="19" fillId="0" borderId="0" xfId="11" applyNumberFormat="1" applyFill="1" applyBorder="1" applyAlignment="1" applyProtection="1">
      <alignment horizontal="left" vertical="center"/>
    </xf>
    <xf numFmtId="166" fontId="21" fillId="0" borderId="7" xfId="12" applyNumberFormat="1" applyFont="1" applyFill="1" applyBorder="1" applyAlignment="1">
      <alignment vertical="center" wrapText="1"/>
    </xf>
    <xf numFmtId="0" fontId="14" fillId="0" borderId="0" xfId="0" applyFont="1" applyFill="1" applyBorder="1" applyAlignment="1">
      <alignment vertical="center"/>
    </xf>
    <xf numFmtId="0" fontId="19" fillId="0" borderId="0" xfId="11" applyBorder="1" applyAlignment="1" applyProtection="1"/>
    <xf numFmtId="166" fontId="21" fillId="0" borderId="0" xfId="13" applyNumberFormat="1" applyFont="1" applyFill="1" applyBorder="1" applyAlignment="1">
      <alignment horizontal="center" vertical="center"/>
    </xf>
    <xf numFmtId="0" fontId="58" fillId="0" borderId="0" xfId="0" applyFont="1" applyAlignment="1">
      <alignment horizontal="center" vertical="center" wrapText="1"/>
    </xf>
    <xf numFmtId="166" fontId="17" fillId="0" borderId="0" xfId="13" applyNumberFormat="1" applyFont="1" applyFill="1" applyBorder="1" applyAlignment="1">
      <alignment horizontal="left" vertical="center"/>
    </xf>
    <xf numFmtId="1" fontId="21" fillId="0" borderId="7" xfId="2" applyNumberFormat="1" applyFont="1" applyFill="1" applyBorder="1" applyAlignment="1">
      <alignment horizontal="left" vertical="center" wrapText="1"/>
    </xf>
    <xf numFmtId="0" fontId="21" fillId="0" borderId="8" xfId="2" applyNumberFormat="1" applyFont="1" applyFill="1" applyBorder="1" applyAlignment="1">
      <alignment vertical="center" wrapText="1"/>
    </xf>
    <xf numFmtId="166" fontId="19" fillId="0" borderId="20" xfId="11" applyNumberFormat="1" applyFill="1" applyBorder="1" applyAlignment="1" applyProtection="1">
      <alignment horizontal="left" vertical="center"/>
    </xf>
    <xf numFmtId="0" fontId="59" fillId="0" borderId="0" xfId="0" applyFont="1" applyAlignment="1">
      <alignment horizontal="justify"/>
    </xf>
    <xf numFmtId="1" fontId="60" fillId="0" borderId="7" xfId="2" applyNumberFormat="1" applyFont="1" applyFill="1" applyBorder="1" applyAlignment="1">
      <alignment horizontal="right" vertical="center"/>
    </xf>
    <xf numFmtId="166" fontId="21" fillId="8" borderId="10" xfId="2" applyNumberFormat="1" applyFont="1" applyFill="1" applyBorder="1" applyAlignment="1">
      <alignment horizontal="center" vertical="center"/>
    </xf>
    <xf numFmtId="0" fontId="21" fillId="0" borderId="8" xfId="2" quotePrefix="1" applyNumberFormat="1" applyFont="1" applyFill="1" applyBorder="1" applyAlignment="1">
      <alignment horizontal="right" vertical="center"/>
    </xf>
    <xf numFmtId="14" fontId="21" fillId="0" borderId="8" xfId="2" applyNumberFormat="1" applyFont="1" applyFill="1" applyBorder="1" applyAlignment="1">
      <alignment horizontal="center" vertical="center" wrapText="1"/>
    </xf>
    <xf numFmtId="173" fontId="21" fillId="0" borderId="7" xfId="2" applyNumberFormat="1" applyFont="1" applyFill="1" applyBorder="1" applyAlignment="1">
      <alignment horizontal="right" vertical="center" wrapText="1"/>
    </xf>
    <xf numFmtId="0" fontId="12" fillId="0" borderId="4" xfId="0" applyFont="1" applyBorder="1" applyAlignment="1">
      <alignment horizontal="justify" vertical="center" wrapText="1"/>
    </xf>
    <xf numFmtId="0" fontId="12" fillId="0" borderId="3" xfId="0" applyFont="1" applyBorder="1" applyAlignment="1">
      <alignment horizontal="justify" vertical="center" wrapText="1"/>
    </xf>
    <xf numFmtId="166" fontId="60" fillId="5" borderId="10" xfId="2" applyNumberFormat="1" applyFont="1" applyFill="1" applyBorder="1" applyAlignment="1">
      <alignment vertical="center"/>
    </xf>
    <xf numFmtId="166" fontId="21" fillId="7" borderId="7" xfId="12" applyNumberFormat="1" applyFont="1" applyFill="1" applyBorder="1" applyAlignment="1">
      <alignment vertical="center"/>
    </xf>
    <xf numFmtId="166" fontId="21" fillId="7" borderId="7" xfId="2" applyNumberFormat="1" applyFont="1" applyFill="1" applyBorder="1" applyAlignment="1">
      <alignment vertical="center"/>
    </xf>
    <xf numFmtId="0" fontId="21" fillId="7" borderId="5" xfId="0" applyFont="1" applyFill="1" applyBorder="1" applyAlignment="1">
      <alignment horizontal="left" vertical="center"/>
    </xf>
    <xf numFmtId="14" fontId="21" fillId="0" borderId="14" xfId="2" applyNumberFormat="1" applyFont="1" applyFill="1" applyBorder="1" applyAlignment="1">
      <alignment horizontal="center" vertical="center" wrapText="1"/>
    </xf>
    <xf numFmtId="4" fontId="12" fillId="0" borderId="8" xfId="0" applyNumberFormat="1" applyFont="1" applyBorder="1" applyAlignment="1">
      <alignment horizontal="center" vertical="center" wrapText="1"/>
    </xf>
    <xf numFmtId="0" fontId="21" fillId="6" borderId="7" xfId="2" applyNumberFormat="1" applyFont="1" applyFill="1" applyBorder="1" applyAlignment="1">
      <alignment horizontal="left" vertical="center"/>
    </xf>
    <xf numFmtId="166" fontId="21" fillId="6" borderId="10" xfId="2" applyNumberFormat="1" applyFont="1" applyFill="1" applyBorder="1" applyAlignment="1">
      <alignment vertical="center" wrapText="1"/>
    </xf>
    <xf numFmtId="3" fontId="21" fillId="0" borderId="10" xfId="2" applyNumberFormat="1" applyFont="1" applyFill="1" applyBorder="1" applyAlignment="1">
      <alignment vertical="center" wrapText="1"/>
    </xf>
    <xf numFmtId="0" fontId="21" fillId="0" borderId="7" xfId="13" applyNumberFormat="1" applyFont="1" applyFill="1" applyBorder="1" applyAlignment="1">
      <alignment horizontal="left" vertical="center" wrapText="1"/>
    </xf>
    <xf numFmtId="0" fontId="25" fillId="0" borderId="2" xfId="13" applyNumberFormat="1" applyFont="1" applyBorder="1" applyAlignment="1">
      <alignment horizontal="center" vertical="center" wrapText="1"/>
    </xf>
    <xf numFmtId="11" fontId="21" fillId="0" borderId="7" xfId="0" applyNumberFormat="1" applyFont="1" applyFill="1" applyBorder="1" applyAlignment="1">
      <alignment vertical="center" wrapText="1"/>
    </xf>
    <xf numFmtId="0" fontId="0" fillId="0" borderId="4" xfId="0" applyBorder="1"/>
    <xf numFmtId="0" fontId="18" fillId="0" borderId="0" xfId="2" applyNumberFormat="1" applyFont="1" applyBorder="1" applyAlignment="1">
      <alignment horizontal="right" vertical="center"/>
    </xf>
    <xf numFmtId="166" fontId="17" fillId="0" borderId="0" xfId="2" applyNumberFormat="1" applyFont="1" applyBorder="1" applyAlignment="1">
      <alignment horizontal="left" vertical="center"/>
    </xf>
    <xf numFmtId="1" fontId="17" fillId="0" borderId="0" xfId="2" applyNumberFormat="1" applyFont="1" applyBorder="1" applyAlignment="1">
      <alignment horizontal="center" vertical="center" wrapText="1"/>
    </xf>
    <xf numFmtId="179" fontId="17" fillId="0" borderId="0" xfId="2" applyNumberFormat="1" applyFont="1" applyBorder="1" applyAlignment="1">
      <alignment horizontal="left" vertical="center" wrapText="1"/>
    </xf>
    <xf numFmtId="180" fontId="17" fillId="0" borderId="0" xfId="2" applyNumberFormat="1" applyFont="1" applyBorder="1" applyAlignment="1">
      <alignment horizontal="center" vertical="center" wrapText="1"/>
    </xf>
    <xf numFmtId="166" fontId="17" fillId="0" borderId="0" xfId="2" applyNumberFormat="1" applyFont="1" applyBorder="1" applyAlignment="1">
      <alignment horizontal="center" vertical="center" wrapText="1"/>
    </xf>
    <xf numFmtId="0" fontId="17" fillId="0" borderId="0" xfId="2" applyNumberFormat="1" applyFont="1" applyBorder="1" applyAlignment="1">
      <alignment horizontal="center" vertical="center" wrapText="1"/>
    </xf>
    <xf numFmtId="14" fontId="17" fillId="0" borderId="0" xfId="2" applyNumberFormat="1" applyFont="1" applyBorder="1" applyAlignment="1">
      <alignment horizontal="center" vertical="center" wrapText="1"/>
    </xf>
    <xf numFmtId="179" fontId="17" fillId="0" borderId="0" xfId="2" applyNumberFormat="1" applyFont="1" applyBorder="1" applyAlignment="1">
      <alignment horizontal="center" vertical="center" wrapText="1"/>
    </xf>
    <xf numFmtId="166" fontId="71" fillId="0" borderId="0" xfId="2" applyNumberFormat="1" applyFont="1" applyBorder="1" applyAlignment="1">
      <alignment horizontal="center" vertical="center" wrapText="1"/>
    </xf>
    <xf numFmtId="179" fontId="71" fillId="0" borderId="0" xfId="2" applyNumberFormat="1" applyFont="1" applyBorder="1" applyAlignment="1">
      <alignment horizontal="center" vertical="center" wrapText="1"/>
    </xf>
    <xf numFmtId="49" fontId="17" fillId="0" borderId="0" xfId="2" applyNumberFormat="1" applyFont="1" applyBorder="1" applyAlignment="1">
      <alignment horizontal="center" vertical="center" wrapText="1"/>
    </xf>
    <xf numFmtId="3" fontId="17" fillId="0" borderId="0" xfId="2" applyNumberFormat="1" applyFont="1" applyBorder="1" applyAlignment="1">
      <alignment horizontal="center" vertical="center" wrapText="1"/>
    </xf>
    <xf numFmtId="4" fontId="17" fillId="0" borderId="0" xfId="2" applyNumberFormat="1" applyFont="1" applyBorder="1" applyAlignment="1">
      <alignment horizontal="center" vertical="center" wrapText="1"/>
    </xf>
    <xf numFmtId="166" fontId="72" fillId="0" borderId="0" xfId="2" applyNumberFormat="1" applyFont="1" applyBorder="1" applyAlignment="1">
      <alignment horizontal="center" vertical="center" wrapText="1"/>
    </xf>
    <xf numFmtId="166" fontId="73" fillId="0" borderId="0" xfId="2" applyNumberFormat="1" applyFont="1" applyBorder="1" applyAlignment="1">
      <alignment horizontal="justify" vertical="center" wrapText="1"/>
    </xf>
    <xf numFmtId="166" fontId="71" fillId="0" borderId="0" xfId="2" applyNumberFormat="1" applyFont="1" applyBorder="1" applyAlignment="1">
      <alignment horizontal="justify" vertical="center" wrapText="1"/>
    </xf>
    <xf numFmtId="166" fontId="18" fillId="0" borderId="0" xfId="13" applyNumberFormat="1" applyFont="1" applyFill="1" applyBorder="1"/>
    <xf numFmtId="166" fontId="18" fillId="8" borderId="0" xfId="13" applyNumberFormat="1" applyFont="1" applyFill="1" applyBorder="1"/>
    <xf numFmtId="166" fontId="74" fillId="0" borderId="4" xfId="2" applyNumberFormat="1" applyFont="1" applyBorder="1" applyAlignment="1">
      <alignment horizontal="center" vertical="center"/>
    </xf>
    <xf numFmtId="1" fontId="74" fillId="0" borderId="4" xfId="2" applyNumberFormat="1" applyFont="1" applyBorder="1" applyAlignment="1">
      <alignment horizontal="center" vertical="center"/>
    </xf>
    <xf numFmtId="179" fontId="74" fillId="0" borderId="4" xfId="2" applyNumberFormat="1" applyFont="1" applyBorder="1" applyAlignment="1">
      <alignment horizontal="left" vertical="center"/>
    </xf>
    <xf numFmtId="180" fontId="74" fillId="0" borderId="4" xfId="2" applyNumberFormat="1" applyFont="1" applyBorder="1" applyAlignment="1">
      <alignment horizontal="center" vertical="center" wrapText="1"/>
    </xf>
    <xf numFmtId="14" fontId="74" fillId="0" borderId="4" xfId="2" applyNumberFormat="1" applyFont="1" applyBorder="1" applyAlignment="1">
      <alignment horizontal="center" vertical="center" wrapText="1"/>
    </xf>
    <xf numFmtId="0" fontId="74" fillId="0" borderId="4" xfId="2" applyNumberFormat="1" applyFont="1" applyBorder="1" applyAlignment="1">
      <alignment horizontal="center" vertical="center" wrapText="1"/>
    </xf>
    <xf numFmtId="166" fontId="75" fillId="0" borderId="4" xfId="2" applyNumberFormat="1" applyFont="1" applyBorder="1" applyAlignment="1">
      <alignment horizontal="center" vertical="center"/>
    </xf>
    <xf numFmtId="166" fontId="74" fillId="0" borderId="4" xfId="2" applyNumberFormat="1" applyFont="1" applyBorder="1" applyAlignment="1">
      <alignment horizontal="center" vertical="center" wrapText="1"/>
    </xf>
    <xf numFmtId="166" fontId="74" fillId="0" borderId="4" xfId="13" applyNumberFormat="1" applyFont="1" applyFill="1" applyBorder="1" applyAlignment="1">
      <alignment horizontal="center" vertical="center" wrapText="1"/>
    </xf>
    <xf numFmtId="2" fontId="74" fillId="0" borderId="4" xfId="2" applyNumberFormat="1" applyFont="1" applyBorder="1" applyAlignment="1">
      <alignment horizontal="center" vertical="center" wrapText="1"/>
    </xf>
    <xf numFmtId="179" fontId="74" fillId="0" borderId="4" xfId="2" applyNumberFormat="1" applyFont="1" applyBorder="1" applyAlignment="1">
      <alignment horizontal="center" vertical="center" wrapText="1"/>
    </xf>
    <xf numFmtId="166" fontId="75" fillId="0" borderId="4" xfId="2" applyNumberFormat="1" applyFont="1" applyBorder="1" applyAlignment="1">
      <alignment horizontal="center" vertical="center" wrapText="1"/>
    </xf>
    <xf numFmtId="179" fontId="75" fillId="0" borderId="4" xfId="2" applyNumberFormat="1" applyFont="1" applyBorder="1" applyAlignment="1">
      <alignment horizontal="center" vertical="center" wrapText="1"/>
    </xf>
    <xf numFmtId="49" fontId="74" fillId="0" borderId="4" xfId="2" applyNumberFormat="1" applyFont="1" applyBorder="1" applyAlignment="1">
      <alignment horizontal="center" vertical="center" wrapText="1"/>
    </xf>
    <xf numFmtId="3" fontId="74" fillId="0" borderId="4" xfId="0" applyNumberFormat="1" applyFont="1" applyBorder="1" applyAlignment="1">
      <alignment horizontal="center" vertical="center"/>
    </xf>
    <xf numFmtId="4" fontId="74" fillId="0" borderId="4" xfId="13" applyNumberFormat="1" applyFont="1" applyFill="1" applyBorder="1" applyAlignment="1">
      <alignment horizontal="center" vertical="center" wrapText="1"/>
    </xf>
    <xf numFmtId="0" fontId="74" fillId="0" borderId="4" xfId="13" applyNumberFormat="1" applyFont="1" applyBorder="1" applyAlignment="1">
      <alignment horizontal="center" vertical="center"/>
    </xf>
    <xf numFmtId="166" fontId="74" fillId="0" borderId="4" xfId="13" applyNumberFormat="1" applyFont="1" applyBorder="1" applyAlignment="1">
      <alignment horizontal="center" vertical="center" wrapText="1"/>
    </xf>
    <xf numFmtId="166" fontId="75" fillId="0" borderId="4" xfId="13" applyNumberFormat="1" applyFont="1" applyBorder="1" applyAlignment="1">
      <alignment horizontal="center" vertical="center" wrapText="1"/>
    </xf>
    <xf numFmtId="166" fontId="75" fillId="0" borderId="4" xfId="13" applyNumberFormat="1" applyFont="1" applyBorder="1" applyAlignment="1">
      <alignment horizontal="justify" vertical="center" wrapText="1"/>
    </xf>
    <xf numFmtId="166" fontId="78" fillId="0" borderId="4" xfId="13" applyNumberFormat="1" applyFont="1" applyBorder="1" applyAlignment="1">
      <alignment horizontal="center" vertical="center" wrapText="1"/>
    </xf>
    <xf numFmtId="166" fontId="20" fillId="8" borderId="4" xfId="13" applyNumberFormat="1" applyFont="1" applyFill="1" applyBorder="1" applyAlignment="1">
      <alignment horizontal="center" wrapText="1"/>
    </xf>
    <xf numFmtId="166" fontId="71" fillId="8" borderId="25" xfId="2" applyNumberFormat="1" applyFont="1" applyFill="1" applyBorder="1" applyAlignment="1">
      <alignment horizontal="center"/>
    </xf>
    <xf numFmtId="1" fontId="71" fillId="8" borderId="25" xfId="2" applyNumberFormat="1" applyFont="1" applyFill="1" applyBorder="1" applyAlignment="1">
      <alignment horizontal="left"/>
    </xf>
    <xf numFmtId="179" fontId="71" fillId="8" borderId="25" xfId="2" applyNumberFormat="1" applyFont="1" applyFill="1" applyBorder="1" applyAlignment="1">
      <alignment horizontal="left"/>
    </xf>
    <xf numFmtId="180" fontId="71" fillId="8" borderId="25" xfId="2" applyNumberFormat="1" applyFont="1" applyFill="1" applyBorder="1" applyAlignment="1">
      <alignment horizontal="center"/>
    </xf>
    <xf numFmtId="14" fontId="71" fillId="8" borderId="25" xfId="2" applyNumberFormat="1" applyFont="1" applyFill="1" applyBorder="1" applyAlignment="1">
      <alignment horizontal="center"/>
    </xf>
    <xf numFmtId="0" fontId="71" fillId="8" borderId="25" xfId="2" applyNumberFormat="1" applyFont="1" applyFill="1" applyBorder="1" applyAlignment="1">
      <alignment horizontal="center"/>
    </xf>
    <xf numFmtId="166" fontId="79" fillId="8" borderId="25" xfId="2" applyNumberFormat="1" applyFont="1" applyFill="1" applyBorder="1" applyAlignment="1">
      <alignment horizontal="center"/>
    </xf>
    <xf numFmtId="166" fontId="80" fillId="8" borderId="25" xfId="2" applyNumberFormat="1" applyFont="1" applyFill="1" applyBorder="1" applyAlignment="1">
      <alignment horizontal="center" vertical="center"/>
    </xf>
    <xf numFmtId="166" fontId="71" fillId="8" borderId="25" xfId="2" applyNumberFormat="1" applyFont="1" applyFill="1" applyBorder="1" applyAlignment="1">
      <alignment horizontal="center" vertical="center" wrapText="1"/>
    </xf>
    <xf numFmtId="3" fontId="66" fillId="8" borderId="25" xfId="29" applyNumberFormat="1" applyFont="1" applyFill="1" applyBorder="1" applyAlignment="1">
      <alignment horizontal="right" vertical="center" wrapText="1"/>
    </xf>
    <xf numFmtId="179" fontId="66" fillId="8" borderId="25" xfId="29" applyNumberFormat="1" applyFont="1" applyFill="1" applyBorder="1" applyAlignment="1">
      <alignment horizontal="right" vertical="center" wrapText="1"/>
    </xf>
    <xf numFmtId="166" fontId="71" fillId="8" borderId="25" xfId="2" applyNumberFormat="1" applyFont="1" applyFill="1" applyBorder="1" applyAlignment="1">
      <alignment horizontal="center" vertical="center"/>
    </xf>
    <xf numFmtId="179" fontId="71" fillId="8" borderId="25" xfId="2" applyNumberFormat="1" applyFont="1" applyFill="1" applyBorder="1" applyAlignment="1">
      <alignment horizontal="center" vertical="center"/>
    </xf>
    <xf numFmtId="49" fontId="71" fillId="8" borderId="25" xfId="2" applyNumberFormat="1" applyFont="1" applyFill="1" applyBorder="1" applyAlignment="1">
      <alignment horizontal="center" vertical="center"/>
    </xf>
    <xf numFmtId="166" fontId="71" fillId="8" borderId="25" xfId="2" applyNumberFormat="1" applyFont="1" applyFill="1" applyBorder="1"/>
    <xf numFmtId="3" fontId="71" fillId="8" borderId="25" xfId="2" applyNumberFormat="1" applyFont="1" applyFill="1" applyBorder="1" applyAlignment="1">
      <alignment horizontal="right"/>
    </xf>
    <xf numFmtId="4" fontId="81" fillId="8" borderId="25" xfId="2" applyNumberFormat="1" applyFont="1" applyFill="1" applyBorder="1" applyAlignment="1">
      <alignment horizontal="right"/>
    </xf>
    <xf numFmtId="166" fontId="67" fillId="8" borderId="25" xfId="13" applyNumberFormat="1" applyFont="1" applyFill="1" applyBorder="1" applyAlignment="1">
      <alignment horizontal="center" vertical="center"/>
    </xf>
    <xf numFmtId="166" fontId="68" fillId="8" borderId="25" xfId="13" applyNumberFormat="1" applyFont="1" applyFill="1" applyBorder="1"/>
    <xf numFmtId="0" fontId="82" fillId="8" borderId="25" xfId="13" quotePrefix="1" applyFont="1" applyFill="1" applyBorder="1" applyAlignment="1">
      <alignment horizontal="justify" vertical="center" wrapText="1"/>
    </xf>
    <xf numFmtId="0" fontId="68" fillId="8" borderId="25" xfId="13" quotePrefix="1" applyFont="1" applyFill="1" applyBorder="1" applyAlignment="1">
      <alignment horizontal="justify" vertical="center" wrapText="1"/>
    </xf>
    <xf numFmtId="166" fontId="68" fillId="8" borderId="25" xfId="13" applyNumberFormat="1" applyFont="1" applyFill="1" applyBorder="1" applyAlignment="1">
      <alignment wrapText="1"/>
    </xf>
    <xf numFmtId="166" fontId="68" fillId="0" borderId="21" xfId="2" quotePrefix="1" applyNumberFormat="1" applyFont="1" applyBorder="1" applyAlignment="1">
      <alignment horizontal="center"/>
    </xf>
    <xf numFmtId="1" fontId="68" fillId="0" borderId="21" xfId="30" applyNumberFormat="1" applyFont="1" applyFill="1" applyBorder="1" applyAlignment="1">
      <alignment horizontal="left" vertical="center" wrapText="1"/>
    </xf>
    <xf numFmtId="179" fontId="68" fillId="0" borderId="21" xfId="0" applyNumberFormat="1" applyFont="1" applyBorder="1" applyAlignment="1">
      <alignment horizontal="left" vertical="center"/>
    </xf>
    <xf numFmtId="180" fontId="68" fillId="0" borderId="21" xfId="0" applyNumberFormat="1" applyFont="1" applyBorder="1" applyAlignment="1">
      <alignment horizontal="center" vertical="center"/>
    </xf>
    <xf numFmtId="14" fontId="67" fillId="0" borderId="21" xfId="0" applyNumberFormat="1" applyFont="1" applyBorder="1" applyAlignment="1">
      <alignment horizontal="center" vertical="center" wrapText="1"/>
    </xf>
    <xf numFmtId="0" fontId="67" fillId="0" borderId="21" xfId="0" applyNumberFormat="1" applyFont="1" applyBorder="1" applyAlignment="1">
      <alignment horizontal="center" vertical="center" wrapText="1"/>
    </xf>
    <xf numFmtId="0" fontId="68" fillId="5" borderId="21" xfId="0" applyFont="1" applyFill="1" applyBorder="1" applyAlignment="1">
      <alignment vertical="center" wrapText="1"/>
    </xf>
    <xf numFmtId="166" fontId="68" fillId="0" borderId="21" xfId="2" applyNumberFormat="1" applyFont="1" applyFill="1" applyBorder="1" applyAlignment="1">
      <alignment horizontal="center" vertical="center"/>
    </xf>
    <xf numFmtId="0" fontId="68" fillId="0" borderId="21" xfId="0" applyFont="1" applyFill="1" applyBorder="1" applyAlignment="1">
      <alignment horizontal="center" vertical="center" wrapText="1"/>
    </xf>
    <xf numFmtId="166" fontId="67" fillId="0" borderId="21" xfId="13" applyNumberFormat="1" applyFont="1" applyFill="1" applyBorder="1" applyAlignment="1">
      <alignment wrapText="1"/>
    </xf>
    <xf numFmtId="3" fontId="66" fillId="0" borderId="21" xfId="0" applyNumberFormat="1" applyFont="1" applyBorder="1" applyAlignment="1">
      <alignment horizontal="right" vertical="center"/>
    </xf>
    <xf numFmtId="179" fontId="66" fillId="0" borderId="21" xfId="0" applyNumberFormat="1" applyFont="1" applyBorder="1" applyAlignment="1">
      <alignment horizontal="right" vertical="center"/>
    </xf>
    <xf numFmtId="166" fontId="66" fillId="0" borderId="21" xfId="2" applyNumberFormat="1" applyFont="1" applyFill="1" applyBorder="1" applyAlignment="1">
      <alignment horizontal="center" vertical="center"/>
    </xf>
    <xf numFmtId="179" fontId="66" fillId="0" borderId="21" xfId="2" applyNumberFormat="1" applyFont="1" applyFill="1" applyBorder="1" applyAlignment="1">
      <alignment horizontal="center" vertical="center"/>
    </xf>
    <xf numFmtId="49" fontId="68" fillId="0" borderId="21" xfId="2" applyNumberFormat="1" applyFont="1" applyFill="1" applyBorder="1" applyAlignment="1">
      <alignment horizontal="center" vertical="center"/>
    </xf>
    <xf numFmtId="0" fontId="68" fillId="0" borderId="21" xfId="0" applyFont="1" applyBorder="1" applyAlignment="1">
      <alignment horizontal="justify" vertical="center" wrapText="1"/>
    </xf>
    <xf numFmtId="3" fontId="66" fillId="0" borderId="21" xfId="0" applyNumberFormat="1" applyFont="1" applyBorder="1" applyAlignment="1">
      <alignment horizontal="center" vertical="center"/>
    </xf>
    <xf numFmtId="4" fontId="67" fillId="0" borderId="21" xfId="0" applyNumberFormat="1" applyFont="1" applyBorder="1" applyAlignment="1">
      <alignment horizontal="left" vertical="center" wrapText="1"/>
    </xf>
    <xf numFmtId="49" fontId="67" fillId="0" borderId="21" xfId="13" applyNumberFormat="1" applyFont="1" applyFill="1" applyBorder="1" applyAlignment="1">
      <alignment horizontal="center" vertical="center" wrapText="1"/>
    </xf>
    <xf numFmtId="0" fontId="68" fillId="0" borderId="21" xfId="13" applyNumberFormat="1" applyFont="1" applyFill="1" applyBorder="1" applyAlignment="1">
      <alignment horizontal="right" vertical="center"/>
    </xf>
    <xf numFmtId="49" fontId="82" fillId="0" borderId="21" xfId="13" applyNumberFormat="1" applyFont="1" applyFill="1" applyBorder="1" applyAlignment="1">
      <alignment horizontal="justify" vertical="center" wrapText="1"/>
    </xf>
    <xf numFmtId="49" fontId="68" fillId="0" borderId="21" xfId="13" applyNumberFormat="1" applyFont="1" applyFill="1" applyBorder="1" applyAlignment="1">
      <alignment horizontal="justify" vertical="center" wrapText="1"/>
    </xf>
    <xf numFmtId="49" fontId="68" fillId="0" borderId="21" xfId="13" quotePrefix="1" applyNumberFormat="1" applyFont="1" applyFill="1" applyBorder="1" applyAlignment="1">
      <alignment horizontal="justify" vertical="center" wrapText="1"/>
    </xf>
    <xf numFmtId="166" fontId="67" fillId="8" borderId="21" xfId="13" applyNumberFormat="1" applyFont="1" applyFill="1" applyBorder="1" applyAlignment="1">
      <alignment horizontal="left" vertical="center" wrapText="1"/>
    </xf>
    <xf numFmtId="166" fontId="67" fillId="0" borderId="21" xfId="2" quotePrefix="1" applyNumberFormat="1" applyFont="1" applyBorder="1" applyAlignment="1">
      <alignment horizontal="center" vertical="center"/>
    </xf>
    <xf numFmtId="1" fontId="67" fillId="0" borderId="21" xfId="31" applyNumberFormat="1" applyFont="1" applyBorder="1" applyAlignment="1">
      <alignment horizontal="left" vertical="center" wrapText="1"/>
    </xf>
    <xf numFmtId="179" fontId="67" fillId="0" borderId="21" xfId="31" applyNumberFormat="1" applyFont="1" applyBorder="1" applyAlignment="1">
      <alignment horizontal="left" vertical="center" wrapText="1"/>
    </xf>
    <xf numFmtId="180" fontId="67" fillId="0" borderId="21" xfId="31" applyNumberFormat="1" applyFont="1" applyBorder="1" applyAlignment="1">
      <alignment horizontal="left" vertical="center" wrapText="1"/>
    </xf>
    <xf numFmtId="14" fontId="67" fillId="0" borderId="21" xfId="31" applyNumberFormat="1" applyFont="1" applyBorder="1" applyAlignment="1">
      <alignment horizontal="left" vertical="center" wrapText="1"/>
    </xf>
    <xf numFmtId="0" fontId="67" fillId="0" borderId="21" xfId="31" applyFont="1" applyBorder="1" applyAlignment="1">
      <alignment horizontal="left" vertical="center" wrapText="1"/>
    </xf>
    <xf numFmtId="166" fontId="67" fillId="0" borderId="21" xfId="2" applyNumberFormat="1" applyFont="1" applyFill="1" applyBorder="1" applyAlignment="1">
      <alignment horizontal="left" vertical="center"/>
    </xf>
    <xf numFmtId="166" fontId="67" fillId="5" borderId="21" xfId="13" applyNumberFormat="1" applyFont="1" applyFill="1" applyBorder="1" applyAlignment="1">
      <alignment horizontal="center" vertical="center" wrapText="1"/>
    </xf>
    <xf numFmtId="166" fontId="67" fillId="0" borderId="21" xfId="13" applyNumberFormat="1" applyFont="1" applyFill="1" applyBorder="1" applyAlignment="1">
      <alignment horizontal="right" vertical="center"/>
    </xf>
    <xf numFmtId="179" fontId="67" fillId="0" borderId="21" xfId="13" applyNumberFormat="1" applyFont="1" applyFill="1" applyBorder="1" applyAlignment="1">
      <alignment horizontal="right" vertical="center"/>
    </xf>
    <xf numFmtId="166" fontId="67" fillId="0" borderId="21" xfId="2" applyNumberFormat="1" applyFont="1" applyFill="1" applyBorder="1" applyAlignment="1">
      <alignment horizontal="center" vertical="center"/>
    </xf>
    <xf numFmtId="179" fontId="67" fillId="0" borderId="21" xfId="2" applyNumberFormat="1" applyFont="1" applyFill="1" applyBorder="1" applyAlignment="1">
      <alignment horizontal="center" vertical="center"/>
    </xf>
    <xf numFmtId="49" fontId="67" fillId="0" borderId="21" xfId="2" applyNumberFormat="1" applyFont="1" applyFill="1" applyBorder="1" applyAlignment="1">
      <alignment horizontal="left" vertical="center"/>
    </xf>
    <xf numFmtId="0" fontId="67" fillId="0" borderId="21" xfId="31" applyFont="1" applyBorder="1" applyAlignment="1">
      <alignment horizontal="justify" vertical="center" wrapText="1"/>
    </xf>
    <xf numFmtId="3" fontId="67" fillId="0" borderId="21" xfId="2" applyNumberFormat="1" applyFont="1" applyBorder="1" applyAlignment="1">
      <alignment horizontal="left" vertical="center"/>
    </xf>
    <xf numFmtId="4" fontId="66" fillId="0" borderId="21" xfId="29" applyNumberFormat="1" applyFont="1" applyBorder="1" applyAlignment="1">
      <alignment horizontal="left" vertical="center" wrapText="1"/>
    </xf>
    <xf numFmtId="49" fontId="67" fillId="0" borderId="21" xfId="13" applyNumberFormat="1" applyFont="1" applyFill="1" applyBorder="1" applyAlignment="1">
      <alignment horizontal="center" vertical="center"/>
    </xf>
    <xf numFmtId="49" fontId="67" fillId="0" borderId="21" xfId="13" applyNumberFormat="1" applyFont="1" applyFill="1" applyBorder="1" applyAlignment="1">
      <alignment horizontal="left" vertical="center"/>
    </xf>
    <xf numFmtId="0" fontId="83" fillId="0" borderId="21" xfId="11" applyFont="1" applyFill="1" applyBorder="1" applyAlignment="1" applyProtection="1">
      <alignment horizontal="justify" vertical="center" wrapText="1"/>
    </xf>
    <xf numFmtId="0" fontId="19" fillId="0" borderId="21" xfId="11" applyFill="1" applyBorder="1" applyAlignment="1" applyProtection="1">
      <alignment horizontal="justify" vertical="center" wrapText="1"/>
    </xf>
    <xf numFmtId="0" fontId="67" fillId="0" borderId="21" xfId="13" applyFont="1" applyFill="1" applyBorder="1" applyAlignment="1">
      <alignment horizontal="justify" vertical="center" wrapText="1"/>
    </xf>
    <xf numFmtId="0" fontId="67" fillId="0" borderId="21" xfId="13" quotePrefix="1" applyFont="1" applyFill="1" applyBorder="1" applyAlignment="1">
      <alignment horizontal="justify" vertical="center" wrapText="1"/>
    </xf>
    <xf numFmtId="0" fontId="84" fillId="0" borderId="21" xfId="0" applyFont="1" applyFill="1" applyBorder="1" applyAlignment="1">
      <alignment horizontal="center" vertical="center"/>
    </xf>
    <xf numFmtId="166" fontId="67" fillId="0" borderId="21" xfId="13" applyNumberFormat="1" applyFont="1" applyFill="1" applyBorder="1" applyAlignment="1">
      <alignment horizontal="left" vertical="center" wrapText="1"/>
    </xf>
    <xf numFmtId="1" fontId="68" fillId="5" borderId="21" xfId="2" applyNumberFormat="1" applyFont="1" applyFill="1" applyBorder="1" applyAlignment="1">
      <alignment horizontal="left"/>
    </xf>
    <xf numFmtId="179" fontId="68" fillId="5" borderId="21" xfId="2" applyNumberFormat="1" applyFont="1" applyFill="1" applyBorder="1" applyAlignment="1">
      <alignment horizontal="left"/>
    </xf>
    <xf numFmtId="180" fontId="68" fillId="5" borderId="21" xfId="2" applyNumberFormat="1" applyFont="1" applyFill="1" applyBorder="1" applyAlignment="1">
      <alignment horizontal="center"/>
    </xf>
    <xf numFmtId="14" fontId="68" fillId="5" borderId="21" xfId="2" applyNumberFormat="1" applyFont="1" applyFill="1" applyBorder="1" applyAlignment="1">
      <alignment horizontal="center"/>
    </xf>
    <xf numFmtId="166" fontId="68" fillId="13" borderId="21" xfId="2" applyNumberFormat="1" applyFont="1" applyFill="1" applyBorder="1"/>
    <xf numFmtId="166" fontId="68" fillId="5" borderId="21" xfId="2" applyNumberFormat="1" applyFont="1" applyFill="1" applyBorder="1" applyAlignment="1">
      <alignment horizontal="center" vertical="center"/>
    </xf>
    <xf numFmtId="166" fontId="68" fillId="5" borderId="21" xfId="2" applyNumberFormat="1" applyFont="1" applyFill="1" applyBorder="1" applyAlignment="1">
      <alignment horizontal="center" vertical="center" wrapText="1"/>
    </xf>
    <xf numFmtId="3" fontId="66" fillId="5" borderId="21" xfId="13" applyNumberFormat="1" applyFont="1" applyFill="1" applyBorder="1" applyAlignment="1">
      <alignment horizontal="right"/>
    </xf>
    <xf numFmtId="179" fontId="66" fillId="5" borderId="21" xfId="13" applyNumberFormat="1" applyFont="1" applyFill="1" applyBorder="1" applyAlignment="1">
      <alignment horizontal="right"/>
    </xf>
    <xf numFmtId="179" fontId="68" fillId="5" borderId="21" xfId="2" applyNumberFormat="1" applyFont="1" applyFill="1" applyBorder="1" applyAlignment="1">
      <alignment horizontal="center" vertical="center"/>
    </xf>
    <xf numFmtId="49" fontId="68" fillId="5" borderId="21" xfId="2" applyNumberFormat="1" applyFont="1" applyFill="1" applyBorder="1" applyAlignment="1">
      <alignment horizontal="center" vertical="center"/>
    </xf>
    <xf numFmtId="0" fontId="67" fillId="5" borderId="21" xfId="31" applyFont="1" applyFill="1" applyBorder="1" applyAlignment="1">
      <alignment horizontal="justify" vertical="center" wrapText="1"/>
    </xf>
    <xf numFmtId="3" fontId="66" fillId="5" borderId="21" xfId="2" applyNumberFormat="1" applyFont="1" applyFill="1" applyBorder="1" applyAlignment="1">
      <alignment horizontal="right"/>
    </xf>
    <xf numFmtId="4" fontId="85" fillId="5" borderId="21" xfId="2" applyNumberFormat="1" applyFont="1" applyFill="1" applyBorder="1" applyAlignment="1">
      <alignment horizontal="right"/>
    </xf>
    <xf numFmtId="49" fontId="67" fillId="0" borderId="21" xfId="13" applyNumberFormat="1" applyFont="1" applyBorder="1" applyAlignment="1">
      <alignment horizontal="center" vertical="center" wrapText="1"/>
    </xf>
    <xf numFmtId="49" fontId="68" fillId="0" borderId="21" xfId="13" quotePrefix="1" applyNumberFormat="1" applyFont="1" applyBorder="1" applyAlignment="1">
      <alignment horizontal="right"/>
    </xf>
    <xf numFmtId="0" fontId="82" fillId="5" borderId="21" xfId="13" quotePrefix="1" applyFont="1" applyFill="1" applyBorder="1" applyAlignment="1">
      <alignment horizontal="justify" vertical="center" wrapText="1"/>
    </xf>
    <xf numFmtId="0" fontId="68" fillId="5" borderId="21" xfId="13" quotePrefix="1" applyFont="1" applyFill="1" applyBorder="1" applyAlignment="1">
      <alignment horizontal="justify" vertical="center" wrapText="1"/>
    </xf>
    <xf numFmtId="166" fontId="68" fillId="5" borderId="21" xfId="13" applyNumberFormat="1" applyFont="1" applyFill="1" applyBorder="1" applyAlignment="1">
      <alignment wrapText="1"/>
    </xf>
    <xf numFmtId="1" fontId="67" fillId="5" borderId="21" xfId="2" applyNumberFormat="1" applyFont="1" applyFill="1" applyBorder="1" applyAlignment="1">
      <alignment horizontal="left"/>
    </xf>
    <xf numFmtId="179" fontId="67" fillId="5" borderId="21" xfId="2" applyNumberFormat="1" applyFont="1" applyFill="1" applyBorder="1" applyAlignment="1">
      <alignment horizontal="left"/>
    </xf>
    <xf numFmtId="180" fontId="67" fillId="5" borderId="21" xfId="2" applyNumberFormat="1" applyFont="1" applyFill="1" applyBorder="1" applyAlignment="1">
      <alignment horizontal="right"/>
    </xf>
    <xf numFmtId="14" fontId="67" fillId="5" borderId="21" xfId="2" applyNumberFormat="1" applyFont="1" applyFill="1" applyBorder="1" applyAlignment="1">
      <alignment horizontal="right"/>
    </xf>
    <xf numFmtId="166" fontId="67" fillId="5" borderId="21" xfId="2" applyNumberFormat="1" applyFont="1" applyFill="1" applyBorder="1" applyAlignment="1">
      <alignment horizontal="left" wrapText="1"/>
    </xf>
    <xf numFmtId="166" fontId="67" fillId="5" borderId="21" xfId="2" applyNumberFormat="1" applyFont="1" applyFill="1" applyBorder="1" applyAlignment="1">
      <alignment horizontal="center" vertical="center" wrapText="1"/>
    </xf>
    <xf numFmtId="179" fontId="66" fillId="5" borderId="21" xfId="2" applyNumberFormat="1" applyFont="1" applyFill="1" applyBorder="1" applyAlignment="1">
      <alignment horizontal="right"/>
    </xf>
    <xf numFmtId="11" fontId="67" fillId="5" borderId="21" xfId="2" applyNumberFormat="1" applyFont="1" applyFill="1" applyBorder="1" applyAlignment="1">
      <alignment horizontal="justify" vertical="center" wrapText="1"/>
    </xf>
    <xf numFmtId="3" fontId="66" fillId="5" borderId="21" xfId="2" applyNumberFormat="1" applyFont="1" applyFill="1" applyBorder="1" applyAlignment="1">
      <alignment horizontal="left"/>
    </xf>
    <xf numFmtId="4" fontId="85" fillId="5" borderId="21" xfId="0" applyNumberFormat="1" applyFont="1" applyFill="1" applyBorder="1" applyAlignment="1">
      <alignment horizontal="right" vertical="center"/>
    </xf>
    <xf numFmtId="49" fontId="67" fillId="5" borderId="21" xfId="13" applyNumberFormat="1" applyFont="1" applyFill="1" applyBorder="1" applyAlignment="1">
      <alignment horizontal="center" vertical="center"/>
    </xf>
    <xf numFmtId="49" fontId="68" fillId="5" borderId="21" xfId="13" applyNumberFormat="1" applyFont="1" applyFill="1" applyBorder="1" applyAlignment="1">
      <alignment horizontal="right"/>
    </xf>
    <xf numFmtId="0" fontId="83" fillId="5" borderId="21" xfId="13" quotePrefix="1" applyFont="1" applyFill="1" applyBorder="1" applyAlignment="1">
      <alignment horizontal="justify" vertical="center" wrapText="1"/>
    </xf>
    <xf numFmtId="0" fontId="21" fillId="14" borderId="21" xfId="32" applyNumberFormat="1" applyFont="1" applyFill="1" applyBorder="1" applyAlignment="1">
      <alignment horizontal="right" vertical="center"/>
    </xf>
    <xf numFmtId="1" fontId="67" fillId="5" borderId="21" xfId="31" applyNumberFormat="1" applyFont="1" applyFill="1" applyBorder="1" applyAlignment="1">
      <alignment horizontal="left" vertical="center" wrapText="1"/>
    </xf>
    <xf numFmtId="179" fontId="67" fillId="5" borderId="21" xfId="31" applyNumberFormat="1" applyFont="1" applyFill="1" applyBorder="1" applyAlignment="1">
      <alignment horizontal="left" vertical="center" wrapText="1"/>
    </xf>
    <xf numFmtId="180" fontId="67" fillId="5" borderId="21" xfId="31" applyNumberFormat="1" applyFont="1" applyFill="1" applyBorder="1" applyAlignment="1">
      <alignment horizontal="center" vertical="center" wrapText="1"/>
    </xf>
    <xf numFmtId="14" fontId="67" fillId="5" borderId="21" xfId="31" applyNumberFormat="1" applyFont="1" applyFill="1" applyBorder="1" applyAlignment="1">
      <alignment horizontal="center" vertical="center" wrapText="1"/>
    </xf>
    <xf numFmtId="0" fontId="67" fillId="5" borderId="21" xfId="31" applyFont="1" applyFill="1" applyBorder="1" applyAlignment="1">
      <alignment horizontal="left" vertical="center" wrapText="1"/>
    </xf>
    <xf numFmtId="1" fontId="67" fillId="5" borderId="21" xfId="31" applyNumberFormat="1" applyFont="1" applyFill="1" applyBorder="1" applyAlignment="1">
      <alignment horizontal="center" vertical="center" wrapText="1"/>
    </xf>
    <xf numFmtId="3" fontId="66" fillId="5" borderId="21" xfId="29" applyNumberFormat="1" applyFont="1" applyFill="1" applyBorder="1" applyAlignment="1">
      <alignment horizontal="right" vertical="center" wrapText="1"/>
    </xf>
    <xf numFmtId="179" fontId="66" fillId="5" borderId="21" xfId="29" applyNumberFormat="1" applyFont="1" applyFill="1" applyBorder="1" applyAlignment="1">
      <alignment horizontal="right" vertical="center" wrapText="1"/>
    </xf>
    <xf numFmtId="182" fontId="67" fillId="5" borderId="21" xfId="31" applyNumberFormat="1" applyFont="1" applyFill="1" applyBorder="1" applyAlignment="1">
      <alignment horizontal="center" vertical="center" wrapText="1"/>
    </xf>
    <xf numFmtId="179" fontId="67" fillId="5" borderId="21" xfId="31" applyNumberFormat="1" applyFont="1" applyFill="1" applyBorder="1" applyAlignment="1">
      <alignment horizontal="center" vertical="center" wrapText="1"/>
    </xf>
    <xf numFmtId="49" fontId="67" fillId="5" borderId="21" xfId="31" applyNumberFormat="1" applyFont="1" applyFill="1" applyBorder="1" applyAlignment="1">
      <alignment horizontal="center" vertical="center" wrapText="1"/>
    </xf>
    <xf numFmtId="3" fontId="67" fillId="5" borderId="21" xfId="2" applyNumberFormat="1" applyFont="1" applyFill="1" applyBorder="1" applyAlignment="1">
      <alignment horizontal="right"/>
    </xf>
    <xf numFmtId="4" fontId="67" fillId="5" borderId="21" xfId="13" applyNumberFormat="1" applyFont="1" applyFill="1" applyBorder="1"/>
    <xf numFmtId="3" fontId="67" fillId="5" borderId="21" xfId="0" applyNumberFormat="1" applyFont="1" applyFill="1" applyBorder="1" applyAlignment="1">
      <alignment horizontal="center" vertical="center"/>
    </xf>
    <xf numFmtId="166" fontId="67" fillId="5" borderId="21" xfId="13" quotePrefix="1" applyNumberFormat="1" applyFont="1" applyFill="1" applyBorder="1" applyAlignment="1">
      <alignment vertical="center"/>
    </xf>
    <xf numFmtId="49" fontId="83" fillId="5" borderId="21" xfId="11" applyNumberFormat="1" applyFont="1" applyFill="1" applyBorder="1" applyAlignment="1" applyProtection="1">
      <alignment horizontal="justify" vertical="center" wrapText="1"/>
    </xf>
    <xf numFmtId="49" fontId="67" fillId="5" borderId="21" xfId="13" applyNumberFormat="1" applyFont="1" applyFill="1" applyBorder="1" applyAlignment="1">
      <alignment horizontal="justify" vertical="center" wrapText="1"/>
    </xf>
    <xf numFmtId="0" fontId="67" fillId="0" borderId="21" xfId="0" applyFont="1" applyBorder="1" applyAlignment="1">
      <alignment horizontal="justify" vertical="center" wrapText="1"/>
    </xf>
    <xf numFmtId="1" fontId="67" fillId="0" borderId="21" xfId="30" applyNumberFormat="1" applyFont="1" applyFill="1" applyBorder="1" applyAlignment="1">
      <alignment horizontal="left" vertical="center" wrapText="1"/>
    </xf>
    <xf numFmtId="179" fontId="67" fillId="0" borderId="21" xfId="30" applyNumberFormat="1" applyFont="1" applyFill="1" applyBorder="1" applyAlignment="1">
      <alignment horizontal="left" vertical="center" wrapText="1"/>
    </xf>
    <xf numFmtId="180" fontId="67" fillId="0" borderId="21" xfId="30" applyNumberFormat="1" applyFont="1" applyFill="1" applyBorder="1" applyAlignment="1">
      <alignment horizontal="left" vertical="center" wrapText="1"/>
    </xf>
    <xf numFmtId="14" fontId="67" fillId="0" borderId="21" xfId="30" applyNumberFormat="1" applyFont="1" applyFill="1" applyBorder="1" applyAlignment="1">
      <alignment horizontal="center" vertical="center" wrapText="1"/>
    </xf>
    <xf numFmtId="0" fontId="67" fillId="5" borderId="21" xfId="2" applyNumberFormat="1" applyFont="1" applyFill="1" applyBorder="1" applyAlignment="1">
      <alignment horizontal="right"/>
    </xf>
    <xf numFmtId="0" fontId="67" fillId="0" borderId="21" xfId="0" applyFont="1" applyFill="1" applyBorder="1" applyAlignment="1">
      <alignment horizontal="justify" vertical="center" wrapText="1"/>
    </xf>
    <xf numFmtId="166" fontId="68" fillId="5" borderId="21" xfId="13" applyNumberFormat="1" applyFont="1" applyFill="1" applyBorder="1" applyAlignment="1">
      <alignment horizontal="center" vertical="center" wrapText="1"/>
    </xf>
    <xf numFmtId="3" fontId="66" fillId="8" borderId="21" xfId="0" applyNumberFormat="1" applyFont="1" applyFill="1" applyBorder="1" applyAlignment="1">
      <alignment horizontal="right" vertical="center" wrapText="1"/>
    </xf>
    <xf numFmtId="179" fontId="66" fillId="8" borderId="21" xfId="0" applyNumberFormat="1" applyFont="1" applyFill="1" applyBorder="1" applyAlignment="1">
      <alignment horizontal="right" vertical="center" wrapText="1"/>
    </xf>
    <xf numFmtId="3" fontId="66" fillId="0" borderId="21" xfId="0" applyNumberFormat="1" applyFont="1" applyFill="1" applyBorder="1" applyAlignment="1">
      <alignment horizontal="center" vertical="center" wrapText="1"/>
    </xf>
    <xf numFmtId="1" fontId="67" fillId="0" borderId="21" xfId="0" applyNumberFormat="1" applyFont="1" applyBorder="1" applyAlignment="1">
      <alignment horizontal="left" vertical="center" wrapText="1"/>
    </xf>
    <xf numFmtId="179" fontId="67" fillId="0" borderId="21" xfId="0" applyNumberFormat="1" applyFont="1" applyBorder="1" applyAlignment="1">
      <alignment horizontal="left" vertical="center" wrapText="1"/>
    </xf>
    <xf numFmtId="180" fontId="67" fillId="0" borderId="21" xfId="0" applyNumberFormat="1" applyFont="1" applyBorder="1" applyAlignment="1">
      <alignment horizontal="center" vertical="center" wrapText="1"/>
    </xf>
    <xf numFmtId="0" fontId="67" fillId="5" borderId="21" xfId="31" applyNumberFormat="1" applyFont="1" applyFill="1" applyBorder="1" applyAlignment="1">
      <alignment horizontal="center" vertical="center" wrapText="1"/>
    </xf>
    <xf numFmtId="0" fontId="67" fillId="5" borderId="21" xfId="0" applyFont="1" applyFill="1" applyBorder="1" applyAlignment="1">
      <alignment horizontal="center" vertical="center" wrapText="1"/>
    </xf>
    <xf numFmtId="3" fontId="66" fillId="0" borderId="21" xfId="30" applyNumberFormat="1" applyFont="1" applyBorder="1" applyAlignment="1">
      <alignment horizontal="right" vertical="center"/>
    </xf>
    <xf numFmtId="179" fontId="66" fillId="0" borderId="21" xfId="30" applyNumberFormat="1" applyFont="1" applyBorder="1" applyAlignment="1">
      <alignment horizontal="right" vertical="center"/>
    </xf>
    <xf numFmtId="166" fontId="67" fillId="5" borderId="21" xfId="13" applyNumberFormat="1" applyFont="1" applyFill="1" applyBorder="1" applyAlignment="1">
      <alignment horizontal="center" vertical="center"/>
    </xf>
    <xf numFmtId="179" fontId="67" fillId="5" borderId="21" xfId="13" applyNumberFormat="1" applyFont="1" applyFill="1" applyBorder="1" applyAlignment="1">
      <alignment horizontal="center" vertical="center"/>
    </xf>
    <xf numFmtId="3" fontId="66" fillId="0" borderId="21" xfId="0" applyNumberFormat="1" applyFont="1" applyBorder="1" applyAlignment="1">
      <alignment horizontal="center" vertical="center" wrapText="1"/>
    </xf>
    <xf numFmtId="4" fontId="67" fillId="5" borderId="21" xfId="0" applyNumberFormat="1" applyFont="1" applyFill="1" applyBorder="1" applyAlignment="1">
      <alignment horizontal="right" vertical="center"/>
    </xf>
    <xf numFmtId="49" fontId="67" fillId="5" borderId="21" xfId="13" applyNumberFormat="1" applyFont="1" applyFill="1" applyBorder="1" applyAlignment="1">
      <alignment horizontal="right"/>
    </xf>
    <xf numFmtId="0" fontId="67" fillId="5" borderId="21" xfId="13" quotePrefix="1" applyFont="1" applyFill="1" applyBorder="1" applyAlignment="1">
      <alignment horizontal="justify" vertical="center" wrapText="1"/>
    </xf>
    <xf numFmtId="166" fontId="67" fillId="5" borderId="21" xfId="13" applyNumberFormat="1" applyFont="1" applyFill="1" applyBorder="1" applyAlignment="1">
      <alignment wrapText="1"/>
    </xf>
    <xf numFmtId="14" fontId="67" fillId="0" borderId="21" xfId="30" applyNumberFormat="1" applyFont="1" applyFill="1" applyBorder="1" applyAlignment="1">
      <alignment horizontal="left" vertical="center" wrapText="1"/>
    </xf>
    <xf numFmtId="3" fontId="66" fillId="0" borderId="21" xfId="0" applyNumberFormat="1" applyFont="1" applyFill="1" applyBorder="1" applyAlignment="1">
      <alignment horizontal="right" vertical="center" wrapText="1"/>
    </xf>
    <xf numFmtId="179" fontId="66" fillId="0" borderId="21" xfId="0" applyNumberFormat="1" applyFont="1" applyFill="1" applyBorder="1" applyAlignment="1">
      <alignment horizontal="right" vertical="center" wrapText="1"/>
    </xf>
    <xf numFmtId="3" fontId="66" fillId="0" borderId="21" xfId="0" applyNumberFormat="1" applyFont="1" applyFill="1" applyBorder="1" applyAlignment="1">
      <alignment horizontal="left" vertical="center" wrapText="1"/>
    </xf>
    <xf numFmtId="4" fontId="67" fillId="5" borderId="21" xfId="0" applyNumberFormat="1" applyFont="1" applyFill="1" applyBorder="1" applyAlignment="1">
      <alignment horizontal="left" vertical="center"/>
    </xf>
    <xf numFmtId="49" fontId="67" fillId="5" borderId="21" xfId="13" applyNumberFormat="1" applyFont="1" applyFill="1" applyBorder="1" applyAlignment="1">
      <alignment horizontal="left"/>
    </xf>
    <xf numFmtId="0" fontId="86" fillId="5" borderId="21" xfId="11" applyFont="1" applyFill="1" applyBorder="1" applyAlignment="1" applyProtection="1">
      <alignment horizontal="justify" vertical="center" wrapText="1"/>
    </xf>
    <xf numFmtId="0" fontId="67" fillId="5" borderId="21" xfId="13" applyFont="1" applyFill="1" applyBorder="1" applyAlignment="1">
      <alignment horizontal="justify" vertical="center" wrapText="1"/>
    </xf>
    <xf numFmtId="166" fontId="67" fillId="5" borderId="21" xfId="13" applyNumberFormat="1" applyFont="1" applyFill="1" applyBorder="1" applyAlignment="1">
      <alignment horizontal="left" wrapText="1"/>
    </xf>
    <xf numFmtId="0" fontId="67" fillId="0" borderId="21" xfId="0" applyFont="1" applyBorder="1" applyAlignment="1">
      <alignment horizontal="center" vertical="center"/>
    </xf>
    <xf numFmtId="0" fontId="83" fillId="5" borderId="21" xfId="13" applyFont="1" applyFill="1" applyBorder="1" applyAlignment="1">
      <alignment horizontal="justify" vertical="center" wrapText="1"/>
    </xf>
    <xf numFmtId="49" fontId="67" fillId="5" borderId="21" xfId="13" quotePrefix="1" applyNumberFormat="1" applyFont="1" applyFill="1" applyBorder="1" applyAlignment="1">
      <alignment horizontal="center" vertical="center"/>
    </xf>
    <xf numFmtId="49" fontId="67" fillId="5" borderId="21" xfId="13" quotePrefix="1" applyNumberFormat="1" applyFont="1" applyFill="1" applyBorder="1" applyAlignment="1">
      <alignment horizontal="left"/>
    </xf>
    <xf numFmtId="0" fontId="67" fillId="0" borderId="21" xfId="0" applyFont="1" applyBorder="1" applyAlignment="1">
      <alignment vertical="center"/>
    </xf>
    <xf numFmtId="0" fontId="67" fillId="0" borderId="21" xfId="0" applyFont="1" applyBorder="1"/>
    <xf numFmtId="0" fontId="67" fillId="13" borderId="21" xfId="0" applyFont="1" applyFill="1" applyBorder="1" applyAlignment="1">
      <alignment horizontal="justify" vertical="center" wrapText="1"/>
    </xf>
    <xf numFmtId="180" fontId="67" fillId="0" borderId="21" xfId="0" applyNumberFormat="1" applyFont="1" applyBorder="1" applyAlignment="1">
      <alignment horizontal="left" vertical="center" wrapText="1"/>
    </xf>
    <xf numFmtId="14" fontId="67" fillId="0" borderId="21" xfId="0" applyNumberFormat="1" applyFont="1" applyBorder="1" applyAlignment="1">
      <alignment horizontal="left" vertical="center" wrapText="1"/>
    </xf>
    <xf numFmtId="0" fontId="67" fillId="0" borderId="21" xfId="0" applyFont="1" applyFill="1" applyBorder="1" applyAlignment="1">
      <alignment horizontal="left" vertical="center" wrapText="1"/>
    </xf>
    <xf numFmtId="3" fontId="67" fillId="0" borderId="21" xfId="30" applyNumberFormat="1" applyFont="1" applyBorder="1" applyAlignment="1">
      <alignment horizontal="center" vertical="center" wrapText="1"/>
    </xf>
    <xf numFmtId="3" fontId="67" fillId="0" borderId="21" xfId="30" applyNumberFormat="1" applyFont="1" applyBorder="1" applyAlignment="1">
      <alignment horizontal="right" vertical="center"/>
    </xf>
    <xf numFmtId="179" fontId="67" fillId="0" borderId="21" xfId="30" applyNumberFormat="1" applyFont="1" applyBorder="1" applyAlignment="1">
      <alignment horizontal="right" vertical="center"/>
    </xf>
    <xf numFmtId="3" fontId="67" fillId="0" borderId="21" xfId="0" applyNumberFormat="1" applyFont="1" applyBorder="1" applyAlignment="1">
      <alignment horizontal="center" vertical="center" wrapText="1"/>
    </xf>
    <xf numFmtId="179" fontId="67" fillId="0" borderId="21" xfId="0" applyNumberFormat="1" applyFont="1" applyBorder="1" applyAlignment="1">
      <alignment horizontal="center" vertical="center" wrapText="1"/>
    </xf>
    <xf numFmtId="49" fontId="67" fillId="0" borderId="21" xfId="0" applyNumberFormat="1" applyFont="1" applyBorder="1" applyAlignment="1">
      <alignment horizontal="center" vertical="center" wrapText="1"/>
    </xf>
    <xf numFmtId="3" fontId="67" fillId="0" borderId="21" xfId="0" applyNumberFormat="1" applyFont="1" applyBorder="1" applyAlignment="1">
      <alignment horizontal="left" vertical="center" wrapText="1"/>
    </xf>
    <xf numFmtId="4" fontId="72" fillId="0" borderId="21" xfId="2" applyNumberFormat="1" applyFont="1" applyFill="1" applyBorder="1" applyAlignment="1">
      <alignment horizontal="left"/>
    </xf>
    <xf numFmtId="166" fontId="67" fillId="0" borderId="21" xfId="13" applyNumberFormat="1" applyFont="1" applyFill="1" applyBorder="1" applyAlignment="1">
      <alignment horizontal="center" vertical="center"/>
    </xf>
    <xf numFmtId="166" fontId="67" fillId="0" borderId="21" xfId="13" applyNumberFormat="1" applyFont="1" applyFill="1" applyBorder="1" applyAlignment="1">
      <alignment horizontal="left"/>
    </xf>
    <xf numFmtId="166" fontId="86" fillId="0" borderId="21" xfId="11" applyNumberFormat="1" applyFont="1" applyFill="1" applyBorder="1" applyAlignment="1" applyProtection="1">
      <alignment horizontal="justify" vertical="center" wrapText="1"/>
    </xf>
    <xf numFmtId="166" fontId="67" fillId="0" borderId="21" xfId="13" applyNumberFormat="1" applyFont="1" applyFill="1" applyBorder="1" applyAlignment="1">
      <alignment horizontal="justify" vertical="center" wrapText="1"/>
    </xf>
    <xf numFmtId="166" fontId="67" fillId="0" borderId="21" xfId="13" applyNumberFormat="1" applyFont="1" applyFill="1" applyBorder="1" applyAlignment="1">
      <alignment horizontal="left" wrapText="1"/>
    </xf>
    <xf numFmtId="3" fontId="67" fillId="0" borderId="21" xfId="0" applyNumberFormat="1" applyFont="1" applyBorder="1" applyAlignment="1">
      <alignment horizontal="justify" vertical="center" wrapText="1"/>
    </xf>
    <xf numFmtId="166" fontId="67" fillId="0" borderId="21" xfId="13" quotePrefix="1" applyNumberFormat="1" applyFont="1" applyFill="1" applyBorder="1" applyAlignment="1">
      <alignment horizontal="center" vertical="center"/>
    </xf>
    <xf numFmtId="166" fontId="67" fillId="0" borderId="21" xfId="13" quotePrefix="1" applyNumberFormat="1" applyFont="1" applyFill="1" applyBorder="1" applyAlignment="1">
      <alignment horizontal="left"/>
    </xf>
    <xf numFmtId="166" fontId="82" fillId="0" borderId="21" xfId="11" applyNumberFormat="1" applyFont="1" applyFill="1" applyBorder="1" applyAlignment="1" applyProtection="1">
      <alignment horizontal="justify" vertical="center" wrapText="1"/>
    </xf>
    <xf numFmtId="166" fontId="83" fillId="0" borderId="21" xfId="13" applyNumberFormat="1" applyFont="1" applyFill="1" applyBorder="1" applyAlignment="1">
      <alignment horizontal="justify" vertical="center" wrapText="1"/>
    </xf>
    <xf numFmtId="0" fontId="0" fillId="0" borderId="21" xfId="0" applyBorder="1"/>
    <xf numFmtId="3" fontId="67" fillId="5" borderId="21" xfId="0" applyNumberFormat="1" applyFont="1" applyFill="1" applyBorder="1" applyAlignment="1">
      <alignment horizontal="center" vertical="center" wrapText="1"/>
    </xf>
    <xf numFmtId="179" fontId="67" fillId="5" borderId="21" xfId="0" applyNumberFormat="1" applyFont="1" applyFill="1" applyBorder="1" applyAlignment="1">
      <alignment horizontal="center" vertical="center" wrapText="1"/>
    </xf>
    <xf numFmtId="3" fontId="12" fillId="0" borderId="21" xfId="0" applyNumberFormat="1" applyFont="1" applyBorder="1" applyAlignment="1">
      <alignment horizontal="justify" vertical="center" wrapText="1"/>
    </xf>
    <xf numFmtId="0" fontId="82" fillId="0" borderId="21" xfId="11" applyFont="1" applyBorder="1" applyAlignment="1" applyProtection="1">
      <alignment vertical="center"/>
    </xf>
    <xf numFmtId="3" fontId="67" fillId="13" borderId="21" xfId="0" applyNumberFormat="1" applyFont="1" applyFill="1" applyBorder="1" applyAlignment="1">
      <alignment horizontal="center" vertical="center" wrapText="1"/>
    </xf>
    <xf numFmtId="179" fontId="67" fillId="13" borderId="21" xfId="0" applyNumberFormat="1" applyFont="1" applyFill="1" applyBorder="1" applyAlignment="1">
      <alignment horizontal="center" vertical="center" wrapText="1"/>
    </xf>
    <xf numFmtId="1" fontId="67" fillId="0" borderId="21" xfId="0" applyNumberFormat="1" applyFont="1" applyBorder="1" applyAlignment="1">
      <alignment horizontal="justify" vertical="center" wrapText="1"/>
    </xf>
    <xf numFmtId="179" fontId="67" fillId="0" borderId="21" xfId="0" applyNumberFormat="1" applyFont="1" applyBorder="1" applyAlignment="1">
      <alignment horizontal="justify" vertical="center" wrapText="1"/>
    </xf>
    <xf numFmtId="180" fontId="67" fillId="0" borderId="21" xfId="0" applyNumberFormat="1" applyFont="1" applyBorder="1" applyAlignment="1">
      <alignment horizontal="justify" vertical="center" wrapText="1"/>
    </xf>
    <xf numFmtId="14" fontId="67" fillId="0" borderId="21" xfId="0" applyNumberFormat="1" applyFont="1" applyBorder="1" applyAlignment="1">
      <alignment horizontal="justify" vertical="center" wrapText="1"/>
    </xf>
    <xf numFmtId="3" fontId="67" fillId="0" borderId="21" xfId="30" applyNumberFormat="1" applyFont="1" applyBorder="1" applyAlignment="1">
      <alignment horizontal="justify" vertical="center" wrapText="1"/>
    </xf>
    <xf numFmtId="4" fontId="67" fillId="0" borderId="21" xfId="0" applyNumberFormat="1" applyFont="1" applyBorder="1" applyAlignment="1">
      <alignment horizontal="right" vertical="center" wrapText="1"/>
    </xf>
    <xf numFmtId="179" fontId="67" fillId="0" borderId="21" xfId="0" applyNumberFormat="1" applyFont="1" applyBorder="1" applyAlignment="1">
      <alignment horizontal="right" vertical="center" wrapText="1"/>
    </xf>
    <xf numFmtId="49" fontId="67" fillId="0" borderId="21" xfId="0" applyNumberFormat="1" applyFont="1" applyBorder="1" applyAlignment="1">
      <alignment horizontal="justify" vertical="center" wrapText="1"/>
    </xf>
    <xf numFmtId="4" fontId="67" fillId="0" borderId="21" xfId="0" applyNumberFormat="1" applyFont="1" applyFill="1" applyBorder="1" applyAlignment="1">
      <alignment horizontal="justify" vertical="center" wrapText="1"/>
    </xf>
    <xf numFmtId="4" fontId="72" fillId="0" borderId="21" xfId="2" applyNumberFormat="1" applyFont="1" applyFill="1" applyBorder="1" applyAlignment="1">
      <alignment horizontal="justify" vertical="center" wrapText="1"/>
    </xf>
    <xf numFmtId="166" fontId="67" fillId="0" borderId="21" xfId="13" applyNumberFormat="1" applyFont="1" applyFill="1" applyBorder="1" applyAlignment="1">
      <alignment horizontal="center" vertical="center" wrapText="1"/>
    </xf>
    <xf numFmtId="0" fontId="87" fillId="0" borderId="0" xfId="0" applyFont="1" applyAlignment="1">
      <alignment horizontal="justify" vertical="center" wrapText="1"/>
    </xf>
    <xf numFmtId="0" fontId="87" fillId="0" borderId="21" xfId="0" applyFont="1" applyBorder="1" applyAlignment="1">
      <alignment horizontal="justify" vertical="center" wrapText="1"/>
    </xf>
    <xf numFmtId="14" fontId="67" fillId="0" borderId="21" xfId="30" applyNumberFormat="1" applyFont="1" applyFill="1" applyBorder="1" applyAlignment="1">
      <alignment horizontal="justify" vertical="center" wrapText="1"/>
    </xf>
    <xf numFmtId="1" fontId="67" fillId="5" borderId="21" xfId="31" applyNumberFormat="1" applyFont="1" applyFill="1" applyBorder="1" applyAlignment="1">
      <alignment horizontal="justify" vertical="center" wrapText="1"/>
    </xf>
    <xf numFmtId="4" fontId="67" fillId="0" borderId="21" xfId="0" applyNumberFormat="1" applyFont="1" applyBorder="1" applyAlignment="1">
      <alignment horizontal="justify" vertical="center" wrapText="1"/>
    </xf>
    <xf numFmtId="3" fontId="67" fillId="0" borderId="21" xfId="0" applyNumberFormat="1" applyFont="1" applyFill="1" applyBorder="1" applyAlignment="1">
      <alignment horizontal="justify" vertical="center" wrapText="1"/>
    </xf>
    <xf numFmtId="179" fontId="67" fillId="0" borderId="21" xfId="0" applyNumberFormat="1" applyFont="1" applyFill="1" applyBorder="1" applyAlignment="1">
      <alignment horizontal="justify" vertical="center" wrapText="1"/>
    </xf>
    <xf numFmtId="179" fontId="67" fillId="5" borderId="21" xfId="13" applyNumberFormat="1" applyFont="1" applyFill="1" applyBorder="1" applyAlignment="1">
      <alignment horizontal="center" vertical="center" wrapText="1"/>
    </xf>
    <xf numFmtId="4" fontId="67" fillId="5" borderId="21" xfId="0" applyNumberFormat="1" applyFont="1" applyFill="1" applyBorder="1" applyAlignment="1">
      <alignment horizontal="justify" vertical="center" wrapText="1"/>
    </xf>
    <xf numFmtId="49" fontId="67" fillId="5" borderId="21" xfId="13" applyNumberFormat="1" applyFont="1" applyFill="1" applyBorder="1" applyAlignment="1">
      <alignment horizontal="center" vertical="center" wrapText="1"/>
    </xf>
    <xf numFmtId="166" fontId="67" fillId="5" borderId="21" xfId="13" applyNumberFormat="1" applyFont="1" applyFill="1" applyBorder="1" applyAlignment="1">
      <alignment horizontal="justify" vertical="center" wrapText="1"/>
    </xf>
    <xf numFmtId="166" fontId="67" fillId="13" borderId="21" xfId="13" applyNumberFormat="1" applyFont="1" applyFill="1" applyBorder="1" applyAlignment="1">
      <alignment horizontal="center" vertical="center" wrapText="1"/>
    </xf>
    <xf numFmtId="0" fontId="67" fillId="0" borderId="21" xfId="0" applyFont="1" applyBorder="1" applyAlignment="1">
      <alignment horizontal="left" vertical="center"/>
    </xf>
    <xf numFmtId="0" fontId="87" fillId="0" borderId="21" xfId="0" applyFont="1" applyBorder="1" applyAlignment="1">
      <alignment horizontal="left"/>
    </xf>
    <xf numFmtId="0" fontId="87" fillId="0" borderId="21" xfId="0" applyFont="1" applyBorder="1"/>
    <xf numFmtId="3" fontId="67" fillId="5" borderId="21" xfId="30" applyNumberFormat="1" applyFont="1" applyFill="1" applyBorder="1" applyAlignment="1">
      <alignment horizontal="center" vertical="center" wrapText="1"/>
    </xf>
    <xf numFmtId="4" fontId="67" fillId="0" borderId="21" xfId="0" applyNumberFormat="1" applyFont="1" applyBorder="1" applyAlignment="1">
      <alignment horizontal="center" vertical="center" wrapText="1"/>
    </xf>
    <xf numFmtId="0" fontId="67" fillId="13" borderId="21" xfId="0" applyFont="1" applyFill="1" applyBorder="1" applyAlignment="1">
      <alignment horizontal="center" vertical="center"/>
    </xf>
    <xf numFmtId="179" fontId="67" fillId="13" borderId="21" xfId="0" applyNumberFormat="1" applyFont="1" applyFill="1" applyBorder="1" applyAlignment="1">
      <alignment horizontal="center" vertical="center"/>
    </xf>
    <xf numFmtId="0" fontId="87" fillId="0" borderId="21" xfId="0" applyFont="1" applyBorder="1" applyAlignment="1">
      <alignment vertical="center"/>
    </xf>
    <xf numFmtId="4" fontId="67" fillId="0" borderId="21" xfId="0" applyNumberFormat="1" applyFont="1" applyFill="1" applyBorder="1" applyAlignment="1">
      <alignment horizontal="center" vertical="center" wrapText="1"/>
    </xf>
    <xf numFmtId="0" fontId="88" fillId="0" borderId="21" xfId="0" applyFont="1" applyBorder="1" applyAlignment="1">
      <alignment horizontal="center" vertical="center"/>
    </xf>
    <xf numFmtId="0" fontId="86" fillId="0" borderId="21" xfId="11" applyFont="1" applyBorder="1" applyAlignment="1" applyProtection="1"/>
    <xf numFmtId="0" fontId="87" fillId="0" borderId="0" xfId="0" applyFont="1"/>
    <xf numFmtId="14" fontId="67" fillId="0" borderId="21" xfId="0" applyNumberFormat="1" applyFont="1" applyFill="1" applyBorder="1" applyAlignment="1">
      <alignment horizontal="center" vertical="center" wrapText="1"/>
    </xf>
    <xf numFmtId="0" fontId="67" fillId="0" borderId="21" xfId="0" applyNumberFormat="1" applyFont="1" applyFill="1" applyBorder="1" applyAlignment="1">
      <alignment horizontal="center" vertical="center" wrapText="1"/>
    </xf>
    <xf numFmtId="180" fontId="67" fillId="0" borderId="21" xfId="30" applyNumberFormat="1" applyFont="1" applyFill="1" applyBorder="1" applyAlignment="1">
      <alignment vertical="center" wrapText="1"/>
    </xf>
    <xf numFmtId="0" fontId="67" fillId="0" borderId="21" xfId="30" applyNumberFormat="1" applyFont="1" applyFill="1" applyBorder="1" applyAlignment="1">
      <alignment horizontal="center" vertical="center" wrapText="1"/>
    </xf>
    <xf numFmtId="0" fontId="67" fillId="0" borderId="21" xfId="0" applyFont="1" applyFill="1" applyBorder="1" applyAlignment="1">
      <alignment vertical="center" wrapText="1"/>
    </xf>
    <xf numFmtId="0" fontId="67" fillId="0" borderId="21" xfId="30" applyFont="1" applyFill="1" applyBorder="1" applyAlignment="1">
      <alignment vertical="center" wrapText="1"/>
    </xf>
    <xf numFmtId="166" fontId="67" fillId="0" borderId="21" xfId="2" applyNumberFormat="1" applyFont="1" applyFill="1" applyBorder="1" applyAlignment="1">
      <alignment horizontal="center" vertical="center" wrapText="1"/>
    </xf>
    <xf numFmtId="49" fontId="67" fillId="0" borderId="21" xfId="13" applyNumberFormat="1" applyFont="1" applyFill="1" applyBorder="1" applyAlignment="1">
      <alignment vertical="center"/>
    </xf>
    <xf numFmtId="4" fontId="67" fillId="0" borderId="21" xfId="0" applyNumberFormat="1" applyFont="1" applyFill="1" applyBorder="1" applyAlignment="1">
      <alignment vertical="center" wrapText="1"/>
    </xf>
    <xf numFmtId="0" fontId="83" fillId="0" borderId="21" xfId="13" quotePrefix="1" applyFont="1" applyBorder="1" applyAlignment="1">
      <alignment horizontal="justify" vertical="center" wrapText="1"/>
    </xf>
    <xf numFmtId="0" fontId="67" fillId="0" borderId="21" xfId="13" quotePrefix="1" applyFont="1" applyBorder="1" applyAlignment="1">
      <alignment horizontal="justify" vertical="center" wrapText="1"/>
    </xf>
    <xf numFmtId="0" fontId="67" fillId="0" borderId="21" xfId="13" applyFont="1" applyBorder="1" applyAlignment="1">
      <alignment horizontal="justify" vertical="center" wrapText="1"/>
    </xf>
    <xf numFmtId="180" fontId="67" fillId="0" borderId="21" xfId="30" applyNumberFormat="1" applyFont="1" applyFill="1" applyBorder="1" applyAlignment="1">
      <alignment horizontal="center" vertical="center" wrapText="1"/>
    </xf>
    <xf numFmtId="0" fontId="67" fillId="0" borderId="21" xfId="30" applyFont="1" applyFill="1" applyBorder="1" applyAlignment="1">
      <alignment horizontal="center" vertical="center" wrapText="1"/>
    </xf>
    <xf numFmtId="166" fontId="67" fillId="0" borderId="21" xfId="2" applyNumberFormat="1" applyFont="1" applyBorder="1" applyAlignment="1">
      <alignment horizontal="center" vertical="center"/>
    </xf>
    <xf numFmtId="179" fontId="67" fillId="0" borderId="21" xfId="2" applyNumberFormat="1" applyFont="1" applyBorder="1" applyAlignment="1">
      <alignment horizontal="center" vertical="center"/>
    </xf>
    <xf numFmtId="49" fontId="67" fillId="0" borderId="21" xfId="2" applyNumberFormat="1" applyFont="1" applyBorder="1" applyAlignment="1">
      <alignment vertical="center"/>
    </xf>
    <xf numFmtId="3" fontId="66" fillId="0" borderId="21" xfId="1" applyNumberFormat="1" applyFont="1" applyFill="1" applyBorder="1" applyAlignment="1">
      <alignment horizontal="center" vertical="center" wrapText="1"/>
    </xf>
    <xf numFmtId="0" fontId="67" fillId="0" borderId="21" xfId="13" applyNumberFormat="1" applyFont="1" applyFill="1" applyBorder="1" applyAlignment="1">
      <alignment horizontal="right"/>
    </xf>
    <xf numFmtId="0" fontId="83" fillId="0" borderId="21" xfId="13" applyFont="1" applyBorder="1" applyAlignment="1">
      <alignment horizontal="justify" vertical="center" wrapText="1"/>
    </xf>
    <xf numFmtId="0" fontId="67" fillId="5" borderId="21" xfId="0" applyFont="1" applyFill="1" applyBorder="1" applyAlignment="1">
      <alignment horizontal="left" vertical="center"/>
    </xf>
    <xf numFmtId="179" fontId="67" fillId="5" borderId="21" xfId="0" applyNumberFormat="1" applyFont="1" applyFill="1" applyBorder="1" applyAlignment="1">
      <alignment horizontal="left" vertical="center" wrapText="1"/>
    </xf>
    <xf numFmtId="0" fontId="87" fillId="5" borderId="21" xfId="0" applyFont="1" applyFill="1" applyBorder="1" applyAlignment="1">
      <alignment horizontal="left"/>
    </xf>
    <xf numFmtId="14" fontId="67" fillId="5" borderId="21" xfId="0" applyNumberFormat="1" applyFont="1" applyFill="1" applyBorder="1" applyAlignment="1">
      <alignment horizontal="left" vertical="center" wrapText="1"/>
    </xf>
    <xf numFmtId="1" fontId="67" fillId="5" borderId="21" xfId="0" applyNumberFormat="1" applyFont="1" applyFill="1" applyBorder="1" applyAlignment="1">
      <alignment horizontal="left" vertical="center" wrapText="1"/>
    </xf>
    <xf numFmtId="0" fontId="87" fillId="5" borderId="21" xfId="0" applyFont="1" applyFill="1" applyBorder="1"/>
    <xf numFmtId="4" fontId="67" fillId="5" borderId="21" xfId="0" applyNumberFormat="1" applyFont="1" applyFill="1" applyBorder="1" applyAlignment="1">
      <alignment horizontal="center" vertical="center" wrapText="1"/>
    </xf>
    <xf numFmtId="0" fontId="67" fillId="5" borderId="21" xfId="0" applyFont="1" applyFill="1" applyBorder="1" applyAlignment="1">
      <alignment horizontal="center" vertical="center"/>
    </xf>
    <xf numFmtId="179" fontId="67" fillId="5" borderId="21" xfId="0" applyNumberFormat="1" applyFont="1" applyFill="1" applyBorder="1" applyAlignment="1">
      <alignment horizontal="center" vertical="center"/>
    </xf>
    <xf numFmtId="0" fontId="67" fillId="0" borderId="21" xfId="0" applyFont="1" applyBorder="1" applyAlignment="1">
      <alignment horizontal="center" vertical="center" wrapText="1"/>
    </xf>
    <xf numFmtId="179" fontId="67" fillId="0" borderId="21" xfId="13" applyNumberFormat="1" applyFont="1" applyFill="1" applyBorder="1" applyAlignment="1">
      <alignment horizontal="center" vertical="center"/>
    </xf>
    <xf numFmtId="49" fontId="67" fillId="0" borderId="21" xfId="13" applyNumberFormat="1" applyFont="1" applyFill="1" applyBorder="1" applyAlignment="1">
      <alignment horizontal="right" vertical="center"/>
    </xf>
    <xf numFmtId="0" fontId="67" fillId="0" borderId="21" xfId="0" applyFont="1" applyBorder="1" applyAlignment="1">
      <alignment horizontal="justify" vertical="center"/>
    </xf>
    <xf numFmtId="0" fontId="86" fillId="0" borderId="21" xfId="11" applyFont="1" applyBorder="1" applyAlignment="1" applyProtection="1">
      <alignment horizontal="justify" vertical="center" wrapText="1"/>
    </xf>
    <xf numFmtId="0" fontId="67" fillId="0" borderId="21" xfId="0" applyFont="1" applyFill="1" applyBorder="1" applyAlignment="1">
      <alignment horizontal="center" vertical="center" wrapText="1"/>
    </xf>
    <xf numFmtId="0" fontId="67" fillId="0" borderId="21" xfId="0" applyFont="1" applyFill="1" applyBorder="1" applyAlignment="1">
      <alignment horizontal="center" vertical="center"/>
    </xf>
    <xf numFmtId="0" fontId="67" fillId="0" borderId="21" xfId="0" applyFont="1" applyFill="1" applyBorder="1" applyAlignment="1">
      <alignment horizontal="justify" vertical="center"/>
    </xf>
    <xf numFmtId="0" fontId="86" fillId="0" borderId="21" xfId="11" applyFont="1" applyFill="1" applyBorder="1" applyAlignment="1" applyProtection="1">
      <alignment horizontal="justify" vertical="center" wrapText="1"/>
    </xf>
    <xf numFmtId="0" fontId="21" fillId="0" borderId="21" xfId="32" applyNumberFormat="1" applyFont="1" applyFill="1" applyBorder="1" applyAlignment="1">
      <alignment horizontal="right" vertical="center"/>
    </xf>
    <xf numFmtId="0" fontId="0" fillId="0" borderId="0" xfId="0" applyFill="1"/>
    <xf numFmtId="1" fontId="67" fillId="5" borderId="21" xfId="30" applyNumberFormat="1" applyFont="1" applyFill="1" applyBorder="1" applyAlignment="1">
      <alignment horizontal="left" vertical="center" wrapText="1"/>
    </xf>
    <xf numFmtId="179" fontId="67" fillId="5" borderId="21" xfId="30" applyNumberFormat="1" applyFont="1" applyFill="1" applyBorder="1" applyAlignment="1">
      <alignment horizontal="left" vertical="center" wrapText="1"/>
    </xf>
    <xf numFmtId="180" fontId="67" fillId="5" borderId="21" xfId="30" applyNumberFormat="1" applyFont="1" applyFill="1" applyBorder="1" applyAlignment="1">
      <alignment horizontal="center" vertical="center" wrapText="1"/>
    </xf>
    <xf numFmtId="14" fontId="67" fillId="5" borderId="21" xfId="30" applyNumberFormat="1" applyFont="1" applyFill="1" applyBorder="1" applyAlignment="1">
      <alignment horizontal="center" vertical="center" wrapText="1"/>
    </xf>
    <xf numFmtId="0" fontId="67" fillId="5" borderId="21" xfId="0" applyNumberFormat="1" applyFont="1" applyFill="1" applyBorder="1" applyAlignment="1">
      <alignment horizontal="center" vertical="center" wrapText="1"/>
    </xf>
    <xf numFmtId="14" fontId="67" fillId="5" borderId="21" xfId="0" applyNumberFormat="1" applyFont="1" applyFill="1" applyBorder="1" applyAlignment="1">
      <alignment horizontal="center" vertical="center" wrapText="1"/>
    </xf>
    <xf numFmtId="0" fontId="67" fillId="5" borderId="21" xfId="0" applyFont="1" applyFill="1" applyBorder="1" applyAlignment="1">
      <alignment vertical="center" wrapText="1"/>
    </xf>
    <xf numFmtId="3" fontId="66" fillId="5" borderId="21" xfId="0" applyNumberFormat="1" applyFont="1" applyFill="1" applyBorder="1" applyAlignment="1">
      <alignment horizontal="right" vertical="center" wrapText="1"/>
    </xf>
    <xf numFmtId="179" fontId="66" fillId="5" borderId="21" xfId="0" applyNumberFormat="1" applyFont="1" applyFill="1" applyBorder="1" applyAlignment="1">
      <alignment horizontal="right" vertical="center" wrapText="1"/>
    </xf>
    <xf numFmtId="49" fontId="67" fillId="5" borderId="21" xfId="13" applyNumberFormat="1" applyFont="1" applyFill="1" applyBorder="1" applyAlignment="1">
      <alignment horizontal="right" vertical="center"/>
    </xf>
    <xf numFmtId="0" fontId="67" fillId="5" borderId="21" xfId="0" applyFont="1" applyFill="1" applyBorder="1" applyAlignment="1">
      <alignment horizontal="justify" vertical="center" wrapText="1"/>
    </xf>
    <xf numFmtId="3" fontId="66" fillId="5" borderId="21" xfId="1" applyNumberFormat="1" applyFont="1" applyFill="1" applyBorder="1" applyAlignment="1">
      <alignment horizontal="center" vertical="center" wrapText="1"/>
    </xf>
    <xf numFmtId="0" fontId="67" fillId="5" borderId="21" xfId="0" applyFont="1" applyFill="1" applyBorder="1" applyAlignment="1">
      <alignment horizontal="justify" vertical="center"/>
    </xf>
    <xf numFmtId="166" fontId="67" fillId="5" borderId="21" xfId="13" applyNumberFormat="1" applyFont="1" applyFill="1" applyBorder="1" applyAlignment="1">
      <alignment horizontal="left" vertical="center" wrapText="1"/>
    </xf>
    <xf numFmtId="0" fontId="0" fillId="5" borderId="0" xfId="0" applyFill="1"/>
    <xf numFmtId="166" fontId="66" fillId="0" borderId="21" xfId="13" applyNumberFormat="1" applyFont="1" applyFill="1" applyBorder="1" applyAlignment="1">
      <alignment horizontal="center" vertical="center"/>
    </xf>
    <xf numFmtId="0" fontId="87" fillId="0" borderId="21" xfId="0" applyFont="1" applyFill="1" applyBorder="1" applyAlignment="1">
      <alignment horizontal="justify" vertical="center" wrapText="1"/>
    </xf>
    <xf numFmtId="0" fontId="67" fillId="0" borderId="21" xfId="30" applyNumberFormat="1" applyFont="1" applyFill="1" applyBorder="1" applyAlignment="1">
      <alignment horizontal="justify" vertical="center" wrapText="1"/>
    </xf>
    <xf numFmtId="1" fontId="67" fillId="0" borderId="21" xfId="0" applyNumberFormat="1" applyFont="1" applyFill="1" applyBorder="1" applyAlignment="1">
      <alignment horizontal="justify" vertical="center" wrapText="1"/>
    </xf>
    <xf numFmtId="1" fontId="67" fillId="0" borderId="21" xfId="31" applyNumberFormat="1" applyFont="1" applyFill="1" applyBorder="1" applyAlignment="1">
      <alignment horizontal="justify" vertical="center" wrapText="1"/>
    </xf>
    <xf numFmtId="179" fontId="67" fillId="0" borderId="21" xfId="13" applyNumberFormat="1" applyFont="1" applyFill="1" applyBorder="1" applyAlignment="1">
      <alignment horizontal="center" vertical="center" wrapText="1"/>
    </xf>
    <xf numFmtId="49" fontId="67" fillId="0" borderId="21" xfId="13" applyNumberFormat="1" applyFont="1" applyFill="1" applyBorder="1" applyAlignment="1">
      <alignment horizontal="justify" vertical="center" wrapText="1"/>
    </xf>
    <xf numFmtId="0" fontId="83" fillId="0" borderId="21" xfId="13" applyFont="1" applyFill="1" applyBorder="1" applyAlignment="1">
      <alignment horizontal="justify" vertical="center" wrapText="1"/>
    </xf>
    <xf numFmtId="0" fontId="87" fillId="0" borderId="0" xfId="0" applyFont="1" applyFill="1" applyAlignment="1">
      <alignment horizontal="justify" vertical="center" wrapText="1"/>
    </xf>
    <xf numFmtId="1" fontId="67" fillId="0" borderId="21" xfId="0" applyNumberFormat="1" applyFont="1" applyBorder="1" applyAlignment="1">
      <alignment horizontal="center" vertical="center" wrapText="1"/>
    </xf>
    <xf numFmtId="4" fontId="89" fillId="0" borderId="21" xfId="0" applyNumberFormat="1" applyFont="1" applyFill="1" applyBorder="1" applyAlignment="1">
      <alignment horizontal="center" vertical="center" wrapText="1"/>
    </xf>
    <xf numFmtId="49" fontId="89" fillId="0" borderId="21" xfId="0" applyNumberFormat="1" applyFont="1" applyFill="1" applyBorder="1" applyAlignment="1">
      <alignment horizontal="center" vertical="center" wrapText="1"/>
    </xf>
    <xf numFmtId="0" fontId="89" fillId="0" borderId="21" xfId="0" applyFont="1" applyFill="1" applyBorder="1" applyAlignment="1">
      <alignment horizontal="center" vertical="center" wrapText="1"/>
    </xf>
    <xf numFmtId="3" fontId="89" fillId="0" borderId="21" xfId="0" applyNumberFormat="1" applyFont="1" applyFill="1" applyBorder="1" applyAlignment="1">
      <alignment horizontal="center" vertical="center" wrapText="1"/>
    </xf>
    <xf numFmtId="1" fontId="67" fillId="0" borderId="21" xfId="0" applyNumberFormat="1" applyFont="1" applyFill="1" applyBorder="1" applyAlignment="1">
      <alignment horizontal="center" vertical="center" wrapText="1"/>
    </xf>
    <xf numFmtId="49" fontId="67" fillId="0" borderId="21" xfId="0" applyNumberFormat="1" applyFont="1" applyFill="1" applyBorder="1" applyAlignment="1">
      <alignment horizontal="center" vertical="center" wrapText="1"/>
    </xf>
    <xf numFmtId="3" fontId="67" fillId="0" borderId="21" xfId="0" applyNumberFormat="1" applyFont="1" applyFill="1" applyBorder="1" applyAlignment="1">
      <alignment horizontal="center" vertical="center" wrapText="1"/>
    </xf>
    <xf numFmtId="0" fontId="67" fillId="14" borderId="21" xfId="32" applyNumberFormat="1" applyFont="1" applyFill="1" applyBorder="1" applyAlignment="1">
      <alignment horizontal="right" vertical="center"/>
    </xf>
    <xf numFmtId="0" fontId="67" fillId="0" borderId="0" xfId="0" applyFont="1" applyAlignment="1">
      <alignment horizontal="justify" vertical="center" wrapText="1"/>
    </xf>
    <xf numFmtId="0" fontId="67" fillId="0" borderId="21" xfId="0" applyFont="1" applyBorder="1" applyAlignment="1">
      <alignment horizontal="left" vertical="center" wrapText="1"/>
    </xf>
    <xf numFmtId="0" fontId="67" fillId="0" borderId="21" xfId="0" applyFont="1" applyBorder="1" applyAlignment="1">
      <alignment vertical="center" wrapText="1"/>
    </xf>
    <xf numFmtId="183" fontId="67" fillId="0" borderId="21" xfId="0" applyNumberFormat="1" applyFont="1" applyBorder="1" applyAlignment="1">
      <alignment horizontal="center" vertical="center"/>
    </xf>
    <xf numFmtId="0" fontId="83" fillId="0" borderId="21" xfId="0" applyFont="1" applyFill="1" applyBorder="1" applyAlignment="1">
      <alignment horizontal="center" vertical="center"/>
    </xf>
    <xf numFmtId="0" fontId="84" fillId="0" borderId="21" xfId="0" applyFont="1" applyBorder="1" applyAlignment="1">
      <alignment horizontal="left" vertical="center"/>
    </xf>
    <xf numFmtId="166" fontId="72" fillId="15" borderId="21" xfId="2" quotePrefix="1" applyNumberFormat="1" applyFont="1" applyFill="1" applyBorder="1" applyAlignment="1">
      <alignment horizontal="center" vertical="center"/>
    </xf>
    <xf numFmtId="1" fontId="72" fillId="15" borderId="21" xfId="30" applyNumberFormat="1" applyFont="1" applyFill="1" applyBorder="1" applyAlignment="1">
      <alignment horizontal="left" vertical="center" wrapText="1"/>
    </xf>
    <xf numFmtId="179" fontId="72" fillId="15" borderId="21" xfId="30" applyNumberFormat="1" applyFont="1" applyFill="1" applyBorder="1" applyAlignment="1">
      <alignment horizontal="left" vertical="center" wrapText="1"/>
    </xf>
    <xf numFmtId="180" fontId="72" fillId="15" borderId="21" xfId="30" applyNumberFormat="1" applyFont="1" applyFill="1" applyBorder="1" applyAlignment="1">
      <alignment horizontal="left" vertical="center" wrapText="1"/>
    </xf>
    <xf numFmtId="14" fontId="72" fillId="15" borderId="21" xfId="30" applyNumberFormat="1" applyFont="1" applyFill="1" applyBorder="1" applyAlignment="1">
      <alignment horizontal="left" vertical="center" wrapText="1"/>
    </xf>
    <xf numFmtId="0" fontId="72" fillId="15" borderId="21" xfId="30" applyNumberFormat="1" applyFont="1" applyFill="1" applyBorder="1" applyAlignment="1">
      <alignment horizontal="left" vertical="center" wrapText="1"/>
    </xf>
    <xf numFmtId="166" fontId="79" fillId="15" borderId="21" xfId="2" applyNumberFormat="1" applyFont="1" applyFill="1" applyBorder="1" applyAlignment="1">
      <alignment horizontal="center"/>
    </xf>
    <xf numFmtId="0" fontId="72" fillId="15" borderId="21" xfId="0" applyFont="1" applyFill="1" applyBorder="1" applyAlignment="1">
      <alignment horizontal="center" vertical="center" wrapText="1"/>
    </xf>
    <xf numFmtId="179" fontId="72" fillId="15" borderId="21" xfId="2" quotePrefix="1" applyNumberFormat="1" applyFont="1" applyFill="1" applyBorder="1" applyAlignment="1">
      <alignment horizontal="center" vertical="center"/>
    </xf>
    <xf numFmtId="166" fontId="72" fillId="15" borderId="21" xfId="13" applyNumberFormat="1" applyFont="1" applyFill="1" applyBorder="1" applyAlignment="1">
      <alignment horizontal="center" vertical="center"/>
    </xf>
    <xf numFmtId="179" fontId="72" fillId="15" borderId="21" xfId="13" applyNumberFormat="1" applyFont="1" applyFill="1" applyBorder="1" applyAlignment="1">
      <alignment horizontal="center" vertical="center"/>
    </xf>
    <xf numFmtId="49" fontId="72" fillId="15" borderId="21" xfId="13" applyNumberFormat="1" applyFont="1" applyFill="1" applyBorder="1" applyAlignment="1">
      <alignment horizontal="center" vertical="center"/>
    </xf>
    <xf numFmtId="0" fontId="72" fillId="15" borderId="21" xfId="0" applyFont="1" applyFill="1" applyBorder="1" applyAlignment="1">
      <alignment horizontal="justify" vertical="center" wrapText="1"/>
    </xf>
    <xf numFmtId="3" fontId="72" fillId="15" borderId="21" xfId="2" quotePrefix="1" applyNumberFormat="1" applyFont="1" applyFill="1" applyBorder="1" applyAlignment="1">
      <alignment horizontal="center" vertical="center"/>
    </xf>
    <xf numFmtId="4" fontId="72" fillId="15" borderId="21" xfId="2" quotePrefix="1" applyNumberFormat="1" applyFont="1" applyFill="1" applyBorder="1" applyAlignment="1">
      <alignment horizontal="center" vertical="center"/>
    </xf>
    <xf numFmtId="49" fontId="72" fillId="15" borderId="21" xfId="13" applyNumberFormat="1" applyFont="1" applyFill="1" applyBorder="1" applyAlignment="1">
      <alignment horizontal="left"/>
    </xf>
    <xf numFmtId="0" fontId="90" fillId="15" borderId="21" xfId="13" applyFont="1" applyFill="1" applyBorder="1" applyAlignment="1">
      <alignment horizontal="justify" vertical="center" wrapText="1"/>
    </xf>
    <xf numFmtId="0" fontId="72" fillId="15" borderId="21" xfId="13" applyFont="1" applyFill="1" applyBorder="1" applyAlignment="1">
      <alignment horizontal="justify" vertical="center" wrapText="1"/>
    </xf>
    <xf numFmtId="166" fontId="72" fillId="15" borderId="21" xfId="13" applyNumberFormat="1" applyFont="1" applyFill="1" applyBorder="1" applyAlignment="1">
      <alignment horizontal="left" wrapText="1"/>
    </xf>
    <xf numFmtId="166" fontId="72" fillId="15" borderId="21" xfId="13" applyNumberFormat="1" applyFont="1" applyFill="1" applyBorder="1" applyAlignment="1">
      <alignment horizontal="left" vertical="center" wrapText="1"/>
    </xf>
    <xf numFmtId="166" fontId="68" fillId="8" borderId="21" xfId="2" quotePrefix="1" applyNumberFormat="1" applyFont="1" applyFill="1" applyBorder="1" applyAlignment="1">
      <alignment horizontal="center" vertical="center"/>
    </xf>
    <xf numFmtId="1" fontId="68" fillId="8" borderId="21" xfId="2" applyNumberFormat="1" applyFont="1" applyFill="1" applyBorder="1" applyAlignment="1">
      <alignment horizontal="left" vertical="center"/>
    </xf>
    <xf numFmtId="179" fontId="68" fillId="8" borderId="21" xfId="2" applyNumberFormat="1" applyFont="1" applyFill="1" applyBorder="1" applyAlignment="1">
      <alignment horizontal="left" vertical="center"/>
    </xf>
    <xf numFmtId="180" fontId="68" fillId="8" borderId="21" xfId="2" applyNumberFormat="1" applyFont="1" applyFill="1" applyBorder="1" applyAlignment="1">
      <alignment horizontal="center" vertical="center"/>
    </xf>
    <xf numFmtId="14" fontId="68" fillId="8" borderId="21" xfId="2" applyNumberFormat="1" applyFont="1" applyFill="1" applyBorder="1" applyAlignment="1">
      <alignment horizontal="center" vertical="center"/>
    </xf>
    <xf numFmtId="0" fontId="68" fillId="8" borderId="21" xfId="2" applyNumberFormat="1" applyFont="1" applyFill="1" applyBorder="1" applyAlignment="1">
      <alignment horizontal="center" vertical="center"/>
    </xf>
    <xf numFmtId="166" fontId="79" fillId="8" borderId="21" xfId="2" applyNumberFormat="1" applyFont="1" applyFill="1" applyBorder="1" applyAlignment="1">
      <alignment horizontal="center"/>
    </xf>
    <xf numFmtId="166" fontId="91" fillId="8" borderId="21" xfId="2" applyNumberFormat="1" applyFont="1" applyFill="1" applyBorder="1" applyAlignment="1">
      <alignment horizontal="center" vertical="center"/>
    </xf>
    <xf numFmtId="166" fontId="73" fillId="8" borderId="21" xfId="2" applyNumberFormat="1" applyFont="1" applyFill="1" applyBorder="1" applyAlignment="1">
      <alignment horizontal="center" vertical="center" wrapText="1"/>
    </xf>
    <xf numFmtId="3" fontId="66" fillId="8" borderId="21" xfId="13" applyNumberFormat="1" applyFont="1" applyFill="1" applyBorder="1" applyAlignment="1">
      <alignment horizontal="right" vertical="center"/>
    </xf>
    <xf numFmtId="179" fontId="66" fillId="8" borderId="21" xfId="13" applyNumberFormat="1" applyFont="1" applyFill="1" applyBorder="1" applyAlignment="1">
      <alignment horizontal="right" vertical="center"/>
    </xf>
    <xf numFmtId="166" fontId="68" fillId="8" borderId="21" xfId="2" applyNumberFormat="1" applyFont="1" applyFill="1" applyBorder="1" applyAlignment="1">
      <alignment horizontal="center" vertical="center"/>
    </xf>
    <xf numFmtId="179" fontId="68" fillId="8" borderId="21" xfId="2" applyNumberFormat="1" applyFont="1" applyFill="1" applyBorder="1" applyAlignment="1">
      <alignment horizontal="center" vertical="center"/>
    </xf>
    <xf numFmtId="49" fontId="68" fillId="8" borderId="21" xfId="2" applyNumberFormat="1" applyFont="1" applyFill="1" applyBorder="1" applyAlignment="1">
      <alignment horizontal="center" vertical="center"/>
    </xf>
    <xf numFmtId="166" fontId="91" fillId="8" borderId="21" xfId="2" applyNumberFormat="1" applyFont="1" applyFill="1" applyBorder="1" applyAlignment="1">
      <alignment horizontal="justify" vertical="center"/>
    </xf>
    <xf numFmtId="3" fontId="73" fillId="8" borderId="21" xfId="2" applyNumberFormat="1" applyFont="1" applyFill="1" applyBorder="1" applyAlignment="1">
      <alignment horizontal="right"/>
    </xf>
    <xf numFmtId="4" fontId="85" fillId="8" borderId="21" xfId="2" applyNumberFormat="1" applyFont="1" applyFill="1" applyBorder="1" applyAlignment="1">
      <alignment horizontal="right"/>
    </xf>
    <xf numFmtId="49" fontId="67" fillId="8" borderId="21" xfId="13" applyNumberFormat="1" applyFont="1" applyFill="1" applyBorder="1" applyAlignment="1">
      <alignment horizontal="center" vertical="center"/>
    </xf>
    <xf numFmtId="49" fontId="68" fillId="8" borderId="21" xfId="13" applyNumberFormat="1" applyFont="1" applyFill="1" applyBorder="1" applyAlignment="1">
      <alignment horizontal="right"/>
    </xf>
    <xf numFmtId="0" fontId="82" fillId="8" borderId="21" xfId="13" quotePrefix="1" applyFont="1" applyFill="1" applyBorder="1" applyAlignment="1">
      <alignment horizontal="justify" vertical="center" wrapText="1"/>
    </xf>
    <xf numFmtId="0" fontId="68" fillId="8" borderId="21" xfId="13" quotePrefix="1" applyFont="1" applyFill="1" applyBorder="1" applyAlignment="1">
      <alignment horizontal="justify" vertical="center" wrapText="1"/>
    </xf>
    <xf numFmtId="166" fontId="68" fillId="8" borderId="21" xfId="13" applyNumberFormat="1" applyFont="1" applyFill="1" applyBorder="1" applyAlignment="1">
      <alignment wrapText="1"/>
    </xf>
    <xf numFmtId="1" fontId="67" fillId="5" borderId="21" xfId="2" applyNumberFormat="1" applyFont="1" applyFill="1" applyBorder="1" applyAlignment="1">
      <alignment horizontal="right"/>
    </xf>
    <xf numFmtId="179" fontId="67" fillId="5" borderId="21" xfId="13" applyNumberFormat="1" applyFont="1" applyFill="1" applyBorder="1" applyAlignment="1">
      <alignment horizontal="left"/>
    </xf>
    <xf numFmtId="180" fontId="67" fillId="5" borderId="21" xfId="13" applyNumberFormat="1" applyFont="1" applyFill="1" applyBorder="1" applyAlignment="1">
      <alignment horizontal="right"/>
    </xf>
    <xf numFmtId="14" fontId="67" fillId="5" borderId="21" xfId="13" applyNumberFormat="1" applyFont="1" applyFill="1" applyBorder="1" applyAlignment="1">
      <alignment horizontal="right"/>
    </xf>
    <xf numFmtId="166" fontId="67" fillId="0" borderId="21" xfId="2" applyNumberFormat="1" applyFont="1" applyBorder="1"/>
    <xf numFmtId="166" fontId="67" fillId="0" borderId="21" xfId="13" applyNumberFormat="1" applyFont="1" applyFill="1" applyBorder="1" applyAlignment="1">
      <alignment horizontal="right"/>
    </xf>
    <xf numFmtId="179" fontId="67" fillId="0" borderId="21" xfId="13" applyNumberFormat="1" applyFont="1" applyFill="1" applyBorder="1" applyAlignment="1">
      <alignment horizontal="right"/>
    </xf>
    <xf numFmtId="49" fontId="67" fillId="0" borderId="21" xfId="2" applyNumberFormat="1" applyFont="1" applyFill="1" applyBorder="1" applyAlignment="1">
      <alignment vertical="center"/>
    </xf>
    <xf numFmtId="4" fontId="67" fillId="0" borderId="21" xfId="2" applyNumberFormat="1" applyFont="1" applyFill="1" applyBorder="1" applyAlignment="1">
      <alignment horizontal="right"/>
    </xf>
    <xf numFmtId="0" fontId="67" fillId="0" borderId="21" xfId="0" quotePrefix="1" applyFont="1" applyBorder="1" applyAlignment="1">
      <alignment horizontal="right" vertical="center" wrapText="1"/>
    </xf>
    <xf numFmtId="0" fontId="21" fillId="14" borderId="21" xfId="32" applyNumberFormat="1" applyFont="1" applyFill="1" applyBorder="1" applyAlignment="1">
      <alignment horizontal="left" vertical="center"/>
    </xf>
    <xf numFmtId="3" fontId="66" fillId="0" borderId="21" xfId="0" applyNumberFormat="1" applyFont="1" applyBorder="1" applyAlignment="1">
      <alignment horizontal="right" vertical="center" wrapText="1"/>
    </xf>
    <xf numFmtId="179" fontId="66" fillId="0" borderId="21" xfId="0" applyNumberFormat="1" applyFont="1" applyBorder="1" applyAlignment="1">
      <alignment horizontal="right" vertical="center" wrapText="1"/>
    </xf>
    <xf numFmtId="3" fontId="66" fillId="0" borderId="21" xfId="13" applyNumberFormat="1" applyFont="1" applyBorder="1" applyAlignment="1">
      <alignment horizontal="right" vertical="center"/>
    </xf>
    <xf numFmtId="179" fontId="66" fillId="0" borderId="21" xfId="13" applyNumberFormat="1" applyFont="1" applyBorder="1" applyAlignment="1">
      <alignment horizontal="right" vertical="center"/>
    </xf>
    <xf numFmtId="4" fontId="67" fillId="0" borderId="21" xfId="0" applyNumberFormat="1" applyFont="1" applyBorder="1" applyAlignment="1">
      <alignment horizontal="right" vertical="center"/>
    </xf>
    <xf numFmtId="0" fontId="67" fillId="0" borderId="21" xfId="0" quotePrefix="1" applyFont="1" applyBorder="1" applyAlignment="1">
      <alignment horizontal="center" vertical="center" wrapText="1"/>
    </xf>
    <xf numFmtId="0" fontId="67" fillId="0" borderId="21" xfId="0" quotePrefix="1" applyFont="1" applyBorder="1" applyAlignment="1">
      <alignment horizontal="justify" vertical="center"/>
    </xf>
    <xf numFmtId="0" fontId="92" fillId="0" borderId="21" xfId="11" quotePrefix="1" applyFont="1" applyBorder="1" applyAlignment="1" applyProtection="1">
      <alignment horizontal="justify" vertical="center" wrapText="1"/>
    </xf>
    <xf numFmtId="49" fontId="67" fillId="0" borderId="21" xfId="2" applyNumberFormat="1" applyFont="1" applyFill="1" applyBorder="1" applyAlignment="1">
      <alignment horizontal="center" vertical="center"/>
    </xf>
    <xf numFmtId="0" fontId="67" fillId="0" borderId="21" xfId="30" applyNumberFormat="1" applyFont="1" applyFill="1" applyBorder="1" applyAlignment="1">
      <alignment horizontal="left" vertical="center" wrapText="1"/>
    </xf>
    <xf numFmtId="179" fontId="67" fillId="0" borderId="21" xfId="30" applyNumberFormat="1" applyFont="1" applyFill="1" applyBorder="1" applyAlignment="1">
      <alignment horizontal="center" vertical="center" wrapText="1"/>
    </xf>
    <xf numFmtId="49" fontId="67" fillId="0" borderId="21" xfId="30" applyNumberFormat="1" applyFont="1" applyFill="1" applyBorder="1" applyAlignment="1">
      <alignment horizontal="center" vertical="center" wrapText="1"/>
    </xf>
    <xf numFmtId="0" fontId="67" fillId="0" borderId="21" xfId="0" quotePrefix="1" applyFont="1" applyBorder="1" applyAlignment="1">
      <alignment horizontal="center" vertical="center"/>
    </xf>
    <xf numFmtId="179" fontId="67" fillId="0" borderId="21" xfId="0" applyNumberFormat="1" applyFont="1" applyFill="1" applyBorder="1" applyAlignment="1">
      <alignment horizontal="center" vertical="center" wrapText="1"/>
    </xf>
    <xf numFmtId="4" fontId="67" fillId="0" borderId="21" xfId="1" applyNumberFormat="1" applyFont="1" applyFill="1" applyBorder="1" applyAlignment="1">
      <alignment horizontal="center" vertical="center" wrapText="1"/>
    </xf>
    <xf numFmtId="183" fontId="66" fillId="0" borderId="21" xfId="0" applyNumberFormat="1" applyFont="1" applyFill="1" applyBorder="1" applyAlignment="1">
      <alignment horizontal="right" vertical="center" wrapText="1"/>
    </xf>
    <xf numFmtId="1" fontId="67" fillId="0" borderId="21" xfId="0" applyNumberFormat="1" applyFont="1" applyFill="1" applyBorder="1" applyAlignment="1">
      <alignment horizontal="left" vertical="center" wrapText="1"/>
    </xf>
    <xf numFmtId="179" fontId="67" fillId="0" borderId="21" xfId="0" applyNumberFormat="1" applyFont="1" applyFill="1" applyBorder="1" applyAlignment="1">
      <alignment horizontal="left" vertical="center" wrapText="1"/>
    </xf>
    <xf numFmtId="180" fontId="67" fillId="0" borderId="21" xfId="0" applyNumberFormat="1" applyFont="1" applyFill="1" applyBorder="1" applyAlignment="1">
      <alignment horizontal="left" vertical="center" wrapText="1"/>
    </xf>
    <xf numFmtId="14" fontId="67" fillId="0" borderId="21" xfId="0" applyNumberFormat="1" applyFont="1" applyFill="1" applyBorder="1" applyAlignment="1">
      <alignment horizontal="left" vertical="center" wrapText="1"/>
    </xf>
    <xf numFmtId="0" fontId="67" fillId="0" borderId="21" xfId="30" applyFont="1" applyFill="1" applyBorder="1" applyAlignment="1">
      <alignment horizontal="left" vertical="center" wrapText="1"/>
    </xf>
    <xf numFmtId="3" fontId="66" fillId="0" borderId="21" xfId="30" applyNumberFormat="1" applyFont="1" applyFill="1" applyBorder="1" applyAlignment="1">
      <alignment horizontal="right" vertical="center"/>
    </xf>
    <xf numFmtId="179" fontId="66" fillId="0" borderId="21" xfId="30" applyNumberFormat="1" applyFont="1" applyFill="1" applyBorder="1" applyAlignment="1">
      <alignment horizontal="right" vertical="center"/>
    </xf>
    <xf numFmtId="4" fontId="67" fillId="0" borderId="21" xfId="0" applyNumberFormat="1" applyFont="1" applyFill="1" applyBorder="1" applyAlignment="1">
      <alignment horizontal="left" vertical="center" wrapText="1"/>
    </xf>
    <xf numFmtId="0" fontId="67" fillId="0" borderId="21" xfId="0" quotePrefix="1" applyFont="1" applyFill="1" applyBorder="1" applyAlignment="1">
      <alignment horizontal="center" vertical="center"/>
    </xf>
    <xf numFmtId="0" fontId="67" fillId="0" borderId="21" xfId="0" applyFont="1" applyFill="1" applyBorder="1" applyAlignment="1">
      <alignment horizontal="left" vertical="center"/>
    </xf>
    <xf numFmtId="0" fontId="83" fillId="0" borderId="21" xfId="13" quotePrefix="1" applyFont="1" applyFill="1" applyBorder="1" applyAlignment="1">
      <alignment horizontal="justify" vertical="center" wrapText="1"/>
    </xf>
    <xf numFmtId="0" fontId="86" fillId="0" borderId="21" xfId="11" quotePrefix="1" applyFont="1" applyBorder="1" applyAlignment="1" applyProtection="1">
      <alignment horizontal="justify" vertical="center" wrapText="1"/>
    </xf>
    <xf numFmtId="0" fontId="67" fillId="0" borderId="21" xfId="13" applyNumberFormat="1" applyFont="1" applyFill="1" applyBorder="1" applyAlignment="1">
      <alignment horizontal="center" vertical="center"/>
    </xf>
    <xf numFmtId="49" fontId="86" fillId="0" borderId="21" xfId="11" applyNumberFormat="1" applyFont="1" applyBorder="1" applyAlignment="1" applyProtection="1">
      <alignment horizontal="justify" vertical="center" wrapText="1"/>
    </xf>
    <xf numFmtId="49" fontId="19" fillId="0" borderId="21" xfId="11" applyNumberFormat="1" applyBorder="1" applyAlignment="1" applyProtection="1">
      <alignment horizontal="justify" vertical="center" wrapText="1"/>
    </xf>
    <xf numFmtId="49" fontId="67" fillId="0" borderId="21" xfId="13" applyNumberFormat="1" applyFont="1" applyBorder="1" applyAlignment="1">
      <alignment horizontal="justify" vertical="center" wrapText="1"/>
    </xf>
    <xf numFmtId="49" fontId="67" fillId="0" borderId="21" xfId="13" quotePrefix="1" applyNumberFormat="1" applyFont="1" applyBorder="1" applyAlignment="1">
      <alignment horizontal="justify" vertical="center" wrapText="1"/>
    </xf>
    <xf numFmtId="166" fontId="67" fillId="0" borderId="21" xfId="13" quotePrefix="1" applyNumberFormat="1" applyFont="1" applyFill="1" applyBorder="1" applyAlignment="1">
      <alignment horizontal="justify" vertical="center" wrapText="1"/>
    </xf>
    <xf numFmtId="183" fontId="66" fillId="0" borderId="21" xfId="30" applyNumberFormat="1" applyFont="1" applyFill="1" applyBorder="1" applyAlignment="1">
      <alignment horizontal="right" vertical="center"/>
    </xf>
    <xf numFmtId="0" fontId="67" fillId="0" borderId="21" xfId="0" quotePrefix="1" applyFont="1" applyFill="1" applyBorder="1" applyAlignment="1">
      <alignment horizontal="left" vertical="center"/>
    </xf>
    <xf numFmtId="166" fontId="67" fillId="13" borderId="21" xfId="13" applyNumberFormat="1" applyFont="1" applyFill="1" applyBorder="1" applyAlignment="1">
      <alignment horizontal="center" vertical="center"/>
    </xf>
    <xf numFmtId="4" fontId="66" fillId="0" borderId="21" xfId="0" applyNumberFormat="1" applyFont="1" applyFill="1" applyBorder="1" applyAlignment="1">
      <alignment horizontal="right" vertical="center" wrapText="1"/>
    </xf>
    <xf numFmtId="0" fontId="83" fillId="0" borderId="21" xfId="11" applyFont="1" applyBorder="1" applyAlignment="1" applyProtection="1">
      <alignment vertical="center"/>
    </xf>
    <xf numFmtId="0" fontId="93" fillId="0" borderId="21" xfId="11" quotePrefix="1" applyFont="1" applyBorder="1" applyAlignment="1" applyProtection="1">
      <alignment horizontal="justify" vertical="center" wrapText="1"/>
    </xf>
    <xf numFmtId="0" fontId="94" fillId="0" borderId="0" xfId="0" applyFont="1"/>
    <xf numFmtId="0" fontId="67" fillId="0" borderId="21" xfId="0" applyNumberFormat="1" applyFont="1" applyBorder="1" applyAlignment="1">
      <alignment horizontal="left" vertical="center" wrapText="1"/>
    </xf>
    <xf numFmtId="3" fontId="66" fillId="5" borderId="21" xfId="0" applyNumberFormat="1" applyFont="1" applyFill="1" applyBorder="1" applyAlignment="1">
      <alignment horizontal="center" vertical="center" wrapText="1"/>
    </xf>
    <xf numFmtId="179" fontId="66" fillId="5" borderId="21" xfId="0" applyNumberFormat="1" applyFont="1" applyFill="1" applyBorder="1" applyAlignment="1">
      <alignment horizontal="center" vertical="center" wrapText="1"/>
    </xf>
    <xf numFmtId="3" fontId="67" fillId="8" borderId="21" xfId="0" applyNumberFormat="1" applyFont="1" applyFill="1" applyBorder="1" applyAlignment="1">
      <alignment horizontal="center" vertical="center" wrapText="1"/>
    </xf>
    <xf numFmtId="0" fontId="67" fillId="0" borderId="21" xfId="13" quotePrefix="1" applyNumberFormat="1" applyFont="1" applyFill="1" applyBorder="1" applyAlignment="1">
      <alignment horizontal="justify" vertical="center" wrapText="1"/>
    </xf>
    <xf numFmtId="166" fontId="95" fillId="0" borderId="21" xfId="11" applyNumberFormat="1" applyFont="1" applyFill="1" applyBorder="1" applyAlignment="1" applyProtection="1">
      <alignment horizontal="justify" vertical="center" wrapText="1"/>
    </xf>
    <xf numFmtId="166" fontId="67" fillId="0" borderId="21" xfId="11" applyNumberFormat="1" applyFont="1" applyFill="1" applyBorder="1" applyAlignment="1" applyProtection="1">
      <alignment horizontal="justify" vertical="center" wrapText="1"/>
    </xf>
    <xf numFmtId="184" fontId="67" fillId="0" borderId="21" xfId="13" quotePrefix="1" applyNumberFormat="1" applyFont="1" applyFill="1" applyBorder="1" applyAlignment="1">
      <alignment horizontal="justify" vertical="center" wrapText="1"/>
    </xf>
    <xf numFmtId="166" fontId="86" fillId="0" borderId="21" xfId="11" applyNumberFormat="1" applyFont="1" applyFill="1" applyBorder="1" applyAlignment="1" applyProtection="1">
      <alignment horizontal="left" vertical="center" wrapText="1"/>
    </xf>
    <xf numFmtId="180" fontId="67" fillId="5" borderId="21" xfId="0" applyNumberFormat="1" applyFont="1" applyFill="1" applyBorder="1" applyAlignment="1">
      <alignment horizontal="left" vertical="center" wrapText="1"/>
    </xf>
    <xf numFmtId="0" fontId="67" fillId="5" borderId="21" xfId="0" applyFont="1" applyFill="1" applyBorder="1" applyAlignment="1">
      <alignment horizontal="left" vertical="center" wrapText="1"/>
    </xf>
    <xf numFmtId="3" fontId="67" fillId="5" borderId="21" xfId="30" applyNumberFormat="1" applyFont="1" applyFill="1" applyBorder="1" applyAlignment="1">
      <alignment horizontal="right" vertical="center"/>
    </xf>
    <xf numFmtId="179" fontId="67" fillId="5" borderId="21" xfId="30" applyNumberFormat="1" applyFont="1" applyFill="1" applyBorder="1" applyAlignment="1">
      <alignment horizontal="right" vertical="center"/>
    </xf>
    <xf numFmtId="49" fontId="67" fillId="5" borderId="21" xfId="0" applyNumberFormat="1" applyFont="1" applyFill="1" applyBorder="1" applyAlignment="1">
      <alignment horizontal="center" vertical="center" wrapText="1"/>
    </xf>
    <xf numFmtId="3" fontId="67" fillId="5" borderId="21" xfId="0" applyNumberFormat="1" applyFont="1" applyFill="1" applyBorder="1" applyAlignment="1">
      <alignment horizontal="left" vertical="center" wrapText="1"/>
    </xf>
    <xf numFmtId="4" fontId="72" fillId="5" borderId="21" xfId="2" applyNumberFormat="1" applyFont="1" applyFill="1" applyBorder="1" applyAlignment="1">
      <alignment horizontal="left"/>
    </xf>
    <xf numFmtId="166" fontId="67" fillId="5" borderId="21" xfId="13" applyNumberFormat="1" applyFont="1" applyFill="1" applyBorder="1" applyAlignment="1">
      <alignment horizontal="left"/>
    </xf>
    <xf numFmtId="166" fontId="86" fillId="5" borderId="21" xfId="11" applyNumberFormat="1" applyFont="1" applyFill="1" applyBorder="1" applyAlignment="1" applyProtection="1">
      <alignment horizontal="justify" vertical="center" wrapText="1"/>
    </xf>
    <xf numFmtId="3" fontId="67" fillId="12" borderId="21" xfId="0" applyNumberFormat="1" applyFont="1" applyFill="1" applyBorder="1" applyAlignment="1">
      <alignment horizontal="center" vertical="center" wrapText="1"/>
    </xf>
    <xf numFmtId="179" fontId="67" fillId="12" borderId="21" xfId="0" applyNumberFormat="1" applyFont="1" applyFill="1" applyBorder="1" applyAlignment="1">
      <alignment horizontal="center" vertical="center" wrapText="1"/>
    </xf>
    <xf numFmtId="4" fontId="67" fillId="0" borderId="21" xfId="30" applyNumberFormat="1" applyFont="1" applyBorder="1" applyAlignment="1">
      <alignment horizontal="right" vertical="center"/>
    </xf>
    <xf numFmtId="0" fontId="96" fillId="0" borderId="21" xfId="0" applyFont="1" applyBorder="1"/>
    <xf numFmtId="0" fontId="82" fillId="0" borderId="21" xfId="11" applyFont="1" applyBorder="1" applyAlignment="1" applyProtection="1">
      <alignment vertical="center" wrapText="1"/>
    </xf>
    <xf numFmtId="0" fontId="96" fillId="0" borderId="21" xfId="0" applyFont="1" applyBorder="1" applyAlignment="1">
      <alignment vertical="center" wrapText="1"/>
    </xf>
    <xf numFmtId="0" fontId="86" fillId="0" borderId="21" xfId="11" applyFont="1" applyBorder="1" applyAlignment="1" applyProtection="1">
      <alignment vertical="center" wrapText="1"/>
    </xf>
    <xf numFmtId="49" fontId="67" fillId="8" borderId="21" xfId="0" applyNumberFormat="1" applyFont="1" applyFill="1" applyBorder="1" applyAlignment="1">
      <alignment horizontal="center" vertical="center" wrapText="1"/>
    </xf>
    <xf numFmtId="166" fontId="67" fillId="0" borderId="21" xfId="13" applyNumberFormat="1" applyFont="1" applyFill="1" applyBorder="1" applyAlignment="1">
      <alignment horizontal="center"/>
    </xf>
    <xf numFmtId="179" fontId="67" fillId="0" borderId="21" xfId="13" applyNumberFormat="1" applyFont="1" applyFill="1" applyBorder="1" applyAlignment="1">
      <alignment horizontal="center"/>
    </xf>
    <xf numFmtId="1" fontId="66" fillId="0" borderId="21" xfId="0" applyNumberFormat="1" applyFont="1" applyBorder="1" applyAlignment="1">
      <alignment horizontal="left" vertical="center" wrapText="1"/>
    </xf>
    <xf numFmtId="179" fontId="66" fillId="0" borderId="21" xfId="0" applyNumberFormat="1" applyFont="1" applyBorder="1" applyAlignment="1">
      <alignment horizontal="left" vertical="center" wrapText="1"/>
    </xf>
    <xf numFmtId="179" fontId="87" fillId="0" borderId="21" xfId="0" applyNumberFormat="1" applyFont="1" applyBorder="1"/>
    <xf numFmtId="179" fontId="67" fillId="0" borderId="21" xfId="0" applyNumberFormat="1" applyFont="1" applyBorder="1" applyAlignment="1">
      <alignment horizontal="center" vertical="center"/>
    </xf>
    <xf numFmtId="0" fontId="97" fillId="0" borderId="21" xfId="0" applyFont="1" applyBorder="1"/>
    <xf numFmtId="0" fontId="87" fillId="0" borderId="21" xfId="0" quotePrefix="1" applyFont="1" applyBorder="1" applyAlignment="1">
      <alignment vertical="center"/>
    </xf>
    <xf numFmtId="0" fontId="67" fillId="8" borderId="21" xfId="0" applyFont="1" applyFill="1" applyBorder="1" applyAlignment="1">
      <alignment horizontal="center" vertical="center"/>
    </xf>
    <xf numFmtId="0" fontId="87" fillId="0" borderId="21" xfId="0" applyFont="1" applyFill="1" applyBorder="1"/>
    <xf numFmtId="3" fontId="67" fillId="0" borderId="21" xfId="30" applyNumberFormat="1" applyFont="1" applyFill="1" applyBorder="1" applyAlignment="1">
      <alignment horizontal="center" vertical="center" wrapText="1"/>
    </xf>
    <xf numFmtId="0" fontId="88" fillId="0" borderId="21" xfId="0" applyFont="1" applyFill="1" applyBorder="1" applyAlignment="1">
      <alignment horizontal="center" vertical="center"/>
    </xf>
    <xf numFmtId="0" fontId="97" fillId="0" borderId="21" xfId="0" applyFont="1" applyFill="1" applyBorder="1"/>
    <xf numFmtId="0" fontId="21" fillId="0" borderId="21" xfId="32" applyNumberFormat="1" applyFont="1" applyFill="1" applyBorder="1" applyAlignment="1">
      <alignment horizontal="left" vertical="center"/>
    </xf>
    <xf numFmtId="0" fontId="87" fillId="0" borderId="0" xfId="0" applyFont="1" applyFill="1"/>
    <xf numFmtId="1" fontId="67" fillId="5" borderId="21" xfId="0" applyNumberFormat="1" applyFont="1" applyFill="1" applyBorder="1" applyAlignment="1">
      <alignment horizontal="center" vertical="center" wrapText="1"/>
    </xf>
    <xf numFmtId="0" fontId="87" fillId="5" borderId="21" xfId="0" applyFont="1" applyFill="1" applyBorder="1" applyAlignment="1">
      <alignment vertical="center"/>
    </xf>
    <xf numFmtId="0" fontId="88" fillId="5" borderId="21" xfId="0" applyFont="1" applyFill="1" applyBorder="1" applyAlignment="1">
      <alignment horizontal="center" vertical="center"/>
    </xf>
    <xf numFmtId="0" fontId="97" fillId="5" borderId="21" xfId="0" applyFont="1" applyFill="1" applyBorder="1"/>
    <xf numFmtId="0" fontId="87" fillId="5" borderId="0" xfId="0" applyFont="1" applyFill="1"/>
    <xf numFmtId="0" fontId="67" fillId="0" borderId="21" xfId="32" applyNumberFormat="1" applyFont="1" applyFill="1" applyBorder="1" applyAlignment="1">
      <alignment vertical="center"/>
    </xf>
    <xf numFmtId="0" fontId="67" fillId="14" borderId="21" xfId="32" applyNumberFormat="1" applyFont="1" applyFill="1" applyBorder="1" applyAlignment="1">
      <alignment horizontal="left" vertical="center"/>
    </xf>
    <xf numFmtId="0" fontId="67" fillId="0" borderId="21" xfId="32" applyNumberFormat="1" applyFont="1" applyFill="1" applyBorder="1" applyAlignment="1">
      <alignment vertical="center" wrapText="1"/>
    </xf>
    <xf numFmtId="166" fontId="68" fillId="8" borderId="21" xfId="2" quotePrefix="1" applyNumberFormat="1" applyFont="1" applyFill="1" applyBorder="1" applyAlignment="1">
      <alignment horizontal="center"/>
    </xf>
    <xf numFmtId="1" fontId="68" fillId="8" borderId="21" xfId="2" applyNumberFormat="1" applyFont="1" applyFill="1" applyBorder="1" applyAlignment="1">
      <alignment horizontal="left"/>
    </xf>
    <xf numFmtId="179" fontId="68" fillId="8" borderId="21" xfId="2" applyNumberFormat="1" applyFont="1" applyFill="1" applyBorder="1" applyAlignment="1">
      <alignment horizontal="left"/>
    </xf>
    <xf numFmtId="180" fontId="68" fillId="8" borderId="21" xfId="2" applyNumberFormat="1" applyFont="1" applyFill="1" applyBorder="1" applyAlignment="1">
      <alignment horizontal="center"/>
    </xf>
    <xf numFmtId="14" fontId="68" fillId="8" borderId="21" xfId="2" applyNumberFormat="1" applyFont="1" applyFill="1" applyBorder="1" applyAlignment="1">
      <alignment horizontal="center"/>
    </xf>
    <xf numFmtId="0" fontId="68" fillId="8" borderId="21" xfId="2" applyNumberFormat="1" applyFont="1" applyFill="1" applyBorder="1" applyAlignment="1">
      <alignment horizontal="center"/>
    </xf>
    <xf numFmtId="166" fontId="79" fillId="8" borderId="21" xfId="2" applyNumberFormat="1" applyFont="1" applyFill="1" applyBorder="1" applyAlignment="1">
      <alignment vertical="center"/>
    </xf>
    <xf numFmtId="166" fontId="67" fillId="8" borderId="21" xfId="13" applyNumberFormat="1" applyFont="1" applyFill="1" applyBorder="1" applyAlignment="1">
      <alignment horizontal="center"/>
    </xf>
    <xf numFmtId="166" fontId="71" fillId="8" borderId="21" xfId="2" applyNumberFormat="1" applyFont="1" applyFill="1" applyBorder="1" applyAlignment="1">
      <alignment horizontal="center" vertical="center" wrapText="1"/>
    </xf>
    <xf numFmtId="3" fontId="12" fillId="8" borderId="21" xfId="13" applyNumberFormat="1" applyFont="1" applyFill="1" applyBorder="1" applyAlignment="1">
      <alignment horizontal="right"/>
    </xf>
    <xf numFmtId="179" fontId="12" fillId="8" borderId="21" xfId="13" applyNumberFormat="1" applyFont="1" applyFill="1" applyBorder="1" applyAlignment="1">
      <alignment horizontal="right"/>
    </xf>
    <xf numFmtId="166" fontId="91" fillId="8" borderId="21" xfId="2" applyNumberFormat="1" applyFont="1" applyFill="1" applyBorder="1" applyAlignment="1">
      <alignment horizontal="justify"/>
    </xf>
    <xf numFmtId="0" fontId="72" fillId="8" borderId="21" xfId="0" applyFont="1" applyFill="1" applyBorder="1" applyAlignment="1">
      <alignment horizontal="center" vertical="center"/>
    </xf>
    <xf numFmtId="0" fontId="67" fillId="8" borderId="21" xfId="0" applyFont="1" applyFill="1" applyBorder="1" applyAlignment="1">
      <alignment horizontal="justify"/>
    </xf>
    <xf numFmtId="166" fontId="68" fillId="0" borderId="21" xfId="2" quotePrefix="1" applyNumberFormat="1" applyFont="1" applyBorder="1" applyAlignment="1">
      <alignment horizontal="center" vertical="center"/>
    </xf>
    <xf numFmtId="1" fontId="68" fillId="0" borderId="21" xfId="2" applyNumberFormat="1" applyFont="1" applyBorder="1" applyAlignment="1">
      <alignment horizontal="left" vertical="center"/>
    </xf>
    <xf numFmtId="179" fontId="68" fillId="0" borderId="21" xfId="2" applyNumberFormat="1" applyFont="1" applyBorder="1" applyAlignment="1">
      <alignment horizontal="left" vertical="center"/>
    </xf>
    <xf numFmtId="180" fontId="68" fillId="0" borderId="21" xfId="2" applyNumberFormat="1" applyFont="1" applyBorder="1" applyAlignment="1">
      <alignment horizontal="center" vertical="center"/>
    </xf>
    <xf numFmtId="14" fontId="68" fillId="0" borderId="21" xfId="2" applyNumberFormat="1" applyFont="1" applyBorder="1" applyAlignment="1">
      <alignment horizontal="center" vertical="center"/>
    </xf>
    <xf numFmtId="166" fontId="67" fillId="0" borderId="21" xfId="2" applyNumberFormat="1" applyFont="1" applyBorder="1" applyAlignment="1">
      <alignment wrapText="1"/>
    </xf>
    <xf numFmtId="166" fontId="68" fillId="0" borderId="21" xfId="2" applyNumberFormat="1" applyFont="1" applyFill="1" applyBorder="1" applyAlignment="1">
      <alignment horizontal="center" vertical="center" wrapText="1"/>
    </xf>
    <xf numFmtId="179" fontId="68" fillId="0" borderId="21" xfId="2" applyNumberFormat="1" applyFont="1" applyFill="1" applyBorder="1" applyAlignment="1">
      <alignment horizontal="center" vertical="center"/>
    </xf>
    <xf numFmtId="166" fontId="67" fillId="0" borderId="21" xfId="2" applyNumberFormat="1" applyFont="1" applyFill="1" applyBorder="1" applyAlignment="1">
      <alignment horizontal="justify" vertical="center" wrapText="1"/>
    </xf>
    <xf numFmtId="3" fontId="73" fillId="0" borderId="21" xfId="2" applyNumberFormat="1" applyFont="1" applyBorder="1" applyAlignment="1">
      <alignment horizontal="right"/>
    </xf>
    <xf numFmtId="4" fontId="72" fillId="0" borderId="21" xfId="2" applyNumberFormat="1" applyFont="1" applyFill="1" applyBorder="1" applyAlignment="1">
      <alignment horizontal="right"/>
    </xf>
    <xf numFmtId="0" fontId="67" fillId="0" borderId="21" xfId="0" applyFont="1" applyBorder="1" applyAlignment="1">
      <alignment horizontal="right" vertical="center"/>
    </xf>
    <xf numFmtId="0" fontId="66" fillId="0" borderId="21" xfId="13" applyFont="1" applyBorder="1" applyAlignment="1">
      <alignment horizontal="justify" vertical="center" wrapText="1"/>
    </xf>
    <xf numFmtId="0" fontId="68" fillId="0" borderId="21" xfId="13" applyFont="1" applyBorder="1" applyAlignment="1">
      <alignment horizontal="justify" vertical="center" wrapText="1"/>
    </xf>
    <xf numFmtId="0" fontId="68" fillId="0" borderId="21" xfId="13" quotePrefix="1" applyFont="1" applyBorder="1" applyAlignment="1">
      <alignment horizontal="justify" vertical="center" wrapText="1"/>
    </xf>
    <xf numFmtId="166" fontId="68" fillId="0" borderId="21" xfId="13" applyNumberFormat="1" applyFont="1" applyFill="1" applyBorder="1" applyAlignment="1">
      <alignment wrapText="1"/>
    </xf>
    <xf numFmtId="166" fontId="67" fillId="0" borderId="21" xfId="13" applyNumberFormat="1" applyFont="1" applyFill="1" applyBorder="1"/>
    <xf numFmtId="166" fontId="60" fillId="0" borderId="21" xfId="32" applyNumberFormat="1" applyFont="1" applyBorder="1" applyAlignment="1">
      <alignment horizontal="center" vertical="center"/>
    </xf>
    <xf numFmtId="1" fontId="67" fillId="12" borderId="21" xfId="0" applyNumberFormat="1" applyFont="1" applyFill="1" applyBorder="1" applyAlignment="1">
      <alignment horizontal="left" vertical="center" wrapText="1"/>
    </xf>
    <xf numFmtId="179" fontId="67" fillId="12" borderId="21" xfId="0" applyNumberFormat="1" applyFont="1" applyFill="1" applyBorder="1" applyAlignment="1">
      <alignment horizontal="left" vertical="center" wrapText="1"/>
    </xf>
    <xf numFmtId="180" fontId="67" fillId="12" borderId="21" xfId="0" applyNumberFormat="1" applyFont="1" applyFill="1" applyBorder="1" applyAlignment="1">
      <alignment horizontal="left" vertical="center" wrapText="1"/>
    </xf>
    <xf numFmtId="14" fontId="67" fillId="12" borderId="21" xfId="0" applyNumberFormat="1" applyFont="1" applyFill="1" applyBorder="1" applyAlignment="1">
      <alignment horizontal="left" vertical="center" wrapText="1"/>
    </xf>
    <xf numFmtId="0" fontId="67" fillId="12" borderId="21" xfId="0" applyFont="1" applyFill="1" applyBorder="1" applyAlignment="1">
      <alignment horizontal="left" vertical="center" wrapText="1"/>
    </xf>
    <xf numFmtId="0" fontId="67" fillId="12" borderId="21" xfId="0" applyFont="1" applyFill="1" applyBorder="1" applyAlignment="1">
      <alignment horizontal="center" vertical="center" wrapText="1"/>
    </xf>
    <xf numFmtId="3" fontId="67" fillId="12" borderId="21" xfId="30" applyNumberFormat="1" applyFont="1" applyFill="1" applyBorder="1" applyAlignment="1">
      <alignment horizontal="center" vertical="center" wrapText="1"/>
    </xf>
    <xf numFmtId="3" fontId="66" fillId="12" borderId="21" xfId="30" applyNumberFormat="1" applyFont="1" applyFill="1" applyBorder="1" applyAlignment="1">
      <alignment horizontal="right" vertical="center"/>
    </xf>
    <xf numFmtId="179" fontId="66" fillId="12" borderId="21" xfId="30" applyNumberFormat="1" applyFont="1" applyFill="1" applyBorder="1" applyAlignment="1">
      <alignment horizontal="right" vertical="center"/>
    </xf>
    <xf numFmtId="3" fontId="67" fillId="0" borderId="21" xfId="0" applyNumberFormat="1" applyFont="1" applyBorder="1" applyAlignment="1">
      <alignment horizontal="right" vertical="center" wrapText="1"/>
    </xf>
    <xf numFmtId="0" fontId="99" fillId="0" borderId="21" xfId="0" applyFont="1" applyBorder="1" applyAlignment="1">
      <alignment vertical="center" wrapText="1"/>
    </xf>
    <xf numFmtId="3" fontId="67" fillId="0" borderId="21" xfId="30" applyNumberFormat="1" applyFont="1" applyBorder="1" applyAlignment="1">
      <alignment horizontal="left" vertical="center"/>
    </xf>
    <xf numFmtId="179" fontId="67" fillId="0" borderId="21" xfId="30" applyNumberFormat="1" applyFont="1" applyBorder="1" applyAlignment="1">
      <alignment horizontal="left" vertical="center"/>
    </xf>
    <xf numFmtId="49" fontId="67" fillId="0" borderId="21" xfId="0" applyNumberFormat="1" applyFont="1" applyBorder="1" applyAlignment="1">
      <alignment horizontal="left" vertical="center" wrapText="1"/>
    </xf>
    <xf numFmtId="166" fontId="83" fillId="0" borderId="21" xfId="13" applyNumberFormat="1" applyFont="1" applyFill="1" applyBorder="1" applyAlignment="1">
      <alignment horizontal="left" vertical="center" wrapText="1"/>
    </xf>
    <xf numFmtId="0" fontId="87" fillId="0" borderId="0" xfId="0" applyFont="1" applyAlignment="1">
      <alignment horizontal="left"/>
    </xf>
    <xf numFmtId="0" fontId="87" fillId="0" borderId="21" xfId="0" applyFont="1" applyFill="1" applyBorder="1" applyAlignment="1">
      <alignment horizontal="left"/>
    </xf>
    <xf numFmtId="4" fontId="67" fillId="0" borderId="21" xfId="0" applyNumberFormat="1" applyFont="1" applyFill="1" applyBorder="1" applyAlignment="1">
      <alignment horizontal="right" vertical="center" wrapText="1"/>
    </xf>
    <xf numFmtId="3" fontId="67" fillId="0" borderId="21" xfId="30" applyNumberFormat="1" applyFont="1" applyFill="1" applyBorder="1" applyAlignment="1">
      <alignment horizontal="left" vertical="center"/>
    </xf>
    <xf numFmtId="179" fontId="67" fillId="0" borderId="21" xfId="30" applyNumberFormat="1" applyFont="1" applyFill="1" applyBorder="1" applyAlignment="1">
      <alignment horizontal="left" vertical="center"/>
    </xf>
    <xf numFmtId="49" fontId="67" fillId="0" borderId="21" xfId="0" applyNumberFormat="1" applyFont="1" applyFill="1" applyBorder="1" applyAlignment="1">
      <alignment horizontal="left" vertical="center" wrapText="1"/>
    </xf>
    <xf numFmtId="166" fontId="60" fillId="0" borderId="21" xfId="32" applyNumberFormat="1" applyFont="1" applyFill="1" applyBorder="1" applyAlignment="1">
      <alignment horizontal="center" vertical="center"/>
    </xf>
    <xf numFmtId="0" fontId="87" fillId="0" borderId="0" xfId="0" applyFont="1" applyFill="1" applyAlignment="1">
      <alignment horizontal="left"/>
    </xf>
    <xf numFmtId="166" fontId="60" fillId="8" borderId="21" xfId="32" applyNumberFormat="1" applyFont="1" applyFill="1" applyBorder="1" applyAlignment="1">
      <alignment horizontal="center" vertical="center" wrapText="1"/>
    </xf>
    <xf numFmtId="166" fontId="60" fillId="8" borderId="21" xfId="32" applyNumberFormat="1" applyFont="1" applyFill="1" applyBorder="1" applyAlignment="1">
      <alignment horizontal="center" vertical="center"/>
    </xf>
    <xf numFmtId="0" fontId="67" fillId="0" borderId="21" xfId="0" applyFont="1" applyBorder="1" applyAlignment="1">
      <alignment horizontal="left"/>
    </xf>
    <xf numFmtId="0" fontId="67" fillId="0" borderId="0" xfId="0" applyFont="1" applyAlignment="1">
      <alignment horizontal="left"/>
    </xf>
    <xf numFmtId="1" fontId="12" fillId="0" borderId="21" xfId="0" applyNumberFormat="1" applyFont="1" applyBorder="1" applyAlignment="1">
      <alignment horizontal="center" vertical="center" wrapText="1"/>
    </xf>
    <xf numFmtId="14" fontId="12" fillId="0" borderId="21" xfId="0" applyNumberFormat="1" applyFont="1" applyBorder="1" applyAlignment="1">
      <alignment horizontal="center" vertical="center" wrapText="1"/>
    </xf>
    <xf numFmtId="166" fontId="21" fillId="0" borderId="21" xfId="32" applyNumberFormat="1" applyFont="1" applyBorder="1" applyAlignment="1">
      <alignment horizontal="center" vertical="center"/>
    </xf>
    <xf numFmtId="166" fontId="71" fillId="8" borderId="21" xfId="2" applyNumberFormat="1" applyFont="1" applyFill="1" applyBorder="1" applyAlignment="1">
      <alignment horizontal="center"/>
    </xf>
    <xf numFmtId="1" fontId="71" fillId="8" borderId="21" xfId="2" applyNumberFormat="1" applyFont="1" applyFill="1" applyBorder="1" applyAlignment="1">
      <alignment horizontal="left"/>
    </xf>
    <xf numFmtId="179" fontId="71" fillId="8" borderId="21" xfId="2" applyNumberFormat="1" applyFont="1" applyFill="1" applyBorder="1" applyAlignment="1">
      <alignment horizontal="left"/>
    </xf>
    <xf numFmtId="180" fontId="71" fillId="8" borderId="21" xfId="2" applyNumberFormat="1" applyFont="1" applyFill="1" applyBorder="1" applyAlignment="1">
      <alignment horizontal="center"/>
    </xf>
    <xf numFmtId="14" fontId="71" fillId="8" borderId="21" xfId="2" applyNumberFormat="1" applyFont="1" applyFill="1" applyBorder="1" applyAlignment="1">
      <alignment horizontal="center"/>
    </xf>
    <xf numFmtId="0" fontId="71" fillId="8" borderId="21" xfId="2" applyNumberFormat="1" applyFont="1" applyFill="1" applyBorder="1" applyAlignment="1">
      <alignment horizontal="center"/>
    </xf>
    <xf numFmtId="166" fontId="79" fillId="8" borderId="21" xfId="2" applyNumberFormat="1" applyFont="1" applyFill="1" applyBorder="1" applyAlignment="1">
      <alignment horizontal="left"/>
    </xf>
    <xf numFmtId="166" fontId="79" fillId="8" borderId="21" xfId="2" applyNumberFormat="1" applyFont="1" applyFill="1" applyBorder="1" applyAlignment="1">
      <alignment horizontal="center" vertical="center"/>
    </xf>
    <xf numFmtId="3" fontId="16" fillId="8" borderId="21" xfId="13" applyNumberFormat="1" applyFont="1" applyFill="1" applyBorder="1" applyAlignment="1">
      <alignment horizontal="right"/>
    </xf>
    <xf numFmtId="179" fontId="16" fillId="8" borderId="21" xfId="13" applyNumberFormat="1" applyFont="1" applyFill="1" applyBorder="1" applyAlignment="1">
      <alignment horizontal="right"/>
    </xf>
    <xf numFmtId="166" fontId="71" fillId="8" borderId="21" xfId="2" applyNumberFormat="1" applyFont="1" applyFill="1" applyBorder="1" applyAlignment="1">
      <alignment horizontal="center" vertical="center"/>
    </xf>
    <xf numFmtId="179" fontId="71" fillId="8" borderId="21" xfId="2" applyNumberFormat="1" applyFont="1" applyFill="1" applyBorder="1" applyAlignment="1">
      <alignment horizontal="center" vertical="center"/>
    </xf>
    <xf numFmtId="49" fontId="71" fillId="8" borderId="21" xfId="2" applyNumberFormat="1" applyFont="1" applyFill="1" applyBorder="1" applyAlignment="1">
      <alignment horizontal="center" vertical="center"/>
    </xf>
    <xf numFmtId="166" fontId="71" fillId="8" borderId="21" xfId="13" applyNumberFormat="1" applyFont="1" applyFill="1" applyBorder="1" applyAlignment="1">
      <alignment horizontal="justify" vertical="center"/>
    </xf>
    <xf numFmtId="3" fontId="71" fillId="8" borderId="21" xfId="2" applyNumberFormat="1" applyFont="1" applyFill="1" applyBorder="1" applyAlignment="1">
      <alignment horizontal="right"/>
    </xf>
    <xf numFmtId="166" fontId="67" fillId="8" borderId="21" xfId="13" applyNumberFormat="1" applyFont="1" applyFill="1" applyBorder="1" applyAlignment="1">
      <alignment horizontal="center" vertical="center"/>
    </xf>
    <xf numFmtId="166" fontId="68" fillId="8" borderId="21" xfId="13" applyNumberFormat="1" applyFont="1" applyFill="1" applyBorder="1"/>
    <xf numFmtId="166" fontId="82" fillId="8" borderId="21" xfId="13" applyNumberFormat="1" applyFont="1" applyFill="1" applyBorder="1" applyAlignment="1">
      <alignment horizontal="justify" vertical="center" wrapText="1"/>
    </xf>
    <xf numFmtId="166" fontId="68" fillId="8" borderId="21" xfId="13" applyNumberFormat="1" applyFont="1" applyFill="1" applyBorder="1" applyAlignment="1">
      <alignment horizontal="justify" vertical="center" wrapText="1"/>
    </xf>
    <xf numFmtId="179" fontId="68" fillId="0" borderId="21" xfId="2" applyNumberFormat="1" applyFont="1" applyBorder="1" applyAlignment="1">
      <alignment horizontal="left"/>
    </xf>
    <xf numFmtId="14" fontId="68" fillId="0" borderId="21" xfId="2" applyNumberFormat="1" applyFont="1" applyBorder="1" applyAlignment="1">
      <alignment horizontal="center"/>
    </xf>
    <xf numFmtId="166" fontId="68" fillId="0" borderId="21" xfId="2" applyNumberFormat="1" applyFont="1" applyFill="1" applyBorder="1"/>
    <xf numFmtId="3" fontId="67" fillId="0" borderId="21" xfId="0" applyNumberFormat="1" applyFont="1" applyFill="1" applyBorder="1" applyAlignment="1">
      <alignment horizontal="right" vertical="center" wrapText="1"/>
    </xf>
    <xf numFmtId="179" fontId="67" fillId="0" borderId="21" xfId="0" applyNumberFormat="1" applyFont="1" applyFill="1" applyBorder="1" applyAlignment="1">
      <alignment horizontal="right" vertical="center" wrapText="1"/>
    </xf>
    <xf numFmtId="166" fontId="68" fillId="0" borderId="21" xfId="2" applyNumberFormat="1" applyFont="1" applyFill="1" applyBorder="1" applyAlignment="1">
      <alignment horizontal="justify" vertical="center"/>
    </xf>
    <xf numFmtId="3" fontId="68" fillId="0" borderId="21" xfId="2" applyNumberFormat="1" applyFont="1" applyBorder="1" applyAlignment="1">
      <alignment horizontal="right"/>
    </xf>
    <xf numFmtId="0" fontId="68" fillId="0" borderId="21" xfId="13" applyNumberFormat="1" applyFont="1" applyBorder="1" applyAlignment="1">
      <alignment horizontal="right" wrapText="1"/>
    </xf>
    <xf numFmtId="49" fontId="82" fillId="0" borderId="21" xfId="13" applyNumberFormat="1" applyFont="1" applyBorder="1" applyAlignment="1">
      <alignment horizontal="justify" vertical="center" wrapText="1"/>
    </xf>
    <xf numFmtId="49" fontId="68" fillId="0" borderId="21" xfId="13" applyNumberFormat="1" applyFont="1" applyBorder="1" applyAlignment="1">
      <alignment horizontal="justify" vertical="center" wrapText="1"/>
    </xf>
    <xf numFmtId="1" fontId="68" fillId="0" borderId="21" xfId="2" applyNumberFormat="1" applyFont="1" applyBorder="1" applyAlignment="1">
      <alignment horizontal="left"/>
    </xf>
    <xf numFmtId="3" fontId="12" fillId="0" borderId="21" xfId="13" applyNumberFormat="1" applyFont="1" applyBorder="1" applyAlignment="1">
      <alignment horizontal="right"/>
    </xf>
    <xf numFmtId="179" fontId="12" fillId="0" borderId="21" xfId="13" applyNumberFormat="1" applyFont="1" applyBorder="1" applyAlignment="1">
      <alignment horizontal="right"/>
    </xf>
    <xf numFmtId="49" fontId="67" fillId="0" borderId="21" xfId="13" quotePrefix="1" applyNumberFormat="1" applyFont="1" applyBorder="1" applyAlignment="1">
      <alignment horizontal="center" vertical="center"/>
    </xf>
    <xf numFmtId="0" fontId="68" fillId="0" borderId="21" xfId="13" quotePrefix="1" applyNumberFormat="1" applyFont="1" applyBorder="1" applyAlignment="1">
      <alignment horizontal="right"/>
    </xf>
    <xf numFmtId="0" fontId="83" fillId="0" borderId="21" xfId="11" applyFont="1" applyBorder="1" applyAlignment="1" applyProtection="1">
      <alignment horizontal="justify" vertical="center" wrapText="1"/>
    </xf>
    <xf numFmtId="0" fontId="67" fillId="0" borderId="21" xfId="11" applyFont="1" applyBorder="1" applyAlignment="1" applyProtection="1">
      <alignment horizontal="justify" vertical="center" wrapText="1"/>
    </xf>
    <xf numFmtId="1" fontId="68" fillId="0" borderId="21" xfId="2" applyNumberFormat="1" applyFont="1" applyFill="1" applyBorder="1" applyAlignment="1">
      <alignment horizontal="left"/>
    </xf>
    <xf numFmtId="179" fontId="68" fillId="0" borderId="21" xfId="2" applyNumberFormat="1" applyFont="1" applyFill="1" applyBorder="1" applyAlignment="1">
      <alignment horizontal="left"/>
    </xf>
    <xf numFmtId="14" fontId="68" fillId="0" borderId="21" xfId="2" applyNumberFormat="1" applyFont="1" applyFill="1" applyBorder="1" applyAlignment="1">
      <alignment horizontal="center"/>
    </xf>
    <xf numFmtId="3" fontId="66" fillId="0" borderId="21" xfId="13" applyNumberFormat="1" applyFont="1" applyBorder="1" applyAlignment="1">
      <alignment horizontal="right"/>
    </xf>
    <xf numFmtId="179" fontId="66" fillId="0" borderId="21" xfId="13" applyNumberFormat="1" applyFont="1" applyBorder="1" applyAlignment="1">
      <alignment horizontal="right"/>
    </xf>
    <xf numFmtId="3" fontId="66" fillId="0" borderId="21" xfId="2" applyNumberFormat="1" applyFont="1" applyBorder="1" applyAlignment="1">
      <alignment horizontal="right"/>
    </xf>
    <xf numFmtId="179" fontId="66" fillId="0" borderId="21" xfId="2" applyNumberFormat="1" applyFont="1" applyBorder="1" applyAlignment="1">
      <alignment horizontal="right"/>
    </xf>
    <xf numFmtId="166" fontId="68" fillId="0" borderId="21" xfId="2" applyNumberFormat="1" applyFont="1" applyFill="1" applyBorder="1" applyAlignment="1">
      <alignment horizontal="justify" vertical="center" wrapText="1"/>
    </xf>
    <xf numFmtId="184" fontId="68" fillId="0" borderId="21" xfId="13" quotePrefix="1" applyNumberFormat="1" applyFont="1" applyFill="1" applyBorder="1" applyAlignment="1">
      <alignment horizontal="right"/>
    </xf>
    <xf numFmtId="166" fontId="68" fillId="0" borderId="21" xfId="13" applyNumberFormat="1" applyFont="1" applyFill="1" applyBorder="1" applyAlignment="1">
      <alignment horizontal="justify" vertical="center" wrapText="1"/>
    </xf>
    <xf numFmtId="166" fontId="68" fillId="0" borderId="21" xfId="13" quotePrefix="1" applyNumberFormat="1" applyFont="1" applyFill="1" applyBorder="1" applyAlignment="1">
      <alignment horizontal="justify" vertical="center" wrapText="1"/>
    </xf>
    <xf numFmtId="166" fontId="68" fillId="0" borderId="21" xfId="2" applyNumberFormat="1" applyFont="1" applyBorder="1" applyAlignment="1">
      <alignment horizontal="center" vertical="center" wrapText="1"/>
    </xf>
    <xf numFmtId="11" fontId="67" fillId="5" borderId="21" xfId="12" applyNumberFormat="1" applyFont="1" applyFill="1" applyBorder="1" applyAlignment="1">
      <alignment horizontal="justify" vertical="center" wrapText="1"/>
    </xf>
    <xf numFmtId="0" fontId="82" fillId="0" borderId="21" xfId="13" applyFont="1" applyBorder="1" applyAlignment="1">
      <alignment horizontal="justify" vertical="center" wrapText="1"/>
    </xf>
    <xf numFmtId="166" fontId="66" fillId="0" borderId="21" xfId="13" applyNumberFormat="1" applyFont="1" applyFill="1" applyBorder="1" applyAlignment="1">
      <alignment wrapText="1"/>
    </xf>
    <xf numFmtId="1" fontId="68" fillId="0" borderId="21" xfId="0" applyNumberFormat="1" applyFont="1" applyBorder="1" applyAlignment="1">
      <alignment horizontal="left" vertical="center"/>
    </xf>
    <xf numFmtId="180" fontId="68" fillId="0" borderId="21" xfId="2" applyNumberFormat="1" applyFont="1" applyBorder="1" applyAlignment="1">
      <alignment horizontal="left" vertical="center"/>
    </xf>
    <xf numFmtId="166" fontId="68" fillId="0" borderId="21" xfId="2" applyNumberFormat="1" applyFont="1" applyFill="1" applyBorder="1" applyAlignment="1">
      <alignment vertical="center" wrapText="1"/>
    </xf>
    <xf numFmtId="3" fontId="66" fillId="0" borderId="21" xfId="2" applyNumberFormat="1" applyFont="1" applyBorder="1" applyAlignment="1">
      <alignment horizontal="right" vertical="center"/>
    </xf>
    <xf numFmtId="179" fontId="66" fillId="0" borderId="21" xfId="2" applyNumberFormat="1" applyFont="1" applyBorder="1" applyAlignment="1">
      <alignment horizontal="right" vertical="center"/>
    </xf>
    <xf numFmtId="3" fontId="68" fillId="0" borderId="21" xfId="2" applyNumberFormat="1" applyFont="1" applyBorder="1" applyAlignment="1">
      <alignment horizontal="right" vertical="center"/>
    </xf>
    <xf numFmtId="49" fontId="67" fillId="0" borderId="21" xfId="13" quotePrefix="1" applyNumberFormat="1" applyFont="1" applyBorder="1" applyAlignment="1">
      <alignment horizontal="center" vertical="center" wrapText="1"/>
    </xf>
    <xf numFmtId="0" fontId="68" fillId="0" borderId="21" xfId="13" quotePrefix="1" applyNumberFormat="1" applyFont="1" applyBorder="1" applyAlignment="1">
      <alignment horizontal="right" vertical="center"/>
    </xf>
    <xf numFmtId="166" fontId="68" fillId="0" borderId="21" xfId="13" applyNumberFormat="1" applyFont="1" applyFill="1" applyBorder="1" applyAlignment="1">
      <alignment vertical="center" wrapText="1"/>
    </xf>
    <xf numFmtId="166" fontId="68" fillId="0" borderId="21" xfId="2" applyNumberFormat="1" applyFont="1" applyFill="1" applyBorder="1" applyAlignment="1">
      <alignment vertical="center"/>
    </xf>
    <xf numFmtId="180" fontId="68" fillId="0" borderId="21" xfId="0" applyNumberFormat="1" applyFont="1" applyBorder="1" applyAlignment="1">
      <alignment horizontal="left" vertical="center"/>
    </xf>
    <xf numFmtId="0" fontId="67" fillId="0" borderId="21" xfId="13" quotePrefix="1" applyNumberFormat="1" applyFont="1" applyFill="1" applyBorder="1" applyAlignment="1">
      <alignment horizontal="center" vertical="center"/>
    </xf>
    <xf numFmtId="0" fontId="68" fillId="0" borderId="21" xfId="13" quotePrefix="1" applyNumberFormat="1" applyFont="1" applyFill="1" applyBorder="1" applyAlignment="1">
      <alignment vertical="center"/>
    </xf>
    <xf numFmtId="166" fontId="82" fillId="0" borderId="21" xfId="13" applyNumberFormat="1" applyFont="1" applyFill="1" applyBorder="1" applyAlignment="1">
      <alignment horizontal="justify" vertical="center" wrapText="1"/>
    </xf>
    <xf numFmtId="166" fontId="68" fillId="0" borderId="21" xfId="2" applyNumberFormat="1" applyFont="1" applyFill="1" applyBorder="1" applyAlignment="1">
      <alignment horizontal="left" vertical="center"/>
    </xf>
    <xf numFmtId="3" fontId="66" fillId="0" borderId="21" xfId="13" applyNumberFormat="1" applyFont="1" applyFill="1" applyBorder="1" applyAlignment="1">
      <alignment horizontal="right"/>
    </xf>
    <xf numFmtId="179" fontId="66" fillId="0" borderId="21" xfId="13" applyNumberFormat="1" applyFont="1" applyFill="1" applyBorder="1" applyAlignment="1">
      <alignment horizontal="right"/>
    </xf>
    <xf numFmtId="49" fontId="68" fillId="0" borderId="21" xfId="2" applyNumberFormat="1" applyFont="1" applyFill="1" applyBorder="1" applyAlignment="1">
      <alignment horizontal="right" vertical="center"/>
    </xf>
    <xf numFmtId="3" fontId="66" fillId="0" borderId="21" xfId="13" applyNumberFormat="1" applyFont="1" applyFill="1" applyBorder="1"/>
    <xf numFmtId="0" fontId="68" fillId="0" borderId="21" xfId="0" applyNumberFormat="1" applyFont="1" applyBorder="1" applyAlignment="1">
      <alignment horizontal="left" vertical="center"/>
    </xf>
    <xf numFmtId="0" fontId="68" fillId="0" borderId="21" xfId="13" applyNumberFormat="1" applyFont="1" applyBorder="1" applyAlignment="1">
      <alignment horizontal="right"/>
    </xf>
    <xf numFmtId="180" fontId="68" fillId="0" borderId="21" xfId="0" applyNumberFormat="1" applyFont="1" applyFill="1" applyBorder="1" applyAlignment="1">
      <alignment horizontal="center" vertical="center" wrapText="1"/>
    </xf>
    <xf numFmtId="14" fontId="68" fillId="0" borderId="21" xfId="0" applyNumberFormat="1" applyFont="1" applyFill="1" applyBorder="1" applyAlignment="1">
      <alignment horizontal="center" vertical="center" wrapText="1"/>
    </xf>
    <xf numFmtId="1" fontId="67" fillId="0" borderId="21" xfId="2" applyNumberFormat="1" applyFont="1" applyFill="1" applyBorder="1" applyAlignment="1">
      <alignment horizontal="right"/>
    </xf>
    <xf numFmtId="179" fontId="67" fillId="0" borderId="21" xfId="2" applyNumberFormat="1" applyFont="1" applyFill="1" applyBorder="1" applyAlignment="1">
      <alignment horizontal="left"/>
    </xf>
    <xf numFmtId="177" fontId="67" fillId="0" borderId="21" xfId="2" applyNumberFormat="1" applyFont="1" applyFill="1" applyBorder="1" applyAlignment="1">
      <alignment horizontal="right"/>
    </xf>
    <xf numFmtId="184" fontId="67" fillId="0" borderId="21" xfId="13" quotePrefix="1" applyNumberFormat="1" applyFont="1" applyFill="1" applyBorder="1" applyAlignment="1">
      <alignment horizontal="center" vertical="center"/>
    </xf>
    <xf numFmtId="0" fontId="102" fillId="0" borderId="21" xfId="0" applyFont="1" applyBorder="1"/>
    <xf numFmtId="1" fontId="67" fillId="12" borderId="21" xfId="2" applyNumberFormat="1" applyFont="1" applyFill="1" applyBorder="1" applyAlignment="1">
      <alignment horizontal="right"/>
    </xf>
    <xf numFmtId="179" fontId="67" fillId="12" borderId="21" xfId="2" applyNumberFormat="1" applyFont="1" applyFill="1" applyBorder="1" applyAlignment="1">
      <alignment horizontal="left"/>
    </xf>
    <xf numFmtId="177" fontId="67" fillId="12" borderId="21" xfId="2" applyNumberFormat="1" applyFont="1" applyFill="1" applyBorder="1" applyAlignment="1">
      <alignment horizontal="right"/>
    </xf>
    <xf numFmtId="166" fontId="68" fillId="12" borderId="21" xfId="2" applyNumberFormat="1" applyFont="1" applyFill="1" applyBorder="1"/>
    <xf numFmtId="166" fontId="68" fillId="12" borderId="21" xfId="2" applyNumberFormat="1" applyFont="1" applyFill="1" applyBorder="1" applyAlignment="1">
      <alignment horizontal="center" vertical="center"/>
    </xf>
    <xf numFmtId="166" fontId="68" fillId="12" borderId="21" xfId="2" applyNumberFormat="1" applyFont="1" applyFill="1" applyBorder="1" applyAlignment="1">
      <alignment horizontal="center" vertical="center" wrapText="1"/>
    </xf>
    <xf numFmtId="3" fontId="66" fillId="12" borderId="21" xfId="2" applyNumberFormat="1" applyFont="1" applyFill="1" applyBorder="1" applyAlignment="1">
      <alignment horizontal="right"/>
    </xf>
    <xf numFmtId="179" fontId="66" fillId="12" borderId="21" xfId="2" applyNumberFormat="1" applyFont="1" applyFill="1" applyBorder="1" applyAlignment="1">
      <alignment horizontal="right"/>
    </xf>
    <xf numFmtId="179" fontId="68" fillId="12" borderId="21" xfId="2" applyNumberFormat="1" applyFont="1" applyFill="1" applyBorder="1" applyAlignment="1">
      <alignment horizontal="center" vertical="center"/>
    </xf>
    <xf numFmtId="49" fontId="66" fillId="0" borderId="21" xfId="2" applyNumberFormat="1" applyFont="1" applyFill="1" applyBorder="1" applyAlignment="1">
      <alignment horizontal="center" vertical="center"/>
    </xf>
    <xf numFmtId="166" fontId="66" fillId="0" borderId="21" xfId="2" applyNumberFormat="1" applyFont="1" applyFill="1" applyBorder="1" applyAlignment="1">
      <alignment horizontal="justify" vertical="center" wrapText="1"/>
    </xf>
    <xf numFmtId="4" fontId="66" fillId="0" borderId="21" xfId="0" applyNumberFormat="1" applyFont="1" applyBorder="1" applyAlignment="1">
      <alignment horizontal="left" vertical="center" wrapText="1"/>
    </xf>
    <xf numFmtId="0" fontId="66" fillId="0" borderId="21" xfId="13" quotePrefix="1" applyNumberFormat="1" applyFont="1" applyBorder="1" applyAlignment="1">
      <alignment horizontal="right" vertical="center"/>
    </xf>
    <xf numFmtId="49" fontId="103" fillId="0" borderId="21" xfId="13" applyNumberFormat="1" applyFont="1" applyBorder="1" applyAlignment="1">
      <alignment horizontal="justify" vertical="center" wrapText="1"/>
    </xf>
    <xf numFmtId="49" fontId="66" fillId="0" borderId="21" xfId="13" applyNumberFormat="1" applyFont="1" applyBorder="1" applyAlignment="1">
      <alignment horizontal="justify" vertical="center" wrapText="1"/>
    </xf>
    <xf numFmtId="166" fontId="66" fillId="8" borderId="21" xfId="13" applyNumberFormat="1" applyFont="1" applyFill="1" applyBorder="1" applyAlignment="1">
      <alignment horizontal="left" vertical="center" wrapText="1"/>
    </xf>
    <xf numFmtId="173" fontId="67" fillId="0" borderId="21" xfId="2" applyNumberFormat="1" applyFont="1" applyFill="1" applyBorder="1" applyAlignment="1">
      <alignment horizontal="right"/>
    </xf>
    <xf numFmtId="0" fontId="12" fillId="0" borderId="21" xfId="0" applyFont="1" applyBorder="1" applyAlignment="1">
      <alignment horizontal="center" vertical="center" wrapText="1"/>
    </xf>
    <xf numFmtId="180" fontId="68" fillId="0" borderId="21" xfId="0" applyNumberFormat="1" applyFont="1" applyBorder="1" applyAlignment="1">
      <alignment horizontal="left"/>
    </xf>
    <xf numFmtId="0" fontId="68" fillId="0" borderId="21" xfId="13" quotePrefix="1" applyNumberFormat="1" applyFont="1" applyFill="1" applyBorder="1" applyAlignment="1">
      <alignment horizontal="right" vertical="center"/>
    </xf>
    <xf numFmtId="166" fontId="67" fillId="5" borderId="21" xfId="12" applyNumberFormat="1" applyFont="1" applyFill="1" applyBorder="1" applyAlignment="1">
      <alignment horizontal="justify" vertical="center" wrapText="1"/>
    </xf>
    <xf numFmtId="166" fontId="68" fillId="0" borderId="21" xfId="13" quotePrefix="1" applyNumberFormat="1" applyFont="1" applyFill="1" applyBorder="1" applyAlignment="1">
      <alignment vertical="center"/>
    </xf>
    <xf numFmtId="166" fontId="103" fillId="0" borderId="21" xfId="13" applyNumberFormat="1" applyFont="1" applyFill="1" applyBorder="1" applyAlignment="1">
      <alignment horizontal="justify" vertical="center" wrapText="1"/>
    </xf>
    <xf numFmtId="166" fontId="66" fillId="0" borderId="21" xfId="13" applyNumberFormat="1" applyFont="1" applyFill="1" applyBorder="1" applyAlignment="1">
      <alignment horizontal="justify" vertical="center" wrapText="1"/>
    </xf>
    <xf numFmtId="166" fontId="68" fillId="5" borderId="21" xfId="13" applyNumberFormat="1" applyFont="1" applyFill="1" applyBorder="1" applyAlignment="1">
      <alignment vertical="center" wrapText="1"/>
    </xf>
    <xf numFmtId="180" fontId="67" fillId="0" borderId="21" xfId="0" applyNumberFormat="1" applyFont="1" applyBorder="1" applyAlignment="1">
      <alignment horizontal="left" wrapText="1"/>
    </xf>
    <xf numFmtId="1" fontId="68" fillId="0" borderId="21" xfId="0" applyNumberFormat="1" applyFont="1" applyBorder="1" applyAlignment="1">
      <alignment horizontal="left"/>
    </xf>
    <xf numFmtId="180" fontId="68" fillId="0" borderId="21" xfId="2" applyNumberFormat="1" applyFont="1" applyBorder="1" applyAlignment="1">
      <alignment horizontal="center"/>
    </xf>
    <xf numFmtId="166" fontId="68" fillId="0" borderId="21" xfId="2" applyNumberFormat="1" applyFont="1" applyFill="1" applyBorder="1" applyAlignment="1">
      <alignment wrapText="1"/>
    </xf>
    <xf numFmtId="49" fontId="67" fillId="0" borderId="21" xfId="13" applyNumberFormat="1" applyFont="1" applyBorder="1" applyAlignment="1">
      <alignment horizontal="center" vertical="center"/>
    </xf>
    <xf numFmtId="0" fontId="68" fillId="0" borderId="21" xfId="13" applyNumberFormat="1" applyFont="1" applyBorder="1" applyAlignment="1">
      <alignment horizontal="right" vertical="center" wrapText="1"/>
    </xf>
    <xf numFmtId="173" fontId="67" fillId="5" borderId="21" xfId="2" applyNumberFormat="1" applyFont="1" applyFill="1" applyBorder="1" applyAlignment="1">
      <alignment horizontal="right"/>
    </xf>
    <xf numFmtId="177" fontId="67" fillId="5" borderId="21" xfId="2" applyNumberFormat="1" applyFont="1" applyFill="1" applyBorder="1" applyAlignment="1">
      <alignment horizontal="right"/>
    </xf>
    <xf numFmtId="1" fontId="68" fillId="0" borderId="21" xfId="2" applyNumberFormat="1" applyFont="1" applyFill="1" applyBorder="1" applyAlignment="1">
      <alignment horizontal="left" vertical="center"/>
    </xf>
    <xf numFmtId="179" fontId="68" fillId="0" borderId="21" xfId="2" applyNumberFormat="1" applyFont="1" applyFill="1" applyBorder="1" applyAlignment="1">
      <alignment horizontal="left" vertical="center"/>
    </xf>
    <xf numFmtId="14" fontId="68" fillId="0" borderId="21" xfId="2" applyNumberFormat="1" applyFont="1" applyFill="1" applyBorder="1" applyAlignment="1">
      <alignment horizontal="center" vertical="center"/>
    </xf>
    <xf numFmtId="166" fontId="67" fillId="0" borderId="21" xfId="13" applyNumberFormat="1" applyFont="1" applyFill="1" applyBorder="1" applyAlignment="1">
      <alignment vertical="center" wrapText="1"/>
    </xf>
    <xf numFmtId="166" fontId="66" fillId="0" borderId="21" xfId="13" applyNumberFormat="1" applyFont="1" applyFill="1" applyBorder="1" applyAlignment="1">
      <alignment vertical="center" wrapText="1"/>
    </xf>
    <xf numFmtId="166" fontId="68" fillId="0" borderId="21" xfId="2" applyNumberFormat="1" applyFont="1" applyBorder="1" applyAlignment="1">
      <alignment horizontal="left" vertical="center" wrapText="1"/>
    </xf>
    <xf numFmtId="166" fontId="68" fillId="0" borderId="21" xfId="2" applyNumberFormat="1" applyFont="1" applyBorder="1" applyAlignment="1">
      <alignment horizontal="center" vertical="center"/>
    </xf>
    <xf numFmtId="179" fontId="68" fillId="0" borderId="21" xfId="2" applyNumberFormat="1" applyFont="1" applyBorder="1" applyAlignment="1">
      <alignment horizontal="center" vertical="center"/>
    </xf>
    <xf numFmtId="49" fontId="68" fillId="0" borderId="21" xfId="2" applyNumberFormat="1" applyFont="1" applyBorder="1" applyAlignment="1">
      <alignment horizontal="center" vertical="center"/>
    </xf>
    <xf numFmtId="0" fontId="68" fillId="0" borderId="21" xfId="2" applyNumberFormat="1" applyFont="1" applyBorder="1" applyAlignment="1">
      <alignment horizontal="justify" vertical="center"/>
    </xf>
    <xf numFmtId="1" fontId="67" fillId="0" borderId="21" xfId="2" quotePrefix="1" applyNumberFormat="1" applyFont="1" applyBorder="1" applyAlignment="1">
      <alignment horizontal="center" vertical="center"/>
    </xf>
    <xf numFmtId="1" fontId="68" fillId="0" borderId="21" xfId="2" quotePrefix="1" applyNumberFormat="1" applyFont="1" applyBorder="1" applyAlignment="1">
      <alignment vertical="center"/>
    </xf>
    <xf numFmtId="0" fontId="68" fillId="0" borderId="21" xfId="2" applyNumberFormat="1" applyFont="1" applyFill="1" applyBorder="1" applyAlignment="1">
      <alignment horizontal="center" vertical="center"/>
    </xf>
    <xf numFmtId="0" fontId="68" fillId="0" borderId="21" xfId="13" applyNumberFormat="1" applyFont="1" applyBorder="1" applyAlignment="1">
      <alignment horizontal="right" vertical="center"/>
    </xf>
    <xf numFmtId="0" fontId="83" fillId="0" borderId="21" xfId="0" applyFont="1" applyBorder="1" applyAlignment="1">
      <alignment vertical="center"/>
    </xf>
    <xf numFmtId="184" fontId="68" fillId="0" borderId="21" xfId="13" quotePrefix="1" applyNumberFormat="1" applyFont="1" applyFill="1" applyBorder="1"/>
    <xf numFmtId="1" fontId="68" fillId="3" borderId="21" xfId="0" applyNumberFormat="1" applyFont="1" applyFill="1" applyBorder="1" applyAlignment="1">
      <alignment horizontal="left" vertical="center" wrapText="1"/>
    </xf>
    <xf numFmtId="179" fontId="68" fillId="3" borderId="21" xfId="0" applyNumberFormat="1" applyFont="1" applyFill="1" applyBorder="1" applyAlignment="1">
      <alignment horizontal="left" vertical="center"/>
    </xf>
    <xf numFmtId="180" fontId="68" fillId="3" borderId="21" xfId="0" applyNumberFormat="1" applyFont="1" applyFill="1" applyBorder="1" applyAlignment="1">
      <alignment horizontal="center" vertical="center"/>
    </xf>
    <xf numFmtId="14" fontId="68" fillId="3" borderId="21" xfId="0" applyNumberFormat="1" applyFont="1" applyFill="1" applyBorder="1" applyAlignment="1">
      <alignment horizontal="center" vertical="center"/>
    </xf>
    <xf numFmtId="0" fontId="68" fillId="3" borderId="21" xfId="0" applyFont="1" applyFill="1" applyBorder="1" applyAlignment="1">
      <alignment vertical="center" wrapText="1"/>
    </xf>
    <xf numFmtId="166" fontId="67" fillId="5" borderId="21" xfId="12" applyNumberFormat="1" applyFont="1" applyFill="1" applyBorder="1" applyAlignment="1">
      <alignment horizontal="center" vertical="center" wrapText="1"/>
    </xf>
    <xf numFmtId="3" fontId="66" fillId="3" borderId="21" xfId="2" applyNumberFormat="1" applyFont="1" applyFill="1" applyBorder="1" applyAlignment="1">
      <alignment horizontal="right" vertical="center"/>
    </xf>
    <xf numFmtId="179" fontId="66" fillId="3" borderId="21" xfId="2" applyNumberFormat="1" applyFont="1" applyFill="1" applyBorder="1" applyAlignment="1">
      <alignment horizontal="right" vertical="center"/>
    </xf>
    <xf numFmtId="0" fontId="68" fillId="3" borderId="21" xfId="0" applyFont="1" applyFill="1" applyBorder="1" applyAlignment="1">
      <alignment horizontal="justify" vertical="center" wrapText="1"/>
    </xf>
    <xf numFmtId="3" fontId="66" fillId="3" borderId="21" xfId="0" applyNumberFormat="1" applyFont="1" applyFill="1" applyBorder="1" applyAlignment="1">
      <alignment horizontal="center" vertical="center"/>
    </xf>
    <xf numFmtId="180" fontId="68" fillId="3" borderId="21" xfId="0" applyNumberFormat="1" applyFont="1" applyFill="1" applyBorder="1" applyAlignment="1">
      <alignment horizontal="left" vertical="center" wrapText="1"/>
    </xf>
    <xf numFmtId="0" fontId="68" fillId="0" borderId="21" xfId="0" applyFont="1" applyFill="1" applyBorder="1" applyAlignment="1">
      <alignment horizontal="left" vertical="center" wrapText="1"/>
    </xf>
    <xf numFmtId="3" fontId="66" fillId="0" borderId="21" xfId="2" applyNumberFormat="1" applyFont="1" applyFill="1" applyBorder="1" applyAlignment="1">
      <alignment horizontal="right" vertical="center"/>
    </xf>
    <xf numFmtId="179" fontId="66" fillId="0" borderId="21" xfId="2" applyNumberFormat="1" applyFont="1" applyFill="1" applyBorder="1" applyAlignment="1">
      <alignment horizontal="right" vertical="center"/>
    </xf>
    <xf numFmtId="3" fontId="68" fillId="0" borderId="21" xfId="0" applyNumberFormat="1" applyFont="1" applyBorder="1" applyAlignment="1">
      <alignment horizontal="justify" vertical="center" wrapText="1"/>
    </xf>
    <xf numFmtId="166" fontId="68" fillId="0" borderId="21" xfId="13" quotePrefix="1" applyNumberFormat="1" applyFont="1" applyFill="1" applyBorder="1"/>
    <xf numFmtId="0" fontId="82" fillId="0" borderId="21" xfId="13" applyFont="1" applyFill="1" applyBorder="1" applyAlignment="1">
      <alignment horizontal="justify" vertical="center" wrapText="1"/>
    </xf>
    <xf numFmtId="0" fontId="68" fillId="0" borderId="21" xfId="13" applyFont="1" applyFill="1" applyBorder="1" applyAlignment="1">
      <alignment horizontal="justify" vertical="center" wrapText="1"/>
    </xf>
    <xf numFmtId="166" fontId="68" fillId="0" borderId="21" xfId="13" applyNumberFormat="1" applyFont="1" applyFill="1" applyBorder="1" applyAlignment="1">
      <alignment vertical="top" wrapText="1"/>
    </xf>
    <xf numFmtId="0" fontId="68" fillId="0" borderId="21" xfId="0" applyFont="1" applyFill="1" applyBorder="1" applyAlignment="1">
      <alignment horizontal="left" vertical="top" wrapText="1"/>
    </xf>
    <xf numFmtId="166" fontId="67" fillId="3" borderId="21" xfId="2" applyNumberFormat="1" applyFont="1" applyFill="1" applyBorder="1" applyAlignment="1">
      <alignment horizontal="center" vertical="center"/>
    </xf>
    <xf numFmtId="166" fontId="68" fillId="3" borderId="21" xfId="2" applyNumberFormat="1" applyFont="1" applyFill="1" applyBorder="1" applyAlignment="1">
      <alignment horizontal="left" vertical="center"/>
    </xf>
    <xf numFmtId="166" fontId="67" fillId="3" borderId="21" xfId="2" applyNumberFormat="1" applyFont="1" applyFill="1" applyBorder="1" applyAlignment="1">
      <alignment horizontal="center" vertical="center" wrapText="1"/>
    </xf>
    <xf numFmtId="1" fontId="68" fillId="0" borderId="21" xfId="0" applyNumberFormat="1" applyFont="1" applyBorder="1" applyAlignment="1">
      <alignment horizontal="left" vertical="center" wrapText="1"/>
    </xf>
    <xf numFmtId="179" fontId="68" fillId="0" borderId="21" xfId="0" applyNumberFormat="1" applyFont="1" applyBorder="1" applyAlignment="1">
      <alignment horizontal="left" vertical="center" wrapText="1"/>
    </xf>
    <xf numFmtId="180" fontId="68" fillId="0" borderId="21" xfId="0" applyNumberFormat="1" applyFont="1" applyBorder="1" applyAlignment="1">
      <alignment horizontal="left" vertical="center" wrapText="1"/>
    </xf>
    <xf numFmtId="14" fontId="68" fillId="0" borderId="21" xfId="0" applyNumberFormat="1" applyFont="1" applyBorder="1" applyAlignment="1">
      <alignment horizontal="center" vertical="center" wrapText="1"/>
    </xf>
    <xf numFmtId="0" fontId="68" fillId="0" borderId="21" xfId="0" applyFont="1" applyBorder="1" applyAlignment="1">
      <alignment horizontal="left" vertical="center" wrapText="1"/>
    </xf>
    <xf numFmtId="49" fontId="67" fillId="0" borderId="21" xfId="13" quotePrefix="1" applyNumberFormat="1" applyFont="1" applyFill="1" applyBorder="1" applyAlignment="1">
      <alignment horizontal="center" vertical="center" wrapText="1"/>
    </xf>
    <xf numFmtId="0" fontId="68" fillId="0" borderId="21" xfId="0" applyFont="1" applyBorder="1" applyAlignment="1">
      <alignment horizontal="center" vertical="center" wrapText="1"/>
    </xf>
    <xf numFmtId="3" fontId="66" fillId="5" borderId="21" xfId="0" applyNumberFormat="1" applyFont="1" applyFill="1" applyBorder="1" applyAlignment="1">
      <alignment horizontal="right" vertical="center"/>
    </xf>
    <xf numFmtId="0" fontId="68" fillId="0" borderId="21" xfId="0" applyFont="1" applyBorder="1" applyAlignment="1">
      <alignment horizontal="center" vertical="center"/>
    </xf>
    <xf numFmtId="179" fontId="68" fillId="0" borderId="21" xfId="0" applyNumberFormat="1" applyFont="1" applyBorder="1" applyAlignment="1">
      <alignment horizontal="center" vertical="center"/>
    </xf>
    <xf numFmtId="49" fontId="68" fillId="0" borderId="21" xfId="0" applyNumberFormat="1" applyFont="1" applyBorder="1" applyAlignment="1">
      <alignment horizontal="center" vertical="center"/>
    </xf>
    <xf numFmtId="49" fontId="68" fillId="0" borderId="21" xfId="13" quotePrefix="1" applyNumberFormat="1" applyFont="1" applyBorder="1" applyAlignment="1">
      <alignment horizontal="justify" vertical="center" wrapText="1"/>
    </xf>
    <xf numFmtId="180" fontId="68" fillId="0" borderId="21" xfId="0" applyNumberFormat="1" applyFont="1" applyBorder="1" applyAlignment="1">
      <alignment horizontal="center" vertical="center" wrapText="1"/>
    </xf>
    <xf numFmtId="3" fontId="66" fillId="8" borderId="21" xfId="30" applyNumberFormat="1" applyFont="1" applyFill="1" applyBorder="1" applyAlignment="1">
      <alignment horizontal="right" vertical="center" wrapText="1"/>
    </xf>
    <xf numFmtId="3" fontId="66" fillId="0" borderId="21" xfId="30" applyNumberFormat="1" applyFont="1" applyFill="1" applyBorder="1" applyAlignment="1">
      <alignment horizontal="right" vertical="center" wrapText="1"/>
    </xf>
    <xf numFmtId="179" fontId="66" fillId="0" borderId="21" xfId="30" applyNumberFormat="1" applyFont="1" applyFill="1" applyBorder="1" applyAlignment="1">
      <alignment horizontal="right" vertical="center" wrapText="1"/>
    </xf>
    <xf numFmtId="166" fontId="68" fillId="0" borderId="21" xfId="13" applyNumberFormat="1" applyFont="1" applyFill="1" applyBorder="1"/>
    <xf numFmtId="180" fontId="66" fillId="0" borderId="21" xfId="31" applyNumberFormat="1" applyFont="1" applyBorder="1" applyAlignment="1">
      <alignment horizontal="center" vertical="center"/>
    </xf>
    <xf numFmtId="14" fontId="66" fillId="0" borderId="21" xfId="31" applyNumberFormat="1" applyFont="1" applyBorder="1" applyAlignment="1">
      <alignment horizontal="center" vertical="center"/>
    </xf>
    <xf numFmtId="0" fontId="66" fillId="5" borderId="21" xfId="31" applyFont="1" applyFill="1" applyBorder="1" applyAlignment="1">
      <alignment vertical="center"/>
    </xf>
    <xf numFmtId="166" fontId="66" fillId="5" borderId="21" xfId="2" applyNumberFormat="1" applyFont="1" applyFill="1" applyBorder="1" applyAlignment="1">
      <alignment horizontal="center" vertical="center"/>
    </xf>
    <xf numFmtId="0" fontId="66" fillId="5" borderId="21" xfId="31" applyFont="1" applyFill="1" applyBorder="1" applyAlignment="1">
      <alignment horizontal="center" vertical="center" wrapText="1"/>
    </xf>
    <xf numFmtId="3" fontId="66" fillId="5" borderId="21" xfId="31" applyNumberFormat="1" applyFont="1" applyFill="1" applyBorder="1" applyAlignment="1">
      <alignment horizontal="right" vertical="center"/>
    </xf>
    <xf numFmtId="179" fontId="66" fillId="5" borderId="21" xfId="31" applyNumberFormat="1" applyFont="1" applyFill="1" applyBorder="1" applyAlignment="1">
      <alignment horizontal="right" vertical="center"/>
    </xf>
    <xf numFmtId="179" fontId="66" fillId="5" borderId="21" xfId="2" applyNumberFormat="1" applyFont="1" applyFill="1" applyBorder="1" applyAlignment="1">
      <alignment horizontal="center" vertical="center"/>
    </xf>
    <xf numFmtId="0" fontId="66" fillId="0" borderId="21" xfId="31" applyFont="1" applyBorder="1" applyAlignment="1">
      <alignment horizontal="justify" vertical="center" wrapText="1"/>
    </xf>
    <xf numFmtId="49" fontId="67" fillId="0" borderId="21" xfId="13" quotePrefix="1" applyNumberFormat="1" applyFont="1" applyFill="1" applyBorder="1" applyAlignment="1">
      <alignment horizontal="center" vertical="center"/>
    </xf>
    <xf numFmtId="0" fontId="66" fillId="0" borderId="21" xfId="13" applyNumberFormat="1" applyFont="1" applyFill="1" applyBorder="1" applyAlignment="1">
      <alignment horizontal="right"/>
    </xf>
    <xf numFmtId="0" fontId="103" fillId="0" borderId="21" xfId="13" applyFont="1" applyFill="1" applyBorder="1" applyAlignment="1">
      <alignment horizontal="justify" vertical="center" wrapText="1"/>
    </xf>
    <xf numFmtId="0" fontId="66" fillId="0" borderId="21" xfId="13" applyFont="1" applyFill="1" applyBorder="1" applyAlignment="1">
      <alignment horizontal="justify" vertical="center" wrapText="1"/>
    </xf>
    <xf numFmtId="3" fontId="66" fillId="0" borderId="21" xfId="0" applyNumberFormat="1" applyFont="1" applyFill="1" applyBorder="1" applyAlignment="1">
      <alignment horizontal="right" vertical="center"/>
    </xf>
    <xf numFmtId="1" fontId="68" fillId="0" borderId="21" xfId="30" applyNumberFormat="1" applyFont="1" applyBorder="1" applyAlignment="1">
      <alignment horizontal="left" vertical="center" wrapText="1"/>
    </xf>
    <xf numFmtId="180" fontId="68" fillId="0" borderId="21" xfId="30" applyNumberFormat="1" applyFont="1" applyBorder="1" applyAlignment="1">
      <alignment horizontal="left" vertical="center" wrapText="1"/>
    </xf>
    <xf numFmtId="166" fontId="67" fillId="0" borderId="21" xfId="2" applyNumberFormat="1" applyFont="1" applyFill="1" applyBorder="1" applyAlignment="1">
      <alignment horizontal="left" vertical="center" wrapText="1"/>
    </xf>
    <xf numFmtId="0" fontId="67" fillId="0" borderId="21" xfId="13" applyNumberFormat="1" applyFont="1" applyBorder="1" applyAlignment="1">
      <alignment horizontal="right"/>
    </xf>
    <xf numFmtId="49" fontId="83" fillId="0" borderId="21" xfId="13" applyNumberFormat="1" applyFont="1" applyBorder="1" applyAlignment="1">
      <alignment horizontal="justify" vertical="center" wrapText="1"/>
    </xf>
    <xf numFmtId="1" fontId="67" fillId="0" borderId="21" xfId="32" applyNumberFormat="1" applyFont="1" applyFill="1" applyBorder="1" applyAlignment="1">
      <alignment horizontal="right" vertical="center"/>
    </xf>
    <xf numFmtId="177" fontId="67" fillId="0" borderId="21" xfId="32" applyNumberFormat="1" applyFont="1" applyFill="1" applyBorder="1" applyAlignment="1">
      <alignment horizontal="right" vertical="center"/>
    </xf>
    <xf numFmtId="166" fontId="67" fillId="0" borderId="21" xfId="12" applyNumberFormat="1" applyFont="1" applyFill="1" applyBorder="1" applyAlignment="1">
      <alignment vertical="center"/>
    </xf>
    <xf numFmtId="0" fontId="68" fillId="0" borderId="21" xfId="13" applyNumberFormat="1" applyFont="1" applyFill="1" applyBorder="1" applyAlignment="1">
      <alignment horizontal="right"/>
    </xf>
    <xf numFmtId="166" fontId="68" fillId="0" borderId="21" xfId="2" applyNumberFormat="1" applyFont="1" applyFill="1" applyBorder="1" applyAlignment="1">
      <alignment horizontal="left" vertical="center" wrapText="1"/>
    </xf>
    <xf numFmtId="180" fontId="68" fillId="0" borderId="21" xfId="2" applyNumberFormat="1" applyFont="1" applyFill="1" applyBorder="1" applyAlignment="1">
      <alignment horizontal="justify" vertical="justify" wrapText="1"/>
    </xf>
    <xf numFmtId="1" fontId="68" fillId="0" borderId="21" xfId="0" applyNumberFormat="1" applyFont="1" applyFill="1" applyBorder="1" applyAlignment="1">
      <alignment horizontal="left" vertical="center"/>
    </xf>
    <xf numFmtId="179" fontId="68" fillId="0" borderId="21" xfId="0" applyNumberFormat="1" applyFont="1" applyFill="1" applyBorder="1" applyAlignment="1">
      <alignment horizontal="left" vertical="center"/>
    </xf>
    <xf numFmtId="180" fontId="68" fillId="0" borderId="21" xfId="0" applyNumberFormat="1" applyFont="1" applyFill="1" applyBorder="1" applyAlignment="1">
      <alignment horizontal="left" vertical="center"/>
    </xf>
    <xf numFmtId="14" fontId="68" fillId="0" borderId="21" xfId="0" applyNumberFormat="1" applyFont="1" applyFill="1" applyBorder="1" applyAlignment="1">
      <alignment horizontal="center" vertical="center"/>
    </xf>
    <xf numFmtId="179" fontId="68" fillId="0" borderId="21" xfId="0" applyNumberFormat="1" applyFont="1" applyFill="1" applyBorder="1" applyAlignment="1">
      <alignment horizontal="center" vertical="center" wrapText="1"/>
    </xf>
    <xf numFmtId="49" fontId="68" fillId="0" borderId="21" xfId="0" applyNumberFormat="1" applyFont="1" applyFill="1" applyBorder="1" applyAlignment="1">
      <alignment horizontal="center" vertical="center" wrapText="1"/>
    </xf>
    <xf numFmtId="0" fontId="68" fillId="0" borderId="21" xfId="0" applyFont="1" applyFill="1" applyBorder="1" applyAlignment="1">
      <alignment horizontal="justify" vertical="center" wrapText="1"/>
    </xf>
    <xf numFmtId="0" fontId="68" fillId="5" borderId="21" xfId="0" applyFont="1" applyFill="1" applyBorder="1" applyAlignment="1">
      <alignment horizontal="left" vertical="center" wrapText="1"/>
    </xf>
    <xf numFmtId="0" fontId="93" fillId="0" borderId="21" xfId="11" applyFont="1" applyFill="1" applyBorder="1" applyAlignment="1" applyProtection="1">
      <alignment horizontal="justify" vertical="center" wrapText="1"/>
    </xf>
    <xf numFmtId="0" fontId="68" fillId="0" borderId="21" xfId="0" applyFont="1" applyBorder="1" applyAlignment="1">
      <alignment vertical="center" wrapText="1"/>
    </xf>
    <xf numFmtId="0" fontId="67" fillId="0" borderId="21" xfId="0" applyFont="1" applyBorder="1" applyAlignment="1">
      <alignment horizontal="right" wrapText="1"/>
    </xf>
    <xf numFmtId="14" fontId="68" fillId="0" borderId="21" xfId="0" applyNumberFormat="1" applyFont="1" applyBorder="1" applyAlignment="1">
      <alignment horizontal="center" vertical="center"/>
    </xf>
    <xf numFmtId="49" fontId="19" fillId="0" borderId="21" xfId="11" applyNumberFormat="1" applyFill="1" applyBorder="1" applyAlignment="1" applyProtection="1">
      <alignment horizontal="justify" vertical="center" wrapText="1"/>
    </xf>
    <xf numFmtId="3" fontId="66" fillId="8" borderId="21" xfId="0" applyNumberFormat="1" applyFont="1" applyFill="1" applyBorder="1" applyAlignment="1">
      <alignment horizontal="center" vertical="center"/>
    </xf>
    <xf numFmtId="1" fontId="68" fillId="5" borderId="21" xfId="30" applyNumberFormat="1" applyFont="1" applyFill="1" applyBorder="1" applyAlignment="1">
      <alignment horizontal="left" vertical="center" wrapText="1"/>
    </xf>
    <xf numFmtId="179" fontId="68" fillId="5" borderId="21" xfId="0" applyNumberFormat="1" applyFont="1" applyFill="1" applyBorder="1" applyAlignment="1">
      <alignment horizontal="left" vertical="center"/>
    </xf>
    <xf numFmtId="180" fontId="68" fillId="5" borderId="21" xfId="0" applyNumberFormat="1" applyFont="1" applyFill="1" applyBorder="1" applyAlignment="1">
      <alignment horizontal="center" vertical="center"/>
    </xf>
    <xf numFmtId="14" fontId="68" fillId="5" borderId="21" xfId="0" applyNumberFormat="1" applyFont="1" applyFill="1" applyBorder="1" applyAlignment="1">
      <alignment horizontal="center" vertical="center"/>
    </xf>
    <xf numFmtId="0" fontId="68" fillId="5" borderId="21" xfId="0" applyFont="1" applyFill="1" applyBorder="1" applyAlignment="1">
      <alignment horizontal="center" vertical="center" wrapText="1"/>
    </xf>
    <xf numFmtId="3" fontId="66" fillId="8" borderId="21" xfId="0" applyNumberFormat="1" applyFont="1" applyFill="1" applyBorder="1" applyAlignment="1">
      <alignment horizontal="right" vertical="center"/>
    </xf>
    <xf numFmtId="179" fontId="66" fillId="5" borderId="21" xfId="0" applyNumberFormat="1" applyFont="1" applyFill="1" applyBorder="1" applyAlignment="1">
      <alignment horizontal="right" vertical="center"/>
    </xf>
    <xf numFmtId="180" fontId="67" fillId="0" borderId="21" xfId="31" applyNumberFormat="1" applyFont="1" applyBorder="1" applyAlignment="1">
      <alignment horizontal="center" vertical="center" wrapText="1"/>
    </xf>
    <xf numFmtId="14" fontId="67" fillId="0" borderId="21" xfId="31" applyNumberFormat="1" applyFont="1" applyBorder="1" applyAlignment="1">
      <alignment horizontal="center" vertical="center" wrapText="1"/>
    </xf>
    <xf numFmtId="166" fontId="67" fillId="0" borderId="21" xfId="2" applyNumberFormat="1" applyFont="1" applyBorder="1" applyAlignment="1">
      <alignment horizontal="center" vertical="center" wrapText="1"/>
    </xf>
    <xf numFmtId="1" fontId="67" fillId="0" borderId="21" xfId="31" applyNumberFormat="1" applyFont="1" applyFill="1" applyBorder="1" applyAlignment="1">
      <alignment horizontal="left" vertical="center" wrapText="1"/>
    </xf>
    <xf numFmtId="179" fontId="67" fillId="0" borderId="21" xfId="31" applyNumberFormat="1" applyFont="1" applyFill="1" applyBorder="1" applyAlignment="1">
      <alignment horizontal="left" vertical="center" wrapText="1"/>
    </xf>
    <xf numFmtId="180" fontId="67" fillId="0" borderId="21" xfId="31" applyNumberFormat="1" applyFont="1" applyFill="1" applyBorder="1" applyAlignment="1">
      <alignment horizontal="center" vertical="center" wrapText="1"/>
    </xf>
    <xf numFmtId="14" fontId="67" fillId="0" borderId="21" xfId="31" applyNumberFormat="1" applyFont="1" applyFill="1" applyBorder="1" applyAlignment="1">
      <alignment horizontal="center" vertical="center" wrapText="1"/>
    </xf>
    <xf numFmtId="0" fontId="67" fillId="0" borderId="21" xfId="31" applyFont="1" applyFill="1" applyBorder="1" applyAlignment="1">
      <alignment horizontal="left" vertical="center" wrapText="1"/>
    </xf>
    <xf numFmtId="0" fontId="67" fillId="0" borderId="21" xfId="31" applyFont="1" applyFill="1" applyBorder="1" applyAlignment="1">
      <alignment horizontal="justify" vertical="center" wrapText="1"/>
    </xf>
    <xf numFmtId="3" fontId="66" fillId="0" borderId="21" xfId="0" applyNumberFormat="1" applyFont="1" applyFill="1" applyBorder="1" applyAlignment="1">
      <alignment horizontal="center" vertical="center"/>
    </xf>
    <xf numFmtId="0" fontId="67" fillId="0" borderId="21" xfId="11" applyFont="1" applyFill="1" applyBorder="1" applyAlignment="1" applyProtection="1">
      <alignment horizontal="justify" vertical="center" wrapText="1"/>
    </xf>
    <xf numFmtId="49" fontId="67" fillId="11" borderId="21" xfId="13" quotePrefix="1" applyNumberFormat="1" applyFont="1" applyFill="1" applyBorder="1" applyAlignment="1">
      <alignment horizontal="center" vertical="center"/>
    </xf>
    <xf numFmtId="0" fontId="67" fillId="0" borderId="21" xfId="31" applyNumberFormat="1" applyFont="1" applyFill="1" applyBorder="1" applyAlignment="1">
      <alignment horizontal="center" vertical="center" wrapText="1"/>
    </xf>
    <xf numFmtId="3" fontId="12" fillId="0" borderId="21" xfId="0" applyNumberFormat="1" applyFont="1" applyBorder="1" applyAlignment="1">
      <alignment horizontal="center" vertical="center" wrapText="1"/>
    </xf>
    <xf numFmtId="0" fontId="58" fillId="0" borderId="21" xfId="0" applyFont="1" applyBorder="1"/>
    <xf numFmtId="3" fontId="67" fillId="0" borderId="21" xfId="1" applyNumberFormat="1" applyFont="1" applyFill="1" applyBorder="1" applyAlignment="1">
      <alignment horizontal="center" vertical="center" wrapText="1"/>
    </xf>
    <xf numFmtId="0" fontId="68" fillId="0" borderId="21" xfId="11" applyFont="1" applyFill="1" applyBorder="1" applyAlignment="1" applyProtection="1">
      <alignment horizontal="justify" vertical="center" wrapText="1"/>
    </xf>
    <xf numFmtId="14" fontId="67" fillId="0" borderId="21" xfId="30" applyNumberFormat="1" applyFont="1" applyFill="1" applyBorder="1" applyAlignment="1">
      <alignment vertical="center" wrapText="1"/>
    </xf>
    <xf numFmtId="3" fontId="66" fillId="0" borderId="21" xfId="0" applyNumberFormat="1" applyFont="1" applyFill="1" applyBorder="1" applyAlignment="1">
      <alignment vertical="center" wrapText="1"/>
    </xf>
    <xf numFmtId="0" fontId="67" fillId="0" borderId="21" xfId="13" quotePrefix="1" applyNumberFormat="1" applyFont="1" applyFill="1" applyBorder="1"/>
    <xf numFmtId="0" fontId="67" fillId="0" borderId="21" xfId="13" applyNumberFormat="1" applyFont="1" applyFill="1" applyBorder="1"/>
    <xf numFmtId="1" fontId="67" fillId="0" borderId="21" xfId="30" applyNumberFormat="1" applyFont="1" applyFill="1" applyBorder="1" applyAlignment="1">
      <alignment horizontal="center" vertical="center" wrapText="1"/>
    </xf>
    <xf numFmtId="0" fontId="104" fillId="0" borderId="21" xfId="0" applyFont="1" applyBorder="1"/>
    <xf numFmtId="166" fontId="67" fillId="5" borderId="21" xfId="2" applyNumberFormat="1" applyFont="1" applyFill="1" applyBorder="1" applyAlignment="1">
      <alignment horizontal="center" vertical="center"/>
    </xf>
    <xf numFmtId="179" fontId="67" fillId="5" borderId="21" xfId="2" applyNumberFormat="1" applyFont="1" applyFill="1" applyBorder="1" applyAlignment="1">
      <alignment horizontal="center" vertical="center"/>
    </xf>
    <xf numFmtId="166" fontId="19" fillId="0" borderId="21" xfId="11" applyNumberFormat="1" applyFill="1" applyBorder="1" applyAlignment="1" applyProtection="1">
      <alignment horizontal="justify" vertical="center" wrapText="1"/>
    </xf>
    <xf numFmtId="179" fontId="60" fillId="0" borderId="21" xfId="32" applyNumberFormat="1" applyFont="1" applyFill="1" applyBorder="1" applyAlignment="1">
      <alignment horizontal="left"/>
    </xf>
    <xf numFmtId="0" fontId="67" fillId="0" borderId="21" xfId="2" applyNumberFormat="1" applyFont="1" applyFill="1" applyBorder="1" applyAlignment="1">
      <alignment horizontal="center" vertical="center"/>
    </xf>
    <xf numFmtId="166" fontId="67" fillId="0" borderId="21" xfId="2" applyNumberFormat="1" applyFont="1" applyFill="1" applyBorder="1" applyAlignment="1">
      <alignment vertical="center"/>
    </xf>
    <xf numFmtId="1" fontId="66" fillId="0" borderId="21" xfId="2" applyNumberFormat="1" applyFont="1" applyFill="1" applyBorder="1" applyAlignment="1">
      <alignment horizontal="left"/>
    </xf>
    <xf numFmtId="179" fontId="66" fillId="0" borderId="21" xfId="2" applyNumberFormat="1" applyFont="1" applyFill="1" applyBorder="1" applyAlignment="1">
      <alignment horizontal="left"/>
    </xf>
    <xf numFmtId="180" fontId="66" fillId="0" borderId="21" xfId="2" applyNumberFormat="1" applyFont="1" applyFill="1" applyBorder="1" applyAlignment="1">
      <alignment horizontal="center"/>
    </xf>
    <xf numFmtId="14" fontId="66" fillId="0" borderId="21" xfId="2" applyNumberFormat="1" applyFont="1" applyFill="1" applyBorder="1" applyAlignment="1">
      <alignment horizontal="center"/>
    </xf>
    <xf numFmtId="166" fontId="66" fillId="0" borderId="21" xfId="2" applyNumberFormat="1" applyFont="1" applyFill="1" applyBorder="1"/>
    <xf numFmtId="166" fontId="66" fillId="0" borderId="21" xfId="2" applyNumberFormat="1" applyFont="1" applyBorder="1" applyAlignment="1">
      <alignment horizontal="center" vertical="center" wrapText="1"/>
    </xf>
    <xf numFmtId="166" fontId="66" fillId="0" borderId="21" xfId="2" applyNumberFormat="1" applyFont="1" applyFill="1" applyBorder="1" applyAlignment="1">
      <alignment horizontal="justify" vertical="center"/>
    </xf>
    <xf numFmtId="0" fontId="66" fillId="0" borderId="21" xfId="13" quotePrefix="1" applyNumberFormat="1" applyFont="1" applyFill="1" applyBorder="1" applyAlignment="1">
      <alignment horizontal="right"/>
    </xf>
    <xf numFmtId="0" fontId="103" fillId="0" borderId="21" xfId="13" applyFont="1" applyBorder="1" applyAlignment="1">
      <alignment horizontal="justify" vertical="center" wrapText="1"/>
    </xf>
    <xf numFmtId="0" fontId="70" fillId="0" borderId="0" xfId="0" applyFont="1"/>
    <xf numFmtId="166" fontId="68" fillId="8" borderId="21" xfId="2" applyNumberFormat="1" applyFont="1" applyFill="1" applyBorder="1" applyAlignment="1">
      <alignment horizontal="left" vertical="center"/>
    </xf>
    <xf numFmtId="3" fontId="12" fillId="0" borderId="21" xfId="2" applyNumberFormat="1" applyFont="1" applyBorder="1" applyAlignment="1">
      <alignment horizontal="right" vertical="center"/>
    </xf>
    <xf numFmtId="179" fontId="12" fillId="0" borderId="21" xfId="2" applyNumberFormat="1" applyFont="1" applyBorder="1" applyAlignment="1">
      <alignment horizontal="right" vertical="center"/>
    </xf>
    <xf numFmtId="1" fontId="68" fillId="0" borderId="21" xfId="0" applyNumberFormat="1" applyFont="1" applyFill="1" applyBorder="1" applyAlignment="1">
      <alignment horizontal="left" vertical="center" wrapText="1"/>
    </xf>
    <xf numFmtId="179" fontId="68" fillId="0" borderId="21" xfId="0" applyNumberFormat="1" applyFont="1" applyFill="1" applyBorder="1" applyAlignment="1">
      <alignment horizontal="left" vertical="center" wrapText="1"/>
    </xf>
    <xf numFmtId="0" fontId="68" fillId="0" borderId="21" xfId="0" applyFont="1" applyFill="1" applyBorder="1" applyAlignment="1">
      <alignment vertical="center" wrapText="1"/>
    </xf>
    <xf numFmtId="3" fontId="66" fillId="0" borderId="21" xfId="1" applyNumberFormat="1" applyFont="1" applyFill="1" applyBorder="1" applyAlignment="1">
      <alignment horizontal="right" vertical="center"/>
    </xf>
    <xf numFmtId="179" fontId="66" fillId="0" borderId="21" xfId="1" applyNumberFormat="1" applyFont="1" applyFill="1" applyBorder="1" applyAlignment="1">
      <alignment horizontal="right" vertical="center"/>
    </xf>
    <xf numFmtId="3" fontId="68" fillId="5" borderId="21" xfId="0" applyNumberFormat="1" applyFont="1" applyFill="1" applyBorder="1" applyAlignment="1">
      <alignment horizontal="center" vertical="center"/>
    </xf>
    <xf numFmtId="3" fontId="66" fillId="0" borderId="21" xfId="30" applyNumberFormat="1" applyFont="1" applyBorder="1" applyAlignment="1">
      <alignment horizontal="right" vertical="center" wrapText="1"/>
    </xf>
    <xf numFmtId="179" fontId="66" fillId="0" borderId="21" xfId="30" applyNumberFormat="1" applyFont="1" applyBorder="1" applyAlignment="1">
      <alignment horizontal="right" vertical="center" wrapText="1"/>
    </xf>
    <xf numFmtId="3" fontId="68" fillId="0" borderId="21" xfId="1" applyNumberFormat="1" applyFont="1" applyBorder="1" applyAlignment="1">
      <alignment horizontal="right" vertical="center" wrapText="1"/>
    </xf>
    <xf numFmtId="1" fontId="67" fillId="12" borderId="21" xfId="30" applyNumberFormat="1" applyFont="1" applyFill="1" applyBorder="1" applyAlignment="1">
      <alignment horizontal="center" vertical="center" wrapText="1"/>
    </xf>
    <xf numFmtId="179" fontId="67" fillId="12" borderId="21" xfId="30" applyNumberFormat="1" applyFont="1" applyFill="1" applyBorder="1" applyAlignment="1">
      <alignment horizontal="left" vertical="center" wrapText="1"/>
    </xf>
    <xf numFmtId="180" fontId="67" fillId="12" borderId="21" xfId="30" applyNumberFormat="1" applyFont="1" applyFill="1" applyBorder="1" applyAlignment="1">
      <alignment horizontal="center" vertical="center" wrapText="1"/>
    </xf>
    <xf numFmtId="14" fontId="67" fillId="12" borderId="21" xfId="30" applyNumberFormat="1" applyFont="1" applyFill="1" applyBorder="1" applyAlignment="1">
      <alignment horizontal="center" vertical="center" wrapText="1"/>
    </xf>
    <xf numFmtId="166" fontId="67" fillId="12" borderId="21" xfId="2" applyNumberFormat="1" applyFont="1" applyFill="1" applyBorder="1" applyAlignment="1">
      <alignment horizontal="center" vertical="center" wrapText="1"/>
    </xf>
    <xf numFmtId="3" fontId="66" fillId="12" borderId="21" xfId="0" applyNumberFormat="1" applyFont="1" applyFill="1" applyBorder="1" applyAlignment="1">
      <alignment horizontal="right" vertical="center" wrapText="1"/>
    </xf>
    <xf numFmtId="179" fontId="66" fillId="12" borderId="21" xfId="0" applyNumberFormat="1" applyFont="1" applyFill="1" applyBorder="1" applyAlignment="1">
      <alignment horizontal="right" vertical="center" wrapText="1"/>
    </xf>
    <xf numFmtId="166" fontId="67" fillId="12" borderId="21" xfId="2" applyNumberFormat="1" applyFont="1" applyFill="1" applyBorder="1" applyAlignment="1">
      <alignment horizontal="center" vertical="center"/>
    </xf>
    <xf numFmtId="179" fontId="67" fillId="12" borderId="21" xfId="2" applyNumberFormat="1" applyFont="1" applyFill="1" applyBorder="1" applyAlignment="1">
      <alignment horizontal="center" vertical="center"/>
    </xf>
    <xf numFmtId="0" fontId="66" fillId="0" borderId="21" xfId="0" applyNumberFormat="1" applyFont="1" applyFill="1" applyBorder="1" applyAlignment="1">
      <alignment horizontal="left" vertical="center" wrapText="1"/>
    </xf>
    <xf numFmtId="179" fontId="66" fillId="0" borderId="21" xfId="0" applyNumberFormat="1" applyFont="1" applyFill="1" applyBorder="1" applyAlignment="1">
      <alignment horizontal="left" vertical="center" wrapText="1"/>
    </xf>
    <xf numFmtId="180" fontId="66" fillId="0" borderId="21" xfId="0" applyNumberFormat="1" applyFont="1" applyFill="1" applyBorder="1" applyAlignment="1">
      <alignment horizontal="center" vertical="center" wrapText="1"/>
    </xf>
    <xf numFmtId="14" fontId="66" fillId="0" borderId="21" xfId="0" applyNumberFormat="1" applyFont="1" applyFill="1" applyBorder="1" applyAlignment="1">
      <alignment horizontal="center" vertical="center" wrapText="1"/>
    </xf>
    <xf numFmtId="0" fontId="66" fillId="0" borderId="21" xfId="0" applyFont="1" applyFill="1" applyBorder="1" applyAlignment="1">
      <alignment vertical="center" wrapText="1"/>
    </xf>
    <xf numFmtId="0" fontId="66" fillId="0" borderId="21" xfId="0" applyFont="1" applyFill="1" applyBorder="1" applyAlignment="1">
      <alignment horizontal="center" vertical="center" wrapText="1"/>
    </xf>
    <xf numFmtId="166" fontId="66" fillId="8" borderId="21" xfId="2" applyNumberFormat="1" applyFont="1" applyFill="1" applyBorder="1" applyAlignment="1">
      <alignment horizontal="center" vertical="center"/>
    </xf>
    <xf numFmtId="179" fontId="66" fillId="8" borderId="21" xfId="2" applyNumberFormat="1" applyFont="1" applyFill="1" applyBorder="1" applyAlignment="1">
      <alignment horizontal="center" vertical="center"/>
    </xf>
    <xf numFmtId="0" fontId="66" fillId="0" borderId="21" xfId="0" applyFont="1" applyFill="1" applyBorder="1" applyAlignment="1">
      <alignment horizontal="justify" vertical="center" wrapText="1"/>
    </xf>
    <xf numFmtId="0" fontId="66" fillId="0" borderId="21" xfId="13" applyNumberFormat="1" applyFont="1" applyBorder="1" applyAlignment="1">
      <alignment horizontal="right"/>
    </xf>
    <xf numFmtId="3" fontId="68" fillId="0" borderId="21" xfId="13" applyNumberFormat="1" applyFont="1" applyFill="1" applyBorder="1"/>
    <xf numFmtId="0" fontId="67" fillId="0" borderId="21" xfId="13" applyNumberFormat="1" applyFont="1" applyBorder="1" applyAlignment="1">
      <alignment horizontal="center" vertical="center"/>
    </xf>
    <xf numFmtId="179" fontId="67" fillId="0" borderId="21" xfId="2" applyNumberFormat="1" applyFont="1" applyFill="1" applyBorder="1" applyAlignment="1">
      <alignment vertical="center"/>
    </xf>
    <xf numFmtId="0" fontId="68" fillId="13" borderId="21" xfId="0" applyFont="1" applyFill="1" applyBorder="1" applyAlignment="1">
      <alignment vertical="center" wrapText="1"/>
    </xf>
    <xf numFmtId="166" fontId="68" fillId="13" borderId="21" xfId="2" applyNumberFormat="1" applyFont="1" applyFill="1" applyBorder="1" applyAlignment="1">
      <alignment horizontal="center" vertical="center"/>
    </xf>
    <xf numFmtId="179" fontId="67" fillId="0" borderId="21" xfId="32" applyNumberFormat="1" applyFont="1" applyFill="1" applyBorder="1" applyAlignment="1">
      <alignment horizontal="left"/>
    </xf>
    <xf numFmtId="3" fontId="72" fillId="0" borderId="21" xfId="2" applyNumberFormat="1" applyFont="1" applyFill="1" applyBorder="1" applyAlignment="1">
      <alignment horizontal="left"/>
    </xf>
    <xf numFmtId="166" fontId="83" fillId="0" borderId="21" xfId="11" applyNumberFormat="1" applyFont="1" applyFill="1" applyBorder="1" applyAlignment="1" applyProtection="1">
      <alignment horizontal="justify" vertical="center" wrapText="1"/>
    </xf>
    <xf numFmtId="166" fontId="93" fillId="0" borderId="21" xfId="11" applyNumberFormat="1" applyFont="1" applyFill="1" applyBorder="1" applyAlignment="1" applyProtection="1">
      <alignment horizontal="justify" vertical="center" wrapText="1"/>
    </xf>
    <xf numFmtId="1" fontId="67" fillId="0" borderId="21" xfId="32" applyNumberFormat="1" applyFont="1" applyFill="1" applyBorder="1" applyAlignment="1">
      <alignment horizontal="left"/>
    </xf>
    <xf numFmtId="0" fontId="67" fillId="0" borderId="21" xfId="32" applyNumberFormat="1" applyFont="1" applyFill="1" applyBorder="1" applyAlignment="1">
      <alignment horizontal="left" vertical="center" wrapText="1"/>
    </xf>
    <xf numFmtId="0" fontId="94" fillId="0" borderId="21" xfId="0" applyFont="1" applyBorder="1"/>
    <xf numFmtId="166" fontId="67" fillId="0" borderId="21" xfId="32" applyNumberFormat="1" applyFont="1" applyFill="1" applyBorder="1" applyAlignment="1">
      <alignment horizontal="center" vertical="center"/>
    </xf>
    <xf numFmtId="0" fontId="67" fillId="0" borderId="21" xfId="32" applyNumberFormat="1" applyFont="1" applyFill="1" applyBorder="1" applyAlignment="1">
      <alignment wrapText="1"/>
    </xf>
    <xf numFmtId="3" fontId="67" fillId="8" borderId="21" xfId="30" applyNumberFormat="1" applyFont="1" applyFill="1" applyBorder="1" applyAlignment="1">
      <alignment horizontal="left" vertical="center"/>
    </xf>
    <xf numFmtId="179" fontId="67" fillId="8" borderId="21" xfId="30" applyNumberFormat="1" applyFont="1" applyFill="1" applyBorder="1" applyAlignment="1">
      <alignment horizontal="left" vertical="center"/>
    </xf>
    <xf numFmtId="3" fontId="67" fillId="0" borderId="21" xfId="0" applyNumberFormat="1" applyFont="1" applyFill="1" applyBorder="1" applyAlignment="1">
      <alignment horizontal="left" vertical="center" wrapText="1"/>
    </xf>
    <xf numFmtId="0" fontId="87" fillId="0" borderId="4" xfId="0" applyFont="1" applyFill="1" applyBorder="1" applyAlignment="1">
      <alignment horizontal="left"/>
    </xf>
    <xf numFmtId="3" fontId="67" fillId="6" borderId="21" xfId="30" applyNumberFormat="1" applyFont="1" applyFill="1" applyBorder="1" applyAlignment="1">
      <alignment horizontal="center" vertical="center" wrapText="1"/>
    </xf>
    <xf numFmtId="179" fontId="67" fillId="0" borderId="21" xfId="30" applyNumberFormat="1" applyFont="1" applyBorder="1" applyAlignment="1">
      <alignment horizontal="left" vertical="center" wrapText="1"/>
    </xf>
    <xf numFmtId="0" fontId="67" fillId="0" borderId="21" xfId="0" applyFont="1" applyFill="1" applyBorder="1" applyAlignment="1">
      <alignment horizontal="left" vertical="justify" wrapText="1"/>
    </xf>
    <xf numFmtId="166" fontId="67" fillId="0" borderId="21" xfId="2" quotePrefix="1" applyNumberFormat="1" applyFont="1" applyBorder="1" applyAlignment="1">
      <alignment horizontal="left"/>
    </xf>
    <xf numFmtId="4" fontId="61" fillId="0" borderId="21" xfId="0" applyNumberFormat="1" applyFont="1" applyFill="1" applyBorder="1" applyAlignment="1">
      <alignment horizontal="center" vertical="center" wrapText="1"/>
    </xf>
    <xf numFmtId="49" fontId="61" fillId="0" borderId="21" xfId="0" applyNumberFormat="1" applyFont="1" applyFill="1" applyBorder="1" applyAlignment="1">
      <alignment horizontal="center" vertical="center" wrapText="1"/>
    </xf>
    <xf numFmtId="0" fontId="61" fillId="0" borderId="21" xfId="0" applyFont="1" applyFill="1" applyBorder="1" applyAlignment="1">
      <alignment horizontal="center" vertical="center" wrapText="1"/>
    </xf>
    <xf numFmtId="3" fontId="61" fillId="0" borderId="21" xfId="0" applyNumberFormat="1" applyFont="1" applyFill="1" applyBorder="1" applyAlignment="1">
      <alignment horizontal="center" vertical="center" wrapText="1"/>
    </xf>
    <xf numFmtId="166" fontId="71" fillId="8" borderId="21" xfId="2" applyNumberFormat="1" applyFont="1" applyFill="1" applyBorder="1" applyAlignment="1">
      <alignment horizontal="justify" vertical="center"/>
    </xf>
    <xf numFmtId="4" fontId="85" fillId="8" borderId="21" xfId="2" quotePrefix="1" applyNumberFormat="1" applyFont="1" applyFill="1" applyBorder="1" applyAlignment="1">
      <alignment horizontal="right"/>
    </xf>
    <xf numFmtId="166" fontId="68" fillId="0" borderId="21" xfId="2" applyNumberFormat="1" applyFont="1" applyBorder="1"/>
    <xf numFmtId="49" fontId="68" fillId="0" borderId="21" xfId="13" applyNumberFormat="1" applyFont="1" applyFill="1" applyBorder="1" applyAlignment="1">
      <alignment horizontal="right"/>
    </xf>
    <xf numFmtId="166" fontId="82" fillId="0" borderId="21" xfId="13" applyNumberFormat="1" applyFont="1" applyFill="1" applyBorder="1" applyAlignment="1">
      <alignment wrapText="1"/>
    </xf>
    <xf numFmtId="166" fontId="68" fillId="0" borderId="21" xfId="2" applyNumberFormat="1" applyFont="1" applyBorder="1" applyAlignment="1">
      <alignment vertical="center"/>
    </xf>
    <xf numFmtId="166" fontId="68" fillId="0" borderId="21" xfId="2" applyNumberFormat="1" applyFont="1" applyBorder="1" applyAlignment="1">
      <alignment horizontal="justify" vertical="center"/>
    </xf>
    <xf numFmtId="166" fontId="60" fillId="14" borderId="21" xfId="32" applyNumberFormat="1" applyFont="1" applyFill="1" applyBorder="1" applyAlignment="1">
      <alignment horizontal="center" vertical="center"/>
    </xf>
    <xf numFmtId="0" fontId="68" fillId="0" borderId="21" xfId="13" quotePrefix="1" applyNumberFormat="1" applyFont="1" applyFill="1" applyBorder="1" applyAlignment="1">
      <alignment horizontal="right"/>
    </xf>
    <xf numFmtId="3" fontId="66" fillId="8" borderId="21" xfId="13" applyNumberFormat="1" applyFont="1" applyFill="1" applyBorder="1" applyAlignment="1">
      <alignment horizontal="right"/>
    </xf>
    <xf numFmtId="1" fontId="68" fillId="12" borderId="21" xfId="2" applyNumberFormat="1" applyFont="1" applyFill="1" applyBorder="1" applyAlignment="1">
      <alignment horizontal="left"/>
    </xf>
    <xf numFmtId="179" fontId="68" fillId="12" borderId="21" xfId="2" applyNumberFormat="1" applyFont="1" applyFill="1" applyBorder="1" applyAlignment="1">
      <alignment horizontal="left"/>
    </xf>
    <xf numFmtId="180" fontId="68" fillId="12" borderId="21" xfId="2" applyNumberFormat="1" applyFont="1" applyFill="1" applyBorder="1" applyAlignment="1">
      <alignment horizontal="center"/>
    </xf>
    <xf numFmtId="14" fontId="68" fillId="12" borderId="21" xfId="2" applyNumberFormat="1" applyFont="1" applyFill="1" applyBorder="1" applyAlignment="1">
      <alignment horizontal="center"/>
    </xf>
    <xf numFmtId="3" fontId="66" fillId="12" borderId="21" xfId="13" applyNumberFormat="1" applyFont="1" applyFill="1" applyBorder="1" applyAlignment="1">
      <alignment horizontal="right"/>
    </xf>
    <xf numFmtId="179" fontId="66" fillId="12" borderId="21" xfId="13" applyNumberFormat="1" applyFont="1" applyFill="1" applyBorder="1" applyAlignment="1">
      <alignment horizontal="right"/>
    </xf>
    <xf numFmtId="1" fontId="67" fillId="0" borderId="21" xfId="2" applyNumberFormat="1" applyFont="1" applyBorder="1" applyAlignment="1">
      <alignment horizontal="left"/>
    </xf>
    <xf numFmtId="179" fontId="67" fillId="0" borderId="21" xfId="2" applyNumberFormat="1" applyFont="1" applyBorder="1" applyAlignment="1">
      <alignment horizontal="left"/>
    </xf>
    <xf numFmtId="180" fontId="67" fillId="0" borderId="21" xfId="2" applyNumberFormat="1" applyFont="1" applyBorder="1" applyAlignment="1">
      <alignment horizontal="center"/>
    </xf>
    <xf numFmtId="14" fontId="67" fillId="0" borderId="21" xfId="2" applyNumberFormat="1" applyFont="1" applyBorder="1" applyAlignment="1">
      <alignment horizontal="center"/>
    </xf>
    <xf numFmtId="166" fontId="66" fillId="5" borderId="21" xfId="13" applyNumberFormat="1" applyFont="1" applyFill="1" applyBorder="1" applyAlignment="1">
      <alignment horizontal="center"/>
    </xf>
    <xf numFmtId="179" fontId="66" fillId="5" borderId="21" xfId="13" applyNumberFormat="1" applyFont="1" applyFill="1" applyBorder="1" applyAlignment="1">
      <alignment horizontal="center"/>
    </xf>
    <xf numFmtId="49" fontId="67" fillId="0" borderId="21" xfId="2" applyNumberFormat="1" applyFont="1" applyBorder="1" applyAlignment="1">
      <alignment horizontal="center" vertical="center"/>
    </xf>
    <xf numFmtId="166" fontId="67" fillId="0" borderId="21" xfId="2" applyNumberFormat="1" applyFont="1" applyBorder="1" applyAlignment="1">
      <alignment horizontal="justify" vertical="center" wrapText="1"/>
    </xf>
    <xf numFmtId="3" fontId="67" fillId="0" borderId="21" xfId="2" applyNumberFormat="1" applyFont="1" applyBorder="1" applyAlignment="1">
      <alignment horizontal="right"/>
    </xf>
    <xf numFmtId="166" fontId="82" fillId="0" borderId="21" xfId="13" applyNumberFormat="1" applyFont="1" applyFill="1" applyBorder="1" applyAlignment="1">
      <alignment horizontal="right" vertical="center" wrapText="1"/>
    </xf>
    <xf numFmtId="1" fontId="67" fillId="12" borderId="21" xfId="2" applyNumberFormat="1" applyFont="1" applyFill="1" applyBorder="1" applyAlignment="1">
      <alignment horizontal="left"/>
    </xf>
    <xf numFmtId="180" fontId="67" fillId="12" borderId="21" xfId="2" applyNumberFormat="1" applyFont="1" applyFill="1" applyBorder="1" applyAlignment="1">
      <alignment horizontal="center"/>
    </xf>
    <xf numFmtId="14" fontId="67" fillId="12" borderId="21" xfId="2" applyNumberFormat="1" applyFont="1" applyFill="1" applyBorder="1" applyAlignment="1">
      <alignment horizontal="center"/>
    </xf>
    <xf numFmtId="0" fontId="19" fillId="0" borderId="21" xfId="11" applyBorder="1" applyAlignment="1" applyProtection="1"/>
    <xf numFmtId="166" fontId="68" fillId="0" borderId="21" xfId="2" applyNumberFormat="1" applyFont="1" applyBorder="1" applyAlignment="1">
      <alignment horizontal="justify" vertical="center" wrapText="1"/>
    </xf>
    <xf numFmtId="0" fontId="68" fillId="0" borderId="21" xfId="2" applyNumberFormat="1" applyFont="1" applyBorder="1" applyAlignment="1">
      <alignment horizontal="center" vertical="center"/>
    </xf>
    <xf numFmtId="3" fontId="66" fillId="0" borderId="21" xfId="2" applyNumberFormat="1" applyFont="1" applyFill="1" applyBorder="1" applyAlignment="1">
      <alignment horizontal="right"/>
    </xf>
    <xf numFmtId="1" fontId="67" fillId="0" borderId="21" xfId="2" applyNumberFormat="1" applyFont="1" applyFill="1" applyBorder="1" applyAlignment="1">
      <alignment horizontal="center" vertical="center"/>
    </xf>
    <xf numFmtId="1" fontId="68" fillId="0" borderId="21" xfId="2" applyNumberFormat="1" applyFont="1" applyFill="1" applyBorder="1"/>
    <xf numFmtId="166" fontId="68" fillId="0" borderId="21" xfId="2" applyNumberFormat="1" applyFont="1" applyFill="1" applyBorder="1" applyAlignment="1">
      <alignment horizontal="right"/>
    </xf>
    <xf numFmtId="180" fontId="68" fillId="0" borderId="21" xfId="2" applyNumberFormat="1" applyFont="1" applyFill="1" applyBorder="1" applyAlignment="1">
      <alignment horizontal="center" vertical="center"/>
    </xf>
    <xf numFmtId="180" fontId="68" fillId="0" borderId="21" xfId="0" applyNumberFormat="1" applyFont="1" applyFill="1" applyBorder="1" applyAlignment="1">
      <alignment horizontal="center" vertical="center"/>
    </xf>
    <xf numFmtId="0" fontId="68" fillId="0" borderId="21" xfId="33" applyNumberFormat="1" applyFont="1" applyFill="1" applyBorder="1" applyAlignment="1">
      <alignment horizontal="center" vertical="center" wrapText="1"/>
    </xf>
    <xf numFmtId="3" fontId="66" fillId="5" borderId="21" xfId="13" applyNumberFormat="1" applyFont="1" applyFill="1" applyBorder="1" applyAlignment="1">
      <alignment horizontal="right" vertical="center"/>
    </xf>
    <xf numFmtId="179" fontId="66" fillId="5" borderId="21" xfId="13" applyNumberFormat="1" applyFont="1" applyFill="1" applyBorder="1" applyAlignment="1">
      <alignment horizontal="right" vertical="center"/>
    </xf>
    <xf numFmtId="180" fontId="67" fillId="0" borderId="21" xfId="30" quotePrefix="1" applyNumberFormat="1" applyFont="1" applyFill="1" applyBorder="1" applyAlignment="1">
      <alignment horizontal="center" vertical="center" wrapText="1"/>
    </xf>
    <xf numFmtId="180" fontId="83" fillId="0" borderId="21" xfId="30" applyNumberFormat="1" applyFont="1" applyFill="1" applyBorder="1" applyAlignment="1">
      <alignment horizontal="justify" vertical="center" wrapText="1"/>
    </xf>
    <xf numFmtId="180" fontId="67" fillId="0" borderId="21" xfId="30" applyNumberFormat="1" applyFont="1" applyFill="1" applyBorder="1" applyAlignment="1">
      <alignment horizontal="justify" vertical="center" wrapText="1"/>
    </xf>
    <xf numFmtId="180" fontId="92" fillId="0" borderId="21" xfId="11" applyNumberFormat="1" applyFont="1" applyFill="1" applyBorder="1" applyAlignment="1" applyProtection="1">
      <alignment horizontal="justify" vertical="center" wrapText="1"/>
    </xf>
    <xf numFmtId="3" fontId="66" fillId="0" borderId="21" xfId="1" applyNumberFormat="1" applyFont="1" applyBorder="1" applyAlignment="1">
      <alignment horizontal="center" vertical="center" wrapText="1"/>
    </xf>
    <xf numFmtId="1" fontId="67" fillId="12" borderId="21" xfId="30" applyNumberFormat="1" applyFont="1" applyFill="1" applyBorder="1" applyAlignment="1">
      <alignment horizontal="left" vertical="center" wrapText="1"/>
    </xf>
    <xf numFmtId="180" fontId="67" fillId="12" borderId="21" xfId="0" applyNumberFormat="1" applyFont="1" applyFill="1" applyBorder="1" applyAlignment="1">
      <alignment horizontal="center" vertical="center" wrapText="1"/>
    </xf>
    <xf numFmtId="14" fontId="67" fillId="12" borderId="21" xfId="0" applyNumberFormat="1" applyFont="1" applyFill="1" applyBorder="1" applyAlignment="1">
      <alignment horizontal="center" vertical="center" wrapText="1"/>
    </xf>
    <xf numFmtId="0" fontId="67" fillId="12" borderId="21" xfId="0" applyFont="1" applyFill="1" applyBorder="1" applyAlignment="1">
      <alignment vertical="center" wrapText="1"/>
    </xf>
    <xf numFmtId="0" fontId="67" fillId="12" borderId="21" xfId="30" applyNumberFormat="1" applyFont="1" applyFill="1" applyBorder="1" applyAlignment="1">
      <alignment horizontal="center" vertical="center" wrapText="1"/>
    </xf>
    <xf numFmtId="179" fontId="67" fillId="12" borderId="21" xfId="30" applyNumberFormat="1" applyFont="1" applyFill="1" applyBorder="1" applyAlignment="1">
      <alignment horizontal="center" vertical="center" wrapText="1"/>
    </xf>
    <xf numFmtId="1" fontId="68" fillId="0" borderId="21" xfId="13" applyNumberFormat="1" applyFont="1" applyFill="1" applyBorder="1" applyAlignment="1">
      <alignment horizontal="left" vertical="center"/>
    </xf>
    <xf numFmtId="179" fontId="68" fillId="0" borderId="21" xfId="34" applyNumberFormat="1" applyFont="1" applyBorder="1" applyAlignment="1">
      <alignment horizontal="left" vertical="center"/>
    </xf>
    <xf numFmtId="173" fontId="68" fillId="0" borderId="21" xfId="34" applyNumberFormat="1" applyFont="1" applyBorder="1" applyAlignment="1">
      <alignment horizontal="left" vertical="center"/>
    </xf>
    <xf numFmtId="166" fontId="68" fillId="3" borderId="21" xfId="34" applyNumberFormat="1" applyFont="1" applyFill="1" applyBorder="1" applyAlignment="1">
      <alignment horizontal="center" vertical="center"/>
    </xf>
    <xf numFmtId="166" fontId="68" fillId="0" borderId="21" xfId="34" applyNumberFormat="1" applyFont="1" applyBorder="1" applyAlignment="1">
      <alignment horizontal="center" vertical="center" wrapText="1"/>
    </xf>
    <xf numFmtId="183" fontId="66" fillId="0" borderId="21" xfId="13" applyNumberFormat="1" applyFont="1" applyBorder="1" applyAlignment="1">
      <alignment horizontal="right" vertical="center"/>
    </xf>
    <xf numFmtId="166" fontId="105" fillId="0" borderId="21" xfId="34" applyNumberFormat="1" applyFont="1" applyBorder="1" applyAlignment="1">
      <alignment horizontal="center" vertical="center"/>
    </xf>
    <xf numFmtId="179" fontId="105" fillId="0" borderId="21" xfId="34" applyNumberFormat="1" applyFont="1" applyBorder="1" applyAlignment="1">
      <alignment horizontal="center" vertical="center"/>
    </xf>
    <xf numFmtId="49" fontId="105" fillId="0" borderId="21" xfId="34" applyNumberFormat="1" applyFont="1" applyBorder="1" applyAlignment="1">
      <alignment vertical="center"/>
    </xf>
    <xf numFmtId="3" fontId="12" fillId="0" borderId="21" xfId="31" applyNumberFormat="1" applyFont="1" applyBorder="1" applyAlignment="1">
      <alignment horizontal="center" vertical="center" wrapText="1"/>
    </xf>
    <xf numFmtId="0" fontId="67" fillId="0" borderId="21" xfId="31" applyNumberFormat="1" applyFont="1" applyBorder="1" applyAlignment="1">
      <alignment horizontal="left" vertical="center"/>
    </xf>
    <xf numFmtId="179" fontId="67" fillId="0" borderId="21" xfId="31" applyNumberFormat="1" applyFont="1" applyBorder="1" applyAlignment="1">
      <alignment horizontal="left" vertical="center"/>
    </xf>
    <xf numFmtId="0" fontId="67" fillId="0" borderId="21" xfId="30" applyFont="1" applyBorder="1" applyAlignment="1">
      <alignment horizontal="center" vertical="center" wrapText="1"/>
    </xf>
    <xf numFmtId="3" fontId="67" fillId="0" borderId="21" xfId="1" applyNumberFormat="1" applyFont="1" applyBorder="1" applyAlignment="1">
      <alignment horizontal="center" vertical="center" wrapText="1"/>
    </xf>
    <xf numFmtId="179" fontId="67" fillId="0" borderId="21" xfId="1" applyNumberFormat="1" applyFont="1" applyBorder="1" applyAlignment="1">
      <alignment horizontal="center" vertical="center" wrapText="1"/>
    </xf>
    <xf numFmtId="49" fontId="67" fillId="0" borderId="21" xfId="1" applyNumberFormat="1" applyFont="1" applyBorder="1" applyAlignment="1">
      <alignment horizontal="center" vertical="center" wrapText="1"/>
    </xf>
    <xf numFmtId="3" fontId="67" fillId="0" borderId="21" xfId="1" applyNumberFormat="1" applyFont="1" applyBorder="1" applyAlignment="1">
      <alignment horizontal="justify" vertical="center" wrapText="1"/>
    </xf>
    <xf numFmtId="3" fontId="67" fillId="0" borderId="21" xfId="1" applyNumberFormat="1" applyFont="1" applyBorder="1" applyAlignment="1">
      <alignment horizontal="left" vertical="center" wrapText="1"/>
    </xf>
    <xf numFmtId="0" fontId="68" fillId="0" borderId="21" xfId="13" applyFont="1" applyBorder="1" applyAlignment="1">
      <alignment horizontal="right"/>
    </xf>
    <xf numFmtId="1" fontId="12" fillId="0" borderId="21" xfId="31" applyNumberFormat="1" applyFont="1" applyBorder="1" applyAlignment="1">
      <alignment vertical="center" wrapText="1"/>
    </xf>
    <xf numFmtId="173" fontId="12" fillId="0" borderId="21" xfId="31" applyNumberFormat="1" applyFont="1" applyBorder="1" applyAlignment="1">
      <alignment vertical="center" wrapText="1"/>
    </xf>
    <xf numFmtId="0" fontId="12" fillId="0" borderId="21" xfId="31" applyNumberFormat="1" applyFont="1" applyBorder="1" applyAlignment="1">
      <alignment vertical="center" wrapText="1"/>
    </xf>
    <xf numFmtId="14" fontId="12" fillId="0" borderId="21" xfId="31" applyNumberFormat="1" applyFont="1" applyBorder="1" applyAlignment="1">
      <alignment vertical="center" wrapText="1"/>
    </xf>
    <xf numFmtId="166" fontId="68" fillId="2" borderId="21" xfId="2" applyNumberFormat="1" applyFont="1" applyFill="1" applyBorder="1" applyAlignment="1">
      <alignment horizontal="center"/>
    </xf>
    <xf numFmtId="1" fontId="68" fillId="2" borderId="21" xfId="2" applyNumberFormat="1" applyFont="1" applyFill="1" applyBorder="1" applyAlignment="1">
      <alignment horizontal="left"/>
    </xf>
    <xf numFmtId="179" fontId="68" fillId="2" borderId="21" xfId="2" applyNumberFormat="1" applyFont="1" applyFill="1" applyBorder="1" applyAlignment="1">
      <alignment horizontal="left"/>
    </xf>
    <xf numFmtId="180" fontId="68" fillId="2" borderId="21" xfId="2" applyNumberFormat="1" applyFont="1" applyFill="1" applyBorder="1" applyAlignment="1">
      <alignment horizontal="center"/>
    </xf>
    <xf numFmtId="14" fontId="68" fillId="2" borderId="21" xfId="2" applyNumberFormat="1" applyFont="1" applyFill="1" applyBorder="1" applyAlignment="1">
      <alignment horizontal="center"/>
    </xf>
    <xf numFmtId="0" fontId="68" fillId="2" borderId="21" xfId="2" applyNumberFormat="1" applyFont="1" applyFill="1" applyBorder="1" applyAlignment="1">
      <alignment horizontal="center"/>
    </xf>
    <xf numFmtId="166" fontId="17" fillId="2" borderId="21" xfId="2" applyNumberFormat="1" applyFont="1" applyFill="1" applyBorder="1"/>
    <xf numFmtId="166" fontId="73" fillId="2" borderId="21" xfId="2" applyNumberFormat="1" applyFont="1" applyFill="1" applyBorder="1" applyAlignment="1">
      <alignment horizontal="center" vertical="center"/>
    </xf>
    <xf numFmtId="166" fontId="68" fillId="2" borderId="21" xfId="2" applyNumberFormat="1" applyFont="1" applyFill="1" applyBorder="1" applyAlignment="1">
      <alignment horizontal="center" vertical="center" wrapText="1"/>
    </xf>
    <xf numFmtId="3" fontId="12" fillId="2" borderId="21" xfId="13" applyNumberFormat="1" applyFont="1" applyFill="1" applyBorder="1" applyAlignment="1">
      <alignment horizontal="right"/>
    </xf>
    <xf numFmtId="179" fontId="12" fillId="2" borderId="21" xfId="13" applyNumberFormat="1" applyFont="1" applyFill="1" applyBorder="1" applyAlignment="1">
      <alignment horizontal="right"/>
    </xf>
    <xf numFmtId="166" fontId="68" fillId="2" borderId="21" xfId="2" applyNumberFormat="1" applyFont="1" applyFill="1" applyBorder="1" applyAlignment="1">
      <alignment horizontal="center" vertical="center"/>
    </xf>
    <xf numFmtId="179" fontId="68" fillId="2" borderId="21" xfId="2" applyNumberFormat="1" applyFont="1" applyFill="1" applyBorder="1" applyAlignment="1">
      <alignment horizontal="center" vertical="center"/>
    </xf>
    <xf numFmtId="49" fontId="68" fillId="2" borderId="21" xfId="2" applyNumberFormat="1" applyFont="1" applyFill="1" applyBorder="1" applyAlignment="1">
      <alignment horizontal="center" vertical="center"/>
    </xf>
    <xf numFmtId="166" fontId="68" fillId="2" borderId="21" xfId="2" applyNumberFormat="1" applyFont="1" applyFill="1" applyBorder="1" applyAlignment="1">
      <alignment horizontal="justify" vertical="center"/>
    </xf>
    <xf numFmtId="4" fontId="85" fillId="0" borderId="21" xfId="2" applyNumberFormat="1" applyFont="1" applyFill="1" applyBorder="1" applyAlignment="1">
      <alignment horizontal="right"/>
    </xf>
    <xf numFmtId="1" fontId="68" fillId="13" borderId="21" xfId="34" quotePrefix="1" applyNumberFormat="1" applyFont="1" applyFill="1" applyBorder="1" applyAlignment="1">
      <alignment horizontal="left"/>
    </xf>
    <xf numFmtId="1" fontId="67" fillId="13" borderId="21" xfId="31" applyNumberFormat="1" applyFont="1" applyFill="1" applyBorder="1" applyAlignment="1">
      <alignment horizontal="left" vertical="center"/>
    </xf>
    <xf numFmtId="179" fontId="67" fillId="13" borderId="21" xfId="31" applyNumberFormat="1" applyFont="1" applyFill="1" applyBorder="1" applyAlignment="1">
      <alignment horizontal="left" vertical="center"/>
    </xf>
    <xf numFmtId="180" fontId="67" fillId="13" borderId="21" xfId="31" applyNumberFormat="1" applyFont="1" applyFill="1" applyBorder="1" applyAlignment="1">
      <alignment horizontal="left" vertical="center"/>
    </xf>
    <xf numFmtId="14" fontId="67" fillId="13" borderId="21" xfId="31" applyNumberFormat="1" applyFont="1" applyFill="1" applyBorder="1" applyAlignment="1">
      <alignment horizontal="left" vertical="center"/>
    </xf>
    <xf numFmtId="0" fontId="67" fillId="13" borderId="21" xfId="31" applyNumberFormat="1" applyFont="1" applyFill="1" applyBorder="1" applyAlignment="1">
      <alignment horizontal="left" vertical="center"/>
    </xf>
    <xf numFmtId="0" fontId="67" fillId="13" borderId="21" xfId="31" applyFont="1" applyFill="1" applyBorder="1" applyAlignment="1">
      <alignment horizontal="left" vertical="center" wrapText="1"/>
    </xf>
    <xf numFmtId="0" fontId="67" fillId="13" borderId="21" xfId="0" applyFont="1" applyFill="1" applyBorder="1" applyAlignment="1">
      <alignment horizontal="center" vertical="center" wrapText="1"/>
    </xf>
    <xf numFmtId="0" fontId="67" fillId="13" borderId="21" xfId="30" applyFont="1" applyFill="1" applyBorder="1" applyAlignment="1">
      <alignment horizontal="center" vertical="center" wrapText="1"/>
    </xf>
    <xf numFmtId="3" fontId="66" fillId="13" borderId="21" xfId="13" applyNumberFormat="1" applyFont="1" applyFill="1" applyBorder="1" applyAlignment="1">
      <alignment horizontal="right"/>
    </xf>
    <xf numFmtId="179" fontId="66" fillId="13" borderId="21" xfId="13" applyNumberFormat="1" applyFont="1" applyFill="1" applyBorder="1" applyAlignment="1">
      <alignment horizontal="right"/>
    </xf>
    <xf numFmtId="3" fontId="67" fillId="13" borderId="21" xfId="1" applyNumberFormat="1" applyFont="1" applyFill="1" applyBorder="1" applyAlignment="1">
      <alignment horizontal="center" vertical="center" wrapText="1"/>
    </xf>
    <xf numFmtId="179" fontId="67" fillId="13" borderId="21" xfId="1" applyNumberFormat="1" applyFont="1" applyFill="1" applyBorder="1" applyAlignment="1">
      <alignment horizontal="center" vertical="center" wrapText="1"/>
    </xf>
    <xf numFmtId="49" fontId="67" fillId="13" borderId="21" xfId="1" applyNumberFormat="1" applyFont="1" applyFill="1" applyBorder="1" applyAlignment="1">
      <alignment horizontal="center" vertical="center" wrapText="1"/>
    </xf>
    <xf numFmtId="3" fontId="67" fillId="13" borderId="21" xfId="1" applyNumberFormat="1" applyFont="1" applyFill="1" applyBorder="1" applyAlignment="1">
      <alignment horizontal="justify" vertical="center" wrapText="1"/>
    </xf>
    <xf numFmtId="3" fontId="67" fillId="13" borderId="21" xfId="1" applyNumberFormat="1" applyFont="1" applyFill="1" applyBorder="1" applyAlignment="1">
      <alignment horizontal="left" vertical="center" wrapText="1"/>
    </xf>
    <xf numFmtId="4" fontId="106" fillId="13" borderId="21" xfId="2" applyNumberFormat="1" applyFont="1" applyFill="1" applyBorder="1" applyAlignment="1">
      <alignment horizontal="right"/>
    </xf>
    <xf numFmtId="49" fontId="67" fillId="13" borderId="21" xfId="13" applyNumberFormat="1" applyFont="1" applyFill="1" applyBorder="1" applyAlignment="1">
      <alignment horizontal="center" vertical="center" wrapText="1"/>
    </xf>
    <xf numFmtId="0" fontId="68" fillId="13" borderId="21" xfId="13" applyFont="1" applyFill="1" applyBorder="1" applyAlignment="1">
      <alignment horizontal="right"/>
    </xf>
    <xf numFmtId="0" fontId="82" fillId="13" borderId="21" xfId="13" applyFont="1" applyFill="1" applyBorder="1" applyAlignment="1">
      <alignment horizontal="justify" vertical="center" wrapText="1"/>
    </xf>
    <xf numFmtId="0" fontId="68" fillId="13" borderId="21" xfId="13" applyFont="1" applyFill="1" applyBorder="1" applyAlignment="1">
      <alignment horizontal="justify" vertical="center" wrapText="1"/>
    </xf>
    <xf numFmtId="166" fontId="68" fillId="13" borderId="21" xfId="13" applyNumberFormat="1" applyFont="1" applyFill="1" applyBorder="1" applyAlignment="1">
      <alignment wrapText="1"/>
    </xf>
    <xf numFmtId="166" fontId="67" fillId="13" borderId="21" xfId="13" applyNumberFormat="1" applyFont="1" applyFill="1" applyBorder="1" applyAlignment="1">
      <alignment horizontal="left" vertical="center" wrapText="1"/>
    </xf>
    <xf numFmtId="0" fontId="0" fillId="13" borderId="0" xfId="0" applyFill="1"/>
    <xf numFmtId="166" fontId="72" fillId="15" borderId="26" xfId="2" quotePrefix="1" applyNumberFormat="1" applyFont="1" applyFill="1" applyBorder="1" applyAlignment="1">
      <alignment horizontal="center" vertical="center"/>
    </xf>
    <xf numFmtId="1" fontId="72" fillId="15" borderId="26" xfId="30" applyNumberFormat="1" applyFont="1" applyFill="1" applyBorder="1" applyAlignment="1">
      <alignment horizontal="left" vertical="center" wrapText="1"/>
    </xf>
    <xf numFmtId="179" fontId="72" fillId="15" borderId="26" xfId="30" applyNumberFormat="1" applyFont="1" applyFill="1" applyBorder="1" applyAlignment="1">
      <alignment horizontal="left" vertical="center" wrapText="1"/>
    </xf>
    <xf numFmtId="180" fontId="72" fillId="15" borderId="26" xfId="30" applyNumberFormat="1" applyFont="1" applyFill="1" applyBorder="1" applyAlignment="1">
      <alignment horizontal="left" vertical="center" wrapText="1"/>
    </xf>
    <xf numFmtId="14" fontId="72" fillId="15" borderId="26" xfId="30" applyNumberFormat="1" applyFont="1" applyFill="1" applyBorder="1" applyAlignment="1">
      <alignment horizontal="left" vertical="center" wrapText="1"/>
    </xf>
    <xf numFmtId="0" fontId="72" fillId="15" borderId="26" xfId="30" applyNumberFormat="1" applyFont="1" applyFill="1" applyBorder="1" applyAlignment="1">
      <alignment horizontal="left" vertical="center" wrapText="1"/>
    </xf>
    <xf numFmtId="166" fontId="79" fillId="15" borderId="26" xfId="2" applyNumberFormat="1" applyFont="1" applyFill="1" applyBorder="1" applyAlignment="1">
      <alignment horizontal="center"/>
    </xf>
    <xf numFmtId="0" fontId="72" fillId="15" borderId="26" xfId="0" applyFont="1" applyFill="1" applyBorder="1" applyAlignment="1">
      <alignment horizontal="center" vertical="center" wrapText="1"/>
    </xf>
    <xf numFmtId="179" fontId="72" fillId="15" borderId="26" xfId="2" quotePrefix="1" applyNumberFormat="1" applyFont="1" applyFill="1" applyBorder="1" applyAlignment="1">
      <alignment horizontal="center" vertical="center"/>
    </xf>
    <xf numFmtId="166" fontId="72" fillId="15" borderId="26" xfId="13" applyNumberFormat="1" applyFont="1" applyFill="1" applyBorder="1" applyAlignment="1">
      <alignment horizontal="center" vertical="center"/>
    </xf>
    <xf numFmtId="179" fontId="72" fillId="15" borderId="26" xfId="13" applyNumberFormat="1" applyFont="1" applyFill="1" applyBorder="1" applyAlignment="1">
      <alignment horizontal="center" vertical="center"/>
    </xf>
    <xf numFmtId="49" fontId="72" fillId="15" borderId="26" xfId="13" applyNumberFormat="1" applyFont="1" applyFill="1" applyBorder="1" applyAlignment="1">
      <alignment horizontal="center" vertical="center"/>
    </xf>
    <xf numFmtId="0" fontId="72" fillId="15" borderId="26" xfId="0" applyFont="1" applyFill="1" applyBorder="1" applyAlignment="1">
      <alignment horizontal="justify" vertical="center" wrapText="1"/>
    </xf>
    <xf numFmtId="3" fontId="72" fillId="15" borderId="26" xfId="2" quotePrefix="1" applyNumberFormat="1" applyFont="1" applyFill="1" applyBorder="1" applyAlignment="1">
      <alignment horizontal="center" vertical="center"/>
    </xf>
    <xf numFmtId="4" fontId="72" fillId="15" borderId="26" xfId="2" quotePrefix="1" applyNumberFormat="1" applyFont="1" applyFill="1" applyBorder="1" applyAlignment="1">
      <alignment horizontal="center" vertical="center"/>
    </xf>
    <xf numFmtId="49" fontId="72" fillId="15" borderId="26" xfId="13" applyNumberFormat="1" applyFont="1" applyFill="1" applyBorder="1" applyAlignment="1">
      <alignment horizontal="left"/>
    </xf>
    <xf numFmtId="0" fontId="90" fillId="15" borderId="26" xfId="13" applyFont="1" applyFill="1" applyBorder="1" applyAlignment="1">
      <alignment horizontal="justify" vertical="center" wrapText="1"/>
    </xf>
    <xf numFmtId="0" fontId="72" fillId="15" borderId="26" xfId="13" applyFont="1" applyFill="1" applyBorder="1" applyAlignment="1">
      <alignment horizontal="justify" vertical="center" wrapText="1"/>
    </xf>
    <xf numFmtId="166" fontId="72" fillId="15" borderId="26" xfId="13" applyNumberFormat="1" applyFont="1" applyFill="1" applyBorder="1" applyAlignment="1">
      <alignment horizontal="left" wrapText="1"/>
    </xf>
    <xf numFmtId="166" fontId="72" fillId="15" borderId="26" xfId="13" applyNumberFormat="1" applyFont="1" applyFill="1" applyBorder="1" applyAlignment="1">
      <alignment horizontal="left" vertical="center" wrapText="1"/>
    </xf>
    <xf numFmtId="1" fontId="68" fillId="0" borderId="0" xfId="34" quotePrefix="1" applyNumberFormat="1" applyFont="1" applyFill="1" applyBorder="1" applyAlignment="1">
      <alignment horizontal="left"/>
    </xf>
    <xf numFmtId="1" fontId="67" fillId="0" borderId="0" xfId="31" applyNumberFormat="1" applyFont="1" applyBorder="1" applyAlignment="1">
      <alignment horizontal="left" vertical="center"/>
    </xf>
    <xf numFmtId="179" fontId="67" fillId="0" borderId="0" xfId="31" applyNumberFormat="1" applyFont="1" applyBorder="1" applyAlignment="1">
      <alignment horizontal="left" vertical="center"/>
    </xf>
    <xf numFmtId="180" fontId="67" fillId="0" borderId="0" xfId="31" applyNumberFormat="1" applyFont="1" applyBorder="1" applyAlignment="1">
      <alignment horizontal="left" vertical="center"/>
    </xf>
    <xf numFmtId="14" fontId="67" fillId="0" borderId="0" xfId="31" applyNumberFormat="1" applyFont="1" applyBorder="1" applyAlignment="1">
      <alignment horizontal="left" vertical="center"/>
    </xf>
    <xf numFmtId="0" fontId="67" fillId="0" borderId="0" xfId="31" applyNumberFormat="1" applyFont="1" applyBorder="1" applyAlignment="1">
      <alignment horizontal="left" vertical="center"/>
    </xf>
    <xf numFmtId="0" fontId="67" fillId="0" borderId="0" xfId="31" applyFont="1" applyBorder="1" applyAlignment="1">
      <alignment horizontal="left" vertical="center" wrapText="1"/>
    </xf>
    <xf numFmtId="0" fontId="67" fillId="0" borderId="0" xfId="0" applyFont="1" applyBorder="1" applyAlignment="1">
      <alignment horizontal="center" vertical="center" wrapText="1"/>
    </xf>
    <xf numFmtId="0" fontId="67" fillId="0" borderId="0" xfId="30" applyFont="1" applyBorder="1" applyAlignment="1">
      <alignment horizontal="center" vertical="center" wrapText="1"/>
    </xf>
    <xf numFmtId="3" fontId="66" fillId="5" borderId="0" xfId="13" applyNumberFormat="1" applyFont="1" applyFill="1" applyBorder="1" applyAlignment="1">
      <alignment horizontal="right"/>
    </xf>
    <xf numFmtId="179" fontId="66" fillId="5" borderId="0" xfId="13" applyNumberFormat="1" applyFont="1" applyFill="1" applyBorder="1" applyAlignment="1">
      <alignment horizontal="right"/>
    </xf>
    <xf numFmtId="3" fontId="67" fillId="0" borderId="0" xfId="1" applyNumberFormat="1" applyFont="1" applyBorder="1" applyAlignment="1">
      <alignment horizontal="center" vertical="center" wrapText="1"/>
    </xf>
    <xf numFmtId="179" fontId="67" fillId="0" borderId="0" xfId="1" applyNumberFormat="1" applyFont="1" applyBorder="1" applyAlignment="1">
      <alignment horizontal="center" vertical="center" wrapText="1"/>
    </xf>
    <xf numFmtId="49" fontId="67" fillId="0" borderId="0" xfId="1" applyNumberFormat="1" applyFont="1" applyBorder="1" applyAlignment="1">
      <alignment horizontal="center" vertical="center" wrapText="1"/>
    </xf>
    <xf numFmtId="3" fontId="67" fillId="0" borderId="0" xfId="1" applyNumberFormat="1" applyFont="1" applyBorder="1" applyAlignment="1">
      <alignment horizontal="justify" vertical="center" wrapText="1"/>
    </xf>
    <xf numFmtId="3" fontId="67" fillId="0" borderId="0" xfId="1" applyNumberFormat="1" applyFont="1" applyBorder="1" applyAlignment="1">
      <alignment horizontal="left" vertical="center" wrapText="1"/>
    </xf>
    <xf numFmtId="4" fontId="106" fillId="0" borderId="0" xfId="2" applyNumberFormat="1" applyFont="1" applyFill="1" applyBorder="1" applyAlignment="1">
      <alignment horizontal="right"/>
    </xf>
    <xf numFmtId="49" fontId="67" fillId="0" borderId="0" xfId="13" applyNumberFormat="1" applyFont="1" applyBorder="1" applyAlignment="1">
      <alignment horizontal="center" vertical="center"/>
    </xf>
    <xf numFmtId="0" fontId="68" fillId="0" borderId="0" xfId="13" applyFont="1" applyBorder="1" applyAlignment="1">
      <alignment horizontal="right"/>
    </xf>
    <xf numFmtId="0" fontId="82" fillId="0" borderId="0" xfId="13" applyFont="1" applyBorder="1" applyAlignment="1">
      <alignment horizontal="justify" vertical="center" wrapText="1"/>
    </xf>
    <xf numFmtId="0" fontId="68" fillId="0" borderId="0" xfId="13" applyFont="1" applyBorder="1" applyAlignment="1">
      <alignment horizontal="justify" vertical="center" wrapText="1"/>
    </xf>
    <xf numFmtId="166" fontId="68" fillId="0" borderId="0" xfId="13" applyNumberFormat="1" applyFont="1" applyFill="1" applyBorder="1" applyAlignment="1">
      <alignment wrapText="1"/>
    </xf>
    <xf numFmtId="166" fontId="67" fillId="8" borderId="0" xfId="13" applyNumberFormat="1" applyFont="1" applyFill="1" applyBorder="1" applyAlignment="1">
      <alignment horizontal="left" vertical="center" wrapText="1"/>
    </xf>
    <xf numFmtId="166" fontId="68" fillId="0" borderId="0" xfId="2" quotePrefix="1" applyNumberFormat="1" applyFont="1" applyBorder="1" applyAlignment="1"/>
    <xf numFmtId="1" fontId="68" fillId="0" borderId="0" xfId="12" applyNumberFormat="1" applyFont="1" applyBorder="1" applyAlignment="1">
      <alignment horizontal="left"/>
    </xf>
    <xf numFmtId="179" fontId="68" fillId="0" borderId="0" xfId="12" applyNumberFormat="1" applyFont="1" applyBorder="1" applyAlignment="1">
      <alignment horizontal="left"/>
    </xf>
    <xf numFmtId="180" fontId="68" fillId="0" borderId="0" xfId="12" applyNumberFormat="1" applyFont="1" applyBorder="1" applyAlignment="1">
      <alignment horizontal="center"/>
    </xf>
    <xf numFmtId="14" fontId="68" fillId="0" borderId="0" xfId="12" applyNumberFormat="1" applyFont="1" applyBorder="1" applyAlignment="1">
      <alignment horizontal="center"/>
    </xf>
    <xf numFmtId="0" fontId="68" fillId="0" borderId="0" xfId="12" applyNumberFormat="1" applyFont="1" applyBorder="1" applyAlignment="1">
      <alignment horizontal="center"/>
    </xf>
    <xf numFmtId="166" fontId="68" fillId="0" borderId="0" xfId="12" applyNumberFormat="1" applyFont="1" applyBorder="1"/>
    <xf numFmtId="166" fontId="68" fillId="0" borderId="0" xfId="12" applyNumberFormat="1" applyFont="1" applyBorder="1" applyAlignment="1">
      <alignment horizontal="center" vertical="center"/>
    </xf>
    <xf numFmtId="166" fontId="68" fillId="0" borderId="0" xfId="2" applyNumberFormat="1" applyFont="1" applyFill="1" applyBorder="1" applyAlignment="1">
      <alignment horizontal="center" vertical="center" wrapText="1"/>
    </xf>
    <xf numFmtId="2" fontId="12" fillId="0" borderId="0" xfId="13" applyNumberFormat="1" applyFont="1" applyBorder="1" applyAlignment="1">
      <alignment horizontal="right"/>
    </xf>
    <xf numFmtId="179" fontId="12" fillId="0" borderId="0" xfId="13" applyNumberFormat="1" applyFont="1" applyBorder="1" applyAlignment="1">
      <alignment horizontal="right"/>
    </xf>
    <xf numFmtId="166" fontId="68" fillId="0" borderId="0" xfId="2" applyNumberFormat="1" applyFont="1" applyBorder="1" applyAlignment="1">
      <alignment horizontal="center" vertical="center"/>
    </xf>
    <xf numFmtId="179" fontId="68" fillId="0" borderId="0" xfId="2" applyNumberFormat="1" applyFont="1" applyBorder="1" applyAlignment="1">
      <alignment horizontal="center" vertical="center"/>
    </xf>
    <xf numFmtId="49" fontId="68" fillId="0" borderId="0" xfId="2" applyNumberFormat="1" applyFont="1" applyBorder="1" applyAlignment="1">
      <alignment horizontal="center" vertical="center"/>
    </xf>
    <xf numFmtId="166" fontId="68" fillId="0" borderId="0" xfId="12" applyNumberFormat="1" applyFont="1" applyBorder="1" applyAlignment="1">
      <alignment horizontal="left"/>
    </xf>
    <xf numFmtId="3" fontId="107" fillId="0" borderId="0" xfId="2" applyNumberFormat="1" applyFont="1" applyFill="1" applyBorder="1" applyAlignment="1">
      <alignment horizontal="right"/>
    </xf>
    <xf numFmtId="4" fontId="85" fillId="0" borderId="0" xfId="2" applyNumberFormat="1" applyFont="1" applyFill="1" applyBorder="1" applyAlignment="1">
      <alignment horizontal="right"/>
    </xf>
    <xf numFmtId="49" fontId="67" fillId="0" borderId="0" xfId="13" applyNumberFormat="1" applyFont="1" applyBorder="1" applyAlignment="1">
      <alignment horizontal="center" vertical="center" wrapText="1"/>
    </xf>
    <xf numFmtId="0" fontId="82" fillId="0" borderId="21" xfId="11" applyFont="1" applyFill="1" applyBorder="1" applyAlignment="1" applyProtection="1">
      <alignment vertical="center" wrapText="1"/>
    </xf>
    <xf numFmtId="0" fontId="68" fillId="0" borderId="21" xfId="11" applyFont="1" applyFill="1" applyBorder="1" applyAlignment="1" applyProtection="1">
      <alignment vertical="center" wrapText="1"/>
    </xf>
    <xf numFmtId="166" fontId="68" fillId="0" borderId="0" xfId="13" applyNumberFormat="1" applyFont="1" applyFill="1" applyBorder="1"/>
    <xf numFmtId="166" fontId="68" fillId="8" borderId="0" xfId="13" applyNumberFormat="1" applyFont="1" applyFill="1" applyBorder="1"/>
    <xf numFmtId="185" fontId="108" fillId="0" borderId="0" xfId="2" applyNumberFormat="1" applyFont="1" applyBorder="1" applyAlignment="1">
      <alignment horizontal="left"/>
    </xf>
    <xf numFmtId="1" fontId="108" fillId="0" borderId="0" xfId="2" applyNumberFormat="1" applyFont="1" applyBorder="1" applyAlignment="1">
      <alignment horizontal="left"/>
    </xf>
    <xf numFmtId="179" fontId="108" fillId="0" borderId="0" xfId="2" applyNumberFormat="1" applyFont="1" applyBorder="1" applyAlignment="1">
      <alignment horizontal="left"/>
    </xf>
    <xf numFmtId="180" fontId="108" fillId="0" borderId="0" xfId="2" applyNumberFormat="1" applyFont="1" applyBorder="1" applyAlignment="1">
      <alignment horizontal="left"/>
    </xf>
    <xf numFmtId="0" fontId="108" fillId="0" borderId="0" xfId="2" applyNumberFormat="1" applyFont="1" applyBorder="1" applyAlignment="1">
      <alignment horizontal="left"/>
    </xf>
    <xf numFmtId="14" fontId="108" fillId="0" borderId="0" xfId="2" applyNumberFormat="1" applyFont="1" applyBorder="1" applyAlignment="1">
      <alignment horizontal="left"/>
    </xf>
    <xf numFmtId="185" fontId="108" fillId="0" borderId="0" xfId="2" applyNumberFormat="1" applyFont="1" applyBorder="1" applyAlignment="1">
      <alignment horizontal="center" vertical="center"/>
    </xf>
    <xf numFmtId="166" fontId="68" fillId="0" borderId="0" xfId="12" applyNumberFormat="1" applyFont="1" applyBorder="1" applyAlignment="1">
      <alignment horizontal="center" vertical="center" wrapText="1"/>
    </xf>
    <xf numFmtId="3" fontId="82" fillId="0" borderId="0" xfId="2" applyNumberFormat="1" applyFont="1" applyFill="1" applyBorder="1" applyAlignment="1">
      <alignment horizontal="right"/>
    </xf>
    <xf numFmtId="4" fontId="85" fillId="0" borderId="0" xfId="2" applyNumberFormat="1" applyFont="1" applyBorder="1" applyAlignment="1">
      <alignment horizontal="right"/>
    </xf>
    <xf numFmtId="49" fontId="67" fillId="0" borderId="0" xfId="13" applyNumberFormat="1" applyFont="1" applyAlignment="1">
      <alignment horizontal="center" vertical="center"/>
    </xf>
    <xf numFmtId="0" fontId="68" fillId="0" borderId="0" xfId="13" applyNumberFormat="1" applyFont="1" applyAlignment="1">
      <alignment horizontal="right"/>
    </xf>
    <xf numFmtId="0" fontId="82" fillId="0" borderId="0" xfId="13" applyFont="1" applyAlignment="1">
      <alignment horizontal="justify" vertical="center" wrapText="1"/>
    </xf>
    <xf numFmtId="0" fontId="68" fillId="0" borderId="0" xfId="13" applyFont="1" applyAlignment="1">
      <alignment horizontal="justify" vertical="center" wrapText="1"/>
    </xf>
    <xf numFmtId="166" fontId="68" fillId="0" borderId="0" xfId="2" applyNumberFormat="1" applyFont="1" applyBorder="1" applyAlignment="1">
      <alignment horizontal="center"/>
    </xf>
    <xf numFmtId="1" fontId="109" fillId="0" borderId="0" xfId="0" applyNumberFormat="1" applyFont="1" applyAlignment="1">
      <alignment horizontal="left"/>
    </xf>
    <xf numFmtId="179" fontId="109" fillId="0" borderId="0" xfId="0" applyNumberFormat="1" applyFont="1" applyAlignment="1">
      <alignment horizontal="left"/>
    </xf>
    <xf numFmtId="180" fontId="109" fillId="0" borderId="0" xfId="0" applyNumberFormat="1" applyFont="1" applyAlignment="1">
      <alignment horizontal="left"/>
    </xf>
    <xf numFmtId="0" fontId="109" fillId="0" borderId="0" xfId="0" applyFont="1" applyAlignment="1">
      <alignment horizontal="left"/>
    </xf>
    <xf numFmtId="0" fontId="109" fillId="0" borderId="0" xfId="0" applyNumberFormat="1" applyFont="1" applyAlignment="1">
      <alignment horizontal="left"/>
    </xf>
    <xf numFmtId="14" fontId="109" fillId="0" borderId="0" xfId="0" applyNumberFormat="1" applyFont="1" applyAlignment="1">
      <alignment horizontal="left"/>
    </xf>
    <xf numFmtId="0" fontId="110" fillId="0" borderId="0" xfId="0" applyFont="1" applyAlignment="1">
      <alignment horizontal="center" vertical="center"/>
    </xf>
    <xf numFmtId="3" fontId="68" fillId="0" borderId="0" xfId="2" applyNumberFormat="1" applyFont="1" applyBorder="1" applyAlignment="1">
      <alignment horizontal="right"/>
    </xf>
    <xf numFmtId="166" fontId="68" fillId="0" borderId="0" xfId="2" applyNumberFormat="1" applyFont="1" applyBorder="1" applyAlignment="1">
      <alignment horizontal="center" vertical="center" wrapText="1"/>
    </xf>
    <xf numFmtId="2" fontId="12" fillId="0" borderId="0" xfId="2" applyNumberFormat="1" applyFont="1" applyBorder="1" applyAlignment="1">
      <alignment horizontal="right"/>
    </xf>
    <xf numFmtId="179" fontId="12" fillId="0" borderId="0" xfId="2" applyNumberFormat="1" applyFont="1" applyBorder="1" applyAlignment="1">
      <alignment horizontal="right"/>
    </xf>
    <xf numFmtId="166" fontId="68" fillId="0" borderId="0" xfId="2" applyNumberFormat="1" applyFont="1" applyBorder="1"/>
    <xf numFmtId="4" fontId="111" fillId="0" borderId="0" xfId="13" applyNumberFormat="1" applyFont="1" applyFill="1" applyAlignment="1">
      <alignment horizontal="right"/>
    </xf>
    <xf numFmtId="0" fontId="68" fillId="0" borderId="0" xfId="0" applyFont="1" applyBorder="1" applyAlignment="1">
      <alignment horizontal="center"/>
    </xf>
    <xf numFmtId="2" fontId="65" fillId="0" borderId="0" xfId="13" applyNumberFormat="1" applyFont="1" applyAlignment="1">
      <alignment horizontal="right"/>
    </xf>
    <xf numFmtId="179" fontId="65" fillId="0" borderId="0" xfId="13" applyNumberFormat="1" applyFont="1" applyAlignment="1">
      <alignment horizontal="right"/>
    </xf>
    <xf numFmtId="0" fontId="68" fillId="0" borderId="0" xfId="13" applyFont="1" applyAlignment="1">
      <alignment horizontal="center" vertical="center"/>
    </xf>
    <xf numFmtId="179" fontId="68" fillId="0" borderId="0" xfId="13" applyNumberFormat="1" applyFont="1" applyAlignment="1">
      <alignment horizontal="center" vertical="center"/>
    </xf>
    <xf numFmtId="49" fontId="64" fillId="0" borderId="0" xfId="13" applyNumberFormat="1" applyFont="1" applyAlignment="1">
      <alignment horizontal="center" vertical="center"/>
    </xf>
    <xf numFmtId="0" fontId="64" fillId="0" borderId="0" xfId="13" applyFont="1"/>
    <xf numFmtId="1" fontId="109" fillId="0" borderId="0" xfId="2" applyNumberFormat="1" applyFont="1" applyBorder="1" applyAlignment="1">
      <alignment horizontal="left"/>
    </xf>
    <xf numFmtId="179" fontId="68" fillId="0" borderId="0" xfId="2" applyNumberFormat="1" applyFont="1" applyBorder="1" applyAlignment="1">
      <alignment horizontal="left"/>
    </xf>
    <xf numFmtId="180" fontId="68" fillId="0" borderId="0" xfId="2" applyNumberFormat="1" applyFont="1" applyBorder="1" applyAlignment="1">
      <alignment horizontal="center"/>
    </xf>
    <xf numFmtId="14" fontId="68" fillId="0" borderId="0" xfId="2" applyNumberFormat="1" applyFont="1" applyBorder="1" applyAlignment="1">
      <alignment horizontal="center"/>
    </xf>
    <xf numFmtId="0" fontId="68" fillId="0" borderId="0" xfId="2" applyNumberFormat="1" applyFont="1" applyBorder="1" applyAlignment="1">
      <alignment horizontal="center"/>
    </xf>
    <xf numFmtId="166" fontId="68" fillId="0" borderId="0" xfId="13" applyNumberFormat="1" applyFont="1" applyAlignment="1">
      <alignment horizontal="center" vertical="center"/>
    </xf>
    <xf numFmtId="3" fontId="64" fillId="0" borderId="0" xfId="13" applyNumberFormat="1" applyFont="1" applyAlignment="1">
      <alignment horizontal="right"/>
    </xf>
    <xf numFmtId="1" fontId="112" fillId="0" borderId="0" xfId="2" applyNumberFormat="1" applyFont="1" applyBorder="1" applyAlignment="1">
      <alignment horizontal="left"/>
    </xf>
    <xf numFmtId="1" fontId="110" fillId="0" borderId="0" xfId="2" applyNumberFormat="1" applyFont="1" applyBorder="1" applyAlignment="1">
      <alignment horizontal="left"/>
    </xf>
    <xf numFmtId="0" fontId="68" fillId="0" borderId="0" xfId="13" applyFont="1" applyBorder="1" applyAlignment="1">
      <alignment horizontal="center"/>
    </xf>
    <xf numFmtId="1" fontId="14" fillId="0" borderId="0" xfId="0" applyNumberFormat="1" applyFont="1" applyBorder="1" applyAlignment="1">
      <alignment horizontal="left"/>
    </xf>
    <xf numFmtId="179" fontId="14" fillId="0" borderId="0" xfId="0" applyNumberFormat="1" applyFont="1" applyBorder="1" applyAlignment="1">
      <alignment horizontal="left"/>
    </xf>
    <xf numFmtId="180" fontId="14" fillId="0" borderId="0" xfId="0" applyNumberFormat="1" applyFont="1" applyBorder="1" applyAlignment="1">
      <alignment horizontal="left"/>
    </xf>
    <xf numFmtId="0" fontId="14" fillId="0" borderId="0" xfId="0" applyNumberFormat="1" applyFont="1" applyBorder="1" applyAlignment="1">
      <alignment horizontal="left"/>
    </xf>
    <xf numFmtId="14" fontId="14" fillId="0" borderId="0" xfId="0" applyNumberFormat="1" applyFont="1" applyBorder="1" applyAlignment="1">
      <alignment horizontal="left"/>
    </xf>
    <xf numFmtId="1" fontId="14" fillId="0" borderId="0" xfId="0" applyNumberFormat="1" applyFont="1" applyBorder="1" applyAlignment="1">
      <alignment horizontal="center" vertical="center"/>
    </xf>
    <xf numFmtId="49" fontId="67" fillId="0" borderId="27" xfId="13" applyNumberFormat="1" applyFont="1" applyBorder="1" applyAlignment="1">
      <alignment horizontal="center" vertical="center"/>
    </xf>
    <xf numFmtId="0" fontId="13" fillId="0" borderId="27" xfId="13" applyNumberFormat="1" applyFont="1" applyBorder="1" applyAlignment="1">
      <alignment horizontal="right"/>
    </xf>
    <xf numFmtId="0" fontId="100" fillId="0" borderId="27" xfId="13" applyFont="1" applyBorder="1" applyAlignment="1">
      <alignment horizontal="justify" vertical="center" wrapText="1"/>
    </xf>
    <xf numFmtId="0" fontId="13" fillId="0" borderId="27" xfId="13" applyFont="1" applyBorder="1" applyAlignment="1">
      <alignment horizontal="justify" vertical="center" wrapText="1"/>
    </xf>
    <xf numFmtId="166" fontId="13" fillId="0" borderId="27" xfId="13" applyNumberFormat="1" applyFont="1" applyFill="1" applyBorder="1"/>
    <xf numFmtId="166" fontId="13" fillId="8" borderId="27" xfId="13" applyNumberFormat="1" applyFont="1" applyFill="1" applyBorder="1"/>
    <xf numFmtId="1" fontId="14" fillId="0" borderId="0" xfId="13" applyNumberFormat="1" applyFont="1" applyAlignment="1">
      <alignment horizontal="left"/>
    </xf>
    <xf numFmtId="179" fontId="14" fillId="0" borderId="0" xfId="13" applyNumberFormat="1" applyFont="1" applyAlignment="1">
      <alignment horizontal="left"/>
    </xf>
    <xf numFmtId="180" fontId="14" fillId="0" borderId="0" xfId="13" applyNumberFormat="1" applyFont="1" applyAlignment="1">
      <alignment horizontal="left"/>
    </xf>
    <xf numFmtId="0" fontId="14" fillId="0" borderId="0" xfId="13" applyNumberFormat="1" applyFont="1" applyAlignment="1">
      <alignment horizontal="left"/>
    </xf>
    <xf numFmtId="14" fontId="14" fillId="0" borderId="0" xfId="13" applyNumberFormat="1" applyFont="1" applyAlignment="1">
      <alignment horizontal="left"/>
    </xf>
    <xf numFmtId="1" fontId="14" fillId="0" borderId="14" xfId="13" applyNumberFormat="1" applyFont="1" applyBorder="1" applyAlignment="1">
      <alignment horizontal="left"/>
    </xf>
    <xf numFmtId="0" fontId="14" fillId="0" borderId="0" xfId="0" applyFont="1" applyAlignment="1">
      <alignment horizontal="center" vertical="center"/>
    </xf>
    <xf numFmtId="0" fontId="65" fillId="0" borderId="0" xfId="13" applyFont="1" applyAlignment="1">
      <alignment horizontal="center" vertical="center" wrapText="1"/>
    </xf>
    <xf numFmtId="0" fontId="12" fillId="0" borderId="0" xfId="13" applyFont="1" applyAlignment="1">
      <alignment horizontal="center" vertical="center"/>
    </xf>
    <xf numFmtId="179" fontId="12" fillId="0" borderId="0" xfId="13" applyNumberFormat="1" applyFont="1" applyAlignment="1">
      <alignment horizontal="center" vertical="center"/>
    </xf>
    <xf numFmtId="49" fontId="65" fillId="0" borderId="0" xfId="13" applyNumberFormat="1" applyFont="1" applyAlignment="1">
      <alignment horizontal="center" vertical="center"/>
    </xf>
    <xf numFmtId="0" fontId="65" fillId="0" borderId="0" xfId="13" applyFont="1"/>
    <xf numFmtId="3" fontId="65" fillId="0" borderId="0" xfId="13" applyNumberFormat="1" applyFont="1" applyAlignment="1">
      <alignment horizontal="right"/>
    </xf>
    <xf numFmtId="4" fontId="12" fillId="0" borderId="0" xfId="2" applyNumberFormat="1" applyFont="1" applyFill="1" applyBorder="1" applyAlignment="1">
      <alignment horizontal="right"/>
    </xf>
    <xf numFmtId="49" fontId="67" fillId="0" borderId="0" xfId="13" applyNumberFormat="1" applyFont="1" applyFill="1" applyBorder="1" applyAlignment="1">
      <alignment horizontal="center" vertical="center"/>
    </xf>
    <xf numFmtId="0" fontId="12" fillId="0" borderId="0" xfId="13" applyNumberFormat="1" applyFont="1" applyFill="1" applyBorder="1" applyAlignment="1">
      <alignment horizontal="right"/>
    </xf>
    <xf numFmtId="166" fontId="84" fillId="0" borderId="0" xfId="13" applyNumberFormat="1" applyFont="1" applyFill="1" applyBorder="1" applyAlignment="1">
      <alignment horizontal="justify" vertical="center" wrapText="1"/>
    </xf>
    <xf numFmtId="166" fontId="12" fillId="0" borderId="0" xfId="13" applyNumberFormat="1" applyFont="1" applyFill="1" applyBorder="1" applyAlignment="1">
      <alignment horizontal="justify" vertical="center" wrapText="1"/>
    </xf>
    <xf numFmtId="166" fontId="12" fillId="0" borderId="0" xfId="13" applyNumberFormat="1" applyFont="1" applyFill="1" applyBorder="1"/>
    <xf numFmtId="166" fontId="12" fillId="8" borderId="0" xfId="13" applyNumberFormat="1" applyFont="1" applyFill="1" applyBorder="1"/>
    <xf numFmtId="166" fontId="68" fillId="0" borderId="21" xfId="2" quotePrefix="1" applyNumberFormat="1" applyFont="1" applyBorder="1" applyAlignment="1">
      <alignment vertical="center"/>
    </xf>
    <xf numFmtId="0" fontId="68" fillId="0" borderId="21" xfId="2" applyNumberFormat="1" applyFont="1" applyBorder="1" applyAlignment="1">
      <alignment horizontal="center"/>
    </xf>
    <xf numFmtId="4" fontId="66" fillId="0" borderId="21" xfId="2" applyNumberFormat="1" applyFont="1" applyFill="1" applyBorder="1" applyAlignment="1">
      <alignment horizontal="right"/>
    </xf>
    <xf numFmtId="166" fontId="68" fillId="0" borderId="28" xfId="13" applyNumberFormat="1" applyFont="1" applyFill="1" applyBorder="1" applyAlignment="1">
      <alignment horizontal="justify" vertical="center" wrapText="1"/>
    </xf>
    <xf numFmtId="166" fontId="66" fillId="0" borderId="28" xfId="13" applyNumberFormat="1" applyFont="1" applyFill="1" applyBorder="1"/>
    <xf numFmtId="166" fontId="66" fillId="8" borderId="21" xfId="13" applyNumberFormat="1" applyFont="1" applyFill="1" applyBorder="1"/>
    <xf numFmtId="0" fontId="68" fillId="0" borderId="21" xfId="0" applyNumberFormat="1" applyFont="1" applyBorder="1" applyAlignment="1">
      <alignment horizontal="center" vertical="center"/>
    </xf>
    <xf numFmtId="179" fontId="0" fillId="0" borderId="0" xfId="0" applyNumberFormat="1" applyAlignment="1">
      <alignment horizontal="left"/>
    </xf>
    <xf numFmtId="0" fontId="0" fillId="0" borderId="0" xfId="0" applyNumberFormat="1"/>
    <xf numFmtId="14" fontId="0" fillId="0" borderId="0" xfId="0" applyNumberFormat="1"/>
    <xf numFmtId="0" fontId="0" fillId="0" borderId="0" xfId="0" applyAlignment="1">
      <alignment horizontal="center" vertical="center"/>
    </xf>
    <xf numFmtId="179" fontId="0" fillId="0" borderId="0" xfId="0" applyNumberFormat="1"/>
    <xf numFmtId="0" fontId="58" fillId="0" borderId="0" xfId="0" applyFont="1" applyAlignment="1">
      <alignment horizontal="center" vertical="center"/>
    </xf>
    <xf numFmtId="179" fontId="58" fillId="0" borderId="0" xfId="0" applyNumberFormat="1" applyFont="1" applyAlignment="1">
      <alignment horizontal="center" vertical="center"/>
    </xf>
    <xf numFmtId="0" fontId="0" fillId="0" borderId="0" xfId="0" applyAlignment="1">
      <alignment vertical="center"/>
    </xf>
    <xf numFmtId="0" fontId="88" fillId="0" borderId="0" xfId="0" applyFont="1" applyAlignment="1">
      <alignment horizontal="center" vertical="center"/>
    </xf>
    <xf numFmtId="0" fontId="104" fillId="0" borderId="0" xfId="0" applyFont="1"/>
    <xf numFmtId="185" fontId="116" fillId="0" borderId="4" xfId="0" applyNumberFormat="1" applyFont="1" applyBorder="1" applyAlignment="1">
      <alignment horizontal="center"/>
    </xf>
    <xf numFmtId="166" fontId="117" fillId="0" borderId="4" xfId="13" applyNumberFormat="1" applyFont="1" applyFill="1" applyBorder="1"/>
    <xf numFmtId="166" fontId="117" fillId="0" borderId="4" xfId="2" applyNumberFormat="1" applyFont="1" applyBorder="1" applyAlignment="1">
      <alignment horizontal="center"/>
    </xf>
    <xf numFmtId="185" fontId="117" fillId="0" borderId="4" xfId="2" applyNumberFormat="1" applyFont="1" applyBorder="1" applyAlignment="1">
      <alignment horizontal="center"/>
    </xf>
    <xf numFmtId="166" fontId="117" fillId="0" borderId="4" xfId="2" applyNumberFormat="1" applyFont="1" applyFill="1" applyBorder="1" applyAlignment="1">
      <alignment horizontal="center"/>
    </xf>
    <xf numFmtId="165" fontId="117" fillId="0" borderId="4" xfId="1" applyFont="1" applyFill="1" applyBorder="1" applyAlignment="1">
      <alignment horizontal="center"/>
    </xf>
    <xf numFmtId="165" fontId="117" fillId="0" borderId="4" xfId="1" applyFont="1" applyFill="1" applyBorder="1"/>
    <xf numFmtId="165" fontId="116" fillId="0" borderId="4" xfId="1" applyFont="1" applyFill="1" applyBorder="1"/>
    <xf numFmtId="166" fontId="116" fillId="0" borderId="4" xfId="2" applyNumberFormat="1" applyFont="1" applyBorder="1" applyAlignment="1">
      <alignment horizontal="center" vertical="center"/>
    </xf>
    <xf numFmtId="185" fontId="116" fillId="0" borderId="4" xfId="2" applyNumberFormat="1" applyFont="1" applyBorder="1" applyAlignment="1">
      <alignment horizontal="center" vertical="center"/>
    </xf>
    <xf numFmtId="166" fontId="116" fillId="0" borderId="4" xfId="2" applyNumberFormat="1" applyFont="1" applyBorder="1" applyAlignment="1">
      <alignment horizontal="center" vertical="center" wrapText="1"/>
    </xf>
    <xf numFmtId="0" fontId="117" fillId="0" borderId="4" xfId="0" applyFont="1" applyFill="1" applyBorder="1" applyAlignment="1">
      <alignment horizontal="center" vertical="center"/>
    </xf>
    <xf numFmtId="0" fontId="117" fillId="0" borderId="4" xfId="0" applyFont="1" applyBorder="1" applyAlignment="1">
      <alignment horizontal="center" vertical="center"/>
    </xf>
    <xf numFmtId="165" fontId="116" fillId="0" borderId="4" xfId="1" applyFont="1" applyFill="1" applyBorder="1" applyAlignment="1">
      <alignment horizontal="center" vertical="center" wrapText="1"/>
    </xf>
    <xf numFmtId="165" fontId="116" fillId="0" borderId="4" xfId="1" applyFont="1" applyFill="1" applyBorder="1" applyAlignment="1">
      <alignment horizontal="center" vertical="center"/>
    </xf>
    <xf numFmtId="166" fontId="116" fillId="0" borderId="4" xfId="13" applyNumberFormat="1" applyFont="1" applyBorder="1" applyAlignment="1">
      <alignment horizontal="center" vertical="center"/>
    </xf>
    <xf numFmtId="166" fontId="116" fillId="0" borderId="4" xfId="2" applyNumberFormat="1" applyFont="1" applyFill="1" applyBorder="1" applyAlignment="1">
      <alignment horizontal="center"/>
    </xf>
    <xf numFmtId="1" fontId="116" fillId="0" borderId="4" xfId="2" applyNumberFormat="1" applyFont="1" applyFill="1" applyBorder="1" applyAlignment="1">
      <alignment horizontal="center"/>
    </xf>
    <xf numFmtId="185" fontId="116" fillId="0" borderId="4" xfId="2" applyNumberFormat="1" applyFont="1" applyFill="1" applyBorder="1" applyAlignment="1">
      <alignment horizontal="center"/>
    </xf>
    <xf numFmtId="166" fontId="118" fillId="16" borderId="4" xfId="2" applyNumberFormat="1" applyFont="1" applyFill="1" applyBorder="1" applyAlignment="1">
      <alignment horizontal="center"/>
    </xf>
    <xf numFmtId="166" fontId="116" fillId="0" borderId="4" xfId="13" applyNumberFormat="1" applyFont="1" applyFill="1" applyBorder="1" applyAlignment="1">
      <alignment horizontal="center"/>
    </xf>
    <xf numFmtId="166" fontId="116" fillId="0" borderId="4" xfId="2" applyNumberFormat="1" applyFont="1" applyFill="1" applyBorder="1"/>
    <xf numFmtId="164" fontId="86" fillId="0" borderId="4" xfId="11" applyNumberFormat="1" applyFont="1" applyFill="1" applyBorder="1" applyAlignment="1" applyProtection="1">
      <alignment horizontal="center" vertical="center"/>
    </xf>
    <xf numFmtId="166" fontId="116" fillId="0" borderId="4" xfId="13" applyNumberFormat="1" applyFont="1" applyFill="1" applyBorder="1"/>
    <xf numFmtId="1" fontId="117" fillId="0" borderId="4" xfId="2" quotePrefix="1" applyNumberFormat="1" applyFont="1" applyBorder="1" applyAlignment="1">
      <alignment horizontal="center"/>
    </xf>
    <xf numFmtId="1" fontId="117" fillId="0" borderId="4" xfId="2" applyNumberFormat="1" applyFont="1" applyBorder="1" applyAlignment="1">
      <alignment horizontal="center"/>
    </xf>
    <xf numFmtId="166" fontId="117" fillId="0" borderId="4" xfId="2" applyNumberFormat="1" applyFont="1" applyBorder="1"/>
    <xf numFmtId="166" fontId="117" fillId="0" borderId="4" xfId="13" applyNumberFormat="1" applyFont="1" applyBorder="1" applyAlignment="1">
      <alignment horizontal="center"/>
    </xf>
    <xf numFmtId="166" fontId="117" fillId="0" borderId="4" xfId="2" applyNumberFormat="1" applyFont="1" applyBorder="1" applyAlignment="1"/>
    <xf numFmtId="166" fontId="117" fillId="0" borderId="4" xfId="2" applyNumberFormat="1" applyFont="1" applyFill="1" applyBorder="1"/>
    <xf numFmtId="166" fontId="117" fillId="3" borderId="4" xfId="2" applyNumberFormat="1" applyFont="1" applyFill="1" applyBorder="1"/>
    <xf numFmtId="165" fontId="117" fillId="0" borderId="4" xfId="1" applyFont="1" applyFill="1" applyBorder="1" applyAlignment="1">
      <alignment horizontal="center" wrapText="1"/>
    </xf>
    <xf numFmtId="165" fontId="117" fillId="0" borderId="4" xfId="1" applyFont="1" applyFill="1" applyBorder="1" applyAlignment="1">
      <alignment wrapText="1"/>
    </xf>
    <xf numFmtId="0" fontId="119" fillId="0" borderId="4" xfId="0" applyFont="1" applyBorder="1" applyAlignment="1"/>
    <xf numFmtId="166" fontId="117" fillId="0" borderId="4" xfId="13" applyNumberFormat="1" applyFont="1" applyFill="1" applyBorder="1" applyAlignment="1">
      <alignment horizontal="left"/>
    </xf>
    <xf numFmtId="165" fontId="117" fillId="3" borderId="4" xfId="1" applyFont="1" applyFill="1" applyBorder="1" applyAlignment="1">
      <alignment horizontal="center" wrapText="1"/>
    </xf>
    <xf numFmtId="166" fontId="84" fillId="0" borderId="4" xfId="2" applyNumberFormat="1" applyFont="1" applyBorder="1"/>
    <xf numFmtId="166" fontId="84" fillId="0" borderId="4" xfId="13" applyNumberFormat="1" applyFont="1" applyFill="1" applyBorder="1" applyAlignment="1">
      <alignment horizontal="left" wrapText="1"/>
    </xf>
    <xf numFmtId="180" fontId="84" fillId="0" borderId="4" xfId="0" applyNumberFormat="1" applyFont="1" applyBorder="1" applyAlignment="1">
      <alignment horizontal="center" vertical="center" wrapText="1"/>
    </xf>
    <xf numFmtId="165" fontId="117" fillId="0" borderId="4" xfId="1" quotePrefix="1" applyFont="1" applyFill="1" applyBorder="1" applyAlignment="1">
      <alignment horizontal="center" wrapText="1"/>
    </xf>
    <xf numFmtId="165" fontId="117" fillId="0" borderId="4" xfId="1" quotePrefix="1" applyFont="1" applyFill="1" applyBorder="1"/>
    <xf numFmtId="166" fontId="84" fillId="0" borderId="4" xfId="13" applyNumberFormat="1" applyFont="1" applyFill="1" applyBorder="1" applyAlignment="1">
      <alignment horizontal="left"/>
    </xf>
    <xf numFmtId="0" fontId="117" fillId="0" borderId="4" xfId="1" applyNumberFormat="1" applyFont="1" applyFill="1" applyBorder="1" applyAlignment="1">
      <alignment horizontal="center" wrapText="1"/>
    </xf>
    <xf numFmtId="0" fontId="120" fillId="0" borderId="4" xfId="0" applyFont="1" applyBorder="1"/>
    <xf numFmtId="166" fontId="84" fillId="0" borderId="4" xfId="13" applyNumberFormat="1" applyFont="1" applyFill="1" applyBorder="1" applyAlignment="1">
      <alignment wrapText="1"/>
    </xf>
    <xf numFmtId="165" fontId="121" fillId="0" borderId="4" xfId="1" applyFont="1" applyFill="1" applyBorder="1"/>
    <xf numFmtId="166" fontId="117" fillId="0" borderId="4" xfId="13" applyNumberFormat="1" applyFont="1" applyFill="1" applyBorder="1" applyAlignment="1">
      <alignment horizontal="center"/>
    </xf>
    <xf numFmtId="166" fontId="117" fillId="0" borderId="4" xfId="2" applyNumberFormat="1" applyFont="1" applyFill="1" applyBorder="1" applyAlignment="1"/>
    <xf numFmtId="1" fontId="117" fillId="11" borderId="4" xfId="2" applyNumberFormat="1" applyFont="1" applyFill="1" applyBorder="1" applyAlignment="1">
      <alignment horizontal="center"/>
    </xf>
    <xf numFmtId="185" fontId="117" fillId="11" borderId="4" xfId="2" applyNumberFormat="1" applyFont="1" applyFill="1" applyBorder="1" applyAlignment="1">
      <alignment horizontal="center"/>
    </xf>
    <xf numFmtId="166" fontId="117" fillId="11" borderId="4" xfId="2" applyNumberFormat="1" applyFont="1" applyFill="1" applyBorder="1"/>
    <xf numFmtId="1" fontId="84" fillId="0" borderId="4" xfId="0" applyNumberFormat="1" applyFont="1" applyBorder="1" applyAlignment="1">
      <alignment horizontal="center" vertical="center"/>
    </xf>
    <xf numFmtId="166" fontId="84" fillId="0" borderId="4" xfId="13" applyNumberFormat="1" applyFont="1" applyFill="1" applyBorder="1"/>
    <xf numFmtId="3" fontId="84" fillId="0" borderId="4" xfId="0" applyNumberFormat="1" applyFont="1" applyBorder="1" applyAlignment="1">
      <alignment horizontal="center" vertical="center"/>
    </xf>
    <xf numFmtId="0" fontId="117" fillId="0" borderId="4" xfId="1" applyNumberFormat="1" applyFont="1" applyFill="1" applyBorder="1"/>
    <xf numFmtId="0" fontId="120" fillId="0" borderId="4" xfId="0" applyFont="1" applyBorder="1" applyAlignment="1">
      <alignment wrapText="1"/>
    </xf>
    <xf numFmtId="166" fontId="117" fillId="0" borderId="4" xfId="2" applyNumberFormat="1" applyFont="1" applyBorder="1" applyAlignment="1">
      <alignment wrapText="1"/>
    </xf>
    <xf numFmtId="0" fontId="117" fillId="0" borderId="4" xfId="1" applyNumberFormat="1" applyFont="1" applyFill="1" applyBorder="1" applyAlignment="1">
      <alignment horizontal="center"/>
    </xf>
    <xf numFmtId="0" fontId="19" fillId="0" borderId="4" xfId="11" applyNumberFormat="1" applyFill="1" applyBorder="1" applyAlignment="1" applyProtection="1">
      <alignment horizontal="left"/>
    </xf>
    <xf numFmtId="1" fontId="117" fillId="11" borderId="4" xfId="2" quotePrefix="1" applyNumberFormat="1" applyFont="1" applyFill="1" applyBorder="1" applyAlignment="1">
      <alignment horizontal="center"/>
    </xf>
    <xf numFmtId="166" fontId="84" fillId="11" borderId="4" xfId="2" applyNumberFormat="1" applyFont="1" applyFill="1" applyBorder="1"/>
    <xf numFmtId="166" fontId="117" fillId="11" borderId="4" xfId="2" applyNumberFormat="1" applyFont="1" applyFill="1" applyBorder="1" applyAlignment="1">
      <alignment horizontal="center"/>
    </xf>
    <xf numFmtId="166" fontId="117" fillId="11" borderId="4" xfId="13" applyNumberFormat="1" applyFont="1" applyFill="1" applyBorder="1" applyAlignment="1">
      <alignment horizontal="center"/>
    </xf>
    <xf numFmtId="3" fontId="84" fillId="0" borderId="4" xfId="35" applyNumberFormat="1" applyFont="1" applyBorder="1" applyAlignment="1">
      <alignment horizontal="center" vertical="center" wrapText="1"/>
    </xf>
    <xf numFmtId="3" fontId="84" fillId="0" borderId="4" xfId="0" applyNumberFormat="1" applyFont="1" applyBorder="1" applyAlignment="1">
      <alignment horizontal="center" vertical="center" wrapText="1"/>
    </xf>
    <xf numFmtId="182" fontId="117" fillId="0" borderId="4" xfId="1" applyNumberFormat="1" applyFont="1" applyBorder="1" applyAlignment="1">
      <alignment horizontal="center" vertical="center" wrapText="1"/>
    </xf>
    <xf numFmtId="0" fontId="117" fillId="0" borderId="4" xfId="0" applyFont="1" applyBorder="1"/>
    <xf numFmtId="0" fontId="119" fillId="0" borderId="4" xfId="0" applyFont="1" applyBorder="1" applyAlignment="1">
      <alignment wrapText="1"/>
    </xf>
    <xf numFmtId="164" fontId="19" fillId="0" borderId="4" xfId="11" applyNumberFormat="1" applyFill="1" applyBorder="1" applyAlignment="1" applyProtection="1"/>
    <xf numFmtId="0" fontId="117" fillId="0" borderId="4" xfId="13" applyNumberFormat="1" applyFont="1" applyFill="1" applyBorder="1"/>
    <xf numFmtId="3" fontId="84" fillId="0" borderId="4" xfId="0" applyNumberFormat="1" applyFont="1" applyBorder="1" applyAlignment="1">
      <alignment horizontal="left" vertical="center" wrapText="1"/>
    </xf>
    <xf numFmtId="3" fontId="84" fillId="0" borderId="4" xfId="1" applyNumberFormat="1" applyFont="1" applyBorder="1" applyAlignment="1">
      <alignment horizontal="center" vertical="center"/>
    </xf>
    <xf numFmtId="166" fontId="117" fillId="11" borderId="4" xfId="2" applyNumberFormat="1" applyFont="1" applyFill="1" applyBorder="1" applyAlignment="1"/>
    <xf numFmtId="165" fontId="117" fillId="11" borderId="4" xfId="1" applyFont="1" applyFill="1" applyBorder="1" applyAlignment="1">
      <alignment horizontal="center" wrapText="1"/>
    </xf>
    <xf numFmtId="165" fontId="117" fillId="11" borderId="4" xfId="1" applyFont="1" applyFill="1" applyBorder="1"/>
    <xf numFmtId="165" fontId="121" fillId="11" borderId="4" xfId="1" applyFont="1" applyFill="1" applyBorder="1"/>
    <xf numFmtId="166" fontId="117" fillId="11" borderId="4" xfId="13" applyNumberFormat="1" applyFont="1" applyFill="1" applyBorder="1"/>
    <xf numFmtId="0" fontId="120" fillId="0" borderId="4" xfId="0" applyFont="1" applyBorder="1" applyAlignment="1">
      <alignment horizontal="left"/>
    </xf>
    <xf numFmtId="0" fontId="120" fillId="0" borderId="4" xfId="0" applyFont="1" applyBorder="1" applyAlignment="1"/>
    <xf numFmtId="0" fontId="117" fillId="0" borderId="4" xfId="13" applyNumberFormat="1" applyFont="1" applyFill="1" applyBorder="1" applyAlignment="1">
      <alignment horizontal="left"/>
    </xf>
    <xf numFmtId="0" fontId="120" fillId="0" borderId="4" xfId="0" applyFont="1" applyBorder="1" applyAlignment="1">
      <alignment horizontal="left" wrapText="1"/>
    </xf>
    <xf numFmtId="0" fontId="117" fillId="0" borderId="4" xfId="0" quotePrefix="1" applyFont="1" applyBorder="1" applyAlignment="1">
      <alignment horizontal="center"/>
    </xf>
    <xf numFmtId="0" fontId="117" fillId="0" borderId="4" xfId="0" applyFont="1" applyBorder="1" applyAlignment="1">
      <alignment horizontal="center"/>
    </xf>
    <xf numFmtId="0" fontId="117" fillId="0" borderId="4" xfId="0" applyFont="1" applyBorder="1" applyAlignment="1"/>
    <xf numFmtId="0" fontId="117" fillId="0" borderId="4" xfId="0" applyFont="1" applyBorder="1" applyAlignment="1">
      <alignment wrapText="1"/>
    </xf>
    <xf numFmtId="3" fontId="117" fillId="0" borderId="4" xfId="0" applyNumberFormat="1" applyFont="1" applyBorder="1" applyAlignment="1">
      <alignment horizontal="center"/>
    </xf>
    <xf numFmtId="3" fontId="84" fillId="0" borderId="4" xfId="29" applyNumberFormat="1" applyFont="1" applyBorder="1" applyAlignment="1">
      <alignment horizontal="center" vertical="center"/>
    </xf>
    <xf numFmtId="1" fontId="84" fillId="0" borderId="4" xfId="0" applyNumberFormat="1" applyFont="1" applyBorder="1" applyAlignment="1">
      <alignment horizontal="center" vertical="center" wrapText="1"/>
    </xf>
    <xf numFmtId="166" fontId="117" fillId="3" borderId="4" xfId="2" applyNumberFormat="1" applyFont="1" applyFill="1" applyBorder="1" applyAlignment="1">
      <alignment vertical="center" wrapText="1"/>
    </xf>
    <xf numFmtId="185" fontId="117" fillId="0" borderId="4" xfId="2" applyNumberFormat="1" applyFont="1" applyFill="1" applyBorder="1" applyAlignment="1">
      <alignment horizontal="center"/>
    </xf>
    <xf numFmtId="166" fontId="117" fillId="0" borderId="4" xfId="1" applyNumberFormat="1" applyFont="1" applyFill="1" applyBorder="1" applyAlignment="1">
      <alignment horizontal="center"/>
    </xf>
    <xf numFmtId="166" fontId="117" fillId="0" borderId="4" xfId="1" applyNumberFormat="1" applyFont="1" applyBorder="1" applyAlignment="1">
      <alignment horizontal="center"/>
    </xf>
    <xf numFmtId="14" fontId="117" fillId="0" borderId="4" xfId="0" applyNumberFormat="1" applyFont="1" applyBorder="1" applyAlignment="1">
      <alignment horizontal="center" vertical="center"/>
    </xf>
    <xf numFmtId="0" fontId="117" fillId="0" borderId="4" xfId="0" applyFont="1" applyBorder="1" applyAlignment="1">
      <alignment vertical="center" wrapText="1"/>
    </xf>
    <xf numFmtId="0" fontId="117" fillId="0" borderId="4" xfId="0" applyFont="1" applyBorder="1" applyAlignment="1">
      <alignment horizontal="center" vertical="center" wrapText="1"/>
    </xf>
    <xf numFmtId="166" fontId="117" fillId="0" borderId="4" xfId="1" applyNumberFormat="1" applyFont="1" applyBorder="1" applyAlignment="1">
      <alignment vertical="center" wrapText="1"/>
    </xf>
    <xf numFmtId="166" fontId="117" fillId="0" borderId="4" xfId="1" applyNumberFormat="1" applyFont="1" applyFill="1" applyBorder="1" applyAlignment="1">
      <alignment horizontal="center" vertical="center" wrapText="1"/>
    </xf>
    <xf numFmtId="14" fontId="117" fillId="0" borderId="4" xfId="2" applyNumberFormat="1" applyFont="1" applyBorder="1" applyAlignment="1">
      <alignment horizontal="center"/>
    </xf>
    <xf numFmtId="0" fontId="117" fillId="0" borderId="4" xfId="2" applyNumberFormat="1" applyFont="1" applyBorder="1" applyAlignment="1">
      <alignment horizontal="right"/>
    </xf>
    <xf numFmtId="0" fontId="117" fillId="0" borderId="4" xfId="0" applyFont="1" applyFill="1" applyBorder="1"/>
    <xf numFmtId="0" fontId="84" fillId="0" borderId="4" xfId="0" applyFont="1" applyBorder="1" applyAlignment="1">
      <alignment wrapText="1"/>
    </xf>
    <xf numFmtId="0" fontId="84" fillId="0" borderId="4" xfId="0" applyFont="1" applyBorder="1"/>
    <xf numFmtId="14" fontId="84" fillId="0" borderId="4" xfId="0" applyNumberFormat="1" applyFont="1" applyBorder="1" applyAlignment="1">
      <alignment horizontal="center" vertical="center" wrapText="1"/>
    </xf>
    <xf numFmtId="0" fontId="117" fillId="0" borderId="4" xfId="0" applyFont="1" applyBorder="1" applyAlignment="1">
      <alignment horizontal="left" vertical="center" wrapText="1"/>
    </xf>
    <xf numFmtId="0" fontId="84" fillId="0" borderId="4" xfId="0" applyFont="1" applyBorder="1" applyAlignment="1">
      <alignment horizontal="center" vertical="center" wrapText="1"/>
    </xf>
    <xf numFmtId="182" fontId="117" fillId="0" borderId="4" xfId="1" applyNumberFormat="1" applyFont="1" applyBorder="1" applyAlignment="1">
      <alignment vertical="center" wrapText="1"/>
    </xf>
    <xf numFmtId="0" fontId="84" fillId="0" borderId="4" xfId="0" applyFont="1" applyBorder="1" applyAlignment="1">
      <alignment horizontal="left" vertical="center" wrapText="1"/>
    </xf>
    <xf numFmtId="182" fontId="117" fillId="0" borderId="4" xfId="1" applyNumberFormat="1" applyFont="1" applyBorder="1"/>
    <xf numFmtId="14" fontId="117" fillId="0" borderId="4" xfId="0" applyNumberFormat="1" applyFont="1" applyFill="1" applyBorder="1" applyAlignment="1">
      <alignment horizontal="center" vertical="center"/>
    </xf>
    <xf numFmtId="166" fontId="117" fillId="3" borderId="4" xfId="1" applyNumberFormat="1" applyFont="1" applyFill="1" applyBorder="1" applyAlignment="1">
      <alignment vertical="center" wrapText="1"/>
    </xf>
    <xf numFmtId="0" fontId="121" fillId="0" borderId="4" xfId="13" applyNumberFormat="1" applyFont="1" applyFill="1" applyBorder="1"/>
    <xf numFmtId="49" fontId="117" fillId="0" borderId="4" xfId="0" applyNumberFormat="1" applyFont="1" applyBorder="1" applyAlignment="1">
      <alignment horizontal="center" vertical="center"/>
    </xf>
    <xf numFmtId="0" fontId="117" fillId="0" borderId="4" xfId="0" applyFont="1" applyBorder="1" applyAlignment="1">
      <alignment horizontal="left" vertical="center"/>
    </xf>
    <xf numFmtId="182" fontId="84" fillId="0" borderId="4" xfId="1" applyNumberFormat="1" applyFont="1" applyBorder="1" applyAlignment="1">
      <alignment horizontal="left" vertical="center"/>
    </xf>
    <xf numFmtId="0" fontId="117" fillId="0" borderId="4" xfId="13" quotePrefix="1" applyNumberFormat="1" applyFont="1" applyFill="1" applyBorder="1" applyAlignment="1">
      <alignment horizontal="center"/>
    </xf>
    <xf numFmtId="186" fontId="84" fillId="0" borderId="4" xfId="0" applyNumberFormat="1" applyFont="1" applyBorder="1" applyAlignment="1">
      <alignment horizontal="center" vertical="center"/>
    </xf>
    <xf numFmtId="0" fontId="84" fillId="0" borderId="4" xfId="0" applyFont="1" applyFill="1" applyBorder="1" applyAlignment="1">
      <alignment horizontal="left" vertical="center" wrapText="1"/>
    </xf>
    <xf numFmtId="167" fontId="84" fillId="0" borderId="4" xfId="1" applyNumberFormat="1" applyFont="1" applyBorder="1" applyAlignment="1">
      <alignment horizontal="center" vertical="center"/>
    </xf>
    <xf numFmtId="49" fontId="84" fillId="0" borderId="4" xfId="0" applyNumberFormat="1" applyFont="1" applyBorder="1" applyAlignment="1">
      <alignment horizontal="center" vertical="center"/>
    </xf>
    <xf numFmtId="0" fontId="84" fillId="0" borderId="4" xfId="0" applyFont="1" applyFill="1" applyBorder="1" applyAlignment="1">
      <alignment vertical="center" wrapText="1"/>
    </xf>
    <xf numFmtId="4" fontId="84" fillId="0" borderId="4" xfId="1" applyNumberFormat="1" applyFont="1" applyBorder="1" applyAlignment="1">
      <alignment horizontal="center" vertical="center"/>
    </xf>
    <xf numFmtId="0" fontId="84" fillId="0" borderId="4" xfId="0" applyFont="1" applyBorder="1" applyAlignment="1">
      <alignment vertical="center" wrapText="1"/>
    </xf>
    <xf numFmtId="49" fontId="84" fillId="0" borderId="4" xfId="0" applyNumberFormat="1" applyFont="1" applyBorder="1" applyAlignment="1">
      <alignment horizontal="center" vertical="center" wrapText="1"/>
    </xf>
    <xf numFmtId="3" fontId="84" fillId="0" borderId="4" xfId="1" applyNumberFormat="1" applyFont="1" applyBorder="1" applyAlignment="1">
      <alignment horizontal="center" vertical="center" wrapText="1"/>
    </xf>
    <xf numFmtId="166" fontId="117" fillId="3" borderId="4" xfId="2" applyNumberFormat="1" applyFont="1" applyFill="1" applyBorder="1" applyAlignment="1">
      <alignment horizontal="center"/>
    </xf>
    <xf numFmtId="180" fontId="84" fillId="0" borderId="4" xfId="30" applyNumberFormat="1" applyFont="1" applyBorder="1" applyAlignment="1">
      <alignment horizontal="center" vertical="center" wrapText="1"/>
    </xf>
    <xf numFmtId="3" fontId="84" fillId="0" borderId="4" xfId="30" applyNumberFormat="1" applyFont="1" applyBorder="1" applyAlignment="1">
      <alignment horizontal="center" vertical="center" wrapText="1"/>
    </xf>
    <xf numFmtId="49" fontId="84" fillId="0" borderId="4" xfId="31" applyNumberFormat="1" applyFont="1" applyBorder="1" applyAlignment="1">
      <alignment horizontal="center" vertical="center"/>
    </xf>
    <xf numFmtId="0" fontId="84" fillId="0" borderId="4" xfId="31" applyFont="1" applyBorder="1" applyAlignment="1">
      <alignment horizontal="left" vertical="center" wrapText="1"/>
    </xf>
    <xf numFmtId="0" fontId="84" fillId="0" borderId="4" xfId="31" applyFont="1" applyBorder="1" applyAlignment="1">
      <alignment horizontal="center" vertical="center" wrapText="1"/>
    </xf>
    <xf numFmtId="165" fontId="124" fillId="0" borderId="4" xfId="1" quotePrefix="1" applyFont="1" applyFill="1" applyBorder="1"/>
    <xf numFmtId="180" fontId="84" fillId="0" borderId="4" xfId="30" applyNumberFormat="1" applyFont="1" applyFill="1" applyBorder="1" applyAlignment="1">
      <alignment horizontal="center" vertical="center" wrapText="1"/>
    </xf>
    <xf numFmtId="187" fontId="84" fillId="0" borderId="4" xfId="0" applyNumberFormat="1" applyFont="1" applyBorder="1" applyAlignment="1">
      <alignment horizontal="center" vertical="center" wrapText="1"/>
    </xf>
    <xf numFmtId="0" fontId="84" fillId="0" borderId="0" xfId="0" applyFont="1"/>
    <xf numFmtId="166" fontId="84" fillId="0" borderId="4" xfId="2" applyNumberFormat="1" applyFont="1" applyFill="1" applyBorder="1"/>
    <xf numFmtId="165" fontId="121" fillId="0" borderId="4" xfId="1" quotePrefix="1" applyFont="1" applyFill="1" applyBorder="1"/>
    <xf numFmtId="166" fontId="117" fillId="0" borderId="4" xfId="2" applyNumberFormat="1" applyFont="1" applyBorder="1" applyAlignment="1">
      <alignment horizontal="center" vertical="center"/>
    </xf>
    <xf numFmtId="166" fontId="117" fillId="0" borderId="4" xfId="13" applyNumberFormat="1" applyFont="1" applyBorder="1" applyAlignment="1">
      <alignment vertical="center"/>
    </xf>
    <xf numFmtId="166" fontId="117" fillId="0" borderId="4" xfId="2" applyNumberFormat="1" applyFont="1" applyFill="1" applyBorder="1" applyAlignment="1">
      <alignment horizontal="center" vertical="center"/>
    </xf>
    <xf numFmtId="165" fontId="117" fillId="0" borderId="4" xfId="1" quotePrefix="1" applyFont="1" applyFill="1" applyBorder="1" applyAlignment="1">
      <alignment horizontal="center"/>
    </xf>
    <xf numFmtId="165" fontId="84" fillId="0" borderId="4" xfId="1" quotePrefix="1" applyFont="1" applyFill="1" applyBorder="1" applyAlignment="1">
      <alignment horizontal="left" wrapText="1"/>
    </xf>
    <xf numFmtId="180" fontId="84" fillId="0" borderId="3" xfId="30" applyNumberFormat="1" applyFont="1" applyFill="1" applyBorder="1" applyAlignment="1">
      <alignment horizontal="center" vertical="center" wrapText="1"/>
    </xf>
    <xf numFmtId="14" fontId="84" fillId="0" borderId="3" xfId="30" applyNumberFormat="1" applyFont="1" applyFill="1" applyBorder="1" applyAlignment="1">
      <alignment horizontal="center" vertical="center" wrapText="1"/>
    </xf>
    <xf numFmtId="0" fontId="84" fillId="0" borderId="3" xfId="0" applyFont="1" applyFill="1" applyBorder="1" applyAlignment="1">
      <alignment horizontal="center" vertical="center" wrapText="1"/>
    </xf>
    <xf numFmtId="0" fontId="84" fillId="0" borderId="3" xfId="0" applyFont="1" applyFill="1" applyBorder="1" applyAlignment="1">
      <alignment horizontal="left" vertical="center" wrapText="1"/>
    </xf>
    <xf numFmtId="3" fontId="84" fillId="0" borderId="3" xfId="0" applyNumberFormat="1" applyFont="1" applyFill="1" applyBorder="1" applyAlignment="1">
      <alignment horizontal="center" vertical="center" wrapText="1"/>
    </xf>
    <xf numFmtId="180" fontId="84" fillId="11" borderId="3" xfId="30" applyNumberFormat="1" applyFont="1" applyFill="1" applyBorder="1" applyAlignment="1">
      <alignment horizontal="center" vertical="center" wrapText="1"/>
    </xf>
    <xf numFmtId="14" fontId="84" fillId="11" borderId="3" xfId="30" applyNumberFormat="1" applyFont="1" applyFill="1" applyBorder="1" applyAlignment="1">
      <alignment horizontal="center" vertical="center" wrapText="1"/>
    </xf>
    <xf numFmtId="0" fontId="84" fillId="11" borderId="3" xfId="0" applyFont="1" applyFill="1" applyBorder="1" applyAlignment="1">
      <alignment horizontal="left" vertical="center" wrapText="1"/>
    </xf>
    <xf numFmtId="3" fontId="84" fillId="11" borderId="4" xfId="30" applyNumberFormat="1" applyFont="1" applyFill="1" applyBorder="1" applyAlignment="1">
      <alignment horizontal="center" vertical="center" wrapText="1"/>
    </xf>
    <xf numFmtId="166" fontId="84" fillId="0" borderId="4" xfId="2" applyNumberFormat="1" applyFont="1" applyBorder="1" applyAlignment="1">
      <alignment horizontal="center"/>
    </xf>
    <xf numFmtId="180" fontId="84" fillId="0" borderId="3" xfId="30" applyNumberFormat="1" applyFont="1" applyFill="1" applyBorder="1" applyAlignment="1">
      <alignment horizontal="left" vertical="center" wrapText="1"/>
    </xf>
    <xf numFmtId="14" fontId="84" fillId="0" borderId="3" xfId="30" applyNumberFormat="1" applyFont="1" applyFill="1" applyBorder="1" applyAlignment="1">
      <alignment horizontal="left" vertical="center" wrapText="1"/>
    </xf>
    <xf numFmtId="0" fontId="84" fillId="0" borderId="4" xfId="0" applyFont="1" applyFill="1" applyBorder="1" applyAlignment="1">
      <alignment horizontal="center" vertical="center" wrapText="1"/>
    </xf>
    <xf numFmtId="14" fontId="84" fillId="0" borderId="3" xfId="30" quotePrefix="1" applyNumberFormat="1" applyFont="1" applyFill="1" applyBorder="1" applyAlignment="1">
      <alignment horizontal="left" vertical="center" wrapText="1"/>
    </xf>
    <xf numFmtId="166" fontId="84" fillId="0" borderId="4" xfId="13" quotePrefix="1" applyNumberFormat="1" applyFont="1" applyFill="1" applyBorder="1"/>
    <xf numFmtId="166" fontId="117" fillId="0" borderId="4" xfId="13" quotePrefix="1" applyNumberFormat="1" applyFont="1" applyFill="1" applyBorder="1"/>
    <xf numFmtId="166" fontId="84" fillId="0" borderId="3" xfId="13" applyNumberFormat="1" applyFont="1" applyFill="1" applyBorder="1" applyAlignment="1">
      <alignment wrapText="1"/>
    </xf>
    <xf numFmtId="1" fontId="84" fillId="0" borderId="3" xfId="0" applyNumberFormat="1" applyFont="1" applyBorder="1" applyAlignment="1">
      <alignment horizontal="center" vertical="center" wrapText="1"/>
    </xf>
    <xf numFmtId="0" fontId="84" fillId="0" borderId="3" xfId="0" applyFont="1" applyBorder="1" applyAlignment="1">
      <alignment horizontal="center" vertical="center" wrapText="1"/>
    </xf>
    <xf numFmtId="0" fontId="84" fillId="0" borderId="3" xfId="0" applyFont="1" applyBorder="1" applyAlignment="1">
      <alignment horizontal="left" vertical="center" wrapText="1"/>
    </xf>
    <xf numFmtId="166" fontId="84" fillId="0" borderId="4" xfId="13" applyNumberFormat="1" applyFont="1" applyFill="1" applyBorder="1" applyAlignment="1">
      <alignment horizontal="center"/>
    </xf>
    <xf numFmtId="4" fontId="84" fillId="0" borderId="3" xfId="0" applyNumberFormat="1" applyFont="1" applyBorder="1" applyAlignment="1">
      <alignment horizontal="center" vertical="center" wrapText="1"/>
    </xf>
    <xf numFmtId="165" fontId="84" fillId="0" borderId="4" xfId="1" quotePrefix="1" applyFont="1" applyFill="1" applyBorder="1" applyAlignment="1">
      <alignment horizontal="center" wrapText="1"/>
    </xf>
    <xf numFmtId="165" fontId="84" fillId="0" borderId="4" xfId="1" quotePrefix="1" applyFont="1" applyFill="1" applyBorder="1"/>
    <xf numFmtId="165" fontId="125" fillId="0" borderId="4" xfId="1" quotePrefix="1" applyFont="1" applyFill="1" applyBorder="1"/>
    <xf numFmtId="166" fontId="116" fillId="0" borderId="4" xfId="2" applyNumberFormat="1" applyFont="1" applyBorder="1" applyAlignment="1">
      <alignment horizontal="center"/>
    </xf>
    <xf numFmtId="0" fontId="3" fillId="0" borderId="3" xfId="0" applyFont="1" applyBorder="1" applyAlignment="1">
      <alignment vertical="center" wrapText="1"/>
    </xf>
    <xf numFmtId="0" fontId="117" fillId="3" borderId="4" xfId="0" applyFont="1" applyFill="1" applyBorder="1" applyAlignment="1">
      <alignment horizontal="center"/>
    </xf>
    <xf numFmtId="49" fontId="117" fillId="0" borderId="4" xfId="13" applyNumberFormat="1" applyFont="1" applyFill="1" applyBorder="1" applyAlignment="1">
      <alignment horizontal="right"/>
    </xf>
    <xf numFmtId="173" fontId="117" fillId="0" borderId="4" xfId="2" applyNumberFormat="1" applyFont="1" applyFill="1" applyBorder="1" applyAlignment="1">
      <alignment horizontal="right"/>
    </xf>
    <xf numFmtId="164" fontId="126" fillId="0" borderId="4" xfId="2" applyNumberFormat="1" applyFont="1" applyFill="1" applyBorder="1"/>
    <xf numFmtId="166" fontId="126" fillId="0" borderId="4" xfId="2" applyNumberFormat="1" applyFont="1" applyFill="1" applyBorder="1"/>
    <xf numFmtId="0" fontId="120" fillId="0" borderId="4" xfId="11" applyFont="1" applyBorder="1" applyAlignment="1" applyProtection="1">
      <alignment wrapText="1"/>
    </xf>
    <xf numFmtId="173" fontId="117" fillId="0" borderId="4" xfId="2" applyNumberFormat="1" applyFont="1" applyBorder="1" applyAlignment="1">
      <alignment horizontal="center"/>
    </xf>
    <xf numFmtId="166" fontId="121" fillId="0" borderId="4" xfId="2" applyNumberFormat="1" applyFont="1" applyBorder="1"/>
    <xf numFmtId="180" fontId="84" fillId="11" borderId="4" xfId="0" applyNumberFormat="1" applyFont="1" applyFill="1" applyBorder="1" applyAlignment="1">
      <alignment horizontal="center" vertical="center" wrapText="1"/>
    </xf>
    <xf numFmtId="49" fontId="84" fillId="11" borderId="4" xfId="0" applyNumberFormat="1" applyFont="1" applyFill="1" applyBorder="1" applyAlignment="1">
      <alignment horizontal="center" vertical="center" wrapText="1"/>
    </xf>
    <xf numFmtId="0" fontId="84" fillId="11" borderId="4" xfId="0" applyFont="1" applyFill="1" applyBorder="1" applyAlignment="1">
      <alignment horizontal="left" vertical="center" wrapText="1"/>
    </xf>
    <xf numFmtId="3" fontId="84" fillId="11" borderId="4" xfId="1" applyNumberFormat="1" applyFont="1" applyFill="1" applyBorder="1" applyAlignment="1">
      <alignment horizontal="center" vertical="center" wrapText="1"/>
    </xf>
    <xf numFmtId="3" fontId="84" fillId="11" borderId="4" xfId="0" applyNumberFormat="1" applyFont="1" applyFill="1" applyBorder="1" applyAlignment="1">
      <alignment horizontal="center" vertical="center" wrapText="1"/>
    </xf>
    <xf numFmtId="165" fontId="117" fillId="11" borderId="4" xfId="1" quotePrefix="1" applyFont="1" applyFill="1" applyBorder="1" applyAlignment="1">
      <alignment horizontal="center" wrapText="1"/>
    </xf>
    <xf numFmtId="0" fontId="84" fillId="0" borderId="0" xfId="0" applyFont="1" applyAlignment="1">
      <alignment wrapText="1"/>
    </xf>
    <xf numFmtId="166" fontId="121" fillId="0" borderId="4" xfId="2" applyNumberFormat="1" applyFont="1" applyFill="1" applyBorder="1"/>
    <xf numFmtId="165" fontId="117" fillId="0" borderId="4" xfId="1" applyFont="1" applyFill="1" applyBorder="1" applyAlignment="1">
      <alignment horizontal="left" wrapText="1"/>
    </xf>
    <xf numFmtId="188" fontId="84" fillId="0" borderId="4" xfId="0" applyNumberFormat="1" applyFont="1" applyBorder="1" applyAlignment="1">
      <alignment horizontal="center" vertical="center" wrapText="1"/>
    </xf>
    <xf numFmtId="180" fontId="84" fillId="0" borderId="4" xfId="0" applyNumberFormat="1" applyFont="1" applyFill="1" applyBorder="1" applyAlignment="1">
      <alignment horizontal="center" vertical="center" wrapText="1"/>
    </xf>
    <xf numFmtId="165" fontId="128" fillId="0" borderId="4" xfId="1" quotePrefix="1" applyFont="1" applyFill="1" applyBorder="1"/>
    <xf numFmtId="165" fontId="120" fillId="0" borderId="4" xfId="1" applyFont="1" applyFill="1" applyBorder="1" applyAlignment="1">
      <alignment horizontal="left"/>
    </xf>
    <xf numFmtId="166" fontId="117" fillId="0" borderId="4" xfId="2" applyNumberFormat="1" applyFont="1" applyFill="1" applyBorder="1" applyAlignment="1">
      <alignment wrapText="1"/>
    </xf>
    <xf numFmtId="0" fontId="120" fillId="0" borderId="0" xfId="0" applyFont="1"/>
    <xf numFmtId="165" fontId="120" fillId="0" borderId="4" xfId="1" applyFont="1" applyFill="1" applyBorder="1"/>
    <xf numFmtId="182" fontId="117" fillId="0" borderId="4" xfId="1" applyNumberFormat="1" applyFont="1" applyBorder="1" applyAlignment="1">
      <alignment horizontal="center" vertical="center"/>
    </xf>
    <xf numFmtId="165" fontId="128" fillId="0" borderId="4" xfId="1" applyFont="1" applyFill="1" applyBorder="1"/>
    <xf numFmtId="14" fontId="3" fillId="0" borderId="4" xfId="0" applyNumberFormat="1" applyFont="1" applyBorder="1" applyAlignment="1">
      <alignment horizontal="center" vertical="center" wrapText="1"/>
    </xf>
    <xf numFmtId="0" fontId="119" fillId="0" borderId="4" xfId="13" applyNumberFormat="1" applyFont="1" applyFill="1" applyBorder="1" applyAlignment="1">
      <alignment wrapText="1"/>
    </xf>
    <xf numFmtId="37" fontId="117" fillId="0" borderId="4" xfId="1" applyNumberFormat="1" applyFont="1" applyFill="1" applyBorder="1" applyAlignment="1">
      <alignment horizontal="center" wrapText="1"/>
    </xf>
    <xf numFmtId="37" fontId="117" fillId="0" borderId="4" xfId="1" applyNumberFormat="1" applyFont="1" applyFill="1" applyBorder="1"/>
    <xf numFmtId="37" fontId="128" fillId="0" borderId="4" xfId="1" applyNumberFormat="1" applyFont="1" applyFill="1" applyBorder="1"/>
    <xf numFmtId="14" fontId="84" fillId="0" borderId="4" xfId="0" applyNumberFormat="1" applyFont="1" applyFill="1" applyBorder="1" applyAlignment="1">
      <alignment horizontal="center" vertical="center" wrapText="1"/>
    </xf>
    <xf numFmtId="0" fontId="84" fillId="0" borderId="4" xfId="0" quotePrefix="1" applyFont="1" applyBorder="1" applyAlignment="1">
      <alignment horizontal="center" vertical="center"/>
    </xf>
    <xf numFmtId="0" fontId="84" fillId="0" borderId="4" xfId="0" applyFont="1" applyBorder="1" applyAlignment="1">
      <alignment horizontal="left" vertical="center"/>
    </xf>
    <xf numFmtId="0" fontId="84" fillId="0" borderId="4" xfId="0" applyFont="1" applyBorder="1" applyAlignment="1">
      <alignment horizontal="center" vertical="center"/>
    </xf>
    <xf numFmtId="182" fontId="84" fillId="0" borderId="4" xfId="1" applyNumberFormat="1" applyFont="1" applyBorder="1" applyAlignment="1">
      <alignment horizontal="right" vertical="center"/>
    </xf>
    <xf numFmtId="0" fontId="84" fillId="0" borderId="4" xfId="0" quotePrefix="1" applyFont="1" applyFill="1" applyBorder="1" applyAlignment="1">
      <alignment horizontal="center" vertical="center"/>
    </xf>
    <xf numFmtId="49" fontId="84" fillId="0" borderId="4" xfId="0" applyNumberFormat="1" applyFont="1" applyFill="1" applyBorder="1" applyAlignment="1">
      <alignment horizontal="center" vertical="center"/>
    </xf>
    <xf numFmtId="0" fontId="84" fillId="0" borderId="4" xfId="0" applyFont="1" applyFill="1" applyBorder="1" applyAlignment="1">
      <alignment horizontal="left" vertical="center"/>
    </xf>
    <xf numFmtId="0" fontId="84" fillId="0" borderId="4" xfId="0" applyFont="1" applyFill="1" applyBorder="1" applyAlignment="1">
      <alignment horizontal="center" vertical="center"/>
    </xf>
    <xf numFmtId="182" fontId="84" fillId="0" borderId="4" xfId="1" applyNumberFormat="1" applyFont="1" applyFill="1" applyBorder="1" applyAlignment="1">
      <alignment horizontal="left" vertical="center"/>
    </xf>
    <xf numFmtId="180" fontId="84" fillId="0" borderId="4" xfId="0" applyNumberFormat="1" applyFont="1" applyBorder="1" applyAlignment="1">
      <alignment vertical="center" wrapText="1"/>
    </xf>
    <xf numFmtId="0" fontId="84" fillId="0" borderId="4" xfId="0" applyFont="1" applyBorder="1" applyAlignment="1">
      <alignment horizontal="justify" vertical="center" wrapText="1"/>
    </xf>
    <xf numFmtId="182" fontId="84" fillId="0" borderId="4" xfId="1" applyNumberFormat="1" applyFont="1" applyFill="1" applyBorder="1" applyAlignment="1">
      <alignment horizontal="right" vertical="center"/>
    </xf>
    <xf numFmtId="0" fontId="117" fillId="0" borderId="4" xfId="13" quotePrefix="1" applyNumberFormat="1" applyFont="1" applyFill="1" applyBorder="1"/>
    <xf numFmtId="0" fontId="121" fillId="0" borderId="4" xfId="13" quotePrefix="1" applyNumberFormat="1" applyFont="1" applyFill="1" applyBorder="1"/>
    <xf numFmtId="4" fontId="84" fillId="0" borderId="4" xfId="1" applyNumberFormat="1" applyFont="1" applyBorder="1" applyAlignment="1">
      <alignment horizontal="center" vertical="center" wrapText="1"/>
    </xf>
    <xf numFmtId="173" fontId="117" fillId="0" borderId="4" xfId="2" applyNumberFormat="1" applyFont="1" applyBorder="1" applyAlignment="1">
      <alignment horizontal="right"/>
    </xf>
    <xf numFmtId="165" fontId="117" fillId="0" borderId="4" xfId="1" quotePrefix="1" applyFont="1" applyFill="1" applyBorder="1" applyAlignment="1">
      <alignment horizontal="center" vertical="center" wrapText="1"/>
    </xf>
    <xf numFmtId="165" fontId="117" fillId="0" borderId="4" xfId="1" quotePrefix="1" applyFont="1" applyFill="1" applyBorder="1" applyAlignment="1">
      <alignment horizontal="center" vertical="center"/>
    </xf>
    <xf numFmtId="165" fontId="121" fillId="0" borderId="4" xfId="1" quotePrefix="1" applyFont="1" applyFill="1" applyBorder="1" applyAlignment="1">
      <alignment horizontal="center" vertical="center"/>
    </xf>
    <xf numFmtId="166" fontId="84" fillId="0" borderId="4" xfId="13" applyNumberFormat="1" applyFont="1" applyFill="1" applyBorder="1" applyAlignment="1">
      <alignment horizontal="center" vertical="center" wrapText="1"/>
    </xf>
    <xf numFmtId="166" fontId="117" fillId="0" borderId="4" xfId="13" applyNumberFormat="1" applyFont="1" applyFill="1" applyBorder="1" applyAlignment="1">
      <alignment horizontal="center" vertical="center"/>
    </xf>
    <xf numFmtId="0" fontId="117" fillId="0" borderId="4" xfId="2" applyNumberFormat="1" applyFont="1" applyBorder="1"/>
    <xf numFmtId="165" fontId="117" fillId="0" borderId="4" xfId="1" applyFont="1" applyFill="1" applyBorder="1" applyAlignment="1">
      <alignment horizontal="center" vertical="center" wrapText="1"/>
    </xf>
    <xf numFmtId="165" fontId="117" fillId="0" borderId="4" xfId="1" applyFont="1" applyFill="1" applyBorder="1" applyAlignment="1">
      <alignment horizontal="center" vertical="center"/>
    </xf>
    <xf numFmtId="165" fontId="121" fillId="0" borderId="4" xfId="1" applyFont="1" applyFill="1" applyBorder="1" applyAlignment="1">
      <alignment horizontal="center" vertical="center"/>
    </xf>
    <xf numFmtId="166" fontId="84" fillId="0" borderId="4" xfId="13" applyNumberFormat="1" applyFont="1" applyFill="1" applyBorder="1" applyAlignment="1">
      <alignment horizontal="center" vertical="center"/>
    </xf>
    <xf numFmtId="0" fontId="3" fillId="0" borderId="4" xfId="0" applyFont="1" applyBorder="1" applyAlignment="1">
      <alignment horizontal="center" vertical="center" wrapText="1"/>
    </xf>
    <xf numFmtId="179" fontId="84" fillId="0" borderId="4" xfId="0" applyNumberFormat="1" applyFont="1" applyBorder="1" applyAlignment="1">
      <alignment horizontal="center" vertical="center" wrapText="1"/>
    </xf>
    <xf numFmtId="187" fontId="84" fillId="0" borderId="4" xfId="0" applyNumberFormat="1" applyFont="1" applyBorder="1" applyAlignment="1">
      <alignment horizontal="center" vertical="center"/>
    </xf>
    <xf numFmtId="3" fontId="84" fillId="0" borderId="4" xfId="29" applyNumberFormat="1" applyFont="1" applyBorder="1" applyAlignment="1">
      <alignment horizontal="center" vertical="center" wrapText="1"/>
    </xf>
    <xf numFmtId="180" fontId="84" fillId="11" borderId="4" xfId="30" applyNumberFormat="1" applyFont="1" applyFill="1" applyBorder="1" applyAlignment="1">
      <alignment horizontal="center" vertical="center" wrapText="1"/>
    </xf>
    <xf numFmtId="187" fontId="84" fillId="11" borderId="4" xfId="0" quotePrefix="1" applyNumberFormat="1" applyFont="1" applyFill="1" applyBorder="1" applyAlignment="1">
      <alignment horizontal="center" vertical="center" wrapText="1"/>
    </xf>
    <xf numFmtId="0" fontId="84" fillId="11" borderId="4" xfId="0" applyFont="1" applyFill="1" applyBorder="1" applyAlignment="1">
      <alignment vertical="center" wrapText="1"/>
    </xf>
    <xf numFmtId="0" fontId="84" fillId="11" borderId="4" xfId="0" applyFont="1" applyFill="1" applyBorder="1" applyAlignment="1">
      <alignment horizontal="center" vertical="center" wrapText="1"/>
    </xf>
    <xf numFmtId="3" fontId="84" fillId="11" borderId="4" xfId="29" applyNumberFormat="1" applyFont="1" applyFill="1" applyBorder="1" applyAlignment="1">
      <alignment horizontal="center" vertical="center" wrapText="1"/>
    </xf>
    <xf numFmtId="3" fontId="84" fillId="0" borderId="4" xfId="0" applyNumberFormat="1" applyFont="1" applyFill="1" applyBorder="1" applyAlignment="1">
      <alignment horizontal="center" vertical="center" wrapText="1"/>
    </xf>
    <xf numFmtId="11" fontId="84" fillId="5" borderId="7" xfId="2" applyNumberFormat="1" applyFont="1" applyFill="1" applyBorder="1" applyAlignment="1">
      <alignment wrapText="1"/>
    </xf>
    <xf numFmtId="14" fontId="84" fillId="0" borderId="3" xfId="0" applyNumberFormat="1" applyFont="1" applyBorder="1" applyAlignment="1">
      <alignment horizontal="center" vertical="center" wrapText="1"/>
    </xf>
    <xf numFmtId="166" fontId="117" fillId="0" borderId="4" xfId="2" applyNumberFormat="1" applyFont="1" applyFill="1" applyBorder="1" applyAlignment="1">
      <alignment horizontal="left"/>
    </xf>
    <xf numFmtId="14" fontId="84" fillId="0" borderId="4" xfId="0" applyNumberFormat="1" applyFont="1" applyBorder="1" applyAlignment="1">
      <alignment horizontal="center" vertical="center"/>
    </xf>
    <xf numFmtId="3" fontId="3" fillId="0" borderId="4" xfId="0" applyNumberFormat="1" applyFont="1" applyBorder="1" applyAlignment="1">
      <alignment vertical="center" wrapText="1"/>
    </xf>
    <xf numFmtId="0" fontId="121" fillId="0" borderId="4" xfId="0" applyFont="1" applyBorder="1" applyAlignment="1">
      <alignment horizontal="center"/>
    </xf>
    <xf numFmtId="166" fontId="127" fillId="0" borderId="4" xfId="2" applyNumberFormat="1" applyFont="1" applyFill="1" applyBorder="1"/>
    <xf numFmtId="166" fontId="117" fillId="0" borderId="4" xfId="2" quotePrefix="1" applyNumberFormat="1" applyFont="1" applyBorder="1" applyAlignment="1">
      <alignment horizontal="center"/>
    </xf>
    <xf numFmtId="166" fontId="117" fillId="0" borderId="4" xfId="2" applyNumberFormat="1" applyFont="1" applyFill="1" applyBorder="1" applyAlignment="1">
      <alignment horizontal="left" wrapText="1"/>
    </xf>
    <xf numFmtId="3" fontId="84" fillId="0" borderId="4" xfId="31" applyNumberFormat="1" applyFont="1" applyBorder="1" applyAlignment="1">
      <alignment horizontal="center" vertical="center"/>
    </xf>
    <xf numFmtId="180" fontId="84" fillId="0" borderId="4" xfId="31" applyNumberFormat="1" applyFont="1" applyBorder="1" applyAlignment="1">
      <alignment horizontal="center" vertical="center" wrapText="1"/>
    </xf>
    <xf numFmtId="14" fontId="84" fillId="0" borderId="4" xfId="31" applyNumberFormat="1" applyFont="1" applyBorder="1" applyAlignment="1">
      <alignment horizontal="center" vertical="center" wrapText="1"/>
    </xf>
    <xf numFmtId="0" fontId="84" fillId="0" borderId="4" xfId="31" applyFont="1" applyBorder="1" applyAlignment="1">
      <alignment vertical="center" wrapText="1"/>
    </xf>
    <xf numFmtId="165" fontId="120" fillId="0" borderId="4" xfId="1" quotePrefix="1" applyFont="1" applyFill="1" applyBorder="1"/>
    <xf numFmtId="0" fontId="117" fillId="0" borderId="4" xfId="31" applyFont="1" applyBorder="1" applyAlignment="1">
      <alignment horizontal="center" vertical="center" wrapText="1"/>
    </xf>
    <xf numFmtId="49" fontId="84" fillId="0" borderId="4" xfId="31" applyNumberFormat="1" applyFont="1" applyBorder="1" applyAlignment="1">
      <alignment horizontal="center" vertical="center" wrapText="1"/>
    </xf>
    <xf numFmtId="49" fontId="84" fillId="11" borderId="2" xfId="31" applyNumberFormat="1" applyFont="1" applyFill="1" applyBorder="1" applyAlignment="1">
      <alignment horizontal="center" vertical="center" wrapText="1"/>
    </xf>
    <xf numFmtId="0" fontId="84" fillId="11" borderId="2" xfId="31" applyFont="1" applyFill="1" applyBorder="1" applyAlignment="1">
      <alignment horizontal="left" vertical="center" wrapText="1"/>
    </xf>
    <xf numFmtId="0" fontId="84" fillId="0" borderId="2" xfId="31" applyFont="1" applyBorder="1" applyAlignment="1">
      <alignment horizontal="left" vertical="center" wrapText="1"/>
    </xf>
    <xf numFmtId="3" fontId="84" fillId="0" borderId="2" xfId="29" applyNumberFormat="1" applyFont="1" applyBorder="1" applyAlignment="1">
      <alignment horizontal="center" vertical="center" wrapText="1"/>
    </xf>
    <xf numFmtId="49" fontId="84" fillId="0" borderId="2" xfId="31" applyNumberFormat="1" applyFont="1" applyBorder="1" applyAlignment="1">
      <alignment horizontal="center" vertical="center"/>
    </xf>
    <xf numFmtId="0" fontId="84" fillId="0" borderId="2" xfId="31" applyFont="1" applyBorder="1" applyAlignment="1">
      <alignment horizontal="center" vertical="center" wrapText="1"/>
    </xf>
    <xf numFmtId="3" fontId="84" fillId="0" borderId="2" xfId="29" applyNumberFormat="1" applyFont="1" applyBorder="1" applyAlignment="1">
      <alignment horizontal="center" vertical="center"/>
    </xf>
    <xf numFmtId="1" fontId="84" fillId="3" borderId="5" xfId="2" applyNumberFormat="1" applyFont="1" applyFill="1" applyBorder="1" applyAlignment="1">
      <alignment horizontal="right"/>
    </xf>
    <xf numFmtId="173" fontId="84" fillId="3" borderId="5" xfId="2" applyNumberFormat="1" applyFont="1" applyFill="1" applyBorder="1" applyAlignment="1">
      <alignment horizontal="left" vertical="center"/>
    </xf>
    <xf numFmtId="166" fontId="84" fillId="3" borderId="5" xfId="2" applyNumberFormat="1" applyFont="1" applyFill="1" applyBorder="1" applyAlignment="1">
      <alignment horizontal="left" vertical="center"/>
    </xf>
    <xf numFmtId="14" fontId="84" fillId="0" borderId="4" xfId="31" applyNumberFormat="1" applyFont="1" applyBorder="1" applyAlignment="1">
      <alignment horizontal="center" vertical="center"/>
    </xf>
    <xf numFmtId="0" fontId="19" fillId="0" borderId="4" xfId="11" applyBorder="1" applyAlignment="1" applyProtection="1"/>
    <xf numFmtId="166" fontId="117" fillId="0" borderId="4" xfId="2" quotePrefix="1" applyNumberFormat="1" applyFont="1" applyFill="1" applyBorder="1"/>
    <xf numFmtId="166" fontId="117" fillId="0" borderId="4" xfId="13" applyNumberFormat="1" applyFont="1" applyBorder="1" applyAlignment="1">
      <alignment horizontal="center" vertical="center"/>
    </xf>
    <xf numFmtId="49" fontId="117" fillId="0" borderId="4" xfId="0" applyNumberFormat="1" applyFont="1" applyBorder="1" applyAlignment="1">
      <alignment horizontal="center" vertical="center" wrapText="1"/>
    </xf>
    <xf numFmtId="3" fontId="117" fillId="0" borderId="4" xfId="0" applyNumberFormat="1" applyFont="1" applyBorder="1" applyAlignment="1">
      <alignment horizontal="center" vertical="center" wrapText="1"/>
    </xf>
    <xf numFmtId="180" fontId="84" fillId="0" borderId="3" xfId="0" applyNumberFormat="1" applyFont="1" applyBorder="1" applyAlignment="1">
      <alignment horizontal="center" vertical="center" wrapText="1"/>
    </xf>
    <xf numFmtId="166" fontId="84" fillId="0" borderId="4" xfId="2" applyNumberFormat="1" applyFont="1" applyFill="1" applyBorder="1" applyAlignment="1">
      <alignment horizontal="center"/>
    </xf>
    <xf numFmtId="166" fontId="84" fillId="0" borderId="4" xfId="2" applyNumberFormat="1" applyFont="1" applyBorder="1" applyAlignment="1">
      <alignment horizontal="center" vertical="center"/>
    </xf>
    <xf numFmtId="166" fontId="116" fillId="0" borderId="4" xfId="2" applyNumberFormat="1" applyFont="1" applyFill="1" applyBorder="1" applyAlignment="1">
      <alignment horizontal="center" vertical="center"/>
    </xf>
    <xf numFmtId="166" fontId="116" fillId="17" borderId="4" xfId="2" applyNumberFormat="1" applyFont="1" applyFill="1" applyBorder="1" applyAlignment="1">
      <alignment horizontal="center" vertical="center"/>
    </xf>
    <xf numFmtId="164" fontId="19" fillId="0" borderId="4" xfId="11" applyNumberFormat="1" applyFill="1" applyBorder="1" applyAlignment="1" applyProtection="1">
      <alignment horizontal="center"/>
    </xf>
    <xf numFmtId="3" fontId="84" fillId="0" borderId="4" xfId="0" applyNumberFormat="1" applyFont="1" applyBorder="1" applyAlignment="1">
      <alignment horizontal="center"/>
    </xf>
    <xf numFmtId="165" fontId="121" fillId="0" borderId="4" xfId="1" quotePrefix="1" applyFont="1" applyFill="1" applyBorder="1" applyAlignment="1">
      <alignment horizontal="center"/>
    </xf>
    <xf numFmtId="0" fontId="121" fillId="0" borderId="4" xfId="1" applyNumberFormat="1" applyFont="1" applyFill="1" applyBorder="1" applyAlignment="1">
      <alignment horizontal="center"/>
    </xf>
    <xf numFmtId="165" fontId="121" fillId="0" borderId="4" xfId="1" applyFont="1" applyFill="1" applyBorder="1" applyAlignment="1">
      <alignment horizontal="center"/>
    </xf>
    <xf numFmtId="166" fontId="84" fillId="0" borderId="4" xfId="2" applyNumberFormat="1" applyFont="1" applyFill="1" applyBorder="1" applyAlignment="1">
      <alignment wrapText="1"/>
    </xf>
    <xf numFmtId="182" fontId="117" fillId="0" borderId="4" xfId="1" applyNumberFormat="1" applyFont="1" applyBorder="1" applyAlignment="1">
      <alignment horizontal="center"/>
    </xf>
    <xf numFmtId="166" fontId="117" fillId="0" borderId="4" xfId="1" applyNumberFormat="1" applyFont="1" applyFill="1" applyBorder="1"/>
    <xf numFmtId="185" fontId="117" fillId="0" borderId="4" xfId="0" applyNumberFormat="1" applyFont="1" applyBorder="1" applyAlignment="1">
      <alignment horizontal="center"/>
    </xf>
    <xf numFmtId="0" fontId="117" fillId="0" borderId="4" xfId="0" applyFont="1" applyBorder="1" applyAlignment="1">
      <alignment horizontal="left"/>
    </xf>
    <xf numFmtId="0" fontId="117" fillId="0" borderId="4" xfId="13" applyNumberFormat="1" applyFont="1" applyFill="1" applyBorder="1" applyAlignment="1">
      <alignment horizontal="center"/>
    </xf>
    <xf numFmtId="0" fontId="121" fillId="0" borderId="4" xfId="13" applyNumberFormat="1" applyFont="1" applyFill="1" applyBorder="1" applyAlignment="1">
      <alignment horizontal="center"/>
    </xf>
    <xf numFmtId="0" fontId="84" fillId="0" borderId="4" xfId="0" quotePrefix="1" applyFont="1" applyBorder="1" applyAlignment="1">
      <alignment horizontal="center"/>
    </xf>
    <xf numFmtId="14" fontId="117" fillId="0" borderId="4" xfId="0" applyNumberFormat="1" applyFont="1" applyBorder="1" applyAlignment="1">
      <alignment horizontal="center"/>
    </xf>
    <xf numFmtId="166" fontId="117" fillId="0" borderId="4" xfId="1" applyNumberFormat="1" applyFont="1" applyBorder="1" applyAlignment="1">
      <alignment horizontal="center" vertical="center" wrapText="1"/>
    </xf>
    <xf numFmtId="166" fontId="117" fillId="0" borderId="4" xfId="1" applyNumberFormat="1" applyFont="1" applyFill="1" applyBorder="1" applyAlignment="1">
      <alignment vertical="center" wrapText="1"/>
    </xf>
    <xf numFmtId="182" fontId="117" fillId="0" borderId="4" xfId="1" applyNumberFormat="1" applyFont="1" applyBorder="1" applyAlignment="1">
      <alignment horizontal="left" vertical="center" wrapText="1"/>
    </xf>
    <xf numFmtId="0" fontId="117" fillId="0" borderId="4" xfId="0" applyFont="1" applyFill="1" applyBorder="1" applyAlignment="1">
      <alignment vertical="center" wrapText="1"/>
    </xf>
    <xf numFmtId="166" fontId="117" fillId="0" borderId="4" xfId="2" applyNumberFormat="1" applyFont="1" applyBorder="1" applyAlignment="1">
      <alignment horizontal="center" wrapText="1"/>
    </xf>
    <xf numFmtId="166" fontId="117" fillId="0" borderId="4" xfId="2" applyNumberFormat="1" applyFont="1" applyFill="1" applyBorder="1" applyAlignment="1">
      <alignment horizontal="right"/>
    </xf>
    <xf numFmtId="14" fontId="117" fillId="0" borderId="4" xfId="2" applyNumberFormat="1" applyFont="1" applyBorder="1" applyAlignment="1">
      <alignment horizontal="center" vertical="center"/>
    </xf>
    <xf numFmtId="166" fontId="117" fillId="0" borderId="4" xfId="2" applyNumberFormat="1" applyFont="1" applyFill="1" applyBorder="1" applyAlignment="1">
      <alignment horizontal="left" vertical="center" wrapText="1"/>
    </xf>
    <xf numFmtId="0" fontId="130" fillId="0" borderId="4" xfId="0" applyFont="1" applyBorder="1" applyAlignment="1">
      <alignment horizontal="center" vertical="center"/>
    </xf>
    <xf numFmtId="3" fontId="117" fillId="0" borderId="4" xfId="3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166" fontId="118" fillId="17" borderId="4" xfId="2" applyNumberFormat="1" applyFont="1" applyFill="1" applyBorder="1" applyAlignment="1">
      <alignment horizontal="center"/>
    </xf>
    <xf numFmtId="166" fontId="121" fillId="0" borderId="4" xfId="13" applyNumberFormat="1" applyFont="1" applyFill="1" applyBorder="1"/>
    <xf numFmtId="0" fontId="117" fillId="0" borderId="4" xfId="13" applyNumberFormat="1" applyFont="1" applyFill="1" applyBorder="1" applyAlignment="1">
      <alignment vertical="center" wrapText="1"/>
    </xf>
    <xf numFmtId="0" fontId="131" fillId="0" borderId="0" xfId="11" applyFont="1" applyAlignment="1" applyProtection="1"/>
    <xf numFmtId="14" fontId="117" fillId="0" borderId="4" xfId="2" applyNumberFormat="1" applyFont="1" applyFill="1" applyBorder="1" applyAlignment="1">
      <alignment horizontal="center"/>
    </xf>
    <xf numFmtId="14" fontId="117" fillId="11" borderId="4" xfId="2" applyNumberFormat="1" applyFont="1" applyFill="1" applyBorder="1" applyAlignment="1">
      <alignment horizontal="center"/>
    </xf>
    <xf numFmtId="0" fontId="121" fillId="0" borderId="4" xfId="1" applyNumberFormat="1" applyFont="1" applyFill="1" applyBorder="1"/>
    <xf numFmtId="0" fontId="119" fillId="0" borderId="3" xfId="0" applyFont="1" applyBorder="1" applyAlignment="1">
      <alignment horizontal="left" wrapText="1"/>
    </xf>
    <xf numFmtId="166" fontId="84" fillId="0" borderId="4" xfId="2" applyNumberFormat="1" applyFont="1" applyBorder="1" applyAlignment="1">
      <alignment wrapText="1"/>
    </xf>
    <xf numFmtId="165" fontId="121" fillId="0" borderId="4" xfId="1" applyFont="1" applyFill="1" applyBorder="1" applyAlignment="1">
      <alignment vertical="center"/>
    </xf>
    <xf numFmtId="1" fontId="117" fillId="0" borderId="4" xfId="2" quotePrefix="1" applyNumberFormat="1" applyFont="1" applyFill="1" applyBorder="1" applyAlignment="1">
      <alignment horizontal="center"/>
    </xf>
    <xf numFmtId="14" fontId="117" fillId="0" borderId="4" xfId="2" applyNumberFormat="1" applyFont="1" applyFill="1" applyBorder="1" applyAlignment="1">
      <alignment horizontal="center" wrapText="1"/>
    </xf>
    <xf numFmtId="167" fontId="84" fillId="0" borderId="4" xfId="1" applyNumberFormat="1" applyFont="1" applyBorder="1" applyAlignment="1">
      <alignment vertical="center"/>
    </xf>
    <xf numFmtId="165" fontId="84" fillId="0" borderId="4" xfId="1" applyFont="1" applyFill="1" applyBorder="1"/>
    <xf numFmtId="165" fontId="125" fillId="0" borderId="4" xfId="1" applyFont="1" applyFill="1" applyBorder="1"/>
    <xf numFmtId="164" fontId="124" fillId="0" borderId="4" xfId="11" applyNumberFormat="1" applyFont="1" applyFill="1" applyBorder="1" applyAlignment="1" applyProtection="1">
      <alignment wrapText="1"/>
    </xf>
    <xf numFmtId="165" fontId="117" fillId="0" borderId="4" xfId="1" quotePrefix="1" applyFont="1" applyFill="1" applyBorder="1" applyAlignment="1">
      <alignment horizontal="left" wrapText="1"/>
    </xf>
    <xf numFmtId="166" fontId="117" fillId="0" borderId="4" xfId="13" applyNumberFormat="1" applyFont="1" applyFill="1" applyBorder="1" applyAlignment="1">
      <alignment wrapText="1"/>
    </xf>
    <xf numFmtId="0" fontId="84" fillId="0" borderId="4" xfId="0" applyFont="1" applyBorder="1" applyAlignment="1">
      <alignment horizontal="justify" vertical="top" wrapText="1"/>
    </xf>
    <xf numFmtId="0" fontId="84" fillId="0" borderId="4" xfId="0" applyFont="1" applyBorder="1" applyAlignment="1">
      <alignment horizontal="center" vertical="top" wrapText="1"/>
    </xf>
    <xf numFmtId="0" fontId="119" fillId="0" borderId="3" xfId="0" applyFont="1" applyBorder="1" applyAlignment="1">
      <alignment horizontal="left"/>
    </xf>
    <xf numFmtId="165" fontId="117" fillId="0" borderId="4" xfId="1" quotePrefix="1" applyFont="1" applyFill="1" applyBorder="1" applyAlignment="1">
      <alignment horizontal="right" wrapText="1"/>
    </xf>
    <xf numFmtId="3" fontId="84" fillId="5" borderId="4" xfId="0" applyNumberFormat="1" applyFont="1" applyFill="1" applyBorder="1" applyAlignment="1">
      <alignment horizontal="center" vertical="center" wrapText="1"/>
    </xf>
    <xf numFmtId="166" fontId="117" fillId="0" borderId="4" xfId="2" quotePrefix="1" applyNumberFormat="1" applyFont="1" applyBorder="1"/>
    <xf numFmtId="0" fontId="119" fillId="0" borderId="4" xfId="0" applyFont="1" applyBorder="1"/>
    <xf numFmtId="187" fontId="84" fillId="0" borderId="4" xfId="0" applyNumberFormat="1" applyFont="1" applyFill="1" applyBorder="1" applyAlignment="1">
      <alignment horizontal="center" vertical="center" wrapText="1"/>
    </xf>
    <xf numFmtId="1" fontId="84" fillId="0" borderId="0" xfId="0" applyNumberFormat="1" applyFont="1" applyAlignment="1">
      <alignment horizontal="center" vertical="center"/>
    </xf>
    <xf numFmtId="0" fontId="84" fillId="0" borderId="0" xfId="0" applyFont="1" applyAlignment="1">
      <alignment horizontal="center"/>
    </xf>
    <xf numFmtId="14" fontId="84" fillId="0" borderId="4" xfId="30" applyNumberFormat="1" applyFont="1" applyFill="1" applyBorder="1" applyAlignment="1">
      <alignment horizontal="center" vertical="center" wrapText="1"/>
    </xf>
    <xf numFmtId="180" fontId="84" fillId="0" borderId="4" xfId="30" applyNumberFormat="1" applyFont="1" applyFill="1" applyBorder="1" applyAlignment="1">
      <alignment vertical="center" wrapText="1"/>
    </xf>
    <xf numFmtId="0" fontId="84" fillId="0" borderId="2" xfId="0" applyFont="1" applyFill="1" applyBorder="1" applyAlignment="1">
      <alignment vertical="center" wrapText="1"/>
    </xf>
    <xf numFmtId="0" fontId="84" fillId="11" borderId="3" xfId="0" applyFont="1" applyFill="1" applyBorder="1" applyAlignment="1">
      <alignment horizontal="center" vertical="center" wrapText="1"/>
    </xf>
    <xf numFmtId="0" fontId="117" fillId="0" borderId="4" xfId="0" applyFont="1" applyBorder="1" applyAlignment="1">
      <alignment horizontal="center" wrapText="1"/>
    </xf>
    <xf numFmtId="165" fontId="84" fillId="0" borderId="4" xfId="1" applyFont="1" applyFill="1" applyBorder="1" applyAlignment="1">
      <alignment wrapText="1"/>
    </xf>
    <xf numFmtId="14" fontId="84" fillId="0" borderId="4" xfId="30" applyNumberFormat="1" applyFont="1" applyFill="1" applyBorder="1" applyAlignment="1">
      <alignment vertical="center" wrapText="1"/>
    </xf>
    <xf numFmtId="166" fontId="84" fillId="0" borderId="4" xfId="1" applyNumberFormat="1" applyFont="1" applyFill="1" applyBorder="1" applyAlignment="1">
      <alignment horizontal="center" vertical="center" wrapText="1"/>
    </xf>
    <xf numFmtId="166" fontId="84" fillId="0" borderId="3" xfId="1" applyNumberFormat="1" applyFont="1" applyFill="1" applyBorder="1" applyAlignment="1">
      <alignment horizontal="center" vertical="center" wrapText="1"/>
    </xf>
    <xf numFmtId="0" fontId="84" fillId="0" borderId="3" xfId="31" applyFont="1" applyBorder="1" applyAlignment="1">
      <alignment horizontal="left" vertical="center" wrapText="1"/>
    </xf>
    <xf numFmtId="185" fontId="117" fillId="0" borderId="4" xfId="2" applyNumberFormat="1" applyFont="1" applyBorder="1" applyAlignment="1">
      <alignment horizontal="center" vertical="center"/>
    </xf>
    <xf numFmtId="0" fontId="130" fillId="0" borderId="0" xfId="0" applyFont="1"/>
    <xf numFmtId="0" fontId="3" fillId="0" borderId="3" xfId="0" applyFont="1" applyBorder="1" applyAlignment="1">
      <alignment horizontal="center" vertical="center" wrapText="1"/>
    </xf>
    <xf numFmtId="1" fontId="84" fillId="0" borderId="3" xfId="0" applyNumberFormat="1" applyFont="1" applyFill="1" applyBorder="1" applyAlignment="1">
      <alignment horizontal="center" vertical="center" wrapText="1"/>
    </xf>
    <xf numFmtId="4" fontId="84" fillId="0" borderId="3" xfId="0" applyNumberFormat="1" applyFont="1" applyFill="1" applyBorder="1" applyAlignment="1">
      <alignment horizontal="center" vertical="center" wrapText="1"/>
    </xf>
    <xf numFmtId="166" fontId="19" fillId="0" borderId="4" xfId="11" applyNumberFormat="1" applyFill="1" applyBorder="1" applyAlignment="1" applyProtection="1"/>
    <xf numFmtId="1" fontId="84" fillId="0" borderId="4" xfId="2" quotePrefix="1" applyNumberFormat="1" applyFont="1" applyFill="1" applyBorder="1" applyAlignment="1">
      <alignment horizontal="center"/>
    </xf>
    <xf numFmtId="4" fontId="12" fillId="0" borderId="3" xfId="0" applyNumberFormat="1" applyFont="1" applyFill="1" applyBorder="1" applyAlignment="1">
      <alignment horizontal="center" vertical="center" wrapText="1"/>
    </xf>
    <xf numFmtId="4" fontId="61" fillId="0" borderId="3" xfId="0" applyNumberFormat="1" applyFont="1" applyFill="1" applyBorder="1" applyAlignment="1">
      <alignment horizontal="center" vertical="center" wrapText="1"/>
    </xf>
    <xf numFmtId="0" fontId="84" fillId="0" borderId="29" xfId="0" applyFont="1" applyBorder="1" applyAlignment="1">
      <alignment horizontal="center" vertical="center" wrapText="1"/>
    </xf>
    <xf numFmtId="14" fontId="84" fillId="0" borderId="3" xfId="30" applyNumberFormat="1" applyFont="1" applyFill="1" applyBorder="1" applyAlignment="1">
      <alignment vertical="center" wrapText="1"/>
    </xf>
    <xf numFmtId="0" fontId="127" fillId="0" borderId="4" xfId="0" applyFont="1" applyFill="1" applyBorder="1" applyAlignment="1">
      <alignment horizontal="center" vertical="center" wrapText="1"/>
    </xf>
    <xf numFmtId="3" fontId="84" fillId="0" borderId="4" xfId="0" applyNumberFormat="1" applyFont="1" applyFill="1" applyBorder="1" applyAlignment="1">
      <alignment vertical="center" wrapText="1"/>
    </xf>
    <xf numFmtId="1" fontId="117" fillId="0" borderId="4" xfId="2" applyNumberFormat="1" applyFont="1" applyBorder="1" applyAlignment="1">
      <alignment horizontal="center" vertical="center"/>
    </xf>
    <xf numFmtId="1" fontId="117" fillId="11" borderId="4" xfId="2" applyNumberFormat="1" applyFont="1" applyFill="1" applyBorder="1" applyAlignment="1">
      <alignment horizontal="center" vertical="center"/>
    </xf>
    <xf numFmtId="14" fontId="117" fillId="11" borderId="4" xfId="0" applyNumberFormat="1" applyFont="1" applyFill="1" applyBorder="1" applyAlignment="1">
      <alignment horizontal="center" vertical="center"/>
    </xf>
    <xf numFmtId="166" fontId="117" fillId="11" borderId="4" xfId="2" applyNumberFormat="1" applyFont="1" applyFill="1" applyBorder="1" applyAlignment="1">
      <alignment horizontal="left" vertical="center"/>
    </xf>
    <xf numFmtId="166" fontId="117" fillId="11" borderId="4" xfId="2" applyNumberFormat="1" applyFont="1" applyFill="1" applyBorder="1" applyAlignment="1">
      <alignment horizontal="center" vertical="center"/>
    </xf>
    <xf numFmtId="166" fontId="117" fillId="11" borderId="4" xfId="1" applyNumberFormat="1" applyFont="1" applyFill="1" applyBorder="1" applyAlignment="1">
      <alignment horizontal="center" vertical="center" wrapText="1"/>
    </xf>
    <xf numFmtId="166" fontId="117" fillId="0" borderId="4" xfId="2" applyNumberFormat="1" applyFont="1" applyBorder="1" applyAlignment="1">
      <alignment horizontal="left" vertical="center"/>
    </xf>
    <xf numFmtId="0" fontId="121" fillId="0" borderId="4" xfId="0" applyFont="1" applyFill="1" applyBorder="1" applyAlignment="1">
      <alignment horizontal="center" vertical="center"/>
    </xf>
    <xf numFmtId="0" fontId="84" fillId="0" borderId="4" xfId="31" applyFont="1" applyFill="1" applyBorder="1" applyAlignment="1">
      <alignment vertical="center" wrapText="1"/>
    </xf>
    <xf numFmtId="3" fontId="84" fillId="0" borderId="4" xfId="29" applyNumberFormat="1" applyFont="1" applyFill="1" applyBorder="1" applyAlignment="1">
      <alignment horizontal="center" vertical="center" wrapText="1"/>
    </xf>
    <xf numFmtId="166" fontId="116" fillId="16" borderId="4" xfId="2" applyNumberFormat="1" applyFont="1" applyFill="1" applyBorder="1" applyAlignment="1">
      <alignment horizontal="center" vertical="center"/>
    </xf>
    <xf numFmtId="166" fontId="117" fillId="0" borderId="4" xfId="13" applyNumberFormat="1" applyFont="1" applyFill="1" applyBorder="1" applyAlignment="1">
      <alignment vertical="center"/>
    </xf>
    <xf numFmtId="49" fontId="117" fillId="0" borderId="4" xfId="1" applyNumberFormat="1" applyFont="1" applyFill="1" applyBorder="1"/>
    <xf numFmtId="49" fontId="121" fillId="0" borderId="4" xfId="1" applyNumberFormat="1" applyFont="1" applyFill="1" applyBorder="1"/>
    <xf numFmtId="1" fontId="84" fillId="0" borderId="4" xfId="0" quotePrefix="1" applyNumberFormat="1" applyFont="1" applyBorder="1" applyAlignment="1">
      <alignment horizontal="center" vertical="center"/>
    </xf>
    <xf numFmtId="3" fontId="84" fillId="0" borderId="4" xfId="0" applyNumberFormat="1" applyFont="1" applyBorder="1" applyAlignment="1">
      <alignment horizontal="right" vertical="center" wrapText="1"/>
    </xf>
    <xf numFmtId="182" fontId="84" fillId="0" borderId="4" xfId="0" applyNumberFormat="1" applyFont="1" applyBorder="1" applyAlignment="1">
      <alignment horizontal="center" vertical="center"/>
    </xf>
    <xf numFmtId="166" fontId="127" fillId="0" borderId="4" xfId="2" applyNumberFormat="1" applyFont="1" applyFill="1" applyBorder="1" applyAlignment="1">
      <alignment horizontal="center"/>
    </xf>
    <xf numFmtId="166" fontId="84" fillId="0" borderId="4" xfId="12" applyNumberFormat="1" applyFont="1" applyBorder="1"/>
    <xf numFmtId="3" fontId="3" fillId="0" borderId="4" xfId="0" applyNumberFormat="1" applyFont="1" applyBorder="1" applyAlignment="1">
      <alignment horizontal="center" vertical="center" wrapText="1"/>
    </xf>
    <xf numFmtId="166" fontId="127" fillId="0" borderId="4" xfId="13" applyNumberFormat="1" applyFont="1" applyFill="1" applyBorder="1"/>
    <xf numFmtId="165" fontId="121" fillId="0" borderId="4" xfId="1" applyFont="1" applyFill="1" applyBorder="1" applyAlignment="1">
      <alignment wrapText="1"/>
    </xf>
    <xf numFmtId="166" fontId="117" fillId="0" borderId="0" xfId="2" applyNumberFormat="1" applyFont="1" applyBorder="1" applyAlignment="1">
      <alignment horizontal="center"/>
    </xf>
    <xf numFmtId="0" fontId="84" fillId="0" borderId="0" xfId="0" applyFont="1" applyAlignment="1">
      <alignment vertical="center" wrapText="1"/>
    </xf>
    <xf numFmtId="3" fontId="84" fillId="0" borderId="4" xfId="1" quotePrefix="1" applyNumberFormat="1" applyFont="1" applyBorder="1" applyAlignment="1">
      <alignment horizontal="center" vertical="center" wrapText="1"/>
    </xf>
    <xf numFmtId="166" fontId="84" fillId="0" borderId="4" xfId="13" applyNumberFormat="1" applyFont="1" applyFill="1" applyBorder="1" applyAlignment="1">
      <alignment vertical="top" wrapText="1"/>
    </xf>
    <xf numFmtId="166" fontId="117" fillId="0" borderId="4" xfId="13" applyNumberFormat="1" applyFont="1" applyFill="1" applyBorder="1" applyAlignment="1">
      <alignment vertical="center" wrapText="1"/>
    </xf>
    <xf numFmtId="166" fontId="117" fillId="0" borderId="4" xfId="13" applyNumberFormat="1" applyFont="1" applyFill="1" applyBorder="1" applyAlignment="1">
      <alignment horizontal="left" vertical="center" wrapText="1"/>
    </xf>
    <xf numFmtId="166" fontId="117" fillId="0" borderId="4" xfId="2" applyNumberFormat="1" applyFont="1" applyBorder="1" applyAlignment="1">
      <alignment horizontal="left" vertical="center" wrapText="1"/>
    </xf>
    <xf numFmtId="0" fontId="134" fillId="0" borderId="3" xfId="0" applyFont="1" applyBorder="1" applyAlignment="1">
      <alignment horizontal="left" wrapText="1"/>
    </xf>
    <xf numFmtId="3" fontId="84" fillId="0" borderId="4" xfId="31" applyNumberFormat="1" applyFont="1" applyBorder="1" applyAlignment="1">
      <alignment vertical="center" wrapText="1"/>
    </xf>
    <xf numFmtId="49" fontId="84" fillId="0" borderId="4" xfId="0" applyNumberFormat="1" applyFont="1" applyBorder="1" applyAlignment="1">
      <alignment vertical="center" wrapText="1"/>
    </xf>
    <xf numFmtId="3" fontId="84" fillId="0" borderId="4" xfId="33" applyNumberFormat="1" applyFont="1" applyBorder="1" applyAlignment="1">
      <alignment horizontal="left" vertical="center" wrapText="1"/>
    </xf>
    <xf numFmtId="0" fontId="135" fillId="0" borderId="4" xfId="0" applyFont="1" applyBorder="1" applyAlignment="1">
      <alignment horizontal="center"/>
    </xf>
    <xf numFmtId="1" fontId="84" fillId="0" borderId="4" xfId="2" applyNumberFormat="1" applyFont="1" applyFill="1" applyBorder="1" applyAlignment="1">
      <alignment horizontal="center"/>
    </xf>
    <xf numFmtId="173" fontId="117" fillId="3" borderId="4" xfId="2" applyNumberFormat="1" applyFont="1" applyFill="1" applyBorder="1" applyAlignment="1">
      <alignment horizontal="right"/>
    </xf>
    <xf numFmtId="166" fontId="117" fillId="0" borderId="4" xfId="12" applyNumberFormat="1" applyFont="1" applyBorder="1"/>
    <xf numFmtId="166" fontId="126" fillId="0" borderId="4" xfId="2" applyNumberFormat="1" applyFont="1" applyBorder="1"/>
    <xf numFmtId="166" fontId="126" fillId="0" borderId="4" xfId="12" applyNumberFormat="1" applyFont="1" applyBorder="1"/>
    <xf numFmtId="166" fontId="117" fillId="0" borderId="4" xfId="13" applyNumberFormat="1" applyFont="1" applyBorder="1" applyAlignment="1">
      <alignment horizontal="center" wrapText="1"/>
    </xf>
    <xf numFmtId="0" fontId="19" fillId="0" borderId="3" xfId="11" applyBorder="1" applyAlignment="1" applyProtection="1">
      <alignment horizontal="left" wrapText="1"/>
    </xf>
    <xf numFmtId="173" fontId="126" fillId="0" borderId="4" xfId="2" applyNumberFormat="1" applyFont="1" applyBorder="1" applyAlignment="1">
      <alignment horizontal="right"/>
    </xf>
    <xf numFmtId="179" fontId="84" fillId="11" borderId="4" xfId="0" applyNumberFormat="1" applyFont="1" applyFill="1" applyBorder="1" applyAlignment="1">
      <alignment horizontal="center" vertical="center"/>
    </xf>
    <xf numFmtId="3" fontId="117" fillId="11" borderId="4" xfId="30" applyNumberFormat="1" applyFont="1" applyFill="1" applyBorder="1" applyAlignment="1">
      <alignment horizontal="center" vertical="center" wrapText="1"/>
    </xf>
    <xf numFmtId="1" fontId="84" fillId="11" borderId="4" xfId="0" applyNumberFormat="1" applyFont="1" applyFill="1" applyBorder="1" applyAlignment="1">
      <alignment horizontal="center" vertical="center" wrapText="1"/>
    </xf>
    <xf numFmtId="173" fontId="84" fillId="11" borderId="4" xfId="0" applyNumberFormat="1" applyFont="1" applyFill="1" applyBorder="1" applyAlignment="1">
      <alignment horizontal="center" vertical="center" wrapText="1"/>
    </xf>
    <xf numFmtId="179" fontId="84" fillId="0" borderId="4" xfId="0" applyNumberFormat="1" applyFont="1" applyBorder="1" applyAlignment="1">
      <alignment horizontal="center" vertical="center"/>
    </xf>
    <xf numFmtId="179" fontId="84" fillId="11" borderId="4" xfId="0" applyNumberFormat="1" applyFont="1" applyFill="1" applyBorder="1" applyAlignment="1">
      <alignment horizontal="center" vertical="center" wrapText="1"/>
    </xf>
    <xf numFmtId="0" fontId="84" fillId="11" borderId="4" xfId="0" applyFont="1" applyFill="1" applyBorder="1" applyAlignment="1">
      <alignment wrapText="1"/>
    </xf>
    <xf numFmtId="0" fontId="117" fillId="11" borderId="4" xfId="0" applyFont="1" applyFill="1" applyBorder="1" applyAlignment="1">
      <alignment horizontal="center" wrapText="1"/>
    </xf>
    <xf numFmtId="0" fontId="136" fillId="0" borderId="4" xfId="11" applyFont="1" applyBorder="1" applyAlignment="1" applyProtection="1">
      <alignment vertical="center" wrapText="1"/>
    </xf>
    <xf numFmtId="179" fontId="84" fillId="0" borderId="4" xfId="0" quotePrefix="1" applyNumberFormat="1" applyFont="1" applyBorder="1" applyAlignment="1">
      <alignment horizontal="center" vertical="center" wrapText="1"/>
    </xf>
    <xf numFmtId="0" fontId="84" fillId="0" borderId="4" xfId="0" applyFont="1" applyBorder="1" applyAlignment="1">
      <alignment horizontal="center" wrapText="1"/>
    </xf>
    <xf numFmtId="187" fontId="84" fillId="11" borderId="4" xfId="0" applyNumberFormat="1" applyFont="1" applyFill="1" applyBorder="1" applyAlignment="1">
      <alignment horizontal="center" vertical="center" wrapText="1"/>
    </xf>
    <xf numFmtId="164" fontId="120" fillId="0" borderId="4" xfId="11" applyNumberFormat="1" applyFont="1" applyFill="1" applyBorder="1" applyAlignment="1" applyProtection="1"/>
    <xf numFmtId="0" fontId="137" fillId="3" borderId="4" xfId="0" applyFont="1" applyFill="1" applyBorder="1" applyAlignment="1">
      <alignment vertical="center"/>
    </xf>
    <xf numFmtId="0" fontId="136" fillId="0" borderId="4" xfId="11" applyFont="1" applyBorder="1" applyAlignment="1" applyProtection="1">
      <alignment vertical="center"/>
    </xf>
    <xf numFmtId="0" fontId="138" fillId="0" borderId="4" xfId="0" applyFont="1" applyBorder="1" applyAlignment="1">
      <alignment vertical="center"/>
    </xf>
    <xf numFmtId="0" fontId="139" fillId="3" borderId="4" xfId="0" applyFont="1" applyFill="1" applyBorder="1" applyAlignment="1">
      <alignment vertical="center"/>
    </xf>
    <xf numFmtId="0" fontId="84" fillId="0" borderId="4" xfId="0" quotePrefix="1" applyFont="1" applyBorder="1" applyAlignment="1">
      <alignment vertical="center"/>
    </xf>
    <xf numFmtId="166" fontId="136" fillId="0" borderId="4" xfId="11" applyNumberFormat="1" applyFont="1" applyBorder="1" applyAlignment="1" applyProtection="1">
      <alignment vertical="center"/>
    </xf>
    <xf numFmtId="1" fontId="84" fillId="0" borderId="10" xfId="2" applyNumberFormat="1" applyFont="1" applyBorder="1" applyAlignment="1">
      <alignment horizontal="right"/>
    </xf>
    <xf numFmtId="173" fontId="84" fillId="0" borderId="7" xfId="2" applyNumberFormat="1" applyFont="1" applyBorder="1" applyAlignment="1">
      <alignment horizontal="right"/>
    </xf>
    <xf numFmtId="164" fontId="120" fillId="0" borderId="4" xfId="11" applyNumberFormat="1" applyFont="1" applyFill="1" applyBorder="1" applyAlignment="1" applyProtection="1">
      <alignment wrapText="1"/>
    </xf>
    <xf numFmtId="0" fontId="136" fillId="0" borderId="4" xfId="11" applyFont="1" applyBorder="1" applyAlignment="1" applyProtection="1"/>
    <xf numFmtId="0" fontId="120" fillId="0" borderId="3" xfId="0" applyFont="1" applyBorder="1" applyAlignment="1">
      <alignment horizontal="left" wrapText="1"/>
    </xf>
    <xf numFmtId="3" fontId="84" fillId="0" borderId="3" xfId="35" applyNumberFormat="1" applyFont="1" applyBorder="1" applyAlignment="1">
      <alignment horizontal="center" vertical="center" wrapText="1"/>
    </xf>
    <xf numFmtId="3" fontId="84" fillId="0" borderId="3" xfId="0" applyNumberFormat="1" applyFont="1" applyBorder="1" applyAlignment="1">
      <alignment horizontal="center" vertical="center" wrapText="1"/>
    </xf>
    <xf numFmtId="0" fontId="84" fillId="11" borderId="22" xfId="0" quotePrefix="1" applyFont="1" applyFill="1" applyBorder="1" applyAlignment="1">
      <alignment horizontal="center" vertical="center"/>
    </xf>
    <xf numFmtId="14" fontId="84" fillId="11" borderId="21" xfId="0" quotePrefix="1" applyNumberFormat="1" applyFont="1" applyFill="1" applyBorder="1" applyAlignment="1">
      <alignment horizontal="center" vertical="center"/>
    </xf>
    <xf numFmtId="3" fontId="84" fillId="0" borderId="9" xfId="0" applyNumberFormat="1" applyFont="1" applyFill="1" applyBorder="1" applyAlignment="1">
      <alignment horizontal="center" vertical="center" wrapText="1"/>
    </xf>
    <xf numFmtId="12" fontId="84" fillId="0" borderId="4" xfId="0" applyNumberFormat="1" applyFont="1" applyBorder="1"/>
    <xf numFmtId="0" fontId="84" fillId="0" borderId="12" xfId="0" applyFont="1" applyBorder="1" applyAlignment="1">
      <alignment horizontal="center"/>
    </xf>
    <xf numFmtId="12" fontId="84" fillId="11" borderId="4" xfId="0" applyNumberFormat="1" applyFont="1" applyFill="1" applyBorder="1"/>
    <xf numFmtId="0" fontId="103" fillId="11" borderId="3" xfId="0" applyFont="1" applyFill="1" applyBorder="1" applyAlignment="1">
      <alignment horizontal="left" vertical="center" wrapText="1"/>
    </xf>
    <xf numFmtId="4" fontId="3" fillId="0" borderId="4" xfId="0" applyNumberFormat="1" applyFont="1" applyBorder="1" applyAlignment="1">
      <alignment vertical="center" wrapText="1"/>
    </xf>
    <xf numFmtId="0" fontId="96" fillId="0" borderId="4" xfId="0" applyFont="1" applyBorder="1" applyAlignment="1">
      <alignment horizontal="center" vertical="center" wrapText="1"/>
    </xf>
    <xf numFmtId="0" fontId="96" fillId="0" borderId="4" xfId="0" applyFont="1" applyBorder="1" applyAlignment="1">
      <alignment horizontal="left" vertical="center" wrapText="1"/>
    </xf>
    <xf numFmtId="3" fontId="12" fillId="0" borderId="4" xfId="29" applyNumberFormat="1" applyFont="1" applyBorder="1" applyAlignment="1">
      <alignment horizontal="center" vertical="center"/>
    </xf>
    <xf numFmtId="166" fontId="117" fillId="0" borderId="4" xfId="2" applyNumberFormat="1" applyFont="1" applyBorder="1" applyAlignment="1">
      <alignment horizontal="left"/>
    </xf>
    <xf numFmtId="166" fontId="117" fillId="0" borderId="4" xfId="2" quotePrefix="1" applyNumberFormat="1" applyFont="1" applyFill="1" applyBorder="1" applyAlignment="1">
      <alignment horizontal="center" vertical="center"/>
    </xf>
    <xf numFmtId="184" fontId="117" fillId="0" borderId="4" xfId="1" applyNumberFormat="1" applyFont="1" applyFill="1" applyBorder="1" applyAlignment="1">
      <alignment horizontal="center" wrapText="1"/>
    </xf>
    <xf numFmtId="184" fontId="117" fillId="0" borderId="4" xfId="1" quotePrefix="1" applyNumberFormat="1" applyFont="1" applyFill="1" applyBorder="1" applyAlignment="1">
      <alignment horizontal="center" wrapText="1"/>
    </xf>
    <xf numFmtId="166" fontId="127" fillId="0" borderId="4" xfId="2" applyNumberFormat="1" applyFont="1" applyFill="1" applyBorder="1" applyAlignment="1">
      <alignment horizontal="center" vertical="center"/>
    </xf>
    <xf numFmtId="166" fontId="117" fillId="0" borderId="4" xfId="2" quotePrefix="1" applyNumberFormat="1" applyFont="1" applyFill="1" applyBorder="1" applyAlignment="1">
      <alignment horizontal="center"/>
    </xf>
    <xf numFmtId="3" fontId="127" fillId="0" borderId="4" xfId="29" applyNumberFormat="1" applyFont="1" applyBorder="1" applyAlignment="1">
      <alignment horizontal="center" vertical="center" wrapText="1"/>
    </xf>
    <xf numFmtId="165" fontId="117" fillId="0" borderId="4" xfId="1" quotePrefix="1" applyFont="1" applyFill="1" applyBorder="1" applyAlignment="1">
      <alignment horizontal="right"/>
    </xf>
    <xf numFmtId="165" fontId="121" fillId="0" borderId="4" xfId="1" quotePrefix="1" applyFont="1" applyFill="1" applyBorder="1" applyAlignment="1">
      <alignment horizontal="right"/>
    </xf>
    <xf numFmtId="166" fontId="117" fillId="11" borderId="4" xfId="2" quotePrefix="1" applyNumberFormat="1" applyFont="1" applyFill="1" applyBorder="1" applyAlignment="1">
      <alignment horizontal="center"/>
    </xf>
    <xf numFmtId="180" fontId="84" fillId="11" borderId="8" xfId="31" applyNumberFormat="1" applyFont="1" applyFill="1" applyBorder="1" applyAlignment="1">
      <alignment horizontal="center" vertical="center" wrapText="1"/>
    </xf>
    <xf numFmtId="14" fontId="84" fillId="11" borderId="8" xfId="31" quotePrefix="1" applyNumberFormat="1" applyFont="1" applyFill="1" applyBorder="1" applyAlignment="1">
      <alignment horizontal="center" vertical="center" wrapText="1"/>
    </xf>
    <xf numFmtId="0" fontId="84" fillId="11" borderId="4" xfId="31" applyFont="1" applyFill="1" applyBorder="1" applyAlignment="1">
      <alignment vertical="center" wrapText="1"/>
    </xf>
    <xf numFmtId="166" fontId="84" fillId="11" borderId="4" xfId="2" applyNumberFormat="1" applyFont="1" applyFill="1" applyBorder="1" applyAlignment="1">
      <alignment horizontal="center"/>
    </xf>
    <xf numFmtId="166" fontId="127" fillId="11" borderId="4" xfId="2" applyNumberFormat="1" applyFont="1" applyFill="1" applyBorder="1" applyAlignment="1">
      <alignment horizontal="center"/>
    </xf>
    <xf numFmtId="3" fontId="127" fillId="11" borderId="4" xfId="29" applyNumberFormat="1" applyFont="1" applyFill="1" applyBorder="1" applyAlignment="1">
      <alignment horizontal="center" vertical="center" wrapText="1"/>
    </xf>
    <xf numFmtId="1" fontId="84" fillId="5" borderId="7" xfId="2" applyNumberFormat="1" applyFont="1" applyFill="1" applyBorder="1" applyAlignment="1">
      <alignment horizontal="right"/>
    </xf>
    <xf numFmtId="177" fontId="84" fillId="5" borderId="7" xfId="2" applyNumberFormat="1" applyFont="1" applyFill="1" applyBorder="1" applyAlignment="1">
      <alignment horizontal="right"/>
    </xf>
    <xf numFmtId="0" fontId="3" fillId="0" borderId="4" xfId="0" applyFont="1" applyBorder="1"/>
    <xf numFmtId="0" fontId="140" fillId="0" borderId="4" xfId="0" applyFont="1" applyBorder="1"/>
    <xf numFmtId="0" fontId="84" fillId="0" borderId="4" xfId="0" applyFont="1" applyBorder="1" applyAlignment="1">
      <alignment vertical="center"/>
    </xf>
    <xf numFmtId="189" fontId="3" fillId="0" borderId="4" xfId="0" applyNumberFormat="1" applyFont="1" applyBorder="1"/>
    <xf numFmtId="185" fontId="84" fillId="0" borderId="4" xfId="2" applyNumberFormat="1" applyFont="1" applyFill="1" applyBorder="1" applyAlignment="1">
      <alignment horizontal="center"/>
    </xf>
    <xf numFmtId="166" fontId="127" fillId="0" borderId="4" xfId="13" applyNumberFormat="1" applyFont="1" applyFill="1" applyBorder="1" applyAlignment="1">
      <alignment horizontal="center"/>
    </xf>
    <xf numFmtId="189" fontId="3" fillId="0" borderId="4" xfId="0" quotePrefix="1" applyNumberFormat="1" applyFont="1" applyBorder="1" applyAlignment="1">
      <alignment horizontal="right"/>
    </xf>
    <xf numFmtId="1" fontId="84" fillId="11" borderId="4" xfId="2" applyNumberFormat="1" applyFont="1" applyFill="1" applyBorder="1" applyAlignment="1">
      <alignment horizontal="center"/>
    </xf>
    <xf numFmtId="185" fontId="84" fillId="11" borderId="4" xfId="2" applyNumberFormat="1" applyFont="1" applyFill="1" applyBorder="1" applyAlignment="1">
      <alignment horizontal="center"/>
    </xf>
    <xf numFmtId="0" fontId="84" fillId="11" borderId="4" xfId="0" applyFont="1" applyFill="1" applyBorder="1"/>
    <xf numFmtId="0" fontId="3" fillId="0" borderId="4" xfId="0" quotePrefix="1" applyFont="1" applyBorder="1" applyAlignment="1">
      <alignment horizontal="center"/>
    </xf>
    <xf numFmtId="1" fontId="84" fillId="0" borderId="4" xfId="2" applyNumberFormat="1" applyFont="1" applyBorder="1" applyAlignment="1">
      <alignment horizontal="center"/>
    </xf>
    <xf numFmtId="185" fontId="84" fillId="0" borderId="4" xfId="2" applyNumberFormat="1" applyFont="1" applyBorder="1" applyAlignment="1">
      <alignment horizontal="center"/>
    </xf>
    <xf numFmtId="166" fontId="84" fillId="0" borderId="4" xfId="13" applyNumberFormat="1" applyFont="1" applyBorder="1" applyAlignment="1">
      <alignment horizontal="center"/>
    </xf>
    <xf numFmtId="0" fontId="3" fillId="0" borderId="4" xfId="0" quotePrefix="1" applyFont="1" applyBorder="1" applyAlignment="1">
      <alignment horizontal="right"/>
    </xf>
    <xf numFmtId="49" fontId="84" fillId="11" borderId="4" xfId="31" applyNumberFormat="1" applyFont="1" applyFill="1" applyBorder="1" applyAlignment="1">
      <alignment horizontal="center" vertical="center"/>
    </xf>
    <xf numFmtId="0" fontId="84" fillId="11" borderId="4" xfId="31" applyFont="1" applyFill="1" applyBorder="1" applyAlignment="1">
      <alignment horizontal="left" vertical="center" wrapText="1"/>
    </xf>
    <xf numFmtId="166" fontId="84" fillId="11" borderId="4" xfId="13" applyNumberFormat="1" applyFont="1" applyFill="1" applyBorder="1" applyAlignment="1">
      <alignment horizontal="center"/>
    </xf>
    <xf numFmtId="0" fontId="3" fillId="0" borderId="4" xfId="0" quotePrefix="1" applyFont="1" applyBorder="1"/>
    <xf numFmtId="0" fontId="140" fillId="0" borderId="4" xfId="0" quotePrefix="1" applyFont="1" applyBorder="1" applyAlignment="1">
      <alignment horizontal="center"/>
    </xf>
    <xf numFmtId="49" fontId="84" fillId="11" borderId="4" xfId="31" applyNumberFormat="1" applyFont="1" applyFill="1" applyBorder="1" applyAlignment="1">
      <alignment horizontal="center" vertical="center" wrapText="1"/>
    </xf>
    <xf numFmtId="1" fontId="117" fillId="0" borderId="4" xfId="2" quotePrefix="1" applyNumberFormat="1" applyFont="1" applyBorder="1" applyAlignment="1"/>
    <xf numFmtId="166" fontId="84" fillId="0" borderId="4" xfId="13" applyNumberFormat="1" applyFont="1" applyFill="1" applyBorder="1" applyAlignment="1">
      <alignment vertical="center" wrapText="1"/>
    </xf>
    <xf numFmtId="166" fontId="84" fillId="0" borderId="4" xfId="2" applyNumberFormat="1" applyFont="1" applyBorder="1" applyAlignment="1">
      <alignment horizontal="left"/>
    </xf>
    <xf numFmtId="14" fontId="84" fillId="0" borderId="4" xfId="2" applyNumberFormat="1" applyFont="1" applyBorder="1" applyAlignment="1">
      <alignment horizontal="center"/>
    </xf>
    <xf numFmtId="4" fontId="3" fillId="0" borderId="3" xfId="0" applyNumberFormat="1" applyFont="1" applyFill="1" applyBorder="1" applyAlignment="1">
      <alignment horizontal="center" vertical="center" wrapText="1"/>
    </xf>
    <xf numFmtId="166" fontId="121" fillId="0" borderId="4" xfId="13" applyNumberFormat="1" applyFont="1" applyFill="1" applyBorder="1" applyAlignment="1">
      <alignment horizontal="center"/>
    </xf>
    <xf numFmtId="166" fontId="116" fillId="2" borderId="4" xfId="2" applyNumberFormat="1" applyFont="1" applyFill="1" applyBorder="1" applyAlignment="1">
      <alignment horizontal="center"/>
    </xf>
    <xf numFmtId="185" fontId="116" fillId="2" borderId="4" xfId="2" applyNumberFormat="1" applyFont="1" applyFill="1" applyBorder="1" applyAlignment="1">
      <alignment horizontal="center"/>
    </xf>
    <xf numFmtId="166" fontId="116" fillId="2" borderId="4" xfId="2" applyNumberFormat="1" applyFont="1" applyFill="1" applyBorder="1" applyAlignment="1">
      <alignment horizontal="center" vertical="center"/>
    </xf>
    <xf numFmtId="166" fontId="116" fillId="2" borderId="4" xfId="13" applyNumberFormat="1" applyFont="1" applyFill="1" applyBorder="1" applyAlignment="1">
      <alignment horizontal="center"/>
    </xf>
    <xf numFmtId="166" fontId="116" fillId="2" borderId="4" xfId="2" applyNumberFormat="1" applyFont="1" applyFill="1" applyBorder="1"/>
    <xf numFmtId="166" fontId="117" fillId="2" borderId="4" xfId="2" applyNumberFormat="1" applyFont="1" applyFill="1" applyBorder="1"/>
    <xf numFmtId="165" fontId="117" fillId="2" borderId="4" xfId="1" applyFont="1" applyFill="1" applyBorder="1" applyAlignment="1">
      <alignment horizontal="center" wrapText="1"/>
    </xf>
    <xf numFmtId="165" fontId="117" fillId="2" borderId="4" xfId="1" applyFont="1" applyFill="1" applyBorder="1"/>
    <xf numFmtId="166" fontId="117" fillId="0" borderId="4" xfId="2" applyNumberFormat="1" applyFont="1" applyBorder="1" applyAlignment="1">
      <alignment horizontal="right"/>
    </xf>
    <xf numFmtId="49" fontId="117" fillId="0" borderId="4" xfId="2" applyNumberFormat="1" applyFont="1" applyBorder="1" applyAlignment="1">
      <alignment horizontal="center"/>
    </xf>
    <xf numFmtId="0" fontId="19" fillId="0" borderId="0" xfId="11" applyAlignment="1" applyProtection="1"/>
    <xf numFmtId="1" fontId="141" fillId="0" borderId="4" xfId="2" quotePrefix="1" applyNumberFormat="1" applyFont="1" applyBorder="1" applyAlignment="1">
      <alignment horizontal="center"/>
    </xf>
    <xf numFmtId="0" fontId="103" fillId="0" borderId="4" xfId="0" quotePrefix="1" applyFont="1" applyBorder="1" applyAlignment="1">
      <alignment horizontal="center" vertical="center"/>
    </xf>
    <xf numFmtId="185" fontId="141" fillId="0" borderId="4" xfId="2" applyNumberFormat="1" applyFont="1" applyFill="1" applyBorder="1" applyAlignment="1">
      <alignment horizontal="center" vertical="center"/>
    </xf>
    <xf numFmtId="0" fontId="141" fillId="0" borderId="4" xfId="0" applyFont="1" applyBorder="1" applyAlignment="1">
      <alignment horizontal="left" vertical="center"/>
    </xf>
    <xf numFmtId="0" fontId="103" fillId="0" borderId="4" xfId="0" applyFont="1" applyBorder="1" applyAlignment="1">
      <alignment horizontal="center" vertical="center"/>
    </xf>
    <xf numFmtId="166" fontId="141" fillId="0" borderId="4" xfId="2" applyNumberFormat="1" applyFont="1" applyFill="1" applyBorder="1" applyAlignment="1">
      <alignment horizontal="center"/>
    </xf>
    <xf numFmtId="166" fontId="141" fillId="0" borderId="4" xfId="13" applyNumberFormat="1" applyFont="1" applyBorder="1" applyAlignment="1">
      <alignment horizontal="center" vertical="center"/>
    </xf>
    <xf numFmtId="166" fontId="141" fillId="0" borderId="4" xfId="2" applyNumberFormat="1" applyFont="1" applyFill="1" applyBorder="1" applyAlignment="1">
      <alignment horizontal="center" vertical="center"/>
    </xf>
    <xf numFmtId="0" fontId="141" fillId="0" borderId="4" xfId="0" applyFont="1" applyBorder="1" applyAlignment="1">
      <alignment horizontal="center" vertical="center"/>
    </xf>
    <xf numFmtId="166" fontId="141" fillId="0" borderId="4" xfId="2" applyNumberFormat="1" applyFont="1" applyBorder="1" applyAlignment="1">
      <alignment horizontal="center" vertical="center"/>
    </xf>
    <xf numFmtId="165" fontId="141" fillId="0" borderId="4" xfId="1" applyFont="1" applyFill="1" applyBorder="1" applyAlignment="1">
      <alignment horizontal="center" vertical="center" wrapText="1"/>
    </xf>
    <xf numFmtId="165" fontId="141" fillId="0" borderId="4" xfId="1" quotePrefix="1" applyFont="1" applyFill="1" applyBorder="1" applyAlignment="1">
      <alignment horizontal="center" vertical="center"/>
    </xf>
    <xf numFmtId="0" fontId="142" fillId="0" borderId="4" xfId="11" applyFont="1" applyBorder="1" applyAlignment="1" applyProtection="1"/>
    <xf numFmtId="166" fontId="141" fillId="0" borderId="4" xfId="13" applyNumberFormat="1" applyFont="1" applyFill="1" applyBorder="1" applyAlignment="1">
      <alignment horizontal="center" vertical="center"/>
    </xf>
    <xf numFmtId="49" fontId="141" fillId="0" borderId="4" xfId="0" applyNumberFormat="1" applyFont="1" applyBorder="1" applyAlignment="1">
      <alignment horizontal="center" vertical="center" wrapText="1"/>
    </xf>
    <xf numFmtId="0" fontId="103" fillId="0" borderId="4" xfId="0" applyFont="1" applyBorder="1" applyAlignment="1">
      <alignment vertical="center" wrapText="1"/>
    </xf>
    <xf numFmtId="3" fontId="141" fillId="0" borderId="4" xfId="0" applyNumberFormat="1" applyFont="1" applyBorder="1" applyAlignment="1">
      <alignment horizontal="center" vertical="center" wrapText="1"/>
    </xf>
    <xf numFmtId="0" fontId="103" fillId="0" borderId="3" xfId="0" applyFont="1" applyFill="1" applyBorder="1" applyAlignment="1">
      <alignment horizontal="center" vertical="center" wrapText="1"/>
    </xf>
    <xf numFmtId="165" fontId="141" fillId="0" borderId="4" xfId="1" applyFont="1" applyFill="1" applyBorder="1" applyAlignment="1">
      <alignment horizontal="center" vertical="center"/>
    </xf>
    <xf numFmtId="0" fontId="69" fillId="0" borderId="4" xfId="0" applyFont="1" applyBorder="1"/>
    <xf numFmtId="166" fontId="103" fillId="0" borderId="4" xfId="13" applyNumberFormat="1" applyFont="1" applyFill="1" applyBorder="1" applyAlignment="1">
      <alignment horizontal="center" vertical="center"/>
    </xf>
    <xf numFmtId="180" fontId="103" fillId="0" borderId="3" xfId="0" applyNumberFormat="1" applyFont="1" applyBorder="1" applyAlignment="1">
      <alignment horizontal="center" vertical="center" wrapText="1"/>
    </xf>
    <xf numFmtId="14" fontId="103" fillId="0" borderId="3" xfId="0" applyNumberFormat="1" applyFont="1" applyBorder="1" applyAlignment="1">
      <alignment horizontal="center" vertical="center" wrapText="1"/>
    </xf>
    <xf numFmtId="0" fontId="103" fillId="0" borderId="3" xfId="0" applyFont="1" applyFill="1" applyBorder="1" applyAlignment="1">
      <alignment horizontal="left" vertical="center" wrapText="1"/>
    </xf>
    <xf numFmtId="3" fontId="103" fillId="0" borderId="3" xfId="30" applyNumberFormat="1" applyFont="1" applyBorder="1" applyAlignment="1">
      <alignment horizontal="left" vertical="center"/>
    </xf>
    <xf numFmtId="3" fontId="103" fillId="0" borderId="4" xfId="29" applyNumberFormat="1" applyFont="1" applyBorder="1" applyAlignment="1">
      <alignment horizontal="center" vertical="center"/>
    </xf>
    <xf numFmtId="164" fontId="142" fillId="0" borderId="4" xfId="11" applyNumberFormat="1" applyFont="1" applyFill="1" applyBorder="1" applyAlignment="1" applyProtection="1">
      <alignment horizontal="center" vertical="center"/>
    </xf>
    <xf numFmtId="1" fontId="103" fillId="0" borderId="3" xfId="0" applyNumberFormat="1" applyFont="1" applyBorder="1" applyAlignment="1">
      <alignment horizontal="center" vertical="center" wrapText="1"/>
    </xf>
    <xf numFmtId="0" fontId="103" fillId="0" borderId="3" xfId="0" applyFont="1" applyBorder="1" applyAlignment="1">
      <alignment horizontal="center" vertical="center" wrapText="1"/>
    </xf>
    <xf numFmtId="0" fontId="103" fillId="0" borderId="3" xfId="0" applyFont="1" applyBorder="1" applyAlignment="1">
      <alignment horizontal="left" vertical="center" wrapText="1"/>
    </xf>
    <xf numFmtId="166" fontId="103" fillId="0" borderId="4" xfId="2" applyNumberFormat="1" applyFont="1" applyFill="1" applyBorder="1" applyAlignment="1">
      <alignment horizontal="center"/>
    </xf>
    <xf numFmtId="3" fontId="103" fillId="0" borderId="4" xfId="0" applyNumberFormat="1" applyFont="1" applyBorder="1" applyAlignment="1">
      <alignment horizontal="center" vertical="center" wrapText="1"/>
    </xf>
    <xf numFmtId="166" fontId="103" fillId="0" borderId="4" xfId="2" applyNumberFormat="1" applyFont="1" applyFill="1" applyBorder="1" applyAlignment="1">
      <alignment horizontal="center" vertical="center"/>
    </xf>
    <xf numFmtId="4" fontId="103" fillId="0" borderId="3" xfId="0" applyNumberFormat="1" applyFont="1" applyBorder="1" applyAlignment="1">
      <alignment horizontal="center" vertical="center" wrapText="1"/>
    </xf>
    <xf numFmtId="166" fontId="103" fillId="0" borderId="4" xfId="2" applyNumberFormat="1" applyFont="1" applyBorder="1" applyAlignment="1">
      <alignment horizontal="center" vertical="center"/>
    </xf>
    <xf numFmtId="165" fontId="103" fillId="0" borderId="4" xfId="1" applyFont="1" applyFill="1" applyBorder="1" applyAlignment="1">
      <alignment horizontal="center" vertical="center" wrapText="1"/>
    </xf>
    <xf numFmtId="165" fontId="103" fillId="0" borderId="4" xfId="1" applyFont="1" applyFill="1" applyBorder="1" applyAlignment="1">
      <alignment horizontal="center" vertical="center"/>
    </xf>
    <xf numFmtId="166" fontId="143" fillId="0" borderId="0" xfId="13" applyNumberFormat="1" applyFont="1" applyBorder="1" applyAlignment="1">
      <alignment horizontal="right" vertical="center"/>
    </xf>
    <xf numFmtId="173" fontId="143" fillId="0" borderId="0" xfId="13" applyNumberFormat="1" applyFont="1" applyBorder="1" applyAlignment="1">
      <alignment vertical="center"/>
    </xf>
    <xf numFmtId="166" fontId="92" fillId="0" borderId="0" xfId="13" applyNumberFormat="1" applyFont="1" applyFill="1" applyBorder="1"/>
    <xf numFmtId="166" fontId="92" fillId="0" borderId="0" xfId="13" applyNumberFormat="1" applyFont="1" applyBorder="1"/>
    <xf numFmtId="173" fontId="143" fillId="0" borderId="0" xfId="13" applyNumberFormat="1" applyFont="1" applyBorder="1" applyAlignment="1">
      <alignment horizontal="right" vertical="center"/>
    </xf>
    <xf numFmtId="166" fontId="143" fillId="0" borderId="0" xfId="13" applyNumberFormat="1" applyFont="1" applyBorder="1" applyAlignment="1">
      <alignment horizontal="left" vertical="center"/>
    </xf>
    <xf numFmtId="166" fontId="143" fillId="0" borderId="0" xfId="13" applyNumberFormat="1" applyFont="1" applyBorder="1" applyAlignment="1">
      <alignment vertical="center"/>
    </xf>
    <xf numFmtId="166" fontId="92" fillId="0" borderId="0" xfId="13" applyNumberFormat="1" applyFont="1" applyBorder="1" applyAlignment="1">
      <alignment horizontal="left"/>
    </xf>
    <xf numFmtId="166" fontId="92" fillId="0" borderId="0" xfId="13" applyNumberFormat="1" applyFont="1" applyBorder="1" applyAlignment="1">
      <alignment vertical="center"/>
    </xf>
    <xf numFmtId="166" fontId="92" fillId="0" borderId="0" xfId="13" applyNumberFormat="1" applyFont="1" applyFill="1" applyBorder="1" applyAlignment="1">
      <alignment vertical="center"/>
    </xf>
    <xf numFmtId="166" fontId="71" fillId="0" borderId="0" xfId="13" applyNumberFormat="1" applyFont="1" applyFill="1" applyBorder="1"/>
    <xf numFmtId="166" fontId="71" fillId="0" borderId="0" xfId="13" applyNumberFormat="1" applyFont="1" applyBorder="1"/>
    <xf numFmtId="166" fontId="71" fillId="0" borderId="9" xfId="2" applyNumberFormat="1" applyFont="1" applyBorder="1" applyAlignment="1">
      <alignment horizontal="center" vertical="center" wrapText="1"/>
    </xf>
    <xf numFmtId="166" fontId="71" fillId="2" borderId="7" xfId="2" applyNumberFormat="1" applyFont="1" applyFill="1" applyBorder="1" applyAlignment="1">
      <alignment horizontal="center" vertical="center"/>
    </xf>
    <xf numFmtId="1" fontId="71" fillId="2" borderId="7" xfId="2" applyNumberFormat="1" applyFont="1" applyFill="1" applyBorder="1" applyAlignment="1">
      <alignment horizontal="right" vertical="center"/>
    </xf>
    <xf numFmtId="173" fontId="71" fillId="2" borderId="7" xfId="2" applyNumberFormat="1" applyFont="1" applyFill="1" applyBorder="1" applyAlignment="1">
      <alignment horizontal="right" vertical="center"/>
    </xf>
    <xf numFmtId="166" fontId="144" fillId="2" borderId="7" xfId="2" applyNumberFormat="1" applyFont="1" applyFill="1" applyBorder="1" applyAlignment="1"/>
    <xf numFmtId="166" fontId="71" fillId="2" borderId="10" xfId="2" applyNumberFormat="1" applyFont="1" applyFill="1" applyBorder="1" applyAlignment="1">
      <alignment vertical="center"/>
    </xf>
    <xf numFmtId="166" fontId="71" fillId="2" borderId="10" xfId="2" applyNumberFormat="1" applyFont="1" applyFill="1" applyBorder="1" applyAlignment="1">
      <alignment horizontal="center" vertical="center"/>
    </xf>
    <xf numFmtId="166" fontId="68" fillId="2" borderId="10" xfId="2" applyNumberFormat="1" applyFont="1" applyFill="1" applyBorder="1" applyAlignment="1">
      <alignment horizontal="left"/>
    </xf>
    <xf numFmtId="166" fontId="143" fillId="0" borderId="0" xfId="13" applyNumberFormat="1" applyFont="1" applyFill="1" applyBorder="1" applyAlignment="1">
      <alignment horizontal="center" vertical="center"/>
    </xf>
    <xf numFmtId="166" fontId="68" fillId="0" borderId="7" xfId="2" applyNumberFormat="1" applyFont="1" applyFill="1" applyBorder="1" applyAlignment="1">
      <alignment horizontal="center"/>
    </xf>
    <xf numFmtId="1" fontId="68" fillId="0" borderId="7" xfId="12" applyNumberFormat="1" applyFont="1" applyFill="1" applyBorder="1" applyAlignment="1">
      <alignment horizontal="right"/>
    </xf>
    <xf numFmtId="173" fontId="68" fillId="0" borderId="7" xfId="12" applyNumberFormat="1" applyFont="1" applyFill="1" applyBorder="1" applyAlignment="1">
      <alignment horizontal="right"/>
    </xf>
    <xf numFmtId="166" fontId="68" fillId="0" borderId="7" xfId="12" applyNumberFormat="1" applyFont="1" applyFill="1" applyBorder="1" applyAlignment="1"/>
    <xf numFmtId="166" fontId="68" fillId="3" borderId="7" xfId="12" applyNumberFormat="1" applyFont="1" applyFill="1" applyBorder="1" applyAlignment="1"/>
    <xf numFmtId="166" fontId="68" fillId="0" borderId="7" xfId="2" applyNumberFormat="1" applyFont="1" applyBorder="1"/>
    <xf numFmtId="166" fontId="19" fillId="0" borderId="7" xfId="11" applyNumberFormat="1" applyBorder="1" applyAlignment="1" applyProtection="1"/>
    <xf numFmtId="166" fontId="68" fillId="0" borderId="10" xfId="2" applyNumberFormat="1" applyFont="1" applyBorder="1" applyAlignment="1">
      <alignment horizontal="left"/>
    </xf>
    <xf numFmtId="166" fontId="19" fillId="0" borderId="10" xfId="11" applyNumberFormat="1" applyBorder="1" applyAlignment="1" applyProtection="1"/>
    <xf numFmtId="166" fontId="68" fillId="3" borderId="7" xfId="2" applyNumberFormat="1" applyFont="1" applyFill="1" applyBorder="1"/>
    <xf numFmtId="166" fontId="19" fillId="3" borderId="7" xfId="11" applyNumberFormat="1" applyFill="1" applyBorder="1" applyAlignment="1" applyProtection="1"/>
    <xf numFmtId="166" fontId="68" fillId="3" borderId="10" xfId="2" applyNumberFormat="1" applyFont="1" applyFill="1" applyBorder="1" applyAlignment="1">
      <alignment horizontal="left"/>
    </xf>
    <xf numFmtId="166" fontId="92" fillId="18" borderId="0" xfId="13" applyNumberFormat="1" applyFont="1" applyFill="1" applyBorder="1"/>
    <xf numFmtId="49" fontId="68" fillId="0" borderId="10" xfId="2" applyNumberFormat="1" applyFont="1" applyBorder="1" applyAlignment="1">
      <alignment horizontal="left"/>
    </xf>
    <xf numFmtId="166" fontId="68" fillId="3" borderId="10" xfId="12" applyNumberFormat="1" applyFont="1" applyFill="1" applyBorder="1" applyAlignment="1"/>
    <xf numFmtId="1" fontId="68" fillId="0" borderId="7" xfId="2" applyNumberFormat="1" applyFont="1" applyFill="1" applyBorder="1" applyAlignment="1">
      <alignment horizontal="right"/>
    </xf>
    <xf numFmtId="173" fontId="68" fillId="0" borderId="7" xfId="2" applyNumberFormat="1" applyFont="1" applyFill="1" applyBorder="1" applyAlignment="1">
      <alignment horizontal="right"/>
    </xf>
    <xf numFmtId="166" fontId="68" fillId="0" borderId="7" xfId="2" applyNumberFormat="1" applyFont="1" applyFill="1" applyBorder="1" applyAlignment="1"/>
    <xf numFmtId="1" fontId="68" fillId="0" borderId="10" xfId="12" applyNumberFormat="1" applyFont="1" applyFill="1" applyBorder="1" applyAlignment="1">
      <alignment horizontal="right"/>
    </xf>
    <xf numFmtId="166" fontId="68" fillId="3" borderId="10" xfId="2" applyNumberFormat="1" applyFont="1" applyFill="1" applyBorder="1" applyAlignment="1"/>
    <xf numFmtId="166" fontId="19" fillId="3" borderId="10" xfId="11" applyNumberFormat="1" applyFill="1" applyBorder="1" applyAlignment="1" applyProtection="1"/>
    <xf numFmtId="166" fontId="19" fillId="8" borderId="7" xfId="11" applyNumberFormat="1" applyFill="1" applyBorder="1" applyAlignment="1" applyProtection="1"/>
    <xf numFmtId="166" fontId="64" fillId="0" borderId="7" xfId="2" applyNumberFormat="1" applyFont="1" applyBorder="1"/>
    <xf numFmtId="166" fontId="145" fillId="0" borderId="7" xfId="11" applyNumberFormat="1" applyFont="1" applyBorder="1" applyAlignment="1" applyProtection="1"/>
    <xf numFmtId="166" fontId="68" fillId="19" borderId="10" xfId="2" applyNumberFormat="1" applyFont="1" applyFill="1" applyBorder="1" applyAlignment="1">
      <alignment horizontal="left"/>
    </xf>
    <xf numFmtId="166" fontId="68" fillId="0" borderId="10" xfId="2" applyNumberFormat="1" applyFont="1" applyBorder="1" applyAlignment="1">
      <alignment horizontal="left" wrapText="1"/>
    </xf>
    <xf numFmtId="14" fontId="68" fillId="0" borderId="7" xfId="2" applyNumberFormat="1" applyFont="1" applyFill="1" applyBorder="1" applyAlignment="1">
      <alignment horizontal="left"/>
    </xf>
    <xf numFmtId="0" fontId="68" fillId="0" borderId="7" xfId="0" applyFont="1" applyFill="1" applyBorder="1" applyAlignment="1">
      <alignment horizontal="left"/>
    </xf>
    <xf numFmtId="49" fontId="68" fillId="3" borderId="10" xfId="2" applyNumberFormat="1" applyFont="1" applyFill="1" applyBorder="1" applyAlignment="1">
      <alignment horizontal="left"/>
    </xf>
    <xf numFmtId="1" fontId="68" fillId="0" borderId="7" xfId="2" applyNumberFormat="1" applyFont="1" applyFill="1" applyBorder="1" applyAlignment="1">
      <alignment horizontal="right" vertical="center"/>
    </xf>
    <xf numFmtId="173" fontId="68" fillId="0" borderId="7" xfId="2" applyNumberFormat="1" applyFont="1" applyFill="1" applyBorder="1" applyAlignment="1">
      <alignment horizontal="right" vertical="center"/>
    </xf>
    <xf numFmtId="166" fontId="68" fillId="3" borderId="10" xfId="2" applyNumberFormat="1" applyFont="1" applyFill="1" applyBorder="1" applyAlignment="1">
      <alignment horizontal="left" vertical="center"/>
    </xf>
    <xf numFmtId="166" fontId="68" fillId="3" borderId="7" xfId="2" applyNumberFormat="1" applyFont="1" applyFill="1" applyBorder="1" applyAlignment="1">
      <alignment horizontal="left" vertical="center"/>
    </xf>
    <xf numFmtId="14" fontId="68" fillId="0" borderId="17" xfId="2" applyNumberFormat="1" applyFont="1" applyFill="1" applyBorder="1" applyAlignment="1">
      <alignment horizontal="left"/>
    </xf>
    <xf numFmtId="166" fontId="145" fillId="3" borderId="10" xfId="11" applyNumberFormat="1" applyFont="1" applyFill="1" applyBorder="1" applyAlignment="1" applyProtection="1"/>
    <xf numFmtId="1" fontId="68" fillId="0" borderId="10" xfId="2" applyNumberFormat="1" applyFont="1" applyFill="1" applyBorder="1" applyAlignment="1">
      <alignment horizontal="right"/>
    </xf>
    <xf numFmtId="0" fontId="68" fillId="0" borderId="16" xfId="0" applyNumberFormat="1" applyFont="1" applyBorder="1" applyAlignment="1">
      <alignment horizontal="left" vertical="center"/>
    </xf>
    <xf numFmtId="0" fontId="68" fillId="0" borderId="16" xfId="0" applyFont="1" applyBorder="1" applyAlignment="1">
      <alignment horizontal="left" vertical="center"/>
    </xf>
    <xf numFmtId="166" fontId="68" fillId="0" borderId="10" xfId="2" applyNumberFormat="1" applyFont="1" applyBorder="1"/>
    <xf numFmtId="166" fontId="68" fillId="0" borderId="10" xfId="2" applyNumberFormat="1" applyFont="1" applyFill="1" applyBorder="1" applyAlignment="1"/>
    <xf numFmtId="0" fontId="68" fillId="0" borderId="7" xfId="0" applyFont="1" applyFill="1" applyBorder="1" applyAlignment="1"/>
    <xf numFmtId="166" fontId="73" fillId="2" borderId="7" xfId="2" applyNumberFormat="1" applyFont="1" applyFill="1" applyBorder="1" applyAlignment="1">
      <alignment horizontal="center" vertical="center"/>
    </xf>
    <xf numFmtId="166" fontId="68" fillId="2" borderId="10" xfId="2" applyNumberFormat="1" applyFont="1" applyFill="1" applyBorder="1" applyAlignment="1">
      <alignment horizontal="left" vertical="center"/>
    </xf>
    <xf numFmtId="166" fontId="98" fillId="0" borderId="7" xfId="2" applyNumberFormat="1" applyFont="1" applyFill="1" applyBorder="1" applyAlignment="1">
      <alignment horizontal="center" vertical="center"/>
    </xf>
    <xf numFmtId="1" fontId="98" fillId="0" borderId="7" xfId="2" applyNumberFormat="1" applyFont="1" applyFill="1" applyBorder="1" applyAlignment="1">
      <alignment horizontal="right" vertical="center"/>
    </xf>
    <xf numFmtId="173" fontId="98" fillId="0" borderId="7" xfId="2" applyNumberFormat="1" applyFont="1" applyFill="1" applyBorder="1" applyAlignment="1">
      <alignment horizontal="right" vertical="center"/>
    </xf>
    <xf numFmtId="166" fontId="144" fillId="0" borderId="7" xfId="2" applyNumberFormat="1" applyFont="1" applyFill="1" applyBorder="1" applyAlignment="1">
      <alignment horizontal="left" vertical="center"/>
    </xf>
    <xf numFmtId="166" fontId="98" fillId="2" borderId="10" xfId="2" applyNumberFormat="1" applyFont="1" applyFill="1" applyBorder="1" applyAlignment="1">
      <alignment vertical="center"/>
    </xf>
    <xf numFmtId="166" fontId="143" fillId="0" borderId="23" xfId="13" applyNumberFormat="1" applyFont="1" applyFill="1" applyBorder="1" applyAlignment="1">
      <alignment horizontal="center" vertical="center"/>
    </xf>
    <xf numFmtId="166" fontId="68" fillId="0" borderId="7" xfId="12" applyNumberFormat="1" applyFont="1" applyFill="1" applyBorder="1" applyAlignment="1">
      <alignment wrapText="1"/>
    </xf>
    <xf numFmtId="166" fontId="68" fillId="3" borderId="7" xfId="2" applyNumberFormat="1" applyFont="1" applyFill="1" applyBorder="1" applyAlignment="1"/>
    <xf numFmtId="166" fontId="68" fillId="19" borderId="7" xfId="2" applyNumberFormat="1" applyFont="1" applyFill="1" applyBorder="1" applyAlignment="1"/>
    <xf numFmtId="166" fontId="68" fillId="3" borderId="10" xfId="2" applyNumberFormat="1" applyFont="1" applyFill="1" applyBorder="1"/>
    <xf numFmtId="0" fontId="68" fillId="0" borderId="8" xfId="0" applyFont="1" applyFill="1" applyBorder="1" applyAlignment="1">
      <alignment horizontal="left"/>
    </xf>
    <xf numFmtId="166" fontId="68" fillId="8" borderId="7" xfId="2" applyNumberFormat="1" applyFont="1" applyFill="1" applyBorder="1" applyAlignment="1"/>
    <xf numFmtId="166" fontId="68" fillId="0" borderId="20" xfId="2" applyNumberFormat="1" applyFont="1" applyBorder="1" applyAlignment="1">
      <alignment horizontal="left"/>
    </xf>
    <xf numFmtId="166" fontId="68" fillId="3" borderId="20" xfId="2" applyNumberFormat="1" applyFont="1" applyFill="1" applyBorder="1" applyAlignment="1">
      <alignment horizontal="left"/>
    </xf>
    <xf numFmtId="166" fontId="92" fillId="3" borderId="0" xfId="13" applyNumberFormat="1" applyFont="1" applyFill="1" applyBorder="1"/>
    <xf numFmtId="166" fontId="19" fillId="8" borderId="10" xfId="11" applyNumberFormat="1" applyFill="1" applyBorder="1" applyAlignment="1" applyProtection="1"/>
    <xf numFmtId="166" fontId="19" fillId="0" borderId="10" xfId="11" applyNumberFormat="1" applyFill="1" applyBorder="1" applyAlignment="1" applyProtection="1"/>
    <xf numFmtId="166" fontId="146" fillId="8" borderId="10" xfId="11" applyNumberFormat="1" applyFont="1" applyFill="1" applyBorder="1" applyAlignment="1" applyProtection="1"/>
    <xf numFmtId="166" fontId="68" fillId="8" borderId="7" xfId="12" applyNumberFormat="1" applyFont="1" applyFill="1" applyBorder="1" applyAlignment="1"/>
    <xf numFmtId="0" fontId="68" fillId="0" borderId="16" xfId="0" quotePrefix="1" applyNumberFormat="1" applyFont="1" applyBorder="1" applyAlignment="1">
      <alignment horizontal="left" vertical="center"/>
    </xf>
    <xf numFmtId="0" fontId="68" fillId="0" borderId="7" xfId="0" applyNumberFormat="1" applyFont="1" applyBorder="1" applyAlignment="1">
      <alignment horizontal="left" vertical="center"/>
    </xf>
    <xf numFmtId="0" fontId="68" fillId="0" borderId="7" xfId="0" applyFont="1" applyBorder="1" applyAlignment="1">
      <alignment horizontal="left" vertical="center"/>
    </xf>
    <xf numFmtId="166" fontId="68" fillId="3" borderId="16" xfId="2" applyNumberFormat="1" applyFont="1" applyFill="1" applyBorder="1" applyAlignment="1">
      <alignment horizontal="left"/>
    </xf>
    <xf numFmtId="166" fontId="68" fillId="0" borderId="16" xfId="2" applyNumberFormat="1" applyFont="1" applyBorder="1" applyAlignment="1">
      <alignment horizontal="left"/>
    </xf>
    <xf numFmtId="0" fontId="147" fillId="0" borderId="0" xfId="0" applyFont="1"/>
    <xf numFmtId="1" fontId="98" fillId="2" borderId="7" xfId="2" applyNumberFormat="1" applyFont="1" applyFill="1" applyBorder="1" applyAlignment="1">
      <alignment horizontal="right" vertical="center"/>
    </xf>
    <xf numFmtId="173" fontId="98" fillId="2" borderId="7" xfId="2" applyNumberFormat="1" applyFont="1" applyFill="1" applyBorder="1" applyAlignment="1">
      <alignment horizontal="right" vertical="center"/>
    </xf>
    <xf numFmtId="166" fontId="68" fillId="2" borderId="7" xfId="2" applyNumberFormat="1" applyFont="1" applyFill="1" applyBorder="1" applyAlignment="1">
      <alignment horizontal="left" vertical="center"/>
    </xf>
    <xf numFmtId="166" fontId="71" fillId="2" borderId="8" xfId="2" applyNumberFormat="1" applyFont="1" applyFill="1" applyBorder="1" applyAlignment="1">
      <alignment horizontal="center" vertical="center"/>
    </xf>
    <xf numFmtId="166" fontId="144" fillId="2" borderId="7" xfId="2" applyNumberFormat="1" applyFont="1" applyFill="1" applyBorder="1" applyAlignment="1">
      <alignment horizontal="left" vertical="center"/>
    </xf>
    <xf numFmtId="166" fontId="71" fillId="2" borderId="7" xfId="2" applyNumberFormat="1" applyFont="1" applyFill="1" applyBorder="1" applyAlignment="1">
      <alignment vertical="center"/>
    </xf>
    <xf numFmtId="166" fontId="68" fillId="0" borderId="7" xfId="2" applyNumberFormat="1" applyFont="1" applyFill="1" applyBorder="1" applyAlignment="1">
      <alignment horizontal="center" vertical="center"/>
    </xf>
    <xf numFmtId="166" fontId="68" fillId="0" borderId="7" xfId="2" applyNumberFormat="1" applyFont="1" applyFill="1" applyBorder="1" applyAlignment="1">
      <alignment horizontal="left" vertical="center"/>
    </xf>
    <xf numFmtId="166" fontId="68" fillId="3" borderId="10" xfId="2" applyNumberFormat="1" applyFont="1" applyFill="1" applyBorder="1" applyAlignment="1">
      <alignment vertical="center"/>
    </xf>
    <xf numFmtId="166" fontId="68" fillId="3" borderId="7" xfId="2" applyNumberFormat="1" applyFont="1" applyFill="1" applyBorder="1" applyAlignment="1">
      <alignment vertical="center"/>
    </xf>
    <xf numFmtId="166" fontId="92" fillId="0" borderId="0" xfId="13" applyNumberFormat="1" applyFont="1" applyFill="1" applyBorder="1" applyAlignment="1">
      <alignment horizontal="center" vertical="center"/>
    </xf>
    <xf numFmtId="166" fontId="92" fillId="3" borderId="0" xfId="13" applyNumberFormat="1" applyFont="1" applyFill="1" applyBorder="1" applyAlignment="1">
      <alignment horizontal="center" vertical="center"/>
    </xf>
    <xf numFmtId="166" fontId="68" fillId="0" borderId="7" xfId="2" applyNumberFormat="1" applyFont="1" applyFill="1" applyBorder="1" applyAlignment="1">
      <alignment horizontal="left"/>
    </xf>
    <xf numFmtId="166" fontId="71" fillId="0" borderId="7" xfId="2" applyNumberFormat="1" applyFont="1" applyFill="1" applyBorder="1" applyAlignment="1">
      <alignment horizontal="center" vertical="center"/>
    </xf>
    <xf numFmtId="166" fontId="73" fillId="0" borderId="7" xfId="2" applyNumberFormat="1" applyFont="1" applyFill="1" applyBorder="1" applyAlignment="1">
      <alignment horizontal="center" vertical="center"/>
    </xf>
    <xf numFmtId="166" fontId="98" fillId="3" borderId="10" xfId="2" applyNumberFormat="1" applyFont="1" applyFill="1" applyBorder="1" applyAlignment="1">
      <alignment vertical="center"/>
    </xf>
    <xf numFmtId="166" fontId="71" fillId="3" borderId="7" xfId="2" applyNumberFormat="1" applyFont="1" applyFill="1" applyBorder="1" applyAlignment="1">
      <alignment vertical="center"/>
    </xf>
    <xf numFmtId="166" fontId="143" fillId="3" borderId="0" xfId="13" applyNumberFormat="1" applyFont="1" applyFill="1" applyBorder="1" applyAlignment="1">
      <alignment horizontal="center" vertical="center"/>
    </xf>
    <xf numFmtId="166" fontId="68" fillId="3" borderId="7" xfId="2" applyNumberFormat="1" applyFont="1" applyFill="1" applyBorder="1" applyAlignment="1">
      <alignment horizontal="left"/>
    </xf>
    <xf numFmtId="166" fontId="92" fillId="0" borderId="0" xfId="13" applyNumberFormat="1" applyFont="1" applyFill="1" applyBorder="1" applyAlignment="1">
      <alignment horizontal="left"/>
    </xf>
    <xf numFmtId="166" fontId="92" fillId="3" borderId="0" xfId="13" applyNumberFormat="1" applyFont="1" applyFill="1" applyBorder="1" applyAlignment="1">
      <alignment horizontal="left"/>
    </xf>
    <xf numFmtId="166" fontId="19" fillId="0" borderId="10" xfId="11" applyNumberFormat="1" applyBorder="1" applyAlignment="1" applyProtection="1">
      <alignment horizontal="left"/>
    </xf>
    <xf numFmtId="166" fontId="68" fillId="0" borderId="7" xfId="2" applyNumberFormat="1" applyFont="1" applyFill="1" applyBorder="1" applyAlignment="1">
      <alignment horizontal="right"/>
    </xf>
    <xf numFmtId="166" fontId="148" fillId="0" borderId="10" xfId="2" applyNumberFormat="1" applyFont="1" applyBorder="1" applyAlignment="1">
      <alignment horizontal="left"/>
    </xf>
    <xf numFmtId="166" fontId="68" fillId="8" borderId="7" xfId="2" applyNumberFormat="1" applyFont="1" applyFill="1" applyBorder="1" applyAlignment="1">
      <alignment horizontal="left"/>
    </xf>
    <xf numFmtId="166" fontId="19" fillId="3" borderId="10" xfId="11" applyNumberFormat="1" applyFill="1" applyBorder="1" applyAlignment="1" applyProtection="1">
      <alignment horizontal="left"/>
    </xf>
    <xf numFmtId="0" fontId="68" fillId="0" borderId="7" xfId="2" applyNumberFormat="1" applyFont="1" applyFill="1" applyBorder="1" applyAlignment="1"/>
    <xf numFmtId="0" fontId="68" fillId="0" borderId="7" xfId="2" applyNumberFormat="1" applyFont="1" applyFill="1" applyBorder="1" applyAlignment="1">
      <alignment horizontal="left"/>
    </xf>
    <xf numFmtId="166" fontId="98" fillId="0" borderId="10" xfId="2" applyNumberFormat="1" applyFont="1" applyFill="1" applyBorder="1" applyAlignment="1">
      <alignment vertical="center"/>
    </xf>
    <xf numFmtId="166" fontId="71" fillId="0" borderId="7" xfId="2" applyNumberFormat="1" applyFont="1" applyFill="1" applyBorder="1" applyAlignment="1">
      <alignment vertical="center"/>
    </xf>
    <xf numFmtId="166" fontId="19" fillId="0" borderId="7" xfId="11" applyNumberFormat="1" applyFill="1" applyBorder="1" applyAlignment="1" applyProtection="1">
      <alignment vertical="center"/>
    </xf>
    <xf numFmtId="0" fontId="19" fillId="3" borderId="7" xfId="11" applyNumberFormat="1" applyFill="1" applyBorder="1" applyAlignment="1" applyProtection="1">
      <alignment horizontal="left" wrapText="1"/>
    </xf>
    <xf numFmtId="166" fontId="19" fillId="3" borderId="10" xfId="11" applyNumberFormat="1" applyFill="1" applyBorder="1" applyAlignment="1" applyProtection="1">
      <alignment vertical="center"/>
    </xf>
    <xf numFmtId="166" fontId="68" fillId="3" borderId="7" xfId="2" applyNumberFormat="1" applyFont="1" applyFill="1" applyBorder="1" applyAlignment="1">
      <alignment horizontal="left" vertical="center" wrapText="1"/>
    </xf>
    <xf numFmtId="166" fontId="143" fillId="19" borderId="0" xfId="13" applyNumberFormat="1" applyFont="1" applyFill="1" applyBorder="1" applyAlignment="1">
      <alignment horizontal="center" vertical="center"/>
    </xf>
    <xf numFmtId="166" fontId="19" fillId="3" borderId="7" xfId="11" applyNumberFormat="1" applyFill="1" applyBorder="1" applyAlignment="1" applyProtection="1">
      <alignment vertical="center"/>
    </xf>
    <xf numFmtId="166" fontId="68" fillId="3" borderId="10" xfId="12" applyNumberFormat="1" applyFont="1" applyFill="1" applyBorder="1"/>
    <xf numFmtId="166" fontId="71" fillId="3" borderId="7" xfId="2" applyNumberFormat="1" applyFont="1" applyFill="1" applyBorder="1" applyAlignment="1">
      <alignment horizontal="center" vertical="center"/>
    </xf>
    <xf numFmtId="1" fontId="68" fillId="19" borderId="7" xfId="2" applyNumberFormat="1" applyFont="1" applyFill="1" applyBorder="1" applyAlignment="1">
      <alignment horizontal="right"/>
    </xf>
    <xf numFmtId="177" fontId="98" fillId="19" borderId="7" xfId="2" applyNumberFormat="1" applyFont="1" applyFill="1" applyBorder="1" applyAlignment="1">
      <alignment horizontal="right" vertical="center"/>
    </xf>
    <xf numFmtId="0" fontId="68" fillId="19" borderId="7" xfId="2" applyNumberFormat="1" applyFont="1" applyFill="1" applyBorder="1" applyAlignment="1">
      <alignment horizontal="left"/>
    </xf>
    <xf numFmtId="0" fontId="98" fillId="2" borderId="7" xfId="2" applyNumberFormat="1" applyFont="1" applyFill="1" applyBorder="1" applyAlignment="1">
      <alignment horizontal="right" vertical="center"/>
    </xf>
    <xf numFmtId="166" fontId="19" fillId="0" borderId="10" xfId="11" applyNumberFormat="1" applyFill="1" applyBorder="1" applyAlignment="1" applyProtection="1">
      <alignment vertical="center"/>
    </xf>
    <xf numFmtId="166" fontId="68" fillId="0" borderId="7" xfId="2" applyNumberFormat="1" applyFont="1" applyFill="1" applyBorder="1" applyAlignment="1">
      <alignment vertical="center"/>
    </xf>
    <xf numFmtId="166" fontId="82" fillId="0" borderId="7" xfId="2" applyNumberFormat="1" applyFont="1" applyFill="1" applyBorder="1" applyAlignment="1">
      <alignment horizontal="center" vertical="center"/>
    </xf>
    <xf numFmtId="166" fontId="64" fillId="0" borderId="7" xfId="2" applyNumberFormat="1" applyFont="1" applyFill="1" applyBorder="1" applyAlignment="1">
      <alignment vertical="center"/>
    </xf>
    <xf numFmtId="166" fontId="19" fillId="8" borderId="7" xfId="11" applyNumberFormat="1" applyFill="1" applyBorder="1" applyAlignment="1" applyProtection="1">
      <alignment vertical="center"/>
    </xf>
    <xf numFmtId="166" fontId="68" fillId="0" borderId="10" xfId="2" applyNumberFormat="1" applyFont="1" applyFill="1" applyBorder="1" applyAlignment="1">
      <alignment vertical="center"/>
    </xf>
    <xf numFmtId="166" fontId="73" fillId="2" borderId="4" xfId="2" applyNumberFormat="1" applyFont="1" applyFill="1" applyBorder="1" applyAlignment="1">
      <alignment horizontal="center" vertical="center"/>
    </xf>
    <xf numFmtId="1" fontId="73" fillId="2" borderId="4" xfId="2" applyNumberFormat="1" applyFont="1" applyFill="1" applyBorder="1" applyAlignment="1">
      <alignment horizontal="right" vertical="center"/>
    </xf>
    <xf numFmtId="173" fontId="73" fillId="2" borderId="4" xfId="2" applyNumberFormat="1" applyFont="1" applyFill="1" applyBorder="1" applyAlignment="1">
      <alignment horizontal="right" vertical="center"/>
    </xf>
    <xf numFmtId="166" fontId="73" fillId="2" borderId="4" xfId="2" applyNumberFormat="1" applyFont="1" applyFill="1" applyBorder="1" applyAlignment="1">
      <alignment vertical="center"/>
    </xf>
    <xf numFmtId="166" fontId="71" fillId="2" borderId="4" xfId="2" applyNumberFormat="1" applyFont="1" applyFill="1" applyBorder="1" applyAlignment="1">
      <alignment horizontal="center" vertical="center"/>
    </xf>
    <xf numFmtId="166" fontId="68" fillId="2" borderId="4" xfId="2" applyNumberFormat="1" applyFont="1" applyFill="1" applyBorder="1" applyAlignment="1">
      <alignment horizontal="left" vertical="center"/>
    </xf>
    <xf numFmtId="166" fontId="149" fillId="0" borderId="0" xfId="13" applyNumberFormat="1" applyFont="1" applyFill="1" applyBorder="1" applyAlignment="1">
      <alignment horizontal="center" vertical="center"/>
    </xf>
    <xf numFmtId="166" fontId="73" fillId="2" borderId="6" xfId="2" applyNumberFormat="1" applyFont="1" applyFill="1" applyBorder="1" applyAlignment="1">
      <alignment horizontal="center" vertical="center"/>
    </xf>
    <xf numFmtId="1" fontId="73" fillId="2" borderId="6" xfId="2" applyNumberFormat="1" applyFont="1" applyFill="1" applyBorder="1" applyAlignment="1">
      <alignment horizontal="right" vertical="center"/>
    </xf>
    <xf numFmtId="173" fontId="73" fillId="2" borderId="6" xfId="2" applyNumberFormat="1" applyFont="1" applyFill="1" applyBorder="1" applyAlignment="1">
      <alignment horizontal="right" vertical="center"/>
    </xf>
    <xf numFmtId="166" fontId="82" fillId="2" borderId="6" xfId="2" applyNumberFormat="1" applyFont="1" applyFill="1" applyBorder="1" applyAlignment="1">
      <alignment horizontal="left" vertical="center"/>
    </xf>
    <xf numFmtId="166" fontId="73" fillId="2" borderId="5" xfId="2" applyNumberFormat="1" applyFont="1" applyFill="1" applyBorder="1" applyAlignment="1">
      <alignment vertical="center"/>
    </xf>
    <xf numFmtId="166" fontId="71" fillId="2" borderId="5" xfId="2" applyNumberFormat="1" applyFont="1" applyFill="1" applyBorder="1" applyAlignment="1">
      <alignment horizontal="center" vertical="center"/>
    </xf>
    <xf numFmtId="166" fontId="68" fillId="2" borderId="5" xfId="2" applyNumberFormat="1" applyFont="1" applyFill="1" applyBorder="1" applyAlignment="1">
      <alignment horizontal="left" vertical="center"/>
    </xf>
    <xf numFmtId="166" fontId="73" fillId="2" borderId="15" xfId="2" applyNumberFormat="1" applyFont="1" applyFill="1" applyBorder="1" applyAlignment="1">
      <alignment horizontal="center" vertical="center"/>
    </xf>
    <xf numFmtId="1" fontId="73" fillId="2" borderId="15" xfId="2" applyNumberFormat="1" applyFont="1" applyFill="1" applyBorder="1" applyAlignment="1">
      <alignment horizontal="right" vertical="center"/>
    </xf>
    <xf numFmtId="173" fontId="73" fillId="2" borderId="15" xfId="2" applyNumberFormat="1" applyFont="1" applyFill="1" applyBorder="1" applyAlignment="1">
      <alignment horizontal="right" vertical="center"/>
    </xf>
    <xf numFmtId="166" fontId="82" fillId="2" borderId="15" xfId="2" applyNumberFormat="1" applyFont="1" applyFill="1" applyBorder="1" applyAlignment="1">
      <alignment horizontal="left" vertical="center"/>
    </xf>
    <xf numFmtId="166" fontId="73" fillId="2" borderId="15" xfId="2" applyNumberFormat="1" applyFont="1" applyFill="1" applyBorder="1" applyAlignment="1">
      <alignment vertical="center"/>
    </xf>
    <xf numFmtId="166" fontId="71" fillId="2" borderId="15" xfId="2" applyNumberFormat="1" applyFont="1" applyFill="1" applyBorder="1" applyAlignment="1">
      <alignment horizontal="center" vertical="center"/>
    </xf>
    <xf numFmtId="166" fontId="68" fillId="2" borderId="15" xfId="2" applyNumberFormat="1" applyFont="1" applyFill="1" applyBorder="1" applyAlignment="1">
      <alignment horizontal="left" vertical="center"/>
    </xf>
    <xf numFmtId="166" fontId="150" fillId="0" borderId="0" xfId="2" applyNumberFormat="1" applyFont="1" applyBorder="1" applyAlignment="1">
      <alignment horizontal="left"/>
    </xf>
    <xf numFmtId="166" fontId="68" fillId="0" borderId="0" xfId="2" applyNumberFormat="1" applyFont="1" applyBorder="1" applyAlignment="1">
      <alignment horizontal="right"/>
    </xf>
    <xf numFmtId="173" fontId="101" fillId="0" borderId="0" xfId="2" applyNumberFormat="1" applyFont="1" applyBorder="1" applyAlignment="1">
      <alignment horizontal="right"/>
    </xf>
    <xf numFmtId="166" fontId="68" fillId="0" borderId="11" xfId="2" applyNumberFormat="1" applyFont="1" applyBorder="1" applyAlignment="1">
      <alignment horizontal="center"/>
    </xf>
    <xf numFmtId="166" fontId="68" fillId="0" borderId="0" xfId="2" applyNumberFormat="1" applyFont="1" applyBorder="1" applyAlignment="1"/>
    <xf numFmtId="166" fontId="68" fillId="0" borderId="0" xfId="13" applyNumberFormat="1" applyFont="1" applyFill="1" applyBorder="1" applyAlignment="1">
      <alignment horizontal="left"/>
    </xf>
    <xf numFmtId="166" fontId="68" fillId="0" borderId="0" xfId="2" applyNumberFormat="1" applyFont="1" applyBorder="1" applyAlignment="1">
      <alignment horizontal="left"/>
    </xf>
    <xf numFmtId="173" fontId="68" fillId="0" borderId="0" xfId="2" applyNumberFormat="1" applyFont="1" applyBorder="1" applyAlignment="1">
      <alignment horizontal="right"/>
    </xf>
    <xf numFmtId="173" fontId="68" fillId="0" borderId="0" xfId="2" applyNumberFormat="1" applyFont="1" applyBorder="1" applyAlignment="1">
      <alignment horizontal="left"/>
    </xf>
    <xf numFmtId="166" fontId="71" fillId="0" borderId="0" xfId="2" applyNumberFormat="1" applyFont="1" applyBorder="1" applyAlignment="1">
      <alignment horizontal="center"/>
    </xf>
    <xf numFmtId="166" fontId="13" fillId="0" borderId="0" xfId="2" applyNumberFormat="1" applyFont="1" applyBorder="1" applyAlignment="1">
      <alignment horizontal="right"/>
    </xf>
    <xf numFmtId="173" fontId="13" fillId="0" borderId="0" xfId="2" applyNumberFormat="1" applyFont="1" applyBorder="1" applyAlignment="1">
      <alignment horizontal="right"/>
    </xf>
    <xf numFmtId="166" fontId="71" fillId="0" borderId="0" xfId="2" applyNumberFormat="1" applyFont="1" applyBorder="1"/>
    <xf numFmtId="166" fontId="73" fillId="0" borderId="0" xfId="2" applyNumberFormat="1" applyFont="1" applyBorder="1" applyAlignment="1">
      <alignment horizontal="left"/>
    </xf>
    <xf numFmtId="166" fontId="71" fillId="0" borderId="0" xfId="2" applyNumberFormat="1" applyFont="1" applyBorder="1" applyAlignment="1"/>
    <xf numFmtId="166" fontId="151" fillId="0" borderId="0" xfId="2" applyNumberFormat="1" applyFont="1" applyBorder="1" applyAlignment="1">
      <alignment horizontal="left"/>
    </xf>
    <xf numFmtId="173" fontId="12" fillId="0" borderId="0" xfId="0" applyNumberFormat="1" applyFont="1" applyAlignment="1">
      <alignment horizontal="right"/>
    </xf>
    <xf numFmtId="0" fontId="68" fillId="0" borderId="0" xfId="0" applyFont="1" applyAlignment="1"/>
    <xf numFmtId="166" fontId="92" fillId="0" borderId="0" xfId="2" applyNumberFormat="1" applyFont="1" applyFill="1" applyBorder="1"/>
    <xf numFmtId="166" fontId="92" fillId="0" borderId="0" xfId="2" applyNumberFormat="1" applyFont="1" applyBorder="1"/>
    <xf numFmtId="166" fontId="152" fillId="0" borderId="0" xfId="2" applyNumberFormat="1" applyFont="1" applyBorder="1" applyAlignment="1">
      <alignment horizontal="right"/>
    </xf>
    <xf numFmtId="173" fontId="152" fillId="0" borderId="0" xfId="2" applyNumberFormat="1" applyFont="1" applyBorder="1" applyAlignment="1">
      <alignment horizontal="right"/>
    </xf>
    <xf numFmtId="166" fontId="152" fillId="0" borderId="0" xfId="2" applyNumberFormat="1" applyFont="1" applyBorder="1" applyAlignment="1"/>
    <xf numFmtId="166" fontId="153" fillId="0" borderId="0" xfId="2" applyNumberFormat="1" applyFont="1" applyBorder="1" applyAlignment="1">
      <alignment horizontal="left"/>
    </xf>
    <xf numFmtId="166" fontId="92" fillId="0" borderId="0" xfId="2" applyNumberFormat="1" applyFont="1" applyBorder="1" applyAlignment="1">
      <alignment horizontal="center"/>
    </xf>
    <xf numFmtId="166" fontId="92" fillId="0" borderId="0" xfId="2" applyNumberFormat="1" applyFont="1" applyBorder="1" applyAlignment="1">
      <alignment horizontal="right"/>
    </xf>
    <xf numFmtId="173" fontId="92" fillId="0" borderId="0" xfId="2" applyNumberFormat="1" applyFont="1" applyBorder="1" applyAlignment="1">
      <alignment horizontal="right"/>
    </xf>
    <xf numFmtId="166" fontId="92" fillId="0" borderId="0" xfId="2" applyNumberFormat="1" applyFont="1" applyBorder="1" applyAlignment="1"/>
    <xf numFmtId="11" fontId="92" fillId="0" borderId="0" xfId="2" applyNumberFormat="1" applyFont="1" applyFill="1" applyBorder="1"/>
    <xf numFmtId="11" fontId="92" fillId="0" borderId="0" xfId="2" applyNumberFormat="1" applyFont="1" applyBorder="1"/>
    <xf numFmtId="166" fontId="143" fillId="0" borderId="0" xfId="13" applyNumberFormat="1" applyFont="1" applyBorder="1"/>
    <xf numFmtId="166" fontId="92" fillId="0" borderId="4" xfId="2" applyNumberFormat="1" applyFont="1" applyBorder="1" applyAlignment="1">
      <alignment horizontal="center" vertical="center"/>
    </xf>
    <xf numFmtId="166" fontId="92" fillId="0" borderId="4" xfId="2" applyNumberFormat="1" applyFont="1" applyBorder="1" applyAlignment="1">
      <alignment horizontal="right" vertical="center"/>
    </xf>
    <xf numFmtId="173" fontId="92" fillId="0" borderId="4" xfId="2" applyNumberFormat="1" applyFont="1" applyBorder="1" applyAlignment="1">
      <alignment horizontal="right" vertical="center"/>
    </xf>
    <xf numFmtId="166" fontId="92" fillId="0" borderId="12" xfId="2" quotePrefix="1" applyNumberFormat="1" applyFont="1" applyBorder="1" applyAlignment="1">
      <alignment horizontal="center" vertical="center" wrapText="1"/>
    </xf>
    <xf numFmtId="166" fontId="92" fillId="0" borderId="0" xfId="13" applyNumberFormat="1" applyFont="1" applyBorder="1" applyAlignment="1">
      <alignment horizontal="center"/>
    </xf>
    <xf numFmtId="166" fontId="144" fillId="2" borderId="7" xfId="2" applyNumberFormat="1" applyFont="1" applyFill="1" applyBorder="1"/>
    <xf numFmtId="166" fontId="150" fillId="2" borderId="7" xfId="2" applyNumberFormat="1" applyFont="1" applyFill="1" applyBorder="1"/>
    <xf numFmtId="166" fontId="71" fillId="2" borderId="10" xfId="2" applyNumberFormat="1" applyFont="1" applyFill="1" applyBorder="1"/>
    <xf numFmtId="166" fontId="68" fillId="3" borderId="7" xfId="2" applyNumberFormat="1" applyFont="1" applyFill="1" applyBorder="1" applyAlignment="1">
      <alignment horizontal="center"/>
    </xf>
    <xf numFmtId="1" fontId="68" fillId="3" borderId="7" xfId="12" applyNumberFormat="1" applyFont="1" applyFill="1" applyBorder="1" applyAlignment="1">
      <alignment horizontal="right"/>
    </xf>
    <xf numFmtId="173" fontId="68" fillId="3" borderId="7" xfId="12" applyNumberFormat="1" applyFont="1" applyFill="1" applyBorder="1" applyAlignment="1">
      <alignment horizontal="right"/>
    </xf>
    <xf numFmtId="166" fontId="68" fillId="3" borderId="7" xfId="12" applyNumberFormat="1" applyFont="1" applyFill="1" applyBorder="1"/>
    <xf numFmtId="1" fontId="68" fillId="3" borderId="7" xfId="2" applyNumberFormat="1" applyFont="1" applyFill="1" applyBorder="1" applyAlignment="1">
      <alignment horizontal="right"/>
    </xf>
    <xf numFmtId="173" fontId="68" fillId="3" borderId="7" xfId="2" applyNumberFormat="1" applyFont="1" applyFill="1" applyBorder="1" applyAlignment="1">
      <alignment horizontal="right"/>
    </xf>
    <xf numFmtId="14" fontId="68" fillId="8" borderId="7" xfId="2" applyNumberFormat="1" applyFont="1" applyFill="1" applyBorder="1" applyAlignment="1">
      <alignment horizontal="left"/>
    </xf>
    <xf numFmtId="14" fontId="68" fillId="3" borderId="7" xfId="2" applyNumberFormat="1" applyFont="1" applyFill="1" applyBorder="1" applyAlignment="1">
      <alignment horizontal="left"/>
    </xf>
    <xf numFmtId="1" fontId="68" fillId="3" borderId="10" xfId="2" applyNumberFormat="1" applyFont="1" applyFill="1" applyBorder="1" applyAlignment="1">
      <alignment horizontal="right"/>
    </xf>
    <xf numFmtId="14" fontId="68" fillId="3" borderId="17" xfId="2" applyNumberFormat="1" applyFont="1" applyFill="1" applyBorder="1" applyAlignment="1">
      <alignment horizontal="left"/>
    </xf>
    <xf numFmtId="0" fontId="68" fillId="3" borderId="7" xfId="0" applyFont="1" applyFill="1" applyBorder="1"/>
    <xf numFmtId="166" fontId="92" fillId="3" borderId="7" xfId="2" applyNumberFormat="1" applyFont="1" applyFill="1" applyBorder="1"/>
    <xf numFmtId="166" fontId="98" fillId="2" borderId="7" xfId="2" applyNumberFormat="1" applyFont="1" applyFill="1" applyBorder="1" applyAlignment="1">
      <alignment horizontal="center" vertical="center"/>
    </xf>
    <xf numFmtId="166" fontId="150" fillId="2" borderId="7" xfId="2" applyNumberFormat="1" applyFont="1" applyFill="1" applyBorder="1" applyAlignment="1">
      <alignment horizontal="left" vertical="center"/>
    </xf>
    <xf numFmtId="166" fontId="92" fillId="3" borderId="7" xfId="12" applyNumberFormat="1" applyFont="1" applyFill="1" applyBorder="1"/>
    <xf numFmtId="166" fontId="13" fillId="0" borderId="7" xfId="2" applyNumberFormat="1" applyFont="1" applyFill="1" applyBorder="1"/>
    <xf numFmtId="0" fontId="82" fillId="3" borderId="10" xfId="0" applyNumberFormat="1" applyFont="1" applyFill="1" applyBorder="1" applyAlignment="1">
      <alignment horizontal="left" vertical="center"/>
    </xf>
    <xf numFmtId="0" fontId="82" fillId="3" borderId="10" xfId="0" applyFont="1" applyFill="1" applyBorder="1" applyAlignment="1">
      <alignment horizontal="left" vertical="center"/>
    </xf>
    <xf numFmtId="166" fontId="68" fillId="3" borderId="16" xfId="2" applyNumberFormat="1" applyFont="1" applyFill="1" applyBorder="1"/>
    <xf numFmtId="166" fontId="68" fillId="3" borderId="7" xfId="2" applyNumberFormat="1" applyFont="1" applyFill="1" applyBorder="1" applyAlignment="1">
      <alignment horizontal="center" vertical="center"/>
    </xf>
    <xf numFmtId="1" fontId="68" fillId="3" borderId="7" xfId="2" applyNumberFormat="1" applyFont="1" applyFill="1" applyBorder="1" applyAlignment="1">
      <alignment horizontal="right" vertical="center"/>
    </xf>
    <xf numFmtId="173" fontId="68" fillId="3" borderId="7" xfId="2" applyNumberFormat="1" applyFont="1" applyFill="1" applyBorder="1" applyAlignment="1">
      <alignment horizontal="right" vertical="center"/>
    </xf>
    <xf numFmtId="166" fontId="92" fillId="3" borderId="7" xfId="2" applyNumberFormat="1" applyFont="1" applyFill="1" applyBorder="1" applyAlignment="1">
      <alignment horizontal="left"/>
    </xf>
    <xf numFmtId="166" fontId="92" fillId="3" borderId="7" xfId="2" applyNumberFormat="1" applyFont="1" applyFill="1" applyBorder="1" applyAlignment="1">
      <alignment horizontal="left" vertical="center"/>
    </xf>
    <xf numFmtId="166" fontId="19" fillId="3" borderId="7" xfId="11" applyNumberFormat="1" applyFill="1" applyBorder="1" applyAlignment="1" applyProtection="1">
      <alignment horizontal="center" vertical="center"/>
    </xf>
    <xf numFmtId="1" fontId="98" fillId="3" borderId="7" xfId="2" applyNumberFormat="1" applyFont="1" applyFill="1" applyBorder="1" applyAlignment="1">
      <alignment horizontal="right" vertical="center"/>
    </xf>
    <xf numFmtId="173" fontId="98" fillId="3" borderId="7" xfId="2" applyNumberFormat="1" applyFont="1" applyFill="1" applyBorder="1" applyAlignment="1">
      <alignment horizontal="right" vertical="center"/>
    </xf>
    <xf numFmtId="166" fontId="19" fillId="3" borderId="7" xfId="11" applyNumberFormat="1" applyFill="1" applyBorder="1" applyAlignment="1" applyProtection="1">
      <alignment horizontal="left"/>
    </xf>
    <xf numFmtId="173" fontId="68" fillId="19" borderId="7" xfId="2" applyNumberFormat="1" applyFont="1" applyFill="1" applyBorder="1" applyAlignment="1">
      <alignment horizontal="right"/>
    </xf>
    <xf numFmtId="166" fontId="68" fillId="19" borderId="7" xfId="2" applyNumberFormat="1" applyFont="1" applyFill="1" applyBorder="1" applyAlignment="1">
      <alignment horizontal="left"/>
    </xf>
    <xf numFmtId="166" fontId="149" fillId="3" borderId="7" xfId="2" applyNumberFormat="1" applyFont="1" applyFill="1" applyBorder="1" applyAlignment="1">
      <alignment horizontal="center" vertical="center"/>
    </xf>
    <xf numFmtId="166" fontId="143" fillId="3" borderId="7" xfId="2" applyNumberFormat="1" applyFont="1" applyFill="1" applyBorder="1" applyAlignment="1">
      <alignment horizontal="center" vertical="center"/>
    </xf>
    <xf numFmtId="166" fontId="143" fillId="2" borderId="7" xfId="2" applyNumberFormat="1" applyFont="1" applyFill="1" applyBorder="1" applyAlignment="1">
      <alignment horizontal="center" vertical="center"/>
    </xf>
    <xf numFmtId="166" fontId="143" fillId="2" borderId="0" xfId="13" applyNumberFormat="1" applyFont="1" applyFill="1" applyBorder="1" applyAlignment="1">
      <alignment horizontal="center" vertical="center"/>
    </xf>
    <xf numFmtId="173" fontId="68" fillId="3" borderId="17" xfId="13" applyNumberFormat="1" applyFont="1" applyFill="1" applyBorder="1" applyAlignment="1">
      <alignment horizontal="right"/>
    </xf>
    <xf numFmtId="0" fontId="68" fillId="3" borderId="5" xfId="0" applyFont="1" applyFill="1" applyBorder="1" applyAlignment="1">
      <alignment horizontal="left" wrapText="1"/>
    </xf>
    <xf numFmtId="0" fontId="68" fillId="8" borderId="5" xfId="0" applyFont="1" applyFill="1" applyBorder="1" applyAlignment="1">
      <alignment horizontal="left" wrapText="1"/>
    </xf>
    <xf numFmtId="166" fontId="149" fillId="2" borderId="7" xfId="2" applyNumberFormat="1" applyFont="1" applyFill="1" applyBorder="1" applyAlignment="1">
      <alignment horizontal="center" vertical="center"/>
    </xf>
    <xf numFmtId="166" fontId="154" fillId="2" borderId="7" xfId="2" applyNumberFormat="1" applyFont="1" applyFill="1" applyBorder="1" applyAlignment="1">
      <alignment horizontal="left" vertical="center"/>
    </xf>
    <xf numFmtId="166" fontId="71" fillId="19" borderId="7" xfId="2" applyNumberFormat="1" applyFont="1" applyFill="1" applyBorder="1" applyAlignment="1">
      <alignment horizontal="center" vertical="center"/>
    </xf>
    <xf numFmtId="1" fontId="68" fillId="19" borderId="7" xfId="2" applyNumberFormat="1" applyFont="1" applyFill="1" applyBorder="1" applyAlignment="1">
      <alignment horizontal="right" vertical="center"/>
    </xf>
    <xf numFmtId="173" fontId="68" fillId="19" borderId="7" xfId="2" applyNumberFormat="1" applyFont="1" applyFill="1" applyBorder="1" applyAlignment="1">
      <alignment horizontal="right" vertical="center"/>
    </xf>
    <xf numFmtId="0" fontId="68" fillId="19" borderId="5" xfId="0" applyFont="1" applyFill="1" applyBorder="1" applyAlignment="1">
      <alignment horizontal="left" wrapText="1"/>
    </xf>
    <xf numFmtId="166" fontId="19" fillId="3" borderId="7" xfId="11" applyNumberFormat="1" applyFill="1" applyBorder="1" applyAlignment="1" applyProtection="1">
      <alignment horizontal="right" vertical="center"/>
    </xf>
    <xf numFmtId="166" fontId="19" fillId="2" borderId="7" xfId="11" applyNumberFormat="1" applyFill="1" applyBorder="1" applyAlignment="1" applyProtection="1">
      <alignment vertical="center"/>
    </xf>
    <xf numFmtId="166" fontId="73" fillId="2" borderId="4" xfId="2" applyNumberFormat="1" applyFont="1" applyFill="1" applyBorder="1" applyAlignment="1">
      <alignment horizontal="center" vertical="center" wrapText="1"/>
    </xf>
    <xf numFmtId="173" fontId="93" fillId="0" borderId="0" xfId="2" applyNumberFormat="1" applyFont="1" applyBorder="1" applyAlignment="1">
      <alignment horizontal="right"/>
    </xf>
    <xf numFmtId="166" fontId="92" fillId="0" borderId="0" xfId="2" applyNumberFormat="1" applyFont="1" applyBorder="1" applyAlignment="1">
      <alignment horizontal="left"/>
    </xf>
    <xf numFmtId="166" fontId="143" fillId="0" borderId="0" xfId="2" applyNumberFormat="1" applyFont="1" applyBorder="1" applyAlignment="1">
      <alignment horizontal="center"/>
    </xf>
    <xf numFmtId="4" fontId="143" fillId="0" borderId="0" xfId="2" applyNumberFormat="1" applyFont="1" applyBorder="1" applyAlignment="1">
      <alignment horizontal="center"/>
    </xf>
    <xf numFmtId="166" fontId="151" fillId="0" borderId="0" xfId="2" applyNumberFormat="1" applyFont="1" applyFill="1" applyBorder="1" applyAlignment="1">
      <alignment horizontal="left"/>
    </xf>
    <xf numFmtId="173" fontId="68" fillId="0" borderId="0" xfId="0" applyNumberFormat="1" applyFont="1" applyAlignment="1">
      <alignment horizontal="right"/>
    </xf>
    <xf numFmtId="0" fontId="92" fillId="0" borderId="0" xfId="0" applyFont="1"/>
    <xf numFmtId="166" fontId="73" fillId="0" borderId="0" xfId="2" applyNumberFormat="1" applyFont="1" applyFill="1" applyBorder="1" applyAlignment="1">
      <alignment horizontal="left"/>
    </xf>
    <xf numFmtId="173" fontId="92" fillId="0" borderId="0" xfId="0" applyNumberFormat="1" applyFont="1" applyAlignment="1">
      <alignment horizontal="right"/>
    </xf>
    <xf numFmtId="49" fontId="155" fillId="0" borderId="0" xfId="0" applyNumberFormat="1" applyFont="1" applyAlignment="1">
      <alignment horizontal="left"/>
    </xf>
    <xf numFmtId="49" fontId="155" fillId="0" borderId="0" xfId="0" applyNumberFormat="1" applyFont="1" applyBorder="1" applyAlignment="1"/>
    <xf numFmtId="49" fontId="155" fillId="0" borderId="0" xfId="0" applyNumberFormat="1" applyFont="1" applyAlignment="1"/>
    <xf numFmtId="49" fontId="99" fillId="0" borderId="0" xfId="0" applyNumberFormat="1" applyFont="1" applyAlignment="1">
      <alignment horizontal="left"/>
    </xf>
    <xf numFmtId="49" fontId="99" fillId="0" borderId="0" xfId="0" applyNumberFormat="1" applyFont="1" applyBorder="1" applyAlignment="1"/>
    <xf numFmtId="49" fontId="99" fillId="0" borderId="0" xfId="0" applyNumberFormat="1" applyFont="1" applyAlignment="1"/>
    <xf numFmtId="49" fontId="99" fillId="0" borderId="0" xfId="0" applyNumberFormat="1" applyFont="1" applyBorder="1"/>
    <xf numFmtId="49" fontId="99" fillId="0" borderId="0" xfId="0" applyNumberFormat="1" applyFont="1"/>
    <xf numFmtId="49" fontId="99" fillId="0" borderId="0" xfId="0" applyNumberFormat="1" applyFont="1" applyAlignment="1">
      <alignment horizontal="left" vertical="center"/>
    </xf>
    <xf numFmtId="49" fontId="99" fillId="0" borderId="4" xfId="0" applyNumberFormat="1" applyFont="1" applyBorder="1" applyAlignment="1"/>
    <xf numFmtId="49" fontId="99" fillId="0" borderId="4" xfId="0" applyNumberFormat="1" applyFont="1" applyBorder="1" applyAlignment="1">
      <alignment horizontal="center" vertical="center"/>
    </xf>
    <xf numFmtId="49" fontId="99" fillId="0" borderId="4" xfId="0" applyNumberFormat="1" applyFont="1" applyBorder="1" applyAlignment="1">
      <alignment horizontal="center"/>
    </xf>
    <xf numFmtId="49" fontId="99" fillId="0" borderId="24" xfId="0" applyNumberFormat="1" applyFont="1" applyBorder="1" applyAlignment="1">
      <alignment horizontal="center" vertical="center"/>
    </xf>
    <xf numFmtId="49" fontId="99" fillId="0" borderId="0" xfId="0" applyNumberFormat="1" applyFont="1" applyBorder="1" applyAlignment="1">
      <alignment horizontal="center" vertical="center"/>
    </xf>
    <xf numFmtId="0" fontId="156" fillId="0" borderId="4" xfId="0" applyFont="1" applyBorder="1"/>
    <xf numFmtId="0" fontId="156" fillId="0" borderId="24" xfId="0" applyFont="1" applyBorder="1"/>
    <xf numFmtId="0" fontId="156" fillId="0" borderId="0" xfId="0" applyFont="1" applyBorder="1"/>
    <xf numFmtId="0" fontId="156" fillId="20" borderId="4" xfId="0" applyFont="1" applyFill="1" applyBorder="1"/>
    <xf numFmtId="0" fontId="156" fillId="20" borderId="24" xfId="0" applyFont="1" applyFill="1" applyBorder="1"/>
    <xf numFmtId="0" fontId="156" fillId="20" borderId="0" xfId="0" applyFont="1" applyFill="1" applyBorder="1"/>
    <xf numFmtId="0" fontId="157" fillId="8" borderId="4" xfId="0" applyFont="1" applyFill="1" applyBorder="1"/>
    <xf numFmtId="0" fontId="157" fillId="8" borderId="24" xfId="0" applyFont="1" applyFill="1" applyBorder="1"/>
    <xf numFmtId="0" fontId="157" fillId="8" borderId="0" xfId="0" applyFont="1" applyFill="1" applyBorder="1"/>
    <xf numFmtId="49" fontId="99" fillId="20" borderId="4" xfId="0" applyNumberFormat="1" applyFont="1" applyFill="1" applyBorder="1" applyAlignment="1">
      <alignment horizontal="left" vertical="center"/>
    </xf>
    <xf numFmtId="49" fontId="99" fillId="0" borderId="4" xfId="0" applyNumberFormat="1" applyFont="1" applyBorder="1" applyAlignment="1">
      <alignment horizontal="left" vertical="center"/>
    </xf>
    <xf numFmtId="49" fontId="99" fillId="0" borderId="4" xfId="0" applyNumberFormat="1" applyFont="1" applyBorder="1"/>
    <xf numFmtId="49" fontId="99" fillId="0" borderId="24" xfId="0" applyNumberFormat="1" applyFont="1" applyBorder="1" applyAlignment="1">
      <alignment horizontal="left" vertical="center"/>
    </xf>
    <xf numFmtId="49" fontId="99" fillId="0" borderId="0" xfId="0" applyNumberFormat="1" applyFont="1" applyBorder="1" applyAlignment="1">
      <alignment horizontal="left" vertical="center"/>
    </xf>
    <xf numFmtId="49" fontId="99" fillId="20" borderId="24" xfId="0" applyNumberFormat="1" applyFont="1" applyFill="1" applyBorder="1" applyAlignment="1">
      <alignment horizontal="left" vertical="center"/>
    </xf>
    <xf numFmtId="49" fontId="99" fillId="20" borderId="0" xfId="0" applyNumberFormat="1" applyFont="1" applyFill="1" applyBorder="1" applyAlignment="1">
      <alignment horizontal="left" vertical="center"/>
    </xf>
    <xf numFmtId="49" fontId="99" fillId="20" borderId="0" xfId="0" applyNumberFormat="1" applyFont="1" applyFill="1" applyBorder="1"/>
    <xf numFmtId="49" fontId="99" fillId="20" borderId="0" xfId="0" applyNumberFormat="1" applyFont="1" applyFill="1"/>
    <xf numFmtId="49" fontId="157" fillId="0" borderId="4" xfId="0" applyNumberFormat="1" applyFont="1" applyBorder="1" applyAlignment="1">
      <alignment horizontal="left" vertical="center"/>
    </xf>
    <xf numFmtId="49" fontId="157" fillId="0" borderId="24" xfId="0" applyNumberFormat="1" applyFont="1" applyBorder="1" applyAlignment="1">
      <alignment horizontal="left" vertical="center"/>
    </xf>
    <xf numFmtId="49" fontId="157" fillId="0" borderId="0" xfId="0" applyNumberFormat="1" applyFont="1" applyBorder="1" applyAlignment="1">
      <alignment horizontal="left" vertical="center"/>
    </xf>
    <xf numFmtId="49" fontId="99" fillId="20" borderId="4" xfId="0" applyNumberFormat="1" applyFont="1" applyFill="1" applyBorder="1"/>
    <xf numFmtId="49" fontId="157" fillId="20" borderId="4" xfId="0" applyNumberFormat="1" applyFont="1" applyFill="1" applyBorder="1" applyAlignment="1">
      <alignment horizontal="left" vertical="center"/>
    </xf>
    <xf numFmtId="49" fontId="157" fillId="20" borderId="24" xfId="0" applyNumberFormat="1" applyFont="1" applyFill="1" applyBorder="1" applyAlignment="1">
      <alignment horizontal="left" vertical="center"/>
    </xf>
    <xf numFmtId="49" fontId="157" fillId="20" borderId="0" xfId="0" applyNumberFormat="1" applyFont="1" applyFill="1" applyBorder="1" applyAlignment="1">
      <alignment horizontal="left" vertical="center"/>
    </xf>
    <xf numFmtId="49" fontId="99" fillId="0" borderId="24" xfId="0" applyNumberFormat="1" applyFont="1" applyBorder="1"/>
    <xf numFmtId="49" fontId="99" fillId="20" borderId="24" xfId="0" applyNumberFormat="1" applyFont="1" applyFill="1" applyBorder="1" applyAlignment="1">
      <alignment horizontal="center" vertical="center"/>
    </xf>
    <xf numFmtId="49" fontId="99" fillId="0" borderId="4" xfId="0" applyNumberFormat="1" applyFont="1" applyBorder="1" applyAlignment="1">
      <alignment horizontal="left"/>
    </xf>
    <xf numFmtId="49" fontId="99" fillId="0" borderId="24" xfId="0" applyNumberFormat="1" applyFont="1" applyBorder="1" applyAlignment="1">
      <alignment horizontal="left"/>
    </xf>
    <xf numFmtId="49" fontId="99" fillId="20" borderId="24" xfId="0" applyNumberFormat="1" applyFont="1" applyFill="1" applyBorder="1"/>
    <xf numFmtId="49" fontId="157" fillId="20" borderId="4" xfId="0" applyNumberFormat="1" applyFont="1" applyFill="1" applyBorder="1"/>
    <xf numFmtId="49" fontId="157" fillId="20" borderId="24" xfId="0" applyNumberFormat="1" applyFont="1" applyFill="1" applyBorder="1"/>
    <xf numFmtId="49" fontId="157" fillId="20" borderId="0" xfId="0" applyNumberFormat="1" applyFont="1" applyFill="1" applyBorder="1"/>
    <xf numFmtId="0" fontId="157" fillId="0" borderId="4" xfId="0" applyFont="1" applyBorder="1"/>
    <xf numFmtId="0" fontId="157" fillId="20" borderId="4" xfId="0" applyFont="1" applyFill="1" applyBorder="1"/>
    <xf numFmtId="0" fontId="157" fillId="0" borderId="24" xfId="0" applyFont="1" applyBorder="1"/>
    <xf numFmtId="0" fontId="157" fillId="0" borderId="0" xfId="0" applyFont="1" applyBorder="1"/>
    <xf numFmtId="0" fontId="157" fillId="20" borderId="24" xfId="0" applyFont="1" applyFill="1" applyBorder="1"/>
    <xf numFmtId="0" fontId="157" fillId="20" borderId="0" xfId="0" applyFont="1" applyFill="1" applyBorder="1"/>
    <xf numFmtId="0" fontId="159" fillId="0" borderId="4" xfId="0" applyFont="1" applyBorder="1"/>
    <xf numFmtId="49" fontId="19" fillId="0" borderId="4" xfId="11" applyNumberFormat="1" applyBorder="1" applyAlignment="1" applyProtection="1">
      <alignment horizontal="left" vertical="center"/>
    </xf>
    <xf numFmtId="49" fontId="157" fillId="8" borderId="4" xfId="0" applyNumberFormat="1" applyFont="1" applyFill="1" applyBorder="1" applyAlignment="1">
      <alignment horizontal="left" vertical="center"/>
    </xf>
    <xf numFmtId="49" fontId="157" fillId="8" borderId="4" xfId="0" applyNumberFormat="1" applyFont="1" applyFill="1" applyBorder="1"/>
    <xf numFmtId="49" fontId="157" fillId="8" borderId="24" xfId="0" applyNumberFormat="1" applyFont="1" applyFill="1" applyBorder="1" applyAlignment="1">
      <alignment horizontal="left" vertical="center"/>
    </xf>
    <xf numFmtId="49" fontId="157" fillId="8" borderId="0" xfId="0" applyNumberFormat="1" applyFont="1" applyFill="1" applyBorder="1" applyAlignment="1">
      <alignment horizontal="left" vertical="center"/>
    </xf>
    <xf numFmtId="49" fontId="157" fillId="0" borderId="4" xfId="0" applyNumberFormat="1" applyFont="1" applyBorder="1"/>
    <xf numFmtId="49" fontId="157" fillId="0" borderId="24" xfId="0" applyNumberFormat="1" applyFont="1" applyBorder="1"/>
    <xf numFmtId="49" fontId="157" fillId="0" borderId="0" xfId="0" applyNumberFormat="1" applyFont="1" applyBorder="1"/>
    <xf numFmtId="49" fontId="157" fillId="0" borderId="0" xfId="0" applyNumberFormat="1" applyFont="1"/>
    <xf numFmtId="49" fontId="157" fillId="0" borderId="0" xfId="0" applyNumberFormat="1" applyFont="1" applyAlignment="1">
      <alignment horizontal="left"/>
    </xf>
    <xf numFmtId="1" fontId="84" fillId="0" borderId="4" xfId="2" applyNumberFormat="1" applyFont="1" applyFill="1" applyBorder="1" applyAlignment="1">
      <alignment horizontal="right"/>
    </xf>
    <xf numFmtId="1" fontId="127" fillId="0" borderId="4" xfId="2" applyNumberFormat="1" applyFont="1" applyFill="1" applyBorder="1" applyAlignment="1">
      <alignment horizontal="center"/>
    </xf>
    <xf numFmtId="1" fontId="84" fillId="0" borderId="4" xfId="2" applyNumberFormat="1" applyFont="1" applyBorder="1" applyAlignment="1">
      <alignment horizontal="right"/>
    </xf>
    <xf numFmtId="180" fontId="103" fillId="0" borderId="4" xfId="0" applyNumberFormat="1" applyFont="1" applyBorder="1" applyAlignment="1">
      <alignment horizontal="center" vertical="center" wrapText="1"/>
    </xf>
    <xf numFmtId="0" fontId="84" fillId="0" borderId="4" xfId="0" quotePrefix="1" applyFont="1" applyBorder="1" applyAlignment="1">
      <alignment horizontal="center" vertical="center" wrapText="1"/>
    </xf>
    <xf numFmtId="1" fontId="84" fillId="0" borderId="4" xfId="2" applyNumberFormat="1" applyFont="1" applyFill="1" applyBorder="1" applyAlignment="1">
      <alignment horizontal="center" vertical="center"/>
    </xf>
    <xf numFmtId="1" fontId="84" fillId="0" borderId="4" xfId="2" quotePrefix="1" applyNumberFormat="1" applyFont="1" applyFill="1" applyBorder="1" applyAlignment="1">
      <alignment horizontal="center" wrapText="1"/>
    </xf>
    <xf numFmtId="1" fontId="84" fillId="0" borderId="4" xfId="2" applyNumberFormat="1" applyFont="1" applyBorder="1" applyAlignment="1">
      <alignment horizontal="center" vertical="center"/>
    </xf>
    <xf numFmtId="1" fontId="82" fillId="3" borderId="4" xfId="2" applyNumberFormat="1" applyFont="1" applyFill="1" applyBorder="1" applyAlignment="1">
      <alignment horizontal="center"/>
    </xf>
    <xf numFmtId="185" fontId="84" fillId="0" borderId="4" xfId="0" applyNumberFormat="1" applyFont="1" applyBorder="1" applyAlignment="1">
      <alignment horizontal="center"/>
    </xf>
    <xf numFmtId="1" fontId="127" fillId="2" borderId="4" xfId="2" applyNumberFormat="1" applyFont="1" applyFill="1" applyBorder="1" applyAlignment="1">
      <alignment horizontal="center"/>
    </xf>
    <xf numFmtId="0" fontId="63" fillId="0" borderId="4" xfId="0" applyNumberFormat="1" applyFont="1" applyFill="1" applyBorder="1"/>
    <xf numFmtId="0" fontId="15" fillId="0" borderId="4" xfId="13" applyNumberFormat="1" applyFont="1" applyFill="1" applyBorder="1" applyAlignment="1">
      <alignment horizontal="center" vertical="center" wrapText="1"/>
    </xf>
    <xf numFmtId="166" fontId="15" fillId="0" borderId="4" xfId="13" applyNumberFormat="1" applyFont="1" applyFill="1" applyBorder="1" applyAlignment="1">
      <alignment vertical="center"/>
    </xf>
    <xf numFmtId="0" fontId="1" fillId="0" borderId="4" xfId="0" applyFont="1" applyFill="1" applyBorder="1"/>
    <xf numFmtId="0" fontId="15" fillId="0" borderId="4" xfId="2" applyNumberFormat="1" applyFont="1" applyFill="1" applyBorder="1" applyAlignment="1">
      <alignment horizontal="right" vertical="center"/>
    </xf>
    <xf numFmtId="166" fontId="172" fillId="0" borderId="4" xfId="2" applyNumberFormat="1" applyFont="1" applyFill="1" applyBorder="1" applyAlignment="1">
      <alignment vertical="center"/>
    </xf>
    <xf numFmtId="177" fontId="15" fillId="0" borderId="4" xfId="2" applyNumberFormat="1" applyFont="1" applyFill="1" applyBorder="1" applyAlignment="1">
      <alignment horizontal="left" vertical="center"/>
    </xf>
    <xf numFmtId="0" fontId="14" fillId="0" borderId="4" xfId="2" applyNumberFormat="1" applyFont="1" applyFill="1" applyBorder="1" applyAlignment="1">
      <alignment horizontal="right" vertical="center"/>
    </xf>
    <xf numFmtId="166" fontId="14" fillId="0" borderId="4" xfId="2" applyNumberFormat="1" applyFont="1" applyFill="1" applyBorder="1" applyAlignment="1">
      <alignment vertical="center"/>
    </xf>
    <xf numFmtId="0" fontId="14" fillId="0" borderId="4" xfId="2" applyNumberFormat="1" applyFont="1" applyFill="1" applyBorder="1" applyAlignment="1">
      <alignment horizontal="left" vertical="center"/>
    </xf>
    <xf numFmtId="0" fontId="14" fillId="0" borderId="4" xfId="2" quotePrefix="1" applyNumberFormat="1" applyFont="1" applyFill="1" applyBorder="1" applyAlignment="1">
      <alignment horizontal="right" vertical="center"/>
    </xf>
    <xf numFmtId="0" fontId="14" fillId="0" borderId="4" xfId="13" applyNumberFormat="1" applyFont="1" applyFill="1" applyBorder="1" applyAlignment="1">
      <alignment horizontal="right" vertical="center"/>
    </xf>
    <xf numFmtId="166" fontId="14" fillId="0" borderId="4" xfId="13" applyNumberFormat="1" applyFont="1" applyFill="1" applyBorder="1" applyAlignment="1">
      <alignment vertical="center"/>
    </xf>
    <xf numFmtId="0" fontId="14" fillId="0" borderId="4" xfId="0" applyNumberFormat="1" applyFont="1" applyFill="1" applyBorder="1" applyAlignment="1">
      <alignment horizontal="left" vertical="center"/>
    </xf>
    <xf numFmtId="0" fontId="14" fillId="0" borderId="4" xfId="0" applyNumberFormat="1" applyFont="1" applyFill="1" applyBorder="1" applyAlignment="1">
      <alignment vertical="center"/>
    </xf>
    <xf numFmtId="0" fontId="14" fillId="0" borderId="4" xfId="2" applyNumberFormat="1" applyFont="1" applyFill="1" applyBorder="1" applyAlignment="1">
      <alignment vertical="center"/>
    </xf>
    <xf numFmtId="166" fontId="14" fillId="0" borderId="4" xfId="12" applyNumberFormat="1" applyFont="1" applyFill="1" applyBorder="1" applyAlignment="1">
      <alignment vertical="center"/>
    </xf>
    <xf numFmtId="0" fontId="14" fillId="0" borderId="4" xfId="12" applyNumberFormat="1" applyFont="1" applyFill="1" applyBorder="1" applyAlignment="1">
      <alignment horizontal="right" vertical="center"/>
    </xf>
    <xf numFmtId="0" fontId="14" fillId="0" borderId="4" xfId="2" quotePrefix="1" applyNumberFormat="1" applyFont="1" applyFill="1" applyBorder="1" applyAlignment="1">
      <alignment horizontal="left" vertical="center"/>
    </xf>
    <xf numFmtId="0" fontId="12" fillId="0" borderId="4" xfId="2" applyNumberFormat="1" applyFont="1" applyFill="1" applyBorder="1" applyAlignment="1">
      <alignment horizontal="right" vertical="center"/>
    </xf>
    <xf numFmtId="166" fontId="12" fillId="0" borderId="4" xfId="2" applyNumberFormat="1" applyFont="1" applyFill="1" applyBorder="1" applyAlignment="1">
      <alignment vertical="center"/>
    </xf>
    <xf numFmtId="0" fontId="15" fillId="0" borderId="4" xfId="2" applyNumberFormat="1" applyFont="1" applyFill="1" applyBorder="1" applyAlignment="1">
      <alignment horizontal="left" vertical="center"/>
    </xf>
    <xf numFmtId="0" fontId="42" fillId="0" borderId="4" xfId="2" quotePrefix="1" applyNumberFormat="1" applyFont="1" applyFill="1" applyBorder="1" applyAlignment="1">
      <alignment horizontal="right" vertical="center"/>
    </xf>
    <xf numFmtId="166" fontId="42" fillId="0" borderId="4" xfId="12" applyNumberFormat="1" applyFont="1" applyFill="1" applyBorder="1" applyAlignment="1">
      <alignment vertical="center"/>
    </xf>
    <xf numFmtId="0" fontId="12" fillId="0" borderId="4" xfId="13" applyFont="1" applyFill="1" applyBorder="1" applyAlignment="1">
      <alignment vertical="center"/>
    </xf>
    <xf numFmtId="166" fontId="12" fillId="0" borderId="4" xfId="12" applyNumberFormat="1" applyFont="1" applyFill="1" applyBorder="1" applyAlignment="1">
      <alignment vertical="center"/>
    </xf>
    <xf numFmtId="0" fontId="12" fillId="0" borderId="4" xfId="12" applyNumberFormat="1" applyFont="1" applyFill="1" applyBorder="1" applyAlignment="1">
      <alignment horizontal="right" vertical="center"/>
    </xf>
    <xf numFmtId="0" fontId="12" fillId="0" borderId="4" xfId="12" quotePrefix="1" applyNumberFormat="1" applyFont="1" applyFill="1" applyBorder="1" applyAlignment="1">
      <alignment horizontal="right" vertical="center"/>
    </xf>
    <xf numFmtId="0" fontId="15" fillId="0" borderId="4" xfId="2" applyNumberFormat="1" applyFont="1" applyFill="1" applyBorder="1" applyAlignment="1">
      <alignment horizontal="center" vertical="center"/>
    </xf>
    <xf numFmtId="166" fontId="15" fillId="0" borderId="4" xfId="2" applyNumberFormat="1" applyFont="1" applyFill="1" applyBorder="1" applyAlignment="1">
      <alignment horizontal="center" vertical="center"/>
    </xf>
    <xf numFmtId="166" fontId="15" fillId="0" borderId="4" xfId="2" applyNumberFormat="1" applyFont="1" applyFill="1" applyBorder="1" applyAlignment="1">
      <alignment horizontal="left" vertical="center"/>
    </xf>
    <xf numFmtId="166" fontId="14" fillId="0" borderId="4" xfId="2" applyNumberFormat="1" applyFont="1" applyFill="1" applyBorder="1" applyAlignment="1">
      <alignment vertical="center" wrapText="1"/>
    </xf>
    <xf numFmtId="0" fontId="12" fillId="0" borderId="4" xfId="2" quotePrefix="1" applyNumberFormat="1" applyFont="1" applyFill="1" applyBorder="1" applyAlignment="1">
      <alignment horizontal="right" vertical="center"/>
    </xf>
    <xf numFmtId="0" fontId="14" fillId="0" borderId="4" xfId="12" applyFont="1" applyFill="1" applyBorder="1" applyAlignment="1">
      <alignment horizontal="left" vertical="center"/>
    </xf>
    <xf numFmtId="14" fontId="14" fillId="0" borderId="4" xfId="2" applyNumberFormat="1" applyFont="1" applyFill="1" applyBorder="1" applyAlignment="1">
      <alignment horizontal="left" vertical="center"/>
    </xf>
    <xf numFmtId="0" fontId="14" fillId="0" borderId="4" xfId="0" applyFont="1" applyFill="1" applyBorder="1" applyAlignment="1">
      <alignment horizontal="left" vertical="center"/>
    </xf>
    <xf numFmtId="0" fontId="14" fillId="0" borderId="4" xfId="0" applyFont="1" applyFill="1" applyBorder="1" applyAlignment="1">
      <alignment vertical="center"/>
    </xf>
    <xf numFmtId="14" fontId="12" fillId="0" borderId="4" xfId="2" applyNumberFormat="1" applyFont="1" applyFill="1" applyBorder="1" applyAlignment="1">
      <alignment horizontal="left" vertical="center"/>
    </xf>
    <xf numFmtId="0" fontId="12" fillId="0" borderId="4" xfId="0" applyFont="1" applyFill="1" applyBorder="1" applyAlignment="1">
      <alignment horizontal="left" vertical="center" wrapText="1"/>
    </xf>
    <xf numFmtId="0" fontId="12" fillId="0" borderId="4" xfId="0" applyFont="1" applyFill="1" applyBorder="1" applyAlignment="1">
      <alignment vertical="center"/>
    </xf>
    <xf numFmtId="166" fontId="42" fillId="0" borderId="4" xfId="2" applyNumberFormat="1" applyFont="1" applyFill="1" applyBorder="1" applyAlignment="1">
      <alignment vertical="center"/>
    </xf>
    <xf numFmtId="166" fontId="14" fillId="0" borderId="4" xfId="2" applyNumberFormat="1" applyFont="1" applyFill="1" applyBorder="1" applyAlignment="1">
      <alignment horizontal="left" vertical="center"/>
    </xf>
    <xf numFmtId="0" fontId="14" fillId="0" borderId="4" xfId="2" applyNumberFormat="1" applyFont="1" applyFill="1" applyBorder="1" applyAlignment="1">
      <alignment vertical="center" wrapText="1"/>
    </xf>
    <xf numFmtId="0" fontId="12" fillId="0" borderId="4" xfId="0" applyFont="1" applyFill="1" applyBorder="1" applyAlignment="1">
      <alignment horizontal="left" vertical="center"/>
    </xf>
    <xf numFmtId="0" fontId="63" fillId="0" borderId="4" xfId="0" applyFont="1" applyFill="1" applyBorder="1" applyAlignment="1">
      <alignment horizontal="left" vertical="center" wrapText="1"/>
    </xf>
    <xf numFmtId="177" fontId="14" fillId="0" borderId="4" xfId="2" applyNumberFormat="1" applyFont="1" applyFill="1" applyBorder="1" applyAlignment="1">
      <alignment horizontal="left" vertical="center"/>
    </xf>
    <xf numFmtId="166" fontId="14" fillId="0" borderId="4" xfId="12" applyNumberFormat="1" applyFont="1" applyFill="1" applyBorder="1" applyAlignment="1">
      <alignment vertical="center" wrapText="1"/>
    </xf>
    <xf numFmtId="0" fontId="12" fillId="0" borderId="4" xfId="13" applyNumberFormat="1" applyFont="1" applyFill="1" applyBorder="1" applyAlignment="1">
      <alignment vertical="center"/>
    </xf>
    <xf numFmtId="1" fontId="12" fillId="0" borderId="4" xfId="2" applyNumberFormat="1" applyFont="1" applyFill="1" applyBorder="1" applyAlignment="1">
      <alignment horizontal="left" vertical="center"/>
    </xf>
    <xf numFmtId="0" fontId="42" fillId="0" borderId="4" xfId="2" applyNumberFormat="1" applyFont="1" applyFill="1" applyBorder="1" applyAlignment="1">
      <alignment horizontal="right" vertical="center"/>
    </xf>
    <xf numFmtId="0" fontId="23" fillId="0" borderId="4" xfId="2" applyNumberFormat="1" applyFont="1" applyFill="1" applyBorder="1" applyAlignment="1">
      <alignment horizontal="right" vertical="center"/>
    </xf>
    <xf numFmtId="166" fontId="172" fillId="0" borderId="4" xfId="2" applyNumberFormat="1" applyFont="1" applyFill="1" applyBorder="1" applyAlignment="1">
      <alignment horizontal="left" vertical="center"/>
    </xf>
    <xf numFmtId="0" fontId="38" fillId="0" borderId="4" xfId="2" applyNumberFormat="1" applyFont="1" applyFill="1" applyBorder="1" applyAlignment="1">
      <alignment horizontal="right" vertical="center"/>
    </xf>
    <xf numFmtId="0" fontId="173" fillId="0" borderId="4" xfId="2" applyNumberFormat="1" applyFont="1" applyFill="1" applyBorder="1" applyAlignment="1">
      <alignment horizontal="left" vertical="center"/>
    </xf>
    <xf numFmtId="166" fontId="12" fillId="0" borderId="4" xfId="2" applyNumberFormat="1" applyFont="1" applyFill="1" applyBorder="1" applyAlignment="1">
      <alignment horizontal="left" vertical="center"/>
    </xf>
    <xf numFmtId="166" fontId="174" fillId="0" borderId="4" xfId="2" applyNumberFormat="1" applyFont="1" applyFill="1" applyBorder="1" applyAlignment="1">
      <alignment horizontal="left" vertical="center"/>
    </xf>
    <xf numFmtId="166" fontId="14" fillId="0" borderId="4" xfId="13" applyNumberFormat="1" applyFont="1" applyFill="1" applyBorder="1" applyAlignment="1">
      <alignment horizontal="left" vertical="center"/>
    </xf>
    <xf numFmtId="166" fontId="12" fillId="0" borderId="4" xfId="13" applyNumberFormat="1" applyFont="1" applyFill="1" applyBorder="1" applyAlignment="1">
      <alignment horizontal="left" vertical="center"/>
    </xf>
    <xf numFmtId="166" fontId="14" fillId="0" borderId="4" xfId="12" applyNumberFormat="1" applyFont="1" applyFill="1" applyBorder="1" applyAlignment="1">
      <alignment horizontal="left" vertical="center"/>
    </xf>
    <xf numFmtId="0" fontId="175" fillId="0" borderId="4" xfId="2" applyNumberFormat="1" applyFont="1" applyFill="1" applyBorder="1" applyAlignment="1">
      <alignment horizontal="left" vertical="center"/>
    </xf>
    <xf numFmtId="11" fontId="14" fillId="0" borderId="4" xfId="2" applyNumberFormat="1" applyFont="1" applyFill="1" applyBorder="1" applyAlignment="1">
      <alignment vertical="center"/>
    </xf>
    <xf numFmtId="0" fontId="12" fillId="0" borderId="4" xfId="2" applyNumberFormat="1" applyFont="1" applyFill="1" applyBorder="1" applyAlignment="1">
      <alignment vertical="center"/>
    </xf>
    <xf numFmtId="0" fontId="38" fillId="0" borderId="4" xfId="2" applyNumberFormat="1" applyFont="1" applyFill="1" applyBorder="1" applyAlignment="1">
      <alignment horizontal="left" vertical="center"/>
    </xf>
    <xf numFmtId="1" fontId="25" fillId="0" borderId="2" xfId="13" applyNumberFormat="1" applyFont="1" applyBorder="1" applyAlignment="1">
      <alignment horizontal="center" vertical="center" wrapText="1"/>
    </xf>
    <xf numFmtId="1" fontId="25" fillId="0" borderId="3" xfId="13" applyNumberFormat="1" applyFont="1" applyBorder="1" applyAlignment="1">
      <alignment horizontal="center" vertical="center" wrapText="1"/>
    </xf>
    <xf numFmtId="166" fontId="25" fillId="0" borderId="2" xfId="13" applyNumberFormat="1" applyFont="1" applyBorder="1" applyAlignment="1">
      <alignment horizontal="center" vertical="center" wrapText="1"/>
    </xf>
    <xf numFmtId="166" fontId="25" fillId="0" borderId="3" xfId="13" applyNumberFormat="1" applyFont="1" applyBorder="1" applyAlignment="1">
      <alignment horizontal="center" vertical="center" wrapText="1"/>
    </xf>
    <xf numFmtId="166" fontId="25" fillId="0" borderId="4" xfId="13" applyNumberFormat="1" applyFont="1" applyBorder="1" applyAlignment="1">
      <alignment vertical="center" wrapText="1"/>
    </xf>
    <xf numFmtId="177" fontId="25" fillId="0" borderId="2" xfId="13" applyNumberFormat="1" applyFont="1" applyBorder="1" applyAlignment="1">
      <alignment horizontal="center" vertical="center" wrapText="1"/>
    </xf>
    <xf numFmtId="177" fontId="25" fillId="0" borderId="3" xfId="13" applyNumberFormat="1" applyFont="1" applyBorder="1" applyAlignment="1">
      <alignment horizontal="center" vertical="center" wrapText="1"/>
    </xf>
    <xf numFmtId="166" fontId="27" fillId="0" borderId="2" xfId="13" applyNumberFormat="1" applyFont="1" applyBorder="1" applyAlignment="1">
      <alignment horizontal="center" vertical="center"/>
    </xf>
    <xf numFmtId="166" fontId="27" fillId="0" borderId="3" xfId="13" applyNumberFormat="1" applyFont="1" applyBorder="1" applyAlignment="1">
      <alignment horizontal="center" vertical="center"/>
    </xf>
    <xf numFmtId="1" fontId="25" fillId="0" borderId="4" xfId="2" applyNumberFormat="1" applyFont="1" applyBorder="1" applyAlignment="1">
      <alignment horizontal="center" vertical="center" wrapText="1"/>
    </xf>
    <xf numFmtId="14" fontId="25" fillId="0" borderId="4" xfId="2" applyNumberFormat="1" applyFont="1" applyBorder="1" applyAlignment="1">
      <alignment horizontal="center" vertical="center" wrapText="1"/>
    </xf>
    <xf numFmtId="166" fontId="25" fillId="0" borderId="2" xfId="13" applyNumberFormat="1" applyFont="1" applyBorder="1" applyAlignment="1" applyProtection="1">
      <alignment horizontal="center" vertical="center" wrapText="1"/>
      <protection locked="0"/>
    </xf>
    <xf numFmtId="166" fontId="25" fillId="0" borderId="3" xfId="13" applyNumberFormat="1" applyFont="1" applyBorder="1" applyAlignment="1" applyProtection="1">
      <alignment horizontal="center" vertical="center" wrapText="1"/>
      <protection locked="0"/>
    </xf>
    <xf numFmtId="166" fontId="25" fillId="0" borderId="2" xfId="13" applyNumberFormat="1" applyFont="1" applyBorder="1" applyAlignment="1">
      <alignment vertical="center" wrapText="1"/>
    </xf>
    <xf numFmtId="166" fontId="25" fillId="0" borderId="3" xfId="13" applyNumberFormat="1" applyFont="1" applyBorder="1" applyAlignment="1">
      <alignment vertical="center" wrapText="1"/>
    </xf>
    <xf numFmtId="166" fontId="25" fillId="0" borderId="2" xfId="2" applyNumberFormat="1" applyFont="1" applyBorder="1" applyAlignment="1">
      <alignment horizontal="center" vertical="center" wrapText="1"/>
    </xf>
    <xf numFmtId="166" fontId="25" fillId="0" borderId="3" xfId="2" applyNumberFormat="1" applyFont="1" applyBorder="1" applyAlignment="1">
      <alignment horizontal="center" vertical="center" wrapText="1"/>
    </xf>
    <xf numFmtId="0" fontId="25" fillId="0" borderId="2" xfId="2" applyNumberFormat="1" applyFont="1" applyBorder="1" applyAlignment="1">
      <alignment horizontal="center" vertical="center" wrapText="1"/>
    </xf>
    <xf numFmtId="0" fontId="25" fillId="0" borderId="3" xfId="2" applyNumberFormat="1" applyFont="1" applyBorder="1" applyAlignment="1">
      <alignment horizontal="center" vertical="center" wrapText="1"/>
    </xf>
    <xf numFmtId="166" fontId="25" fillId="10" borderId="24" xfId="2" applyNumberFormat="1" applyFont="1" applyFill="1" applyBorder="1" applyAlignment="1">
      <alignment horizontal="center" vertical="center" wrapText="1"/>
    </xf>
    <xf numFmtId="166" fontId="25" fillId="10" borderId="12" xfId="2" applyNumberFormat="1" applyFont="1" applyFill="1" applyBorder="1" applyAlignment="1">
      <alignment horizontal="center" vertical="center" wrapText="1"/>
    </xf>
    <xf numFmtId="166" fontId="28" fillId="0" borderId="24" xfId="2" applyNumberFormat="1" applyFont="1" applyBorder="1" applyAlignment="1">
      <alignment horizontal="center" vertical="center" wrapText="1"/>
    </xf>
    <xf numFmtId="166" fontId="28" fillId="0" borderId="12" xfId="2" applyNumberFormat="1" applyFont="1" applyBorder="1" applyAlignment="1">
      <alignment horizontal="center" vertical="center" wrapText="1"/>
    </xf>
    <xf numFmtId="0" fontId="17" fillId="0" borderId="0" xfId="13" applyNumberFormat="1" applyFont="1" applyBorder="1" applyAlignment="1">
      <alignment horizontal="center" vertical="center"/>
    </xf>
    <xf numFmtId="0" fontId="64" fillId="0" borderId="0" xfId="13" applyNumberFormat="1" applyFont="1" applyBorder="1" applyAlignment="1">
      <alignment horizontal="center" vertical="center"/>
    </xf>
    <xf numFmtId="185" fontId="116" fillId="0" borderId="4" xfId="0" applyNumberFormat="1" applyFont="1" applyBorder="1" applyAlignment="1">
      <alignment horizontal="center"/>
    </xf>
    <xf numFmtId="166" fontId="71" fillId="0" borderId="2" xfId="2" applyNumberFormat="1" applyFont="1" applyBorder="1" applyAlignment="1">
      <alignment horizontal="center" vertical="center" wrapText="1"/>
    </xf>
    <xf numFmtId="166" fontId="71" fillId="0" borderId="3" xfId="2" applyNumberFormat="1" applyFont="1" applyBorder="1" applyAlignment="1">
      <alignment horizontal="center" vertical="center" wrapText="1"/>
    </xf>
    <xf numFmtId="166" fontId="71" fillId="0" borderId="2" xfId="13" applyNumberFormat="1" applyFont="1" applyBorder="1" applyAlignment="1">
      <alignment horizontal="center" vertical="center" wrapText="1"/>
    </xf>
    <xf numFmtId="166" fontId="71" fillId="0" borderId="3" xfId="13" applyNumberFormat="1" applyFont="1" applyBorder="1" applyAlignment="1">
      <alignment horizontal="center" vertical="center" wrapText="1"/>
    </xf>
    <xf numFmtId="166" fontId="71" fillId="0" borderId="2" xfId="13" applyNumberFormat="1" applyFont="1" applyBorder="1" applyAlignment="1">
      <alignment horizontal="center" vertical="center"/>
    </xf>
    <xf numFmtId="166" fontId="71" fillId="0" borderId="3" xfId="13" applyNumberFormat="1" applyFont="1" applyBorder="1" applyAlignment="1">
      <alignment horizontal="center" vertical="center"/>
    </xf>
    <xf numFmtId="166" fontId="71" fillId="0" borderId="24" xfId="2" applyNumberFormat="1" applyFont="1" applyBorder="1" applyAlignment="1">
      <alignment horizontal="center" vertical="center" wrapText="1"/>
    </xf>
    <xf numFmtId="166" fontId="71" fillId="0" borderId="12" xfId="2" applyNumberFormat="1" applyFont="1" applyBorder="1" applyAlignment="1">
      <alignment horizontal="center" vertical="center" wrapText="1"/>
    </xf>
    <xf numFmtId="166" fontId="92" fillId="0" borderId="11" xfId="2" applyNumberFormat="1" applyFont="1" applyBorder="1" applyAlignment="1">
      <alignment horizontal="center"/>
    </xf>
    <xf numFmtId="166" fontId="68" fillId="0" borderId="0" xfId="2" applyNumberFormat="1" applyFont="1" applyBorder="1" applyAlignment="1">
      <alignment horizontal="center"/>
    </xf>
    <xf numFmtId="49" fontId="99" fillId="0" borderId="0" xfId="0" applyNumberFormat="1" applyFont="1" applyAlignment="1">
      <alignment horizontal="center"/>
    </xf>
    <xf numFmtId="49" fontId="155" fillId="0" borderId="0" xfId="0" applyNumberFormat="1" applyFont="1" applyAlignment="1">
      <alignment horizontal="center"/>
    </xf>
    <xf numFmtId="0" fontId="63" fillId="0" borderId="4" xfId="0" applyFont="1" applyFill="1" applyBorder="1" applyAlignment="1">
      <alignment wrapText="1"/>
    </xf>
    <xf numFmtId="0" fontId="0" fillId="0" borderId="0" xfId="0" applyBorder="1"/>
    <xf numFmtId="0" fontId="19" fillId="7" borderId="0" xfId="11" applyNumberFormat="1" applyFill="1" applyBorder="1" applyAlignment="1" applyProtection="1">
      <alignment horizontal="center" vertical="center"/>
    </xf>
    <xf numFmtId="0" fontId="18" fillId="7" borderId="0" xfId="13" applyNumberFormat="1" applyFont="1" applyFill="1" applyBorder="1" applyAlignment="1">
      <alignment horizontal="center" vertical="center"/>
    </xf>
    <xf numFmtId="0" fontId="1" fillId="0" borderId="0" xfId="0" applyFont="1" applyFill="1" applyBorder="1"/>
    <xf numFmtId="0" fontId="63" fillId="0" borderId="0" xfId="0" applyFont="1" applyFill="1" applyBorder="1"/>
    <xf numFmtId="166" fontId="176" fillId="0" borderId="0" xfId="11" applyNumberFormat="1" applyFont="1" applyFill="1" applyBorder="1" applyAlignment="1" applyProtection="1">
      <alignment vertical="center"/>
    </xf>
    <xf numFmtId="166" fontId="176" fillId="0" borderId="4" xfId="11" applyNumberFormat="1" applyFont="1" applyFill="1" applyBorder="1" applyAlignment="1" applyProtection="1">
      <alignment vertical="center"/>
    </xf>
    <xf numFmtId="0" fontId="12" fillId="0" borderId="4" xfId="0" applyFont="1" applyFill="1" applyBorder="1" applyAlignment="1">
      <alignment horizontal="left" wrapText="1"/>
    </xf>
  </cellXfs>
  <cellStyles count="36">
    <cellStyle name="Comma" xfId="1" builtinId="3"/>
    <cellStyle name="Comma_Cap 2007 (31.12.07)" xfId="29"/>
    <cellStyle name="Comma_Dieu chinh (01.7.06-11.12.07)" xfId="33"/>
    <cellStyle name="Comma_Mau 2.4" xfId="35"/>
    <cellStyle name="Comma_QLDN-01" xfId="2"/>
    <cellStyle name="Comma_QLDN-01 2" xfId="32"/>
    <cellStyle name="Comma_QLDN-01 3" xfId="34"/>
    <cellStyle name="Comma0" xfId="3"/>
    <cellStyle name="Currency0" xfId="4"/>
    <cellStyle name="Date" xfId="5"/>
    <cellStyle name="Fixed" xfId="6"/>
    <cellStyle name="Heading 1" xfId="7" builtinId="16" customBuiltin="1"/>
    <cellStyle name="Heading 1 2" xfId="8"/>
    <cellStyle name="Heading 2" xfId="9" builtinId="17" customBuiltin="1"/>
    <cellStyle name="Heading 2 2" xfId="10"/>
    <cellStyle name="Hyperlink" xfId="11" builtinId="8"/>
    <cellStyle name="Normal" xfId="0" builtinId="0"/>
    <cellStyle name="Normal_Cap 2007 (31.12.07)" xfId="31"/>
    <cellStyle name="Normal_Kcn5 4-98" xfId="12"/>
    <cellStyle name="Normal_QLDN-01" xfId="13"/>
    <cellStyle name="Normal_Sheet1" xfId="30"/>
    <cellStyle name="Percent" xfId="14" builtinId="5"/>
    <cellStyle name="Total" xfId="15" builtinId="25" customBuiltin="1"/>
    <cellStyle name="Total 2" xfId="16"/>
    <cellStyle name="똿뗦먛귟 [0.00]_PRODUCT DETAIL Q1" xfId="17"/>
    <cellStyle name="똿뗦먛귟_PRODUCT DETAIL Q1" xfId="18"/>
    <cellStyle name="믅됞 [0.00]_PRODUCT DETAIL Q1" xfId="19"/>
    <cellStyle name="믅됞_PRODUCT DETAIL Q1" xfId="20"/>
    <cellStyle name="백분율_HOBONG" xfId="21"/>
    <cellStyle name="뷭?_BOOKSHIP" xfId="22"/>
    <cellStyle name="콤마 [0]_1202" xfId="23"/>
    <cellStyle name="콤마_1202" xfId="24"/>
    <cellStyle name="통화 [0]_1202" xfId="25"/>
    <cellStyle name="통화_1202" xfId="26"/>
    <cellStyle name="표준_(정보부문)월별인원계획" xfId="27"/>
    <cellStyle name="표준_kc-elec system check list" xfId="28"/>
  </cellStyles>
  <dxfs count="0"/>
  <tableStyles count="0" defaultTableStyle="TableStyleMedium9" defaultPivotStyle="PivotStyleLight16"/>
  <colors>
    <mruColors>
      <color rgb="FFFFFF99"/>
      <color rgb="FFD7534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20Original/Desktop/3-%20CAP%20PHEP%20DU%20TRU.%20HOANG/nam%202015/11-CAP%202015%20-%20Moi%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FDI 2015"/>
      <sheetName val="DIEU CHINH 2015"/>
      <sheetName val="DKL, cấp đổi, chuyển đổi"/>
      <sheetName val="CAP TN (TINH VON)"/>
      <sheetName val="DIEU CHINH TN"/>
      <sheetName val="CAP LAI"/>
    </sheetNames>
    <sheetDataSet>
      <sheetData sheetId="0" refreshError="1">
        <row r="88">
          <cell r="R88" t="str">
            <v>Anh</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117" Type="http://schemas.openxmlformats.org/officeDocument/2006/relationships/hyperlink" Target="mailto:libertylace@pchome.com.tw" TargetMode="External"/><Relationship Id="rId299" Type="http://schemas.openxmlformats.org/officeDocument/2006/relationships/hyperlink" Target="mailto:daothituyettrinh.ktkt@gmail.com" TargetMode="External"/><Relationship Id="rId21" Type="http://schemas.openxmlformats.org/officeDocument/2006/relationships/hyperlink" Target="mailto:tuyet.la@tinnghiacorp.com.vn" TargetMode="External"/><Relationship Id="rId63" Type="http://schemas.openxmlformats.org/officeDocument/2006/relationships/hyperlink" Target="mailto:huynhthainguyen@gmail.com" TargetMode="External"/><Relationship Id="rId159" Type="http://schemas.openxmlformats.org/officeDocument/2006/relationships/hyperlink" Target="mailto:tuyen.ttvkt@gmail.com" TargetMode="External"/><Relationship Id="rId324" Type="http://schemas.openxmlformats.org/officeDocument/2006/relationships/hyperlink" Target="mailto:kennyhang1989@gmail.com" TargetMode="External"/><Relationship Id="rId170" Type="http://schemas.openxmlformats.org/officeDocument/2006/relationships/hyperlink" Target="mailto:account@yangching.com.vn" TargetMode="External"/><Relationship Id="rId226" Type="http://schemas.openxmlformats.org/officeDocument/2006/relationships/hyperlink" Target="mailto:congtycp@cp.com.vn" TargetMode="External"/><Relationship Id="rId268" Type="http://schemas.openxmlformats.org/officeDocument/2006/relationships/hyperlink" Target="mailto:saintchess@gmail.com" TargetMode="External"/><Relationship Id="rId32" Type="http://schemas.openxmlformats.org/officeDocument/2006/relationships/hyperlink" Target="mailto:vps@vinacrete.com" TargetMode="External"/><Relationship Id="rId74" Type="http://schemas.openxmlformats.org/officeDocument/2006/relationships/hyperlink" Target="mailto:infor@otsukaopv.com.vn" TargetMode="External"/><Relationship Id="rId128" Type="http://schemas.openxmlformats.org/officeDocument/2006/relationships/hyperlink" Target="mailto:TOTAMTRINH@YAHOO.COM" TargetMode="External"/><Relationship Id="rId5" Type="http://schemas.openxmlformats.org/officeDocument/2006/relationships/hyperlink" Target="mailto:tranhang@hsvina.com" TargetMode="External"/><Relationship Id="rId181" Type="http://schemas.openxmlformats.org/officeDocument/2006/relationships/hyperlink" Target="mailto:linh.bui@mazars.vn" TargetMode="External"/><Relationship Id="rId237" Type="http://schemas.openxmlformats.org/officeDocument/2006/relationships/hyperlink" Target="mailto:thuthuy607.vnw@gmail.com" TargetMode="External"/><Relationship Id="rId279" Type="http://schemas.openxmlformats.org/officeDocument/2006/relationships/hyperlink" Target="mailto:trucphamngoc8278@gmail.com" TargetMode="External"/><Relationship Id="rId43" Type="http://schemas.openxmlformats.org/officeDocument/2006/relationships/hyperlink" Target="mailto:yujincompressor2010@gmail.com" TargetMode="External"/><Relationship Id="rId139" Type="http://schemas.openxmlformats.org/officeDocument/2006/relationships/hyperlink" Target="mailto:uyennguyen@vnmatsuya.com" TargetMode="External"/><Relationship Id="rId290" Type="http://schemas.openxmlformats.org/officeDocument/2006/relationships/hyperlink" Target="mailto:info@gmvn.com.vn" TargetMode="External"/><Relationship Id="rId304" Type="http://schemas.openxmlformats.org/officeDocument/2006/relationships/hyperlink" Target="mailto:daiquangminh2008@gmail.com" TargetMode="External"/><Relationship Id="rId85" Type="http://schemas.openxmlformats.org/officeDocument/2006/relationships/hyperlink" Target="mailto:asy@asy1988.com" TargetMode="External"/><Relationship Id="rId150" Type="http://schemas.openxmlformats.org/officeDocument/2006/relationships/hyperlink" Target="mailto:daeduk0vt@ppband.com" TargetMode="External"/><Relationship Id="rId192" Type="http://schemas.openxmlformats.org/officeDocument/2006/relationships/hyperlink" Target="mailto:chunglongco@gmail.com" TargetMode="External"/><Relationship Id="rId206" Type="http://schemas.openxmlformats.org/officeDocument/2006/relationships/hyperlink" Target="mailto:thanh.nguyen@volcafe.com" TargetMode="External"/><Relationship Id="rId248" Type="http://schemas.openxmlformats.org/officeDocument/2006/relationships/hyperlink" Target="mailto:n-ngochan@japanfrp-vn.com" TargetMode="External"/><Relationship Id="rId12" Type="http://schemas.openxmlformats.org/officeDocument/2006/relationships/hyperlink" Target="mailto:thuy@tomeigroup.com" TargetMode="External"/><Relationship Id="rId108" Type="http://schemas.openxmlformats.org/officeDocument/2006/relationships/hyperlink" Target="mailto:hc3991051@vnn.vn" TargetMode="External"/><Relationship Id="rId315" Type="http://schemas.openxmlformats.org/officeDocument/2006/relationships/hyperlink" Target="mailto:van.ngueyn120185@gmail.com" TargetMode="External"/><Relationship Id="rId54" Type="http://schemas.openxmlformats.org/officeDocument/2006/relationships/hyperlink" Target="mailto:luckystarplast@gmail.com" TargetMode="External"/><Relationship Id="rId96" Type="http://schemas.openxmlformats.org/officeDocument/2006/relationships/hyperlink" Target="mailto:anh-truong@fsv-industry.com" TargetMode="External"/><Relationship Id="rId161" Type="http://schemas.openxmlformats.org/officeDocument/2006/relationships/hyperlink" Target="mailto:account@hemmay.vn" TargetMode="External"/><Relationship Id="rId217" Type="http://schemas.openxmlformats.org/officeDocument/2006/relationships/hyperlink" Target="mailto:haily1522@yahoo.com.vn" TargetMode="External"/><Relationship Id="rId259" Type="http://schemas.openxmlformats.org/officeDocument/2006/relationships/hyperlink" Target="mailto:mennalt1082@gmail.com" TargetMode="External"/><Relationship Id="rId23" Type="http://schemas.openxmlformats.org/officeDocument/2006/relationships/hyperlink" Target="mailto:tina@sksvn.com" TargetMode="External"/><Relationship Id="rId119" Type="http://schemas.openxmlformats.org/officeDocument/2006/relationships/hyperlink" Target="mailto:thuyktvision@yahoo.com.vn" TargetMode="External"/><Relationship Id="rId270" Type="http://schemas.openxmlformats.org/officeDocument/2006/relationships/hyperlink" Target="mailto:thanhlan280683@gmail.com" TargetMode="External"/><Relationship Id="rId326" Type="http://schemas.openxmlformats.org/officeDocument/2006/relationships/hyperlink" Target="mailto:thunca@samhwa.com" TargetMode="External"/><Relationship Id="rId65" Type="http://schemas.openxmlformats.org/officeDocument/2006/relationships/hyperlink" Target="mailto:evertop_vn@yahoo.com" TargetMode="External"/><Relationship Id="rId130" Type="http://schemas.openxmlformats.org/officeDocument/2006/relationships/hyperlink" Target="mailto:account0@unipaxvn.com" TargetMode="External"/><Relationship Id="rId172" Type="http://schemas.openxmlformats.org/officeDocument/2006/relationships/hyperlink" Target="mailto:0909793205@yahoo.com" TargetMode="External"/><Relationship Id="rId228" Type="http://schemas.openxmlformats.org/officeDocument/2006/relationships/hyperlink" Target="mailto:pjvinaacc@gmail.com" TargetMode="External"/><Relationship Id="rId281" Type="http://schemas.openxmlformats.org/officeDocument/2006/relationships/hyperlink" Target="mailto:tauyen@smcmfg.com.vn" TargetMode="External"/><Relationship Id="rId34" Type="http://schemas.openxmlformats.org/officeDocument/2006/relationships/hyperlink" Target="mailto:nhansu@khaisheng.com" TargetMode="External"/><Relationship Id="rId76" Type="http://schemas.openxmlformats.org/officeDocument/2006/relationships/hyperlink" Target="mailto:ba@wooree.co.kr" TargetMode="External"/><Relationship Id="rId141" Type="http://schemas.openxmlformats.org/officeDocument/2006/relationships/hyperlink" Target="mailto:huong.huynh@neumanngruppevn.com.vn" TargetMode="External"/><Relationship Id="rId7" Type="http://schemas.openxmlformats.org/officeDocument/2006/relationships/hyperlink" Target="mailto:eaglekhh@vnn.vn" TargetMode="External"/><Relationship Id="rId183" Type="http://schemas.openxmlformats.org/officeDocument/2006/relationships/hyperlink" Target="mailto:nhungfic@fic.com.vn" TargetMode="External"/><Relationship Id="rId239" Type="http://schemas.openxmlformats.org/officeDocument/2006/relationships/hyperlink" Target="mailto:mfujiike@ohmikako.co.jp" TargetMode="External"/><Relationship Id="rId250" Type="http://schemas.openxmlformats.org/officeDocument/2006/relationships/hyperlink" Target="mailto:hdresistall.vn@gmail.com" TargetMode="External"/><Relationship Id="rId292" Type="http://schemas.openxmlformats.org/officeDocument/2006/relationships/hyperlink" Target="mailto:ketoanthu2014@gmail.com" TargetMode="External"/><Relationship Id="rId306" Type="http://schemas.openxmlformats.org/officeDocument/2006/relationships/hyperlink" Target="mailto:trinh.ntn@stolzmiras.com" TargetMode="External"/><Relationship Id="rId24" Type="http://schemas.openxmlformats.org/officeDocument/2006/relationships/hyperlink" Target="mailto:acc07@longjohngroup.com.vn" TargetMode="External"/><Relationship Id="rId45" Type="http://schemas.openxmlformats.org/officeDocument/2006/relationships/hyperlink" Target="mailto:thiloan@marshall.vn" TargetMode="External"/><Relationship Id="rId66" Type="http://schemas.openxmlformats.org/officeDocument/2006/relationships/hyperlink" Target="mailto:chaohung138@gmail.com" TargetMode="External"/><Relationship Id="rId87" Type="http://schemas.openxmlformats.org/officeDocument/2006/relationships/hyperlink" Target="mailto:kaominh@gmail.com" TargetMode="External"/><Relationship Id="rId110" Type="http://schemas.openxmlformats.org/officeDocument/2006/relationships/hyperlink" Target="mailto:chinwell.acc@gmail.com" TargetMode="External"/><Relationship Id="rId131" Type="http://schemas.openxmlformats.org/officeDocument/2006/relationships/hyperlink" Target="mailto:accounting@peaktop.com.vn" TargetMode="External"/><Relationship Id="rId327" Type="http://schemas.openxmlformats.org/officeDocument/2006/relationships/hyperlink" Target="mailto:dangthiminh.tam@aica-al.com" TargetMode="External"/><Relationship Id="rId152" Type="http://schemas.openxmlformats.org/officeDocument/2006/relationships/hyperlink" Target="mailto:vantruong@lgcare.com.vn" TargetMode="External"/><Relationship Id="rId173" Type="http://schemas.openxmlformats.org/officeDocument/2006/relationships/hyperlink" Target="mailto:vn_diem@tentac.co.jp" TargetMode="External"/><Relationship Id="rId194" Type="http://schemas.openxmlformats.org/officeDocument/2006/relationships/hyperlink" Target="mailto:cung.vb@sgc.com.vn" TargetMode="External"/><Relationship Id="rId208" Type="http://schemas.openxmlformats.org/officeDocument/2006/relationships/hyperlink" Target="mailto:ngotrang1712@gmail.com" TargetMode="External"/><Relationship Id="rId229" Type="http://schemas.openxmlformats.org/officeDocument/2006/relationships/hyperlink" Target="mailto:tuyethanh@amata.com" TargetMode="External"/><Relationship Id="rId240" Type="http://schemas.openxmlformats.org/officeDocument/2006/relationships/hyperlink" Target="mailto:chingtidevn@gmail.com" TargetMode="External"/><Relationship Id="rId261" Type="http://schemas.openxmlformats.org/officeDocument/2006/relationships/hyperlink" Target="mailto:caoha@takhk.com" TargetMode="External"/><Relationship Id="rId14" Type="http://schemas.openxmlformats.org/officeDocument/2006/relationships/hyperlink" Target="mailto:hantram@hyosung.com" TargetMode="External"/><Relationship Id="rId35" Type="http://schemas.openxmlformats.org/officeDocument/2006/relationships/hyperlink" Target="mailto:hoangthuy@mosnic.com.vn" TargetMode="External"/><Relationship Id="rId56" Type="http://schemas.openxmlformats.org/officeDocument/2006/relationships/hyperlink" Target="mailto:booseongvietnam@yahoo.com.vn" TargetMode="External"/><Relationship Id="rId77" Type="http://schemas.openxmlformats.org/officeDocument/2006/relationships/hyperlink" Target="mailto:account_son@molandvn.com" TargetMode="External"/><Relationship Id="rId100" Type="http://schemas.openxmlformats.org/officeDocument/2006/relationships/hyperlink" Target="mailto:info@taicera.com" TargetMode="External"/><Relationship Id="rId282" Type="http://schemas.openxmlformats.org/officeDocument/2006/relationships/hyperlink" Target="mailto:hoangnguyen@mmm.com" TargetMode="External"/><Relationship Id="rId317" Type="http://schemas.openxmlformats.org/officeDocument/2006/relationships/hyperlink" Target="mailto:phamthutrang75@gmail.com" TargetMode="External"/><Relationship Id="rId8" Type="http://schemas.openxmlformats.org/officeDocument/2006/relationships/hyperlink" Target="mailto:riches.wrap@gmail.com" TargetMode="External"/><Relationship Id="rId98" Type="http://schemas.openxmlformats.org/officeDocument/2006/relationships/hyperlink" Target="mailto:tran-thuy@hirota-vn.com" TargetMode="External"/><Relationship Id="rId121" Type="http://schemas.openxmlformats.org/officeDocument/2006/relationships/hyperlink" Target="mailto:tuoi@sa-n-yo.com.vn" TargetMode="External"/><Relationship Id="rId142" Type="http://schemas.openxmlformats.org/officeDocument/2006/relationships/hyperlink" Target="mailto:nhienvi@dow.com" TargetMode="External"/><Relationship Id="rId163" Type="http://schemas.openxmlformats.org/officeDocument/2006/relationships/hyperlink" Target="mailto:haily_memories@yahoo.com" TargetMode="External"/><Relationship Id="rId184" Type="http://schemas.openxmlformats.org/officeDocument/2006/relationships/hyperlink" Target="mailto:zoengchang@viettel.vn" TargetMode="External"/><Relationship Id="rId219" Type="http://schemas.openxmlformats.org/officeDocument/2006/relationships/hyperlink" Target="mailto:mainswictch_ch@yahoo.com" TargetMode="External"/><Relationship Id="rId230" Type="http://schemas.openxmlformats.org/officeDocument/2006/relationships/hyperlink" Target="mailto:gumsungvina@yahoo.com" TargetMode="External"/><Relationship Id="rId251" Type="http://schemas.openxmlformats.org/officeDocument/2006/relationships/hyperlink" Target="mailto:LUONG@MATEL.COM.VN" TargetMode="External"/><Relationship Id="rId25" Type="http://schemas.openxmlformats.org/officeDocument/2006/relationships/hyperlink" Target="mailto:van.vothi@unicity.com" TargetMode="External"/><Relationship Id="rId46" Type="http://schemas.openxmlformats.org/officeDocument/2006/relationships/hyperlink" Target="mailto:phuong@vfcfarms.com" TargetMode="External"/><Relationship Id="rId67" Type="http://schemas.openxmlformats.org/officeDocument/2006/relationships/hyperlink" Target="mailto:anh.bui2@bluescopesteel.com" TargetMode="External"/><Relationship Id="rId272" Type="http://schemas.openxmlformats.org/officeDocument/2006/relationships/hyperlink" Target="mailto:yongavina2016@naver.com" TargetMode="External"/><Relationship Id="rId293" Type="http://schemas.openxmlformats.org/officeDocument/2006/relationships/hyperlink" Target="mailto:thuynhungpf@gmail.com" TargetMode="External"/><Relationship Id="rId307" Type="http://schemas.openxmlformats.org/officeDocument/2006/relationships/hyperlink" Target="mailto:trinh@sanwa-chemi.co.jp" TargetMode="External"/><Relationship Id="rId328" Type="http://schemas.openxmlformats.org/officeDocument/2006/relationships/hyperlink" Target="mailto:maivan2802@gmail.com" TargetMode="External"/><Relationship Id="rId88" Type="http://schemas.openxmlformats.org/officeDocument/2006/relationships/hyperlink" Target="mailto:perrinvietnam@yahoo.com" TargetMode="External"/><Relationship Id="rId111" Type="http://schemas.openxmlformats.org/officeDocument/2006/relationships/hyperlink" Target="mailto:nthang@thaikodama-vn.com" TargetMode="External"/><Relationship Id="rId132" Type="http://schemas.openxmlformats.org/officeDocument/2006/relationships/hyperlink" Target="mailto:mychi2000@gmail.com" TargetMode="External"/><Relationship Id="rId153" Type="http://schemas.openxmlformats.org/officeDocument/2006/relationships/hyperlink" Target="mailto:phuong.nguyen@longducip.com" TargetMode="External"/><Relationship Id="rId174" Type="http://schemas.openxmlformats.org/officeDocument/2006/relationships/hyperlink" Target="mailto:sondaihung@vnn.vn" TargetMode="External"/><Relationship Id="rId195" Type="http://schemas.openxmlformats.org/officeDocument/2006/relationships/hyperlink" Target="mailto:enquiry@kumkangvina.com" TargetMode="External"/><Relationship Id="rId209" Type="http://schemas.openxmlformats.org/officeDocument/2006/relationships/hyperlink" Target="mailto:vina_thao@texma.com.vn" TargetMode="External"/><Relationship Id="rId220" Type="http://schemas.openxmlformats.org/officeDocument/2006/relationships/hyperlink" Target="mailto:rockteamvn@vnn.vn" TargetMode="External"/><Relationship Id="rId241" Type="http://schemas.openxmlformats.org/officeDocument/2006/relationships/hyperlink" Target="mailto:ringsi@naver.com/%20kumgang.vn/gmail.com" TargetMode="External"/><Relationship Id="rId15" Type="http://schemas.openxmlformats.org/officeDocument/2006/relationships/hyperlink" Target="mailto:dongkwangvina@gmail.com" TargetMode="External"/><Relationship Id="rId36" Type="http://schemas.openxmlformats.org/officeDocument/2006/relationships/hyperlink" Target="mailto:sales@kanefusa-vn.com" TargetMode="External"/><Relationship Id="rId57" Type="http://schemas.openxmlformats.org/officeDocument/2006/relationships/hyperlink" Target="mailto:phamduyen405@gmail.com" TargetMode="External"/><Relationship Id="rId262" Type="http://schemas.openxmlformats.org/officeDocument/2006/relationships/hyperlink" Target="mailto:araivietnam@sofiapack.com" TargetMode="External"/><Relationship Id="rId283" Type="http://schemas.openxmlformats.org/officeDocument/2006/relationships/hyperlink" Target="mailto:dat.duong@terumobct.com" TargetMode="External"/><Relationship Id="rId318" Type="http://schemas.openxmlformats.org/officeDocument/2006/relationships/hyperlink" Target="mailto:tai.kim.nguyen@siamcitycement.com" TargetMode="External"/><Relationship Id="rId78" Type="http://schemas.openxmlformats.org/officeDocument/2006/relationships/hyperlink" Target="mailto:anhthu260505@yahoo.com.vn" TargetMode="External"/><Relationship Id="rId99" Type="http://schemas.openxmlformats.org/officeDocument/2006/relationships/hyperlink" Target="mailto:kiet.ho@jssv.com.vn" TargetMode="External"/><Relationship Id="rId101" Type="http://schemas.openxmlformats.org/officeDocument/2006/relationships/hyperlink" Target="mailto:ACCOUNT@GLOVINTEC.COM" TargetMode="External"/><Relationship Id="rId122" Type="http://schemas.openxmlformats.org/officeDocument/2006/relationships/hyperlink" Target="mailto:acc@yuoyi.com.vn" TargetMode="External"/><Relationship Id="rId143" Type="http://schemas.openxmlformats.org/officeDocument/2006/relationships/hyperlink" Target="mailto:xiexingxeramic@vnn.vn" TargetMode="External"/><Relationship Id="rId164" Type="http://schemas.openxmlformats.org/officeDocument/2006/relationships/hyperlink" Target="mailto:account@okura.com.vn" TargetMode="External"/><Relationship Id="rId185" Type="http://schemas.openxmlformats.org/officeDocument/2006/relationships/hyperlink" Target="mailto:ctytongkookvn@gmail.com" TargetMode="External"/><Relationship Id="rId9" Type="http://schemas.openxmlformats.org/officeDocument/2006/relationships/hyperlink" Target="mailto:cauvong_hsvn@yahoo.com.vn" TargetMode="External"/><Relationship Id="rId210" Type="http://schemas.openxmlformats.org/officeDocument/2006/relationships/hyperlink" Target="mailto:goldenera2005@yahoo.com" TargetMode="External"/><Relationship Id="rId26" Type="http://schemas.openxmlformats.org/officeDocument/2006/relationships/hyperlink" Target="mailto:hoai.nguyen@ooksanvina.vn" TargetMode="External"/><Relationship Id="rId231" Type="http://schemas.openxmlformats.org/officeDocument/2006/relationships/hyperlink" Target="mailto:hungtadienco@gmail.com" TargetMode="External"/><Relationship Id="rId252" Type="http://schemas.openxmlformats.org/officeDocument/2006/relationships/hyperlink" Target="mailto:tam.jcvina@gmail.com" TargetMode="External"/><Relationship Id="rId273" Type="http://schemas.openxmlformats.org/officeDocument/2006/relationships/hyperlink" Target="mailto:thuy-nguyen@koike-ya.com" TargetMode="External"/><Relationship Id="rId294" Type="http://schemas.openxmlformats.org/officeDocument/2006/relationships/hyperlink" Target="mailto:phuongthan@tsmolymer.co.th" TargetMode="External"/><Relationship Id="rId308" Type="http://schemas.openxmlformats.org/officeDocument/2006/relationships/hyperlink" Target="mailto:camphuong110@gmail.com" TargetMode="External"/><Relationship Id="rId329" Type="http://schemas.openxmlformats.org/officeDocument/2006/relationships/hyperlink" Target="mailto:lehaiyen1120@gmail.com" TargetMode="External"/><Relationship Id="rId47" Type="http://schemas.openxmlformats.org/officeDocument/2006/relationships/hyperlink" Target="mailto:yeongjaan082@gmail.com" TargetMode="External"/><Relationship Id="rId68" Type="http://schemas.openxmlformats.org/officeDocument/2006/relationships/hyperlink" Target="mailto:chinchang.chinchang@yahoo.com" TargetMode="External"/><Relationship Id="rId89" Type="http://schemas.openxmlformats.org/officeDocument/2006/relationships/hyperlink" Target="mailto:hungyihvn_tw@yahoo.com.vn" TargetMode="External"/><Relationship Id="rId112" Type="http://schemas.openxmlformats.org/officeDocument/2006/relationships/hyperlink" Target="mailto:tanduong.kkt@gmail.com" TargetMode="External"/><Relationship Id="rId133" Type="http://schemas.openxmlformats.org/officeDocument/2006/relationships/hyperlink" Target="mailto:hongphuong_vmt@vnn.vn" TargetMode="External"/><Relationship Id="rId154" Type="http://schemas.openxmlformats.org/officeDocument/2006/relationships/hyperlink" Target="mailto:thuy.phan@nisshin.vn" TargetMode="External"/><Relationship Id="rId175" Type="http://schemas.openxmlformats.org/officeDocument/2006/relationships/hyperlink" Target="mailto:thuy.tran@quadrillevn.com.vn" TargetMode="External"/><Relationship Id="rId196" Type="http://schemas.openxmlformats.org/officeDocument/2006/relationships/hyperlink" Target="mailto:thuynguyen@maobao.com.vn" TargetMode="External"/><Relationship Id="rId200" Type="http://schemas.openxmlformats.org/officeDocument/2006/relationships/hyperlink" Target="mailto:financel@vn.texchem-pack.com" TargetMode="External"/><Relationship Id="rId16" Type="http://schemas.openxmlformats.org/officeDocument/2006/relationships/hyperlink" Target="mailto:sonlh@tonphuongnam.com.vn" TargetMode="External"/><Relationship Id="rId221" Type="http://schemas.openxmlformats.org/officeDocument/2006/relationships/hyperlink" Target="mailto:lamvien1994@163.com" TargetMode="External"/><Relationship Id="rId242" Type="http://schemas.openxmlformats.org/officeDocument/2006/relationships/hyperlink" Target="mailto:nguyettho@esanastrivn.com" TargetMode="External"/><Relationship Id="rId263" Type="http://schemas.openxmlformats.org/officeDocument/2006/relationships/hyperlink" Target="mailto:ngocntd@kycvn.com" TargetMode="External"/><Relationship Id="rId284" Type="http://schemas.openxmlformats.org/officeDocument/2006/relationships/hyperlink" Target="mailto:ketoanulhwa@gmail.com" TargetMode="External"/><Relationship Id="rId319" Type="http://schemas.openxmlformats.org/officeDocument/2006/relationships/hyperlink" Target="mailto:nguyensaomai1980@gmail.com" TargetMode="External"/><Relationship Id="rId37" Type="http://schemas.openxmlformats.org/officeDocument/2006/relationships/hyperlink" Target="mailto:drvacct@daerimworld.com" TargetMode="External"/><Relationship Id="rId58" Type="http://schemas.openxmlformats.org/officeDocument/2006/relationships/hyperlink" Target="mailto:hzmeh@easthope.cn" TargetMode="External"/><Relationship Id="rId79" Type="http://schemas.openxmlformats.org/officeDocument/2006/relationships/hyperlink" Target="mailto:accounting@trunet.com.vn" TargetMode="External"/><Relationship Id="rId102" Type="http://schemas.openxmlformats.org/officeDocument/2006/relationships/hyperlink" Target="mailto:account@rostaingvietnam.com" TargetMode="External"/><Relationship Id="rId123" Type="http://schemas.openxmlformats.org/officeDocument/2006/relationships/hyperlink" Target="mailto:lam.tx@jvf.com.vn" TargetMode="External"/><Relationship Id="rId144" Type="http://schemas.openxmlformats.org/officeDocument/2006/relationships/hyperlink" Target="mailto:uyen.lengoctu@akzonobel.com" TargetMode="External"/><Relationship Id="rId330" Type="http://schemas.openxmlformats.org/officeDocument/2006/relationships/hyperlink" Target="mailto:TinyDo@gipmail.com" TargetMode="External"/><Relationship Id="rId90" Type="http://schemas.openxmlformats.org/officeDocument/2006/relationships/hyperlink" Target="mailto:fulien@vnn.vn" TargetMode="External"/><Relationship Id="rId165" Type="http://schemas.openxmlformats.org/officeDocument/2006/relationships/hyperlink" Target="mailto:levi@hondaplus.co.jp" TargetMode="External"/><Relationship Id="rId186" Type="http://schemas.openxmlformats.org/officeDocument/2006/relationships/hyperlink" Target="mailto:vanduc@jfem-vn.com" TargetMode="External"/><Relationship Id="rId211" Type="http://schemas.openxmlformats.org/officeDocument/2006/relationships/hyperlink" Target="mailto:thuy.ttt@kev.com.vn" TargetMode="External"/><Relationship Id="rId232" Type="http://schemas.openxmlformats.org/officeDocument/2006/relationships/hyperlink" Target="mailto:hawashin@vnn.vn" TargetMode="External"/><Relationship Id="rId253" Type="http://schemas.openxmlformats.org/officeDocument/2006/relationships/hyperlink" Target="mailto:samikathy3786@yahoo.com" TargetMode="External"/><Relationship Id="rId274" Type="http://schemas.openxmlformats.org/officeDocument/2006/relationships/hyperlink" Target="mailto:Thanhhieu.vo@garmco.com" TargetMode="External"/><Relationship Id="rId295" Type="http://schemas.openxmlformats.org/officeDocument/2006/relationships/hyperlink" Target="mailto:ws009@woosungmold.com" TargetMode="External"/><Relationship Id="rId309" Type="http://schemas.openxmlformats.org/officeDocument/2006/relationships/hyperlink" Target="mailto:qhpi@qhplus.com" TargetMode="External"/><Relationship Id="rId27" Type="http://schemas.openxmlformats.org/officeDocument/2006/relationships/hyperlink" Target="mailto:kha@dongjintextile.com.vn" TargetMode="External"/><Relationship Id="rId48" Type="http://schemas.openxmlformats.org/officeDocument/2006/relationships/hyperlink" Target="mailto:nhungcy1996@yahoo.com.vn" TargetMode="External"/><Relationship Id="rId69" Type="http://schemas.openxmlformats.org/officeDocument/2006/relationships/hyperlink" Target="mailto:thu@armapex.com" TargetMode="External"/><Relationship Id="rId113" Type="http://schemas.openxmlformats.org/officeDocument/2006/relationships/hyperlink" Target="mailto:hien_takagi@yahoo.com" TargetMode="External"/><Relationship Id="rId134" Type="http://schemas.openxmlformats.org/officeDocument/2006/relationships/hyperlink" Target="mailto:l.q-khanh@kk-sakaguchi.co.jp" TargetMode="External"/><Relationship Id="rId320" Type="http://schemas.openxmlformats.org/officeDocument/2006/relationships/hyperlink" Target="mailto:eklukb@lighting.co.th" TargetMode="External"/><Relationship Id="rId80" Type="http://schemas.openxmlformats.org/officeDocument/2006/relationships/hyperlink" Target="mailto:ha_acct@furniweb.com.vn" TargetMode="External"/><Relationship Id="rId155" Type="http://schemas.openxmlformats.org/officeDocument/2006/relationships/hyperlink" Target="mailto:van.hth@abcd.com.vn" TargetMode="External"/><Relationship Id="rId176" Type="http://schemas.openxmlformats.org/officeDocument/2006/relationships/hyperlink" Target="mailto:oanhppcn@yahoo.com.vn" TargetMode="External"/><Relationship Id="rId197" Type="http://schemas.openxmlformats.org/officeDocument/2006/relationships/hyperlink" Target="mailto:taitech2003@yahoo.com.vn" TargetMode="External"/><Relationship Id="rId201" Type="http://schemas.openxmlformats.org/officeDocument/2006/relationships/hyperlink" Target="mailto:nuong.kieu@eclat.com.tw" TargetMode="External"/><Relationship Id="rId222" Type="http://schemas.openxmlformats.org/officeDocument/2006/relationships/hyperlink" Target="mailto:maianhtran7279@yahoo.com.vn" TargetMode="External"/><Relationship Id="rId243" Type="http://schemas.openxmlformats.org/officeDocument/2006/relationships/hyperlink" Target="mailto:anthony@wagongroups.com" TargetMode="External"/><Relationship Id="rId264" Type="http://schemas.openxmlformats.org/officeDocument/2006/relationships/hyperlink" Target="mailto:dhonggam@gmail.com" TargetMode="External"/><Relationship Id="rId285" Type="http://schemas.openxmlformats.org/officeDocument/2006/relationships/hyperlink" Target="mailto:hoang.bach@hirataprecision.vn" TargetMode="External"/><Relationship Id="rId17" Type="http://schemas.openxmlformats.org/officeDocument/2006/relationships/hyperlink" Target="mailto:hongwon-kcn1@vnn.vn" TargetMode="External"/><Relationship Id="rId38" Type="http://schemas.openxmlformats.org/officeDocument/2006/relationships/hyperlink" Target="mailto:nancyakvina@gmail.com" TargetMode="External"/><Relationship Id="rId59" Type="http://schemas.openxmlformats.org/officeDocument/2006/relationships/hyperlink" Target="mailto:thumyli@mail.taya.com.tw" TargetMode="External"/><Relationship Id="rId103" Type="http://schemas.openxmlformats.org/officeDocument/2006/relationships/hyperlink" Target="mailto:account@rostaingtannery.com" TargetMode="External"/><Relationship Id="rId124" Type="http://schemas.openxmlformats.org/officeDocument/2006/relationships/hyperlink" Target="mailto:accounting@vnm.mabuchi-motor.co.jp" TargetMode="External"/><Relationship Id="rId310" Type="http://schemas.openxmlformats.org/officeDocument/2006/relationships/hyperlink" Target="mailto:du-truc@kawamura.co.jp" TargetMode="External"/><Relationship Id="rId70" Type="http://schemas.openxmlformats.org/officeDocument/2006/relationships/hyperlink" Target="mailto:accounting@watabe-vietnam.com.vn" TargetMode="External"/><Relationship Id="rId91" Type="http://schemas.openxmlformats.org/officeDocument/2006/relationships/hyperlink" Target="mailto:phuong@new-vn.com" TargetMode="External"/><Relationship Id="rId145" Type="http://schemas.openxmlformats.org/officeDocument/2006/relationships/hyperlink" Target="mailto:thongthatfanmotor2003@gmail.com" TargetMode="External"/><Relationship Id="rId166" Type="http://schemas.openxmlformats.org/officeDocument/2006/relationships/hyperlink" Target="mailto:samjinnt@gmail.com" TargetMode="External"/><Relationship Id="rId187" Type="http://schemas.openxmlformats.org/officeDocument/2006/relationships/hyperlink" Target="mailto:chinkongvn@vnn.vn" TargetMode="External"/><Relationship Id="rId331" Type="http://schemas.openxmlformats.org/officeDocument/2006/relationships/hyperlink" Target="mailto:nguyensaomai1980@gmail.com" TargetMode="External"/><Relationship Id="rId1" Type="http://schemas.openxmlformats.org/officeDocument/2006/relationships/hyperlink" Target="mailto:thutrang.nguyen@mcvn.mds-intl.com" TargetMode="External"/><Relationship Id="rId212" Type="http://schemas.openxmlformats.org/officeDocument/2006/relationships/hyperlink" Target="mailto:pham.hue@koatsugas.vn" TargetMode="External"/><Relationship Id="rId233" Type="http://schemas.openxmlformats.org/officeDocument/2006/relationships/hyperlink" Target="mailto:trangltt@kotopvina.com" TargetMode="External"/><Relationship Id="rId254" Type="http://schemas.openxmlformats.org/officeDocument/2006/relationships/hyperlink" Target="mailto:hien@js-footwear.com" TargetMode="External"/><Relationship Id="rId28" Type="http://schemas.openxmlformats.org/officeDocument/2006/relationships/hyperlink" Target="mailto:thuy.nguyen@aizakivn.com" TargetMode="External"/><Relationship Id="rId49" Type="http://schemas.openxmlformats.org/officeDocument/2006/relationships/hyperlink" Target="mailto:chiline@viettel.vn" TargetMode="External"/><Relationship Id="rId114" Type="http://schemas.openxmlformats.org/officeDocument/2006/relationships/hyperlink" Target="mailto:acc1@promaxvn.com" TargetMode="External"/><Relationship Id="rId275" Type="http://schemas.openxmlformats.org/officeDocument/2006/relationships/hyperlink" Target="mailto:hailuu@tmi.com.vn" TargetMode="External"/><Relationship Id="rId296" Type="http://schemas.openxmlformats.org/officeDocument/2006/relationships/hyperlink" Target="mailto:helen.hanh@deheus.com" TargetMode="External"/><Relationship Id="rId300" Type="http://schemas.openxmlformats.org/officeDocument/2006/relationships/hyperlink" Target="mailto:ngocdiem179@gmail.com" TargetMode="External"/><Relationship Id="rId60" Type="http://schemas.openxmlformats.org/officeDocument/2006/relationships/hyperlink" Target="mailto:visypark@visyvn.com" TargetMode="External"/><Relationship Id="rId81" Type="http://schemas.openxmlformats.org/officeDocument/2006/relationships/hyperlink" Target="mailto:chiefacct-vn@suzukilatex.co.jp" TargetMode="External"/><Relationship Id="rId135" Type="http://schemas.openxmlformats.org/officeDocument/2006/relationships/hyperlink" Target="mailto:minhtrung@koken-vn.com" TargetMode="External"/><Relationship Id="rId156" Type="http://schemas.openxmlformats.org/officeDocument/2006/relationships/hyperlink" Target="mailto:acc@jowel-m.co.jp" TargetMode="External"/><Relationship Id="rId177" Type="http://schemas.openxmlformats.org/officeDocument/2006/relationships/hyperlink" Target="mailto:trinh.tran@assab.com.vn" TargetMode="External"/><Relationship Id="rId198" Type="http://schemas.openxmlformats.org/officeDocument/2006/relationships/hyperlink" Target="mailto:bui.thu.huyen.6688@gmail.com" TargetMode="External"/><Relationship Id="rId321" Type="http://schemas.openxmlformats.org/officeDocument/2006/relationships/hyperlink" Target="mailto:hoatu011091@gmail.com" TargetMode="External"/><Relationship Id="rId202" Type="http://schemas.openxmlformats.org/officeDocument/2006/relationships/hyperlink" Target="mailto:nkt_568@yahoo.com" TargetMode="External"/><Relationship Id="rId223" Type="http://schemas.openxmlformats.org/officeDocument/2006/relationships/hyperlink" Target="mailto:laihue@pro-visionsteel.com.vn" TargetMode="External"/><Relationship Id="rId244" Type="http://schemas.openxmlformats.org/officeDocument/2006/relationships/hyperlink" Target="mailto:tranngoctuan.ac@gmail.com" TargetMode="External"/><Relationship Id="rId18" Type="http://schemas.openxmlformats.org/officeDocument/2006/relationships/hyperlink" Target="mailto:yow_guan@hcm.vnn.vn" TargetMode="External"/><Relationship Id="rId39" Type="http://schemas.openxmlformats.org/officeDocument/2006/relationships/hyperlink" Target="mailto:hoang.le@vn.gt.com" TargetMode="External"/><Relationship Id="rId265" Type="http://schemas.openxmlformats.org/officeDocument/2006/relationships/hyperlink" Target="mailto:trangjm2014@gmail.com" TargetMode="External"/><Relationship Id="rId286" Type="http://schemas.openxmlformats.org/officeDocument/2006/relationships/hyperlink" Target="mailto:munhatlinh2210@gmail.com" TargetMode="External"/><Relationship Id="rId50" Type="http://schemas.openxmlformats.org/officeDocument/2006/relationships/hyperlink" Target="mailto:ctyfarchampion@gmail.com" TargetMode="External"/><Relationship Id="rId104" Type="http://schemas.openxmlformats.org/officeDocument/2006/relationships/hyperlink" Target="mailto:chinshengvn888@yahoo.com" TargetMode="External"/><Relationship Id="rId125" Type="http://schemas.openxmlformats.org/officeDocument/2006/relationships/hyperlink" Target="mailto:n_dao@vpsa.com.vn" TargetMode="External"/><Relationship Id="rId146" Type="http://schemas.openxmlformats.org/officeDocument/2006/relationships/hyperlink" Target="mailto:thuloi@namyangvn.com" TargetMode="External"/><Relationship Id="rId167" Type="http://schemas.openxmlformats.org/officeDocument/2006/relationships/hyperlink" Target="mailto:ac.ly@vietcon.net" TargetMode="External"/><Relationship Id="rId188" Type="http://schemas.openxmlformats.org/officeDocument/2006/relationships/hyperlink" Target="mailto:ilkwang@yahoo.com" TargetMode="External"/><Relationship Id="rId311" Type="http://schemas.openxmlformats.org/officeDocument/2006/relationships/hyperlink" Target="mailto:huongnguyen@tombow.com.vn" TargetMode="External"/><Relationship Id="rId332" Type="http://schemas.openxmlformats.org/officeDocument/2006/relationships/hyperlink" Target="mailto:ac_honght@nkv.vn" TargetMode="External"/><Relationship Id="rId71" Type="http://schemas.openxmlformats.org/officeDocument/2006/relationships/hyperlink" Target="mailto:kimthanh.nguyen@posco.net" TargetMode="External"/><Relationship Id="rId92" Type="http://schemas.openxmlformats.org/officeDocument/2006/relationships/hyperlink" Target="mailto:batduc@vnn.vn" TargetMode="External"/><Relationship Id="rId213" Type="http://schemas.openxmlformats.org/officeDocument/2006/relationships/hyperlink" Target="mailto:susan.pham@akzonobel.com" TargetMode="External"/><Relationship Id="rId234" Type="http://schemas.openxmlformats.org/officeDocument/2006/relationships/hyperlink" Target="mailto:spe9966vn@hanmail.net" TargetMode="External"/><Relationship Id="rId2" Type="http://schemas.openxmlformats.org/officeDocument/2006/relationships/hyperlink" Target="mailto:uyendo@apelvina.com" TargetMode="External"/><Relationship Id="rId29" Type="http://schemas.openxmlformats.org/officeDocument/2006/relationships/hyperlink" Target="mailto:imv_user1@itgmanufaturing.com" TargetMode="External"/><Relationship Id="rId255" Type="http://schemas.openxmlformats.org/officeDocument/2006/relationships/hyperlink" Target="mailto:10028@mail.coating.com.tw" TargetMode="External"/><Relationship Id="rId276" Type="http://schemas.openxmlformats.org/officeDocument/2006/relationships/hyperlink" Target="mailto:tuyetle@daiwakenkozai.com" TargetMode="External"/><Relationship Id="rId297" Type="http://schemas.openxmlformats.org/officeDocument/2006/relationships/hyperlink" Target="mailto:accounts.vn@durocolour.com" TargetMode="External"/><Relationship Id="rId40" Type="http://schemas.openxmlformats.org/officeDocument/2006/relationships/hyperlink" Target="mailto:truc.nk@shintopaint-vn.com" TargetMode="External"/><Relationship Id="rId115" Type="http://schemas.openxmlformats.org/officeDocument/2006/relationships/hyperlink" Target="mailto:ntuyen.ac@major-craft.vn" TargetMode="External"/><Relationship Id="rId136" Type="http://schemas.openxmlformats.org/officeDocument/2006/relationships/hyperlink" Target="mailto:hien.inivina@gmail.com" TargetMode="External"/><Relationship Id="rId157" Type="http://schemas.openxmlformats.org/officeDocument/2006/relationships/hyperlink" Target="mailto:vydang@caseconcepts.com" TargetMode="External"/><Relationship Id="rId178" Type="http://schemas.openxmlformats.org/officeDocument/2006/relationships/hyperlink" Target="mailto:mai.phan@bayer.com" TargetMode="External"/><Relationship Id="rId301" Type="http://schemas.openxmlformats.org/officeDocument/2006/relationships/hyperlink" Target="mailto:ngocdung@grnvn.com" TargetMode="External"/><Relationship Id="rId322" Type="http://schemas.openxmlformats.org/officeDocument/2006/relationships/hyperlink" Target="mailto:hongan070694@gmail.com" TargetMode="External"/><Relationship Id="rId61" Type="http://schemas.openxmlformats.org/officeDocument/2006/relationships/hyperlink" Target="mailto:khanhvuthi@ecomtrading.com" TargetMode="External"/><Relationship Id="rId82" Type="http://schemas.openxmlformats.org/officeDocument/2006/relationships/hyperlink" Target="mailto:amy.lai@protek-idn.rr.nu" TargetMode="External"/><Relationship Id="rId199" Type="http://schemas.openxmlformats.org/officeDocument/2006/relationships/hyperlink" Target="mailto:thu@mercafe.com" TargetMode="External"/><Relationship Id="rId203" Type="http://schemas.openxmlformats.org/officeDocument/2006/relationships/hyperlink" Target="mailto:vnhohsiang@vnn.vn" TargetMode="External"/><Relationship Id="rId19" Type="http://schemas.openxmlformats.org/officeDocument/2006/relationships/hyperlink" Target="mailto:ngantrinh79@hotmail.com" TargetMode="External"/><Relationship Id="rId224" Type="http://schemas.openxmlformats.org/officeDocument/2006/relationships/hyperlink" Target="mailto:weikang-vn@hotmail.com" TargetMode="External"/><Relationship Id="rId245" Type="http://schemas.openxmlformats.org/officeDocument/2006/relationships/hyperlink" Target="mailto:nguyen.thanh@jbf-vn.com" TargetMode="External"/><Relationship Id="rId266" Type="http://schemas.openxmlformats.org/officeDocument/2006/relationships/hyperlink" Target="mailto:ketoan.qtx@gmail.com" TargetMode="External"/><Relationship Id="rId287" Type="http://schemas.openxmlformats.org/officeDocument/2006/relationships/hyperlink" Target="mailto:dang.tram79@gmail.com" TargetMode="External"/><Relationship Id="rId30" Type="http://schemas.openxmlformats.org/officeDocument/2006/relationships/hyperlink" Target="mailto:nguyenhoavina@yahoo.com.vn" TargetMode="External"/><Relationship Id="rId105" Type="http://schemas.openxmlformats.org/officeDocument/2006/relationships/hyperlink" Target="mailto:vn-admin-01@toste.co.jp" TargetMode="External"/><Relationship Id="rId126" Type="http://schemas.openxmlformats.org/officeDocument/2006/relationships/hyperlink" Target="mailto:ketoan@asaba-vn.com" TargetMode="External"/><Relationship Id="rId147" Type="http://schemas.openxmlformats.org/officeDocument/2006/relationships/hyperlink" Target="mailto:tuyenyngshunvn@yahoo.com" TargetMode="External"/><Relationship Id="rId168" Type="http://schemas.openxmlformats.org/officeDocument/2006/relationships/hyperlink" Target="mailto:diana.le@dingocement.com.vn" TargetMode="External"/><Relationship Id="rId312" Type="http://schemas.openxmlformats.org/officeDocument/2006/relationships/hyperlink" Target="mailto:nguyenhue.lbt@gmail.com" TargetMode="External"/><Relationship Id="rId333" Type="http://schemas.openxmlformats.org/officeDocument/2006/relationships/hyperlink" Target="mailto:thule.scv@gmail.com" TargetMode="External"/><Relationship Id="rId51" Type="http://schemas.openxmlformats.org/officeDocument/2006/relationships/hyperlink" Target="mailto:thanhsanrim@hcm.fpt.vn" TargetMode="External"/><Relationship Id="rId72" Type="http://schemas.openxmlformats.org/officeDocument/2006/relationships/hyperlink" Target="mailto:nankai.vn@gmail.com" TargetMode="External"/><Relationship Id="rId93" Type="http://schemas.openxmlformats.org/officeDocument/2006/relationships/hyperlink" Target="mailto:dung@skvina.com" TargetMode="External"/><Relationship Id="rId189" Type="http://schemas.openxmlformats.org/officeDocument/2006/relationships/hyperlink" Target="mailto:vi@youngjintextile.com.vn" TargetMode="External"/><Relationship Id="rId3" Type="http://schemas.openxmlformats.org/officeDocument/2006/relationships/hyperlink" Target="mailto:xuanthu791987@yahoo.com.vn" TargetMode="External"/><Relationship Id="rId214" Type="http://schemas.openxmlformats.org/officeDocument/2006/relationships/hyperlink" Target="mailto:tpcvina@hcm.vnn.vn" TargetMode="External"/><Relationship Id="rId235" Type="http://schemas.openxmlformats.org/officeDocument/2006/relationships/hyperlink" Target="mailto:thamnguyen1193@gmail.com" TargetMode="External"/><Relationship Id="rId256" Type="http://schemas.openxmlformats.org/officeDocument/2006/relationships/hyperlink" Target="mailto:andatpaper@vnn.vn" TargetMode="External"/><Relationship Id="rId277" Type="http://schemas.openxmlformats.org/officeDocument/2006/relationships/hyperlink" Target="mailto:henglivn@gmail.com" TargetMode="External"/><Relationship Id="rId298" Type="http://schemas.openxmlformats.org/officeDocument/2006/relationships/hyperlink" Target="mailto:dohien@onishibit.co.jp" TargetMode="External"/><Relationship Id="rId116" Type="http://schemas.openxmlformats.org/officeDocument/2006/relationships/hyperlink" Target="mailto:loteco.epz@hcm.vnn.vn" TargetMode="External"/><Relationship Id="rId137" Type="http://schemas.openxmlformats.org/officeDocument/2006/relationships/hyperlink" Target="mailto:congtynhanduc@yahoo.com" TargetMode="External"/><Relationship Id="rId158" Type="http://schemas.openxmlformats.org/officeDocument/2006/relationships/hyperlink" Target="mailto:dat.van@omya.com" TargetMode="External"/><Relationship Id="rId302" Type="http://schemas.openxmlformats.org/officeDocument/2006/relationships/hyperlink" Target="mailto:gsace@gsace.com" TargetMode="External"/><Relationship Id="rId323" Type="http://schemas.openxmlformats.org/officeDocument/2006/relationships/hyperlink" Target="mailto:vanhoaqn2000@gmail.com" TargetMode="External"/><Relationship Id="rId20" Type="http://schemas.openxmlformats.org/officeDocument/2006/relationships/hyperlink" Target="mailto:loannguyen0592@gmail.com" TargetMode="External"/><Relationship Id="rId41" Type="http://schemas.openxmlformats.org/officeDocument/2006/relationships/hyperlink" Target="mailto:baovietind@hcm.vnn.vn" TargetMode="External"/><Relationship Id="rId62" Type="http://schemas.openxmlformats.org/officeDocument/2006/relationships/hyperlink" Target="mailto:acc@vinastardiamond.com" TargetMode="External"/><Relationship Id="rId83" Type="http://schemas.openxmlformats.org/officeDocument/2006/relationships/hyperlink" Target="mailto:phanthilan@dongjinvietnam.com" TargetMode="External"/><Relationship Id="rId179" Type="http://schemas.openxmlformats.org/officeDocument/2006/relationships/hyperlink" Target="mailto:nguyenthuan@hansollvt.com" TargetMode="External"/><Relationship Id="rId190" Type="http://schemas.openxmlformats.org/officeDocument/2006/relationships/hyperlink" Target="mailto:tramanh@dongjintextile.com.vn" TargetMode="External"/><Relationship Id="rId204" Type="http://schemas.openxmlformats.org/officeDocument/2006/relationships/hyperlink" Target="mailto:anywear2014@gmail.com" TargetMode="External"/><Relationship Id="rId225" Type="http://schemas.openxmlformats.org/officeDocument/2006/relationships/hyperlink" Target="mailto:sj-wu@hgcmb.com" TargetMode="External"/><Relationship Id="rId246" Type="http://schemas.openxmlformats.org/officeDocument/2006/relationships/hyperlink" Target="mailto:thuong@hanschemtek.com" TargetMode="External"/><Relationship Id="rId267" Type="http://schemas.openxmlformats.org/officeDocument/2006/relationships/hyperlink" Target="mailto:phong.vo@brendel-associates.com" TargetMode="External"/><Relationship Id="rId288" Type="http://schemas.openxmlformats.org/officeDocument/2006/relationships/hyperlink" Target="mailto:kovavina@gmail.com" TargetMode="External"/><Relationship Id="rId106" Type="http://schemas.openxmlformats.org/officeDocument/2006/relationships/hyperlink" Target="mailto:nhocphung@sundat.com.vn" TargetMode="External"/><Relationship Id="rId127" Type="http://schemas.openxmlformats.org/officeDocument/2006/relationships/hyperlink" Target="mailto:firstmetal_vn@vnn.vn" TargetMode="External"/><Relationship Id="rId313" Type="http://schemas.openxmlformats.org/officeDocument/2006/relationships/hyperlink" Target="mailto:acct1@wonderstar-vn.com" TargetMode="External"/><Relationship Id="rId10" Type="http://schemas.openxmlformats.org/officeDocument/2006/relationships/hyperlink" Target="mailto:office@sankomold.com" TargetMode="External"/><Relationship Id="rId31" Type="http://schemas.openxmlformats.org/officeDocument/2006/relationships/hyperlink" Target="mailto:choan@kwanglim.com" TargetMode="External"/><Relationship Id="rId52" Type="http://schemas.openxmlformats.org/officeDocument/2006/relationships/hyperlink" Target="mailto:dnbcrwc417@hcm.vnn.vn" TargetMode="External"/><Relationship Id="rId73" Type="http://schemas.openxmlformats.org/officeDocument/2006/relationships/hyperlink" Target="mailto:hung-nguyen@hisamitsuvn.com" TargetMode="External"/><Relationship Id="rId94" Type="http://schemas.openxmlformats.org/officeDocument/2006/relationships/hyperlink" Target="mailto:thuy.nguyen@daikanvn.com" TargetMode="External"/><Relationship Id="rId148" Type="http://schemas.openxmlformats.org/officeDocument/2006/relationships/hyperlink" Target="mailto:diep.nguyen@jooco.com" TargetMode="External"/><Relationship Id="rId169" Type="http://schemas.openxmlformats.org/officeDocument/2006/relationships/hyperlink" Target="mailto:nguyen12kt402@gmail.com" TargetMode="External"/><Relationship Id="rId334" Type="http://schemas.openxmlformats.org/officeDocument/2006/relationships/printerSettings" Target="../printerSettings/printerSettings1.bin"/><Relationship Id="rId4" Type="http://schemas.openxmlformats.org/officeDocument/2006/relationships/hyperlink" Target="mailto:acc@syvina.com" TargetMode="External"/><Relationship Id="rId180" Type="http://schemas.openxmlformats.org/officeDocument/2006/relationships/hyperlink" Target="mailto:dangthibenlong@gmail.com" TargetMode="External"/><Relationship Id="rId215" Type="http://schemas.openxmlformats.org/officeDocument/2006/relationships/hyperlink" Target="mailto:thuy@vinabuhmwoo.com" TargetMode="External"/><Relationship Id="rId236" Type="http://schemas.openxmlformats.org/officeDocument/2006/relationships/hyperlink" Target="mailto:escalervietnam@escalertex.com" TargetMode="External"/><Relationship Id="rId257" Type="http://schemas.openxmlformats.org/officeDocument/2006/relationships/hyperlink" Target="mailto:livartvina2010@gmail.com" TargetMode="External"/><Relationship Id="rId278" Type="http://schemas.openxmlformats.org/officeDocument/2006/relationships/hyperlink" Target="mailto:phuoc@pretecworld.com" TargetMode="External"/><Relationship Id="rId303" Type="http://schemas.openxmlformats.org/officeDocument/2006/relationships/hyperlink" Target="mailto:eva@daluen.vn" TargetMode="External"/><Relationship Id="rId42" Type="http://schemas.openxmlformats.org/officeDocument/2006/relationships/hyperlink" Target="mailto:finance@ohtavn.com" TargetMode="External"/><Relationship Id="rId84" Type="http://schemas.openxmlformats.org/officeDocument/2006/relationships/hyperlink" Target="mailto:thuhuong4224@gmail.com" TargetMode="External"/><Relationship Id="rId138" Type="http://schemas.openxmlformats.org/officeDocument/2006/relationships/hyperlink" Target="mailto:chenho_vn@yahoo.com.vn" TargetMode="External"/><Relationship Id="rId191" Type="http://schemas.openxmlformats.org/officeDocument/2006/relationships/hyperlink" Target="mailto:acc.weimo@gmail.com" TargetMode="External"/><Relationship Id="rId205" Type="http://schemas.openxmlformats.org/officeDocument/2006/relationships/hyperlink" Target="mailto:arkema.ltd@gmail.com" TargetMode="External"/><Relationship Id="rId247" Type="http://schemas.openxmlformats.org/officeDocument/2006/relationships/hyperlink" Target="mailto:ngocdiem179@gmail.com" TargetMode="External"/><Relationship Id="rId107" Type="http://schemas.openxmlformats.org/officeDocument/2006/relationships/hyperlink" Target="mailto:thanh.ctb@adms.com.vn" TargetMode="External"/><Relationship Id="rId289" Type="http://schemas.openxmlformats.org/officeDocument/2006/relationships/hyperlink" Target="mailto:sangthuho@gmail.com" TargetMode="External"/><Relationship Id="rId11" Type="http://schemas.openxmlformats.org/officeDocument/2006/relationships/hyperlink" Target="mailto:amico@jahyih.com" TargetMode="External"/><Relationship Id="rId53" Type="http://schemas.openxmlformats.org/officeDocument/2006/relationships/hyperlink" Target="mailto:hvhaconkien@gmail.com" TargetMode="External"/><Relationship Id="rId149" Type="http://schemas.openxmlformats.org/officeDocument/2006/relationships/hyperlink" Target="mailto:ysk@hcm.vnn.vn" TargetMode="External"/><Relationship Id="rId314" Type="http://schemas.openxmlformats.org/officeDocument/2006/relationships/hyperlink" Target="mailto:maithanhthuykt@gmail.com" TargetMode="External"/><Relationship Id="rId95" Type="http://schemas.openxmlformats.org/officeDocument/2006/relationships/hyperlink" Target="mailto:bich-thao@sansei-ind-vn.com" TargetMode="External"/><Relationship Id="rId160" Type="http://schemas.openxmlformats.org/officeDocument/2006/relationships/hyperlink" Target="mailto:info@taihansacom.com" TargetMode="External"/><Relationship Id="rId216" Type="http://schemas.openxmlformats.org/officeDocument/2006/relationships/hyperlink" Target="mailto:hai@taiyusofa.com" TargetMode="External"/><Relationship Id="rId258" Type="http://schemas.openxmlformats.org/officeDocument/2006/relationships/hyperlink" Target="mailto:thienkt.qmt@gmail.com" TargetMode="External"/><Relationship Id="rId22" Type="http://schemas.openxmlformats.org/officeDocument/2006/relationships/hyperlink" Target="mailto:accountant@hdtechvina.com" TargetMode="External"/><Relationship Id="rId64" Type="http://schemas.openxmlformats.org/officeDocument/2006/relationships/hyperlink" Target="mailto:bang@dmpoly.com" TargetMode="External"/><Relationship Id="rId118" Type="http://schemas.openxmlformats.org/officeDocument/2006/relationships/hyperlink" Target="mailto:ellen.phung@mainetti.com" TargetMode="External"/><Relationship Id="rId325" Type="http://schemas.openxmlformats.org/officeDocument/2006/relationships/hyperlink" Target="mailto:thanhthuy@ksm-vn.com" TargetMode="External"/><Relationship Id="rId171" Type="http://schemas.openxmlformats.org/officeDocument/2006/relationships/hyperlink" Target="mailto:keiri-vn@fukuokarashi.jp" TargetMode="External"/><Relationship Id="rId227" Type="http://schemas.openxmlformats.org/officeDocument/2006/relationships/hyperlink" Target="mailto:phu@sentecvn.com" TargetMode="External"/><Relationship Id="rId269" Type="http://schemas.openxmlformats.org/officeDocument/2006/relationships/hyperlink" Target="mailto:anh.su@vn.gt.com" TargetMode="External"/><Relationship Id="rId33" Type="http://schemas.openxmlformats.org/officeDocument/2006/relationships/hyperlink" Target="mailto:phamthikim@fuji-chemical.jp" TargetMode="External"/><Relationship Id="rId129" Type="http://schemas.openxmlformats.org/officeDocument/2006/relationships/hyperlink" Target="mailto:jvcw@qd.jmknit.com" TargetMode="External"/><Relationship Id="rId280" Type="http://schemas.openxmlformats.org/officeDocument/2006/relationships/hyperlink" Target="mailto:honhan@santechvn.com" TargetMode="External"/><Relationship Id="rId75" Type="http://schemas.openxmlformats.org/officeDocument/2006/relationships/hyperlink" Target="mailto:sautran311@gmail.com" TargetMode="External"/><Relationship Id="rId140" Type="http://schemas.openxmlformats.org/officeDocument/2006/relationships/hyperlink" Target="mailto:thompham@belmontvn.com" TargetMode="External"/><Relationship Id="rId182" Type="http://schemas.openxmlformats.org/officeDocument/2006/relationships/hyperlink" Target="mailto:act@youngtexvina.com" TargetMode="External"/><Relationship Id="rId6" Type="http://schemas.openxmlformats.org/officeDocument/2006/relationships/hyperlink" Target="mailto:oanh.ntt@texwl-seikow.com.vn" TargetMode="External"/><Relationship Id="rId238" Type="http://schemas.openxmlformats.org/officeDocument/2006/relationships/hyperlink" Target="mailto:prosalsafety@gmail.com" TargetMode="External"/><Relationship Id="rId291" Type="http://schemas.openxmlformats.org/officeDocument/2006/relationships/hyperlink" Target="mailto:dra-info@dialove.co.jp" TargetMode="External"/><Relationship Id="rId305" Type="http://schemas.openxmlformats.org/officeDocument/2006/relationships/hyperlink" Target="mailto:poongyoung.net@gmail.com" TargetMode="External"/><Relationship Id="rId44" Type="http://schemas.openxmlformats.org/officeDocument/2006/relationships/hyperlink" Target="mailto:mktp.info@gmail.com" TargetMode="External"/><Relationship Id="rId86" Type="http://schemas.openxmlformats.org/officeDocument/2006/relationships/hyperlink" Target="mailto:son.tran@klf-group.com" TargetMode="External"/><Relationship Id="rId151" Type="http://schemas.openxmlformats.org/officeDocument/2006/relationships/hyperlink" Target="mailto:angelvn-wesser@yahoo.com.vn" TargetMode="External"/><Relationship Id="rId193" Type="http://schemas.openxmlformats.org/officeDocument/2006/relationships/hyperlink" Target="mailto:tam@seorim.biz" TargetMode="External"/><Relationship Id="rId207" Type="http://schemas.openxmlformats.org/officeDocument/2006/relationships/hyperlink" Target="mailto:afvn35@afirstvn.com" TargetMode="External"/><Relationship Id="rId249" Type="http://schemas.openxmlformats.org/officeDocument/2006/relationships/hyperlink" Target="mailto:adminnevn@nittsu.com.hk" TargetMode="External"/><Relationship Id="rId13" Type="http://schemas.openxmlformats.org/officeDocument/2006/relationships/hyperlink" Target="mailto:shinpoong@spd.com.vn" TargetMode="External"/><Relationship Id="rId109" Type="http://schemas.openxmlformats.org/officeDocument/2006/relationships/hyperlink" Target="mailto:hathinguyen80@gmai.com" TargetMode="External"/><Relationship Id="rId260" Type="http://schemas.openxmlformats.org/officeDocument/2006/relationships/hyperlink" Target="mailto:phantruc.quynh@kobelco.com" TargetMode="External"/><Relationship Id="rId316" Type="http://schemas.openxmlformats.org/officeDocument/2006/relationships/hyperlink" Target="mailto:dhtechvina@gmail.com" TargetMode="External"/><Relationship Id="rId55" Type="http://schemas.openxmlformats.org/officeDocument/2006/relationships/hyperlink" Target="mailto:namung.vn@gmail.com" TargetMode="External"/><Relationship Id="rId97" Type="http://schemas.openxmlformats.org/officeDocument/2006/relationships/hyperlink" Target="mailto:ipingvn@vnn.vn" TargetMode="External"/><Relationship Id="rId120" Type="http://schemas.openxmlformats.org/officeDocument/2006/relationships/hyperlink" Target="mailto:aqua@aquavietnam.vn" TargetMode="External"/><Relationship Id="rId162" Type="http://schemas.openxmlformats.org/officeDocument/2006/relationships/hyperlink" Target="mailto:t_avietnam@vnn.vn" TargetMode="External"/><Relationship Id="rId218" Type="http://schemas.openxmlformats.org/officeDocument/2006/relationships/hyperlink" Target="mailto:van04@pearlcoin.com" TargetMode="External"/><Relationship Id="rId271" Type="http://schemas.openxmlformats.org/officeDocument/2006/relationships/hyperlink" Target="mailto:thanhlan280683@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javascript:__doPostBack('ctl00$C$UC_ENT_LIST1$CtlList$ctl02$Cmd2','')" TargetMode="External"/><Relationship Id="rId2" Type="http://schemas.openxmlformats.org/officeDocument/2006/relationships/hyperlink" Target="javascript:__doPostBack('ctl00$C$UC_ENT_LIST1$CtlList$ctl02$Cmd2','')" TargetMode="External"/><Relationship Id="rId1" Type="http://schemas.openxmlformats.org/officeDocument/2006/relationships/hyperlink" Target="javascript:__doPostBack('ctl00$C$UC_ENT_LIST1$CtlList$ctl03$Cmd2','')" TargetMode="External"/><Relationship Id="rId5" Type="http://schemas.openxmlformats.org/officeDocument/2006/relationships/printerSettings" Target="../printerSettings/printerSettings2.bin"/><Relationship Id="rId4" Type="http://schemas.openxmlformats.org/officeDocument/2006/relationships/hyperlink" Target="https://docs.google.com/forms/d/e/1FAIpQLScSY737gDZ8hvsaNz5aC6_JCMbthaJh5yL6tKSS9IwOEoXFCw/viewform?usp=pp_ur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mailto:hictleader@gmail.com" TargetMode="External"/><Relationship Id="rId21" Type="http://schemas.openxmlformats.org/officeDocument/2006/relationships/hyperlink" Target="mailto:Ralf.Graether2@vn.bosch.com" TargetMode="External"/><Relationship Id="rId42" Type="http://schemas.openxmlformats.org/officeDocument/2006/relationships/hyperlink" Target="mailto:sales_hcm@amistar.com.vn;" TargetMode="External"/><Relationship Id="rId63" Type="http://schemas.openxmlformats.org/officeDocument/2006/relationships/hyperlink" Target="mailto:t.saigo@mera.com.vn" TargetMode="External"/><Relationship Id="rId84" Type="http://schemas.openxmlformats.org/officeDocument/2006/relationships/hyperlink" Target="mailto:ngocanhkcc@gmail.com" TargetMode="External"/><Relationship Id="rId138" Type="http://schemas.openxmlformats.org/officeDocument/2006/relationships/hyperlink" Target="mailto:tam.jcvina@gmail.com" TargetMode="External"/><Relationship Id="rId159" Type="http://schemas.openxmlformats.org/officeDocument/2006/relationships/hyperlink" Target="mailto:phantruc.quynh@kobelco.com" TargetMode="External"/><Relationship Id="rId170" Type="http://schemas.openxmlformats.org/officeDocument/2006/relationships/hyperlink" Target="mailto:thebao.huynh@garmco.com;" TargetMode="External"/><Relationship Id="rId107" Type="http://schemas.openxmlformats.org/officeDocument/2006/relationships/hyperlink" Target="mailto:nga-tran182@yahoo.com.vn" TargetMode="External"/><Relationship Id="rId11" Type="http://schemas.openxmlformats.org/officeDocument/2006/relationships/hyperlink" Target="mailto:hr.ga2@jptdnvn.com" TargetMode="External"/><Relationship Id="rId32" Type="http://schemas.openxmlformats.org/officeDocument/2006/relationships/hyperlink" Target="mailto:chuannagae@gmail.com" TargetMode="External"/><Relationship Id="rId53" Type="http://schemas.openxmlformats.org/officeDocument/2006/relationships/hyperlink" Target="mailto:xuan_trangthithu@olympus-vn.com" TargetMode="External"/><Relationship Id="rId74" Type="http://schemas.openxmlformats.org/officeDocument/2006/relationships/hyperlink" Target="mailto:dungtran@concovang.com;" TargetMode="External"/><Relationship Id="rId128" Type="http://schemas.openxmlformats.org/officeDocument/2006/relationships/hyperlink" Target="mailto:hien.hsv@gmail.com" TargetMode="External"/><Relationship Id="rId149" Type="http://schemas.openxmlformats.org/officeDocument/2006/relationships/hyperlink" Target="mailto:thanh.nguyen@volcafe.com" TargetMode="External"/><Relationship Id="rId5" Type="http://schemas.openxmlformats.org/officeDocument/2006/relationships/hyperlink" Target="mailto:tran_vnthnh@yahoo.com" TargetMode="External"/><Relationship Id="rId95" Type="http://schemas.openxmlformats.org/officeDocument/2006/relationships/hyperlink" Target="mailto:daimosa_vn@yahoo.com.tw" TargetMode="External"/><Relationship Id="rId160" Type="http://schemas.openxmlformats.org/officeDocument/2006/relationships/hyperlink" Target="mailto:thao@thesupport.jp" TargetMode="External"/><Relationship Id="rId181" Type="http://schemas.openxmlformats.org/officeDocument/2006/relationships/hyperlink" Target="mailto:nkisaki@amethyst.co.jp" TargetMode="External"/><Relationship Id="rId22" Type="http://schemas.openxmlformats.org/officeDocument/2006/relationships/hyperlink" Target="mailto:jasonseo@ilsam.com" TargetMode="External"/><Relationship Id="rId43" Type="http://schemas.openxmlformats.org/officeDocument/2006/relationships/hyperlink" Target="mailto:cuctran@vinacof.vn" TargetMode="External"/><Relationship Id="rId64" Type="http://schemas.openxmlformats.org/officeDocument/2006/relationships/hyperlink" Target="mailto:haian6886@gmail.com" TargetMode="External"/><Relationship Id="rId118" Type="http://schemas.openxmlformats.org/officeDocument/2006/relationships/hyperlink" Target="mailto:hao.do@finagragroup.com" TargetMode="External"/><Relationship Id="rId139" Type="http://schemas.openxmlformats.org/officeDocument/2006/relationships/hyperlink" Target="http://www.jiti.com/" TargetMode="External"/><Relationship Id="rId85" Type="http://schemas.openxmlformats.org/officeDocument/2006/relationships/hyperlink" Target="mailto:khuong.vn@vinacafebienhoa.com" TargetMode="External"/><Relationship Id="rId150" Type="http://schemas.openxmlformats.org/officeDocument/2006/relationships/hyperlink" Target="mailto:dat.van@omya.com" TargetMode="External"/><Relationship Id="rId171" Type="http://schemas.openxmlformats.org/officeDocument/2006/relationships/hyperlink" Target="mailto:hoang.bach@hirataprecision.vn" TargetMode="External"/><Relationship Id="rId12" Type="http://schemas.openxmlformats.org/officeDocument/2006/relationships/hyperlink" Target="mailto:nhungtruong@catphuthaicat.com.vn" TargetMode="External"/><Relationship Id="rId33" Type="http://schemas.openxmlformats.org/officeDocument/2006/relationships/hyperlink" Target="mailto:sowon16@naver.com" TargetMode="External"/><Relationship Id="rId108" Type="http://schemas.openxmlformats.org/officeDocument/2006/relationships/hyperlink" Target="mailto:han.nguyen@samsung.com" TargetMode="External"/><Relationship Id="rId129" Type="http://schemas.openxmlformats.org/officeDocument/2006/relationships/hyperlink" Target="mailto:huulan85@gmail.com" TargetMode="External"/><Relationship Id="rId54" Type="http://schemas.openxmlformats.org/officeDocument/2006/relationships/hyperlink" Target="mailto:humanresource@jomu.com.vn" TargetMode="External"/><Relationship Id="rId75" Type="http://schemas.openxmlformats.org/officeDocument/2006/relationships/hyperlink" Target="mailto:nhan.tran@gmail.com" TargetMode="External"/><Relationship Id="rId96" Type="http://schemas.openxmlformats.org/officeDocument/2006/relationships/hyperlink" Target="mailto:hana@maobao.com.vn;" TargetMode="External"/><Relationship Id="rId140" Type="http://schemas.openxmlformats.org/officeDocument/2006/relationships/hyperlink" Target="mailto:alphonso.nguyen@ghimli.com;" TargetMode="External"/><Relationship Id="rId161" Type="http://schemas.openxmlformats.org/officeDocument/2006/relationships/hyperlink" Target="mailto:nghia.huynh@pacorini.com" TargetMode="External"/><Relationship Id="rId182" Type="http://schemas.openxmlformats.org/officeDocument/2006/relationships/hyperlink" Target="mailto:nguyenthiminhhuyen@eleshack.com.vn" TargetMode="External"/><Relationship Id="rId6" Type="http://schemas.openxmlformats.org/officeDocument/2006/relationships/hyperlink" Target="mailto:research@jvf.com.vn" TargetMode="External"/><Relationship Id="rId23" Type="http://schemas.openxmlformats.org/officeDocument/2006/relationships/hyperlink" Target="mailto:huynh.p@kobelco-eco.com" TargetMode="External"/><Relationship Id="rId119" Type="http://schemas.openxmlformats.org/officeDocument/2006/relationships/hyperlink" Target="mailto:duynguyen@szb.com.vn" TargetMode="External"/><Relationship Id="rId44" Type="http://schemas.openxmlformats.org/officeDocument/2006/relationships/hyperlink" Target="mailto:hr.dept@protek-idn.rr.nu" TargetMode="External"/><Relationship Id="rId65" Type="http://schemas.openxmlformats.org/officeDocument/2006/relationships/hyperlink" Target="mailto:uyendo@apelvina.com" TargetMode="External"/><Relationship Id="rId86" Type="http://schemas.openxmlformats.org/officeDocument/2006/relationships/hyperlink" Target="mailto:van.nguyen@durocolour.vn" TargetMode="External"/><Relationship Id="rId130" Type="http://schemas.openxmlformats.org/officeDocument/2006/relationships/hyperlink" Target="mailto:thanhngocnguyen1994@gmail.com" TargetMode="External"/><Relationship Id="rId151" Type="http://schemas.openxmlformats.org/officeDocument/2006/relationships/hyperlink" Target="mailto:pham_thi_kim@fuji-chemical.jp" TargetMode="External"/><Relationship Id="rId172" Type="http://schemas.openxmlformats.org/officeDocument/2006/relationships/hyperlink" Target="mailto:ichiokavn.khanh@gmail.com" TargetMode="External"/><Relationship Id="rId13" Type="http://schemas.openxmlformats.org/officeDocument/2006/relationships/hyperlink" Target="mailto:ann.vn@torrecid.com;yen.vn@torrecid.com" TargetMode="External"/><Relationship Id="rId18" Type="http://schemas.openxmlformats.org/officeDocument/2006/relationships/hyperlink" Target="mailto:fntkimj@daum.net" TargetMode="External"/><Relationship Id="rId39" Type="http://schemas.openxmlformats.org/officeDocument/2006/relationships/hyperlink" Target="mailto:quynh-chi.nguyen@total.com" TargetMode="External"/><Relationship Id="rId109" Type="http://schemas.openxmlformats.org/officeDocument/2006/relationships/hyperlink" Target="mailto:uicvietnam_01@uicvn.com.vn" TargetMode="External"/><Relationship Id="rId34" Type="http://schemas.openxmlformats.org/officeDocument/2006/relationships/hyperlink" Target="mailto:minamimura-m@koatsugas.co.jp" TargetMode="External"/><Relationship Id="rId50" Type="http://schemas.openxmlformats.org/officeDocument/2006/relationships/hyperlink" Target="mailto:acrowel.ntttam@gmail.com;acrowel.tthang@gmail.com" TargetMode="External"/><Relationship Id="rId55" Type="http://schemas.openxmlformats.org/officeDocument/2006/relationships/hyperlink" Target="mailto:tongvu@asaba-vn.com" TargetMode="External"/><Relationship Id="rId76" Type="http://schemas.openxmlformats.org/officeDocument/2006/relationships/hyperlink" Target="mailto:tranhung@dongjintextile.com.vn" TargetMode="External"/><Relationship Id="rId97" Type="http://schemas.openxmlformats.org/officeDocument/2006/relationships/hyperlink" Target="mailto:hvhieuhr@gmail.com" TargetMode="External"/><Relationship Id="rId104" Type="http://schemas.openxmlformats.org/officeDocument/2006/relationships/hyperlink" Target="mailto:saeimari@gmail.com" TargetMode="External"/><Relationship Id="rId120" Type="http://schemas.openxmlformats.org/officeDocument/2006/relationships/hyperlink" Target="mailto:bichthaoqt10d@gmail.com;" TargetMode="External"/><Relationship Id="rId125" Type="http://schemas.openxmlformats.org/officeDocument/2006/relationships/hyperlink" Target="mailto:nancyakvina@gmail.com" TargetMode="External"/><Relationship Id="rId141" Type="http://schemas.openxmlformats.org/officeDocument/2006/relationships/hyperlink" Target="mailto:hr-ga@jbf-vn.com" TargetMode="External"/><Relationship Id="rId146" Type="http://schemas.openxmlformats.org/officeDocument/2006/relationships/hyperlink" Target="mailto:nguyet.nt@daiwahouse.vn" TargetMode="External"/><Relationship Id="rId167" Type="http://schemas.openxmlformats.org/officeDocument/2006/relationships/hyperlink" Target="mailto:trang@namita-vn.com" TargetMode="External"/><Relationship Id="rId7" Type="http://schemas.openxmlformats.org/officeDocument/2006/relationships/hyperlink" Target="mailto:nguyen.bui@janisset.vn" TargetMode="External"/><Relationship Id="rId71" Type="http://schemas.openxmlformats.org/officeDocument/2006/relationships/hyperlink" Target="mailto:nt.hieunghia@gmail.com;" TargetMode="External"/><Relationship Id="rId92" Type="http://schemas.openxmlformats.org/officeDocument/2006/relationships/hyperlink" Target="mailto:dungetop@yahoo.com" TargetMode="External"/><Relationship Id="rId162" Type="http://schemas.openxmlformats.org/officeDocument/2006/relationships/hyperlink" Target="mailto:sangthuho@gmail.com" TargetMode="External"/><Relationship Id="rId183" Type="http://schemas.openxmlformats.org/officeDocument/2006/relationships/hyperlink" Target="mailto:hanhtran914@gmail.com" TargetMode="External"/><Relationship Id="rId2" Type="http://schemas.openxmlformats.org/officeDocument/2006/relationships/hyperlink" Target="mailto:ngoc.lien1112007@yahoo.com.vn" TargetMode="External"/><Relationship Id="rId29" Type="http://schemas.openxmlformats.org/officeDocument/2006/relationships/hyperlink" Target="mailto:jeildskim@yahoo.co.kr" TargetMode="External"/><Relationship Id="rId24" Type="http://schemas.openxmlformats.org/officeDocument/2006/relationships/hyperlink" Target="mailto:alsl0906@naver.com" TargetMode="External"/><Relationship Id="rId40" Type="http://schemas.openxmlformats.org/officeDocument/2006/relationships/hyperlink" Target="mailto:thuy.nt@armapex.com;giao@armapex.com" TargetMode="External"/><Relationship Id="rId45" Type="http://schemas.openxmlformats.org/officeDocument/2006/relationships/hyperlink" Target="mailto:info@thienlonglt.com" TargetMode="External"/><Relationship Id="rId66" Type="http://schemas.openxmlformats.org/officeDocument/2006/relationships/hyperlink" Target="mailto:sangnguyen088@gmail.com" TargetMode="External"/><Relationship Id="rId87" Type="http://schemas.openxmlformats.org/officeDocument/2006/relationships/hyperlink" Target="mailto:trvinhthach@thesupport.jp" TargetMode="External"/><Relationship Id="rId110" Type="http://schemas.openxmlformats.org/officeDocument/2006/relationships/hyperlink" Target="mailto:n-ngoctoan@aido-ind.vn" TargetMode="External"/><Relationship Id="rId115" Type="http://schemas.openxmlformats.org/officeDocument/2006/relationships/hyperlink" Target="mailto:dhr@rostaingvietnam.com" TargetMode="External"/><Relationship Id="rId131" Type="http://schemas.openxmlformats.org/officeDocument/2006/relationships/hyperlink" Target="mailto:kimthanhhuynh75@yahoo.com" TargetMode="External"/><Relationship Id="rId136" Type="http://schemas.openxmlformats.org/officeDocument/2006/relationships/hyperlink" Target="mailto:caocuong130889@gmail.com" TargetMode="External"/><Relationship Id="rId157" Type="http://schemas.openxmlformats.org/officeDocument/2006/relationships/hyperlink" Target="mailto:n-ngochan@japanfrp-vn.com" TargetMode="External"/><Relationship Id="rId178" Type="http://schemas.openxmlformats.org/officeDocument/2006/relationships/hyperlink" Target="mailto:ngankim393@gmail.com" TargetMode="External"/><Relationship Id="rId61" Type="http://schemas.openxmlformats.org/officeDocument/2006/relationships/hyperlink" Target="mailto:mtranthanhtuan@gmail.com" TargetMode="External"/><Relationship Id="rId82" Type="http://schemas.openxmlformats.org/officeDocument/2006/relationships/hyperlink" Target="mailto:trananh2018@yahoo.com.vn" TargetMode="External"/><Relationship Id="rId152" Type="http://schemas.openxmlformats.org/officeDocument/2006/relationships/hyperlink" Target="mailto:vn_diem@tentac.co.jp;" TargetMode="External"/><Relationship Id="rId173" Type="http://schemas.openxmlformats.org/officeDocument/2006/relationships/hyperlink" Target="mailto:phuoc@pretecworld.com" TargetMode="External"/><Relationship Id="rId19" Type="http://schemas.openxmlformats.org/officeDocument/2006/relationships/hyperlink" Target="mailto:kmlee@csweld.com" TargetMode="External"/><Relationship Id="rId14" Type="http://schemas.openxmlformats.org/officeDocument/2006/relationships/hyperlink" Target="mailto:thoi.nguyen@unicontrol.vn-www.katoennatie.com" TargetMode="External"/><Relationship Id="rId30" Type="http://schemas.openxmlformats.org/officeDocument/2006/relationships/hyperlink" Target="mailto:f.dumeaux@touton.fr" TargetMode="External"/><Relationship Id="rId35" Type="http://schemas.openxmlformats.org/officeDocument/2006/relationships/hyperlink" Target="mailto:thanhthuy@ksm-vn.com" TargetMode="External"/><Relationship Id="rId56" Type="http://schemas.openxmlformats.org/officeDocument/2006/relationships/hyperlink" Target="mailto:keiri-vn@fukuokarashi.jp" TargetMode="External"/><Relationship Id="rId77" Type="http://schemas.openxmlformats.org/officeDocument/2006/relationships/hyperlink" Target="mailto:toainh@samitel.com.vn" TargetMode="External"/><Relationship Id="rId100" Type="http://schemas.openxmlformats.org/officeDocument/2006/relationships/hyperlink" Target="mailto:minh.levan@nuplex.com" TargetMode="External"/><Relationship Id="rId105" Type="http://schemas.openxmlformats.org/officeDocument/2006/relationships/hyperlink" Target="mailto:nhan@vtc.com.vn" TargetMode="External"/><Relationship Id="rId126" Type="http://schemas.openxmlformats.org/officeDocument/2006/relationships/hyperlink" Target="mailto:jg.yang@aekyung.kr" TargetMode="External"/><Relationship Id="rId147" Type="http://schemas.openxmlformats.org/officeDocument/2006/relationships/hyperlink" Target="mailto:evertop_vn@yahoo.com" TargetMode="External"/><Relationship Id="rId168" Type="http://schemas.openxmlformats.org/officeDocument/2006/relationships/hyperlink" Target="mailto:hangdo@idvm.vn" TargetMode="External"/><Relationship Id="rId8" Type="http://schemas.openxmlformats.org/officeDocument/2006/relationships/hyperlink" Target="mailto:vrglonghanh@vnn.vn" TargetMode="External"/><Relationship Id="rId51" Type="http://schemas.openxmlformats.org/officeDocument/2006/relationships/hyperlink" Target="mailto:kimphuong@tomoe-vn.com;" TargetMode="External"/><Relationship Id="rId72" Type="http://schemas.openxmlformats.org/officeDocument/2006/relationships/hyperlink" Target="mailto:pancera@pancera.com.vn" TargetMode="External"/><Relationship Id="rId93" Type="http://schemas.openxmlformats.org/officeDocument/2006/relationships/hyperlink" Target="mailto:mfg@lephucmfg.com" TargetMode="External"/><Relationship Id="rId98" Type="http://schemas.openxmlformats.org/officeDocument/2006/relationships/hyperlink" Target="mailto:daeduk-vt@ppband.com;" TargetMode="External"/><Relationship Id="rId121" Type="http://schemas.openxmlformats.org/officeDocument/2006/relationships/hyperlink" Target="mailto:ngkh@hempel.com" TargetMode="External"/><Relationship Id="rId142" Type="http://schemas.openxmlformats.org/officeDocument/2006/relationships/hyperlink" Target="mailto:hale1025@sejints.co.kr;" TargetMode="External"/><Relationship Id="rId163" Type="http://schemas.openxmlformats.org/officeDocument/2006/relationships/hyperlink" Target="mailto:phamthi.lan@woosungpnm.com;" TargetMode="External"/><Relationship Id="rId184" Type="http://schemas.openxmlformats.org/officeDocument/2006/relationships/hyperlink" Target="mailto:nhien2104@sunhill.co.jp" TargetMode="External"/><Relationship Id="rId3" Type="http://schemas.openxmlformats.org/officeDocument/2006/relationships/hyperlink" Target="mailto:tcr@hcm.vnn.vn" TargetMode="External"/><Relationship Id="rId25" Type="http://schemas.openxmlformats.org/officeDocument/2006/relationships/hyperlink" Target="mailto:hj.chin@framaskorea.vn" TargetMode="External"/><Relationship Id="rId46" Type="http://schemas.openxmlformats.org/officeDocument/2006/relationships/hyperlink" Target="mailto:thidung.pham@ksb.com" TargetMode="External"/><Relationship Id="rId67" Type="http://schemas.openxmlformats.org/officeDocument/2006/relationships/hyperlink" Target="mailto:nguyen.hanh@shell.com" TargetMode="External"/><Relationship Id="rId116" Type="http://schemas.openxmlformats.org/officeDocument/2006/relationships/hyperlink" Target="mailto:godauminhtri@orinvietnam.com.vn" TargetMode="External"/><Relationship Id="rId137" Type="http://schemas.openxmlformats.org/officeDocument/2006/relationships/hyperlink" Target="http://www.topsolvent.com/" TargetMode="External"/><Relationship Id="rId158" Type="http://schemas.openxmlformats.org/officeDocument/2006/relationships/hyperlink" Target="mailto:caoha@takhk.com" TargetMode="External"/><Relationship Id="rId20" Type="http://schemas.openxmlformats.org/officeDocument/2006/relationships/hyperlink" Target="mailto:m.wakiya@belmontvn.com" TargetMode="External"/><Relationship Id="rId41" Type="http://schemas.openxmlformats.org/officeDocument/2006/relationships/hyperlink" Target="mailto:daewonvina2015@gmail.com" TargetMode="External"/><Relationship Id="rId62" Type="http://schemas.openxmlformats.org/officeDocument/2006/relationships/hyperlink" Target="mailto:alec.nguyen@mainetti.com" TargetMode="External"/><Relationship Id="rId83" Type="http://schemas.openxmlformats.org/officeDocument/2006/relationships/hyperlink" Target="mailto:vanbadung0406@yahoo.com.vn" TargetMode="External"/><Relationship Id="rId88" Type="http://schemas.openxmlformats.org/officeDocument/2006/relationships/hyperlink" Target="mailto:Vn-ga@egvnco.com" TargetMode="External"/><Relationship Id="rId111" Type="http://schemas.openxmlformats.org/officeDocument/2006/relationships/hyperlink" Target="mailto:n-ngoctoan@aido-ind.vn" TargetMode="External"/><Relationship Id="rId132" Type="http://schemas.openxmlformats.org/officeDocument/2006/relationships/hyperlink" Target="mailto:reception.vietnam@mainetti.com" TargetMode="External"/><Relationship Id="rId153" Type="http://schemas.openxmlformats.org/officeDocument/2006/relationships/hyperlink" Target="mailto:sales@kanefusa-vn.com" TargetMode="External"/><Relationship Id="rId174" Type="http://schemas.openxmlformats.org/officeDocument/2006/relationships/hyperlink" Target="mailto:hk-vietnam2@kanoya.co.jp" TargetMode="External"/><Relationship Id="rId179" Type="http://schemas.openxmlformats.org/officeDocument/2006/relationships/hyperlink" Target="mailto:vunguyen.mgk@gmail.com" TargetMode="External"/><Relationship Id="rId15" Type="http://schemas.openxmlformats.org/officeDocument/2006/relationships/hyperlink" Target="mailto:huydn@neumanngruppevn.com.vn" TargetMode="External"/><Relationship Id="rId36" Type="http://schemas.openxmlformats.org/officeDocument/2006/relationships/hyperlink" Target="mailto:n_dao@vpsa.com.vn;" TargetMode="External"/><Relationship Id="rId57" Type="http://schemas.openxmlformats.org/officeDocument/2006/relationships/hyperlink" Target="mailto:nhansu@vfcfarms.com" TargetMode="External"/><Relationship Id="rId106" Type="http://schemas.openxmlformats.org/officeDocument/2006/relationships/hyperlink" Target="mailto:takimman@gmail.com" TargetMode="External"/><Relationship Id="rId127" Type="http://schemas.openxmlformats.org/officeDocument/2006/relationships/hyperlink" Target="mailto:thaovo@belmontvn.com" TargetMode="External"/><Relationship Id="rId10" Type="http://schemas.openxmlformats.org/officeDocument/2006/relationships/hyperlink" Target="mailto:v.t.tuyet@paramountbed-vn.com" TargetMode="External"/><Relationship Id="rId31" Type="http://schemas.openxmlformats.org/officeDocument/2006/relationships/hyperlink" Target="mailto:lhhieu@redrander.com.au" TargetMode="External"/><Relationship Id="rId52" Type="http://schemas.openxmlformats.org/officeDocument/2006/relationships/hyperlink" Target="mailto:phuongthao@suheung-vietnam.com" TargetMode="External"/><Relationship Id="rId73" Type="http://schemas.openxmlformats.org/officeDocument/2006/relationships/hyperlink" Target="mailto:huyen.ho@taiyo-brushvn.com" TargetMode="External"/><Relationship Id="rId78" Type="http://schemas.openxmlformats.org/officeDocument/2006/relationships/hyperlink" Target="mailto:nissei.ri@gmail.com" TargetMode="External"/><Relationship Id="rId94" Type="http://schemas.openxmlformats.org/officeDocument/2006/relationships/hyperlink" Target="mailto:mfg@lephucmfg.com" TargetMode="External"/><Relationship Id="rId99" Type="http://schemas.openxmlformats.org/officeDocument/2006/relationships/hyperlink" Target="mailto:sellynguyen721@gmail.com;%20princ" TargetMode="External"/><Relationship Id="rId101" Type="http://schemas.openxmlformats.org/officeDocument/2006/relationships/hyperlink" Target="mailto:quyennguyen@nguyencuong.vn" TargetMode="External"/><Relationship Id="rId122" Type="http://schemas.openxmlformats.org/officeDocument/2006/relationships/hyperlink" Target="mailto:info.tvc@tayca-vn.com" TargetMode="External"/><Relationship Id="rId143" Type="http://schemas.openxmlformats.org/officeDocument/2006/relationships/hyperlink" Target="mailto:quankhanh474@gst-korea.com;" TargetMode="External"/><Relationship Id="rId148" Type="http://schemas.openxmlformats.org/officeDocument/2006/relationships/hyperlink" Target="mailto:chingtidevn@gmail.com" TargetMode="External"/><Relationship Id="rId164" Type="http://schemas.openxmlformats.org/officeDocument/2006/relationships/hyperlink" Target="mailto:phamdiem_vn@shibutani.co.jp;" TargetMode="External"/><Relationship Id="rId169" Type="http://schemas.openxmlformats.org/officeDocument/2006/relationships/hyperlink" Target="mailto:honhan@santechvn.com" TargetMode="External"/><Relationship Id="rId185" Type="http://schemas.openxmlformats.org/officeDocument/2006/relationships/printerSettings" Target="../printerSettings/printerSettings3.bin"/><Relationship Id="rId4" Type="http://schemas.openxmlformats.org/officeDocument/2006/relationships/hyperlink" Target="mailto:tpcvina@hcm.vnn.vn;" TargetMode="External"/><Relationship Id="rId9" Type="http://schemas.openxmlformats.org/officeDocument/2006/relationships/hyperlink" Target="mailto:nm@ckporcelain.com" TargetMode="External"/><Relationship Id="rId180" Type="http://schemas.openxmlformats.org/officeDocument/2006/relationships/hyperlink" Target="mailto:admin@uenotekkovietnam.vn" TargetMode="External"/><Relationship Id="rId26" Type="http://schemas.openxmlformats.org/officeDocument/2006/relationships/hyperlink" Target="mailto:louispark@welcron.com" TargetMode="External"/><Relationship Id="rId47" Type="http://schemas.openxmlformats.org/officeDocument/2006/relationships/hyperlink" Target="mailto:thuan@globaldyeing.com" TargetMode="External"/><Relationship Id="rId68" Type="http://schemas.openxmlformats.org/officeDocument/2006/relationships/hyperlink" Target="mailto:fournine.box@gmail.com;" TargetMode="External"/><Relationship Id="rId89" Type="http://schemas.openxmlformats.org/officeDocument/2006/relationships/hyperlink" Target="mailto:Information@hiangkie.com" TargetMode="External"/><Relationship Id="rId112" Type="http://schemas.openxmlformats.org/officeDocument/2006/relationships/hyperlink" Target="mailto:duyhieu.dhc@gmail.com" TargetMode="External"/><Relationship Id="rId133" Type="http://schemas.openxmlformats.org/officeDocument/2006/relationships/hyperlink" Target="mailto:alsl0906@naver.com" TargetMode="External"/><Relationship Id="rId154" Type="http://schemas.openxmlformats.org/officeDocument/2006/relationships/hyperlink" Target="mailto:thuthuy.tt@shintopaint-vn.com" TargetMode="External"/><Relationship Id="rId175" Type="http://schemas.openxmlformats.org/officeDocument/2006/relationships/hyperlink" Target="mailto:minhhan@grnvn.com;" TargetMode="External"/><Relationship Id="rId16" Type="http://schemas.openxmlformats.org/officeDocument/2006/relationships/hyperlink" Target="mailto:hoanglan.scv@gmail.com" TargetMode="External"/><Relationship Id="rId37" Type="http://schemas.openxmlformats.org/officeDocument/2006/relationships/hyperlink" Target="mailto:n.loan@sanwaegg.co.jp" TargetMode="External"/><Relationship Id="rId58" Type="http://schemas.openxmlformats.org/officeDocument/2006/relationships/hyperlink" Target="mailto:ngantrinh79@hotmail.com" TargetMode="External"/><Relationship Id="rId79" Type="http://schemas.openxmlformats.org/officeDocument/2006/relationships/hyperlink" Target="mailto:oanh.ntt@texel-seikow.com.vn;" TargetMode="External"/><Relationship Id="rId102" Type="http://schemas.openxmlformats.org/officeDocument/2006/relationships/hyperlink" Target="mailto:nguyen.phuong-2@sojitz.com" TargetMode="External"/><Relationship Id="rId123" Type="http://schemas.openxmlformats.org/officeDocument/2006/relationships/hyperlink" Target="mailto:anhvth@kycvn.com" TargetMode="External"/><Relationship Id="rId144" Type="http://schemas.openxmlformats.org/officeDocument/2006/relationships/hyperlink" Target="mailto:long.general.vj2@dskorea.com" TargetMode="External"/><Relationship Id="rId90" Type="http://schemas.openxmlformats.org/officeDocument/2006/relationships/hyperlink" Target="mailto:hoangnn@taihansacom.com" TargetMode="External"/><Relationship Id="rId165" Type="http://schemas.openxmlformats.org/officeDocument/2006/relationships/hyperlink" Target="mailto:thang.nv@neosys.vn" TargetMode="External"/><Relationship Id="rId186" Type="http://schemas.openxmlformats.org/officeDocument/2006/relationships/vmlDrawing" Target="../drawings/vmlDrawing1.vml"/><Relationship Id="rId27" Type="http://schemas.openxmlformats.org/officeDocument/2006/relationships/hyperlink" Target="mailto:dieuktn@gmail.com;%20le" TargetMode="External"/><Relationship Id="rId48" Type="http://schemas.openxmlformats.org/officeDocument/2006/relationships/hyperlink" Target="mailto:linhnguyen@mercafe.com;" TargetMode="External"/><Relationship Id="rId69" Type="http://schemas.openxmlformats.org/officeDocument/2006/relationships/hyperlink" Target="mailto:luyen.vv@tinnghiacorp.com.vn;" TargetMode="External"/><Relationship Id="rId113" Type="http://schemas.openxmlformats.org/officeDocument/2006/relationships/hyperlink" Target="mailto:bestsun.hcm@gmail.com" TargetMode="External"/><Relationship Id="rId134" Type="http://schemas.openxmlformats.org/officeDocument/2006/relationships/hyperlink" Target="mailto:Nhuomtandailoi@gmail.com" TargetMode="External"/><Relationship Id="rId80" Type="http://schemas.openxmlformats.org/officeDocument/2006/relationships/hyperlink" Target="mailto:toan@sojitz-logistics.com.vn" TargetMode="External"/><Relationship Id="rId155" Type="http://schemas.openxmlformats.org/officeDocument/2006/relationships/hyperlink" Target="mailto:mfujiike@ohmikako.co.jp" TargetMode="External"/><Relationship Id="rId176" Type="http://schemas.openxmlformats.org/officeDocument/2006/relationships/hyperlink" Target="mailto:kimcuong.lh@gmail.com" TargetMode="External"/><Relationship Id="rId17" Type="http://schemas.openxmlformats.org/officeDocument/2006/relationships/hyperlink" Target="mailto:Luat.Le@terumobct.com" TargetMode="External"/><Relationship Id="rId38" Type="http://schemas.openxmlformats.org/officeDocument/2006/relationships/hyperlink" Target="mailto:hoangyen@dong_il.com" TargetMode="External"/><Relationship Id="rId59" Type="http://schemas.openxmlformats.org/officeDocument/2006/relationships/hyperlink" Target="mailto:sn.inoue@mitani.co.jp" TargetMode="External"/><Relationship Id="rId103" Type="http://schemas.openxmlformats.org/officeDocument/2006/relationships/hyperlink" Target="mailto:cttnga@kddivietnam.com" TargetMode="External"/><Relationship Id="rId124" Type="http://schemas.openxmlformats.org/officeDocument/2006/relationships/hyperlink" Target="mailto:anhanh898906@gmail.com" TargetMode="External"/><Relationship Id="rId70" Type="http://schemas.openxmlformats.org/officeDocument/2006/relationships/hyperlink" Target="mailto:taekwangscreenvietnam@yahoo.com" TargetMode="External"/><Relationship Id="rId91" Type="http://schemas.openxmlformats.org/officeDocument/2006/relationships/hyperlink" Target="mailto:jiinhueibanh@gmail.com" TargetMode="External"/><Relationship Id="rId145" Type="http://schemas.openxmlformats.org/officeDocument/2006/relationships/hyperlink" Target="mailto:ngocxuanlt82@gmail.com" TargetMode="External"/><Relationship Id="rId166" Type="http://schemas.openxmlformats.org/officeDocument/2006/relationships/hyperlink" Target="mailto:claire@spi.co.kr;%20;" TargetMode="External"/><Relationship Id="rId187" Type="http://schemas.openxmlformats.org/officeDocument/2006/relationships/comments" Target="../comments1.xml"/><Relationship Id="rId1" Type="http://schemas.openxmlformats.org/officeDocument/2006/relationships/hyperlink" Target="mailto:longthanhiz@sonadezi.com.vn" TargetMode="External"/><Relationship Id="rId28" Type="http://schemas.openxmlformats.org/officeDocument/2006/relationships/hyperlink" Target="mailto:novtf@ponaflex.co.kr" TargetMode="External"/><Relationship Id="rId49" Type="http://schemas.openxmlformats.org/officeDocument/2006/relationships/hyperlink" Target="mailto:hntnguyet@gmail.com;huynh.nguyet@partner.samsung.com" TargetMode="External"/><Relationship Id="rId114" Type="http://schemas.openxmlformats.org/officeDocument/2006/relationships/hyperlink" Target="mailto:thianhnguyet.vu@aica-ap.com" TargetMode="External"/><Relationship Id="rId60" Type="http://schemas.openxmlformats.org/officeDocument/2006/relationships/hyperlink" Target="mailto:rubyhr@lexco.com.vn" TargetMode="External"/><Relationship Id="rId81" Type="http://schemas.openxmlformats.org/officeDocument/2006/relationships/hyperlink" Target="mailto:van.tranbich@ansell.com" TargetMode="External"/><Relationship Id="rId135" Type="http://schemas.openxmlformats.org/officeDocument/2006/relationships/hyperlink" Target="mailto:nhan.tt@daiwahouse.vn" TargetMode="External"/><Relationship Id="rId156" Type="http://schemas.openxmlformats.org/officeDocument/2006/relationships/hyperlink" Target="mailto:vn-admin-01@toste.co.jp" TargetMode="External"/><Relationship Id="rId177" Type="http://schemas.openxmlformats.org/officeDocument/2006/relationships/hyperlink" Target="mailto:kimngan.nakaumivn@gmail.com"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mailto:binhwishky@gmail.com" TargetMode="External"/><Relationship Id="rId21" Type="http://schemas.openxmlformats.org/officeDocument/2006/relationships/hyperlink" Target="mailto:nguyenhuynhtrang281991@gmail.com" TargetMode="External"/><Relationship Id="rId42" Type="http://schemas.openxmlformats.org/officeDocument/2006/relationships/hyperlink" Target="mailto:dragonbike@hcm.vnn.vn" TargetMode="External"/><Relationship Id="rId63" Type="http://schemas.openxmlformats.org/officeDocument/2006/relationships/hyperlink" Target="mailto:zhoubq@texhong.com" TargetMode="External"/><Relationship Id="rId84" Type="http://schemas.openxmlformats.org/officeDocument/2006/relationships/hyperlink" Target="mailto:luclt@austdoor.com" TargetMode="External"/><Relationship Id="rId138" Type="http://schemas.openxmlformats.org/officeDocument/2006/relationships/hyperlink" Target="mailto:lehang_252@yahoo.com.vn" TargetMode="External"/><Relationship Id="rId159" Type="http://schemas.openxmlformats.org/officeDocument/2006/relationships/hyperlink" Target="mailto:kimngan2186@yahoo.com.vn" TargetMode="External"/><Relationship Id="rId107" Type="http://schemas.openxmlformats.org/officeDocument/2006/relationships/hyperlink" Target="mailto:info@pvgascylinder.com.vn" TargetMode="External"/><Relationship Id="rId11" Type="http://schemas.openxmlformats.org/officeDocument/2006/relationships/hyperlink" Target="mailto:nsqlns@scansiapacific.com" TargetMode="External"/><Relationship Id="rId32" Type="http://schemas.openxmlformats.org/officeDocument/2006/relationships/hyperlink" Target="mailto:nitexvina@gmail.com" TargetMode="External"/><Relationship Id="rId53" Type="http://schemas.openxmlformats.org/officeDocument/2006/relationships/hyperlink" Target="mailto:pscygsvina@vnn.vn" TargetMode="External"/><Relationship Id="rId74" Type="http://schemas.openxmlformats.org/officeDocument/2006/relationships/hyperlink" Target="mailto:info@vn.lafarge.com" TargetMode="External"/><Relationship Id="rId128" Type="http://schemas.openxmlformats.org/officeDocument/2006/relationships/hyperlink" Target="mailto:dn7201@ftc.com.tw" TargetMode="External"/><Relationship Id="rId149" Type="http://schemas.openxmlformats.org/officeDocument/2006/relationships/hyperlink" Target="mailto:quangtranphat12@gmail.com" TargetMode="External"/><Relationship Id="rId5" Type="http://schemas.openxmlformats.org/officeDocument/2006/relationships/hyperlink" Target="mailto:tuyen@v-sus.com" TargetMode="External"/><Relationship Id="rId95" Type="http://schemas.openxmlformats.org/officeDocument/2006/relationships/hyperlink" Target="mailto:taitechforge@gmail.com" TargetMode="External"/><Relationship Id="rId160" Type="http://schemas.openxmlformats.org/officeDocument/2006/relationships/hyperlink" Target="mailto:ssangjungvina@gmail.com" TargetMode="External"/><Relationship Id="rId22" Type="http://schemas.openxmlformats.org/officeDocument/2006/relationships/hyperlink" Target="mailto:kaoten_vn@ymail.com" TargetMode="External"/><Relationship Id="rId43" Type="http://schemas.openxmlformats.org/officeDocument/2006/relationships/hyperlink" Target="mailto:hc14123@poscoenc.com" TargetMode="External"/><Relationship Id="rId64" Type="http://schemas.openxmlformats.org/officeDocument/2006/relationships/hyperlink" Target="mailto:h-inouee@inoue-ironworks.co.jp" TargetMode="External"/><Relationship Id="rId118" Type="http://schemas.openxmlformats.org/officeDocument/2006/relationships/hyperlink" Target="mailto:dung@tohokoki-vn.com" TargetMode="External"/><Relationship Id="rId139" Type="http://schemas.openxmlformats.org/officeDocument/2006/relationships/hyperlink" Target="mailto:hanh.ntb@royalceramic.vn" TargetMode="External"/><Relationship Id="rId85" Type="http://schemas.openxmlformats.org/officeDocument/2006/relationships/hyperlink" Target="mailto:st@plusvn.com.vn" TargetMode="External"/><Relationship Id="rId150" Type="http://schemas.openxmlformats.org/officeDocument/2006/relationships/hyperlink" Target="mailto:hrpgongsi123@gmail.com" TargetMode="External"/><Relationship Id="rId12" Type="http://schemas.openxmlformats.org/officeDocument/2006/relationships/hyperlink" Target="mailto:nu_yuanhsin@yahoo.com" TargetMode="External"/><Relationship Id="rId17" Type="http://schemas.openxmlformats.org/officeDocument/2006/relationships/hyperlink" Target="mailto:bichlien@premirelastic.com.vn" TargetMode="External"/><Relationship Id="rId33" Type="http://schemas.openxmlformats.org/officeDocument/2006/relationships/hyperlink" Target="mailto:lethehai@gmail.com" TargetMode="External"/><Relationship Id="rId38" Type="http://schemas.openxmlformats.org/officeDocument/2006/relationships/hyperlink" Target="mailto:hang.thuytran@hogetsu.com.vn" TargetMode="External"/><Relationship Id="rId59" Type="http://schemas.openxmlformats.org/officeDocument/2006/relationships/hyperlink" Target="mailto:phutaico@dng.vnn.vn" TargetMode="External"/><Relationship Id="rId103" Type="http://schemas.openxmlformats.org/officeDocument/2006/relationships/hyperlink" Target="http://yellowpages.vnn.vn/business/listings_detail.asp?sql_code=1026396" TargetMode="External"/><Relationship Id="rId108" Type="http://schemas.openxmlformats.org/officeDocument/2006/relationships/hyperlink" Target="mailto:chunglongco@gmail.com" TargetMode="External"/><Relationship Id="rId124" Type="http://schemas.openxmlformats.org/officeDocument/2006/relationships/hyperlink" Target="mailto:whchoi@hsvina.com" TargetMode="External"/><Relationship Id="rId129" Type="http://schemas.openxmlformats.org/officeDocument/2006/relationships/hyperlink" Target="mailto:nhansu@phalefood.vn" TargetMode="External"/><Relationship Id="rId54" Type="http://schemas.openxmlformats.org/officeDocument/2006/relationships/hyperlink" Target="mailto:jwg@jungwoovina.com" TargetMode="External"/><Relationship Id="rId70" Type="http://schemas.openxmlformats.org/officeDocument/2006/relationships/hyperlink" Target="mailto:anhhoahy@gmail.com" TargetMode="External"/><Relationship Id="rId75" Type="http://schemas.openxmlformats.org/officeDocument/2006/relationships/hyperlink" Target="mailto:phospin@vnn.vn" TargetMode="External"/><Relationship Id="rId91" Type="http://schemas.openxmlformats.org/officeDocument/2006/relationships/hyperlink" Target="mailto:tungkuangnt@vnn.vn" TargetMode="External"/><Relationship Id="rId96" Type="http://schemas.openxmlformats.org/officeDocument/2006/relationships/hyperlink" Target="mailto:thanhngan@bdlaundry.com" TargetMode="External"/><Relationship Id="rId140" Type="http://schemas.openxmlformats.org/officeDocument/2006/relationships/hyperlink" Target="mailto:hoa.ltn@royalceramic" TargetMode="External"/><Relationship Id="rId145" Type="http://schemas.openxmlformats.org/officeDocument/2006/relationships/hyperlink" Target="mailto:dangthuytn@yahoo.com" TargetMode="External"/><Relationship Id="rId161" Type="http://schemas.openxmlformats.org/officeDocument/2006/relationships/hyperlink" Target="mailto:kitty.truong0511@gmail.com" TargetMode="External"/><Relationship Id="rId166" Type="http://schemas.openxmlformats.org/officeDocument/2006/relationships/hyperlink" Target="mailto:info@ampharcousa.com" TargetMode="External"/><Relationship Id="rId1" Type="http://schemas.openxmlformats.org/officeDocument/2006/relationships/hyperlink" Target="mailto:congtychinwell@gmail.com" TargetMode="External"/><Relationship Id="rId6" Type="http://schemas.openxmlformats.org/officeDocument/2006/relationships/hyperlink" Target="mailto:nhansu01@tungkongseafood.com" TargetMode="External"/><Relationship Id="rId23" Type="http://schemas.openxmlformats.org/officeDocument/2006/relationships/hyperlink" Target="mailto:lamtuyen@ebm.com.vn" TargetMode="External"/><Relationship Id="rId28" Type="http://schemas.openxmlformats.org/officeDocument/2006/relationships/hyperlink" Target="mailto:nhnguyensa@gmail.com" TargetMode="External"/><Relationship Id="rId49" Type="http://schemas.openxmlformats.org/officeDocument/2006/relationships/hyperlink" Target="mailto:edwardkuo@spendourshoe.com" TargetMode="External"/><Relationship Id="rId114" Type="http://schemas.openxmlformats.org/officeDocument/2006/relationships/hyperlink" Target="mailto:meijingusd@yahoo.com.vn" TargetMode="External"/><Relationship Id="rId119" Type="http://schemas.openxmlformats.org/officeDocument/2006/relationships/hyperlink" Target="mailto:washabitan.marusan.vn@gmail.com" TargetMode="External"/><Relationship Id="rId44" Type="http://schemas.openxmlformats.org/officeDocument/2006/relationships/hyperlink" Target="mailto:thkim@wooree.co.kr" TargetMode="External"/><Relationship Id="rId60" Type="http://schemas.openxmlformats.org/officeDocument/2006/relationships/hyperlink" Target="mailto:10018@mail.coating.com.tw" TargetMode="External"/><Relationship Id="rId65" Type="http://schemas.openxmlformats.org/officeDocument/2006/relationships/hyperlink" Target="mailto:nguyenhuuuduc1303@gmail.com" TargetMode="External"/><Relationship Id="rId81" Type="http://schemas.openxmlformats.org/officeDocument/2006/relationships/hyperlink" Target="mailto:ng.truong.son62@gmail.com" TargetMode="External"/><Relationship Id="rId86" Type="http://schemas.openxmlformats.org/officeDocument/2006/relationships/hyperlink" Target="mailto:thiennga_nd@yahoo.com" TargetMode="External"/><Relationship Id="rId130" Type="http://schemas.openxmlformats.org/officeDocument/2006/relationships/hyperlink" Target="mailto:sunlightingvn@gmail.com" TargetMode="External"/><Relationship Id="rId135" Type="http://schemas.openxmlformats.org/officeDocument/2006/relationships/hyperlink" Target="mailto:trihoangcong@yahoo.com" TargetMode="External"/><Relationship Id="rId151" Type="http://schemas.openxmlformats.org/officeDocument/2006/relationships/hyperlink" Target="mailto:hanhphucvietlong@gmail.com" TargetMode="External"/><Relationship Id="rId156" Type="http://schemas.openxmlformats.org/officeDocument/2006/relationships/hyperlink" Target="mailto:longdat2012.ln@gmail.com" TargetMode="External"/><Relationship Id="rId13" Type="http://schemas.openxmlformats.org/officeDocument/2006/relationships/hyperlink" Target="mailto:dungpt@kctcvn.com" TargetMode="External"/><Relationship Id="rId18" Type="http://schemas.openxmlformats.org/officeDocument/2006/relationships/hyperlink" Target="mailto:chaohung138@gmail.com" TargetMode="External"/><Relationship Id="rId39" Type="http://schemas.openxmlformats.org/officeDocument/2006/relationships/hyperlink" Target="mailto:vochau@hirota-vn.com" TargetMode="External"/><Relationship Id="rId109" Type="http://schemas.openxmlformats.org/officeDocument/2006/relationships/hyperlink" Target="mailto:anphuocson@gmail.com" TargetMode="External"/><Relationship Id="rId34" Type="http://schemas.openxmlformats.org/officeDocument/2006/relationships/hyperlink" Target="mailto:thienlampham90@gmail.com" TargetMode="External"/><Relationship Id="rId50" Type="http://schemas.openxmlformats.org/officeDocument/2006/relationships/hyperlink" Target="mailto:hccha@kukilspin.com" TargetMode="External"/><Relationship Id="rId55" Type="http://schemas.openxmlformats.org/officeDocument/2006/relationships/hyperlink" Target="mailto:daidongtienco@hcm.fpt.vn" TargetMode="External"/><Relationship Id="rId76" Type="http://schemas.openxmlformats.org/officeDocument/2006/relationships/hyperlink" Target="mailto:hoa@syvina.com" TargetMode="External"/><Relationship Id="rId97" Type="http://schemas.openxmlformats.org/officeDocument/2006/relationships/hyperlink" Target="http://yellowpages.vnn.vn/business/listings_detail.asp?sql_code=1187749083" TargetMode="External"/><Relationship Id="rId104" Type="http://schemas.openxmlformats.org/officeDocument/2006/relationships/hyperlink" Target="mailto:loan@soltecvn.com" TargetMode="External"/><Relationship Id="rId120" Type="http://schemas.openxmlformats.org/officeDocument/2006/relationships/hyperlink" Target="mailto:duyen-hoang@fsv-insdustry.com" TargetMode="External"/><Relationship Id="rId125" Type="http://schemas.openxmlformats.org/officeDocument/2006/relationships/hyperlink" Target="mailto:nguyen_sophia@headway-vietnam.com" TargetMode="External"/><Relationship Id="rId141" Type="http://schemas.openxmlformats.org/officeDocument/2006/relationships/hyperlink" Target="mailto:anthony@wagon.com.vn" TargetMode="External"/><Relationship Id="rId146" Type="http://schemas.openxmlformats.org/officeDocument/2006/relationships/hyperlink" Target="mailto:admin@kovis.com.vn" TargetMode="External"/><Relationship Id="rId167" Type="http://schemas.openxmlformats.org/officeDocument/2006/relationships/printerSettings" Target="../printerSettings/printerSettings4.bin"/><Relationship Id="rId7" Type="http://schemas.openxmlformats.org/officeDocument/2006/relationships/hyperlink" Target="mailto:hanght2412@gmail.com" TargetMode="External"/><Relationship Id="rId71" Type="http://schemas.openxmlformats.org/officeDocument/2006/relationships/hyperlink" Target="mailto:info@martech.com.vn&#160;" TargetMode="External"/><Relationship Id="rId92" Type="http://schemas.openxmlformats.org/officeDocument/2006/relationships/hyperlink" Target="http://yellowpages.vnn.vn/business/listings_detail.asp?sql_code=1174884" TargetMode="External"/><Relationship Id="rId162" Type="http://schemas.openxmlformats.org/officeDocument/2006/relationships/hyperlink" Target="mailto:nhepnhabe@nbsteel.vn" TargetMode="External"/><Relationship Id="rId2" Type="http://schemas.openxmlformats.org/officeDocument/2006/relationships/hyperlink" Target="mailto:spe9966vn@hanmail.net" TargetMode="External"/><Relationship Id="rId29" Type="http://schemas.openxmlformats.org/officeDocument/2006/relationships/hyperlink" Target="mailto:hungtadienco@gmail.com" TargetMode="External"/><Relationship Id="rId24" Type="http://schemas.openxmlformats.org/officeDocument/2006/relationships/hyperlink" Target="mailto:thuy_kieu-vn@okatsune.com" TargetMode="External"/><Relationship Id="rId40" Type="http://schemas.openxmlformats.org/officeDocument/2006/relationships/hyperlink" Target="mailto:anhtuan.nguyen@nkl.vn" TargetMode="External"/><Relationship Id="rId45" Type="http://schemas.openxmlformats.org/officeDocument/2006/relationships/hyperlink" Target="mailto:jwvina@jwtechco.com" TargetMode="External"/><Relationship Id="rId66" Type="http://schemas.openxmlformats.org/officeDocument/2006/relationships/hyperlink" Target="mailto:chigfeng89@yahoo.com" TargetMode="External"/><Relationship Id="rId87" Type="http://schemas.openxmlformats.org/officeDocument/2006/relationships/hyperlink" Target="mailto:y.michiyama@yamashita-p-k.com" TargetMode="External"/><Relationship Id="rId110" Type="http://schemas.openxmlformats.org/officeDocument/2006/relationships/hyperlink" Target="mailto:kimtiencityfocus@gmail.com" TargetMode="External"/><Relationship Id="rId115" Type="http://schemas.openxmlformats.org/officeDocument/2006/relationships/hyperlink" Target="mailto:tinnghiaips@tinnghiaips.com" TargetMode="External"/><Relationship Id="rId131" Type="http://schemas.openxmlformats.org/officeDocument/2006/relationships/hyperlink" Target="mailto:chiquynhtram@gmail.com" TargetMode="External"/><Relationship Id="rId136" Type="http://schemas.openxmlformats.org/officeDocument/2006/relationships/hyperlink" Target="mailto:tu.dx@viethung.com.vn" TargetMode="External"/><Relationship Id="rId157" Type="http://schemas.openxmlformats.org/officeDocument/2006/relationships/hyperlink" Target="mailto:lengophuongthao@gmail.com" TargetMode="External"/><Relationship Id="rId61" Type="http://schemas.openxmlformats.org/officeDocument/2006/relationships/hyperlink" Target="mailto:duong.chau@posco.net" TargetMode="External"/><Relationship Id="rId82" Type="http://schemas.openxmlformats.org/officeDocument/2006/relationships/hyperlink" Target="mailto:richardluo@kingsgp.com.tw" TargetMode="External"/><Relationship Id="rId152" Type="http://schemas.openxmlformats.org/officeDocument/2006/relationships/hyperlink" Target="mailto:phamhuonghau@yahoo.com.vn" TargetMode="External"/><Relationship Id="rId19" Type="http://schemas.openxmlformats.org/officeDocument/2006/relationships/hyperlink" Target="mailto:kien@winfielchemical.com" TargetMode="External"/><Relationship Id="rId14" Type="http://schemas.openxmlformats.org/officeDocument/2006/relationships/hyperlink" Target="mailto:huynhthi.hoang@kangyuan.vn" TargetMode="External"/><Relationship Id="rId30" Type="http://schemas.openxmlformats.org/officeDocument/2006/relationships/hyperlink" Target="mailto:thuynguyen@hata-intl-vn.com" TargetMode="External"/><Relationship Id="rId35" Type="http://schemas.openxmlformats.org/officeDocument/2006/relationships/hyperlink" Target="mailto:van07082013@gmail.com" TargetMode="External"/><Relationship Id="rId56" Type="http://schemas.openxmlformats.org/officeDocument/2006/relationships/hyperlink" Target="mailto:songhov@yahoo.com" TargetMode="External"/><Relationship Id="rId77" Type="http://schemas.openxmlformats.org/officeDocument/2006/relationships/hyperlink" Target="mailto:thuyanpham05@yahoo.com" TargetMode="External"/><Relationship Id="rId100" Type="http://schemas.openxmlformats.org/officeDocument/2006/relationships/hyperlink" Target="mailto:info@licogi16m.vn;thanhbui@licogi16m.vn" TargetMode="External"/><Relationship Id="rId105" Type="http://schemas.openxmlformats.org/officeDocument/2006/relationships/hyperlink" Target="mailto:luonghang060783@gmail.com" TargetMode="External"/><Relationship Id="rId126" Type="http://schemas.openxmlformats.org/officeDocument/2006/relationships/hyperlink" Target="mailto:p.mai@tysc.co.kr" TargetMode="External"/><Relationship Id="rId147" Type="http://schemas.openxmlformats.org/officeDocument/2006/relationships/hyperlink" Target="mailto:ketoan.nuri@gmail.com" TargetMode="External"/><Relationship Id="rId8" Type="http://schemas.openxmlformats.org/officeDocument/2006/relationships/hyperlink" Target="mailto:mktp.info@gmail.com" TargetMode="External"/><Relationship Id="rId51" Type="http://schemas.openxmlformats.org/officeDocument/2006/relationships/hyperlink" Target="mailto:lilamattc2@hcm.vnn.vn" TargetMode="External"/><Relationship Id="rId72" Type="http://schemas.openxmlformats.org/officeDocument/2006/relationships/hyperlink" Target="mailto:info@pvpnt2.com" TargetMode="External"/><Relationship Id="rId93" Type="http://schemas.openxmlformats.org/officeDocument/2006/relationships/hyperlink" Target="mailto:minh.la@vopak.com" TargetMode="External"/><Relationship Id="rId98" Type="http://schemas.openxmlformats.org/officeDocument/2006/relationships/hyperlink" Target="http://yellowpages.vnn.vn/business/listings_detail.asp?sql_code=964515" TargetMode="External"/><Relationship Id="rId121" Type="http://schemas.openxmlformats.org/officeDocument/2006/relationships/hyperlink" Target="mailto:ttt.phuong@ooyama.com" TargetMode="External"/><Relationship Id="rId142" Type="http://schemas.openxmlformats.org/officeDocument/2006/relationships/hyperlink" Target="mailto:hoangthuy@mosnic.com.vn" TargetMode="External"/><Relationship Id="rId163" Type="http://schemas.openxmlformats.org/officeDocument/2006/relationships/hyperlink" Target="mailto:hue@jacon.com.vn" TargetMode="External"/><Relationship Id="rId3" Type="http://schemas.openxmlformats.org/officeDocument/2006/relationships/hyperlink" Target="mailto:qhpi@qhplus.com" TargetMode="External"/><Relationship Id="rId25" Type="http://schemas.openxmlformats.org/officeDocument/2006/relationships/hyperlink" Target="mailto:nankai.vn@gmail.com" TargetMode="External"/><Relationship Id="rId46" Type="http://schemas.openxmlformats.org/officeDocument/2006/relationships/hyperlink" Target="mailto:hien@bazancorp.com" TargetMode="External"/><Relationship Id="rId67" Type="http://schemas.openxmlformats.org/officeDocument/2006/relationships/hyperlink" Target="mailto:dajung@lgcare.com.vn" TargetMode="External"/><Relationship Id="rId116" Type="http://schemas.openxmlformats.org/officeDocument/2006/relationships/hyperlink" Target="mailto:tuyen.nguyen@ikvn.vn" TargetMode="External"/><Relationship Id="rId137" Type="http://schemas.openxmlformats.org/officeDocument/2006/relationships/hyperlink" Target="mailto:thaodiencorp@vnn.vn" TargetMode="External"/><Relationship Id="rId158" Type="http://schemas.openxmlformats.org/officeDocument/2006/relationships/hyperlink" Target="mailto:syjung2134@naver.com" TargetMode="External"/><Relationship Id="rId20" Type="http://schemas.openxmlformats.org/officeDocument/2006/relationships/hyperlink" Target="mailto:xuyena12@yahoo.com" TargetMode="External"/><Relationship Id="rId41" Type="http://schemas.openxmlformats.org/officeDocument/2006/relationships/hyperlink" Target="mailto:dung@dspww.com" TargetMode="External"/><Relationship Id="rId62" Type="http://schemas.openxmlformats.org/officeDocument/2006/relationships/hyperlink" Target="mailto:liaozhoupeng@vision-batt.com" TargetMode="External"/><Relationship Id="rId83" Type="http://schemas.openxmlformats.org/officeDocument/2006/relationships/hyperlink" Target="mailto:thu_van2107@yahoo.com" TargetMode="External"/><Relationship Id="rId88" Type="http://schemas.openxmlformats.org/officeDocument/2006/relationships/hyperlink" Target="mailto:info@dicdongtien.vn" TargetMode="External"/><Relationship Id="rId111" Type="http://schemas.openxmlformats.org/officeDocument/2006/relationships/hyperlink" Target="mailto:snow.jsc.2015@gmail.com%20-%20thuthuyjsc-vietnam" TargetMode="External"/><Relationship Id="rId132" Type="http://schemas.openxmlformats.org/officeDocument/2006/relationships/hyperlink" Target="mailto:ngoc_phung@sagawa-global.com" TargetMode="External"/><Relationship Id="rId153" Type="http://schemas.openxmlformats.org/officeDocument/2006/relationships/hyperlink" Target="mailto:nguyenbinh_782006@yahoo.com" TargetMode="External"/><Relationship Id="rId15" Type="http://schemas.openxmlformats.org/officeDocument/2006/relationships/hyperlink" Target="mailto:andatpaper@vnn.vn" TargetMode="External"/><Relationship Id="rId36" Type="http://schemas.openxmlformats.org/officeDocument/2006/relationships/hyperlink" Target="mailto:INFO@BACHTHANHCERAMIC.COM" TargetMode="External"/><Relationship Id="rId57" Type="http://schemas.openxmlformats.org/officeDocument/2006/relationships/hyperlink" Target="mailto:surmanvina@gmail.com" TargetMode="External"/><Relationship Id="rId106" Type="http://schemas.openxmlformats.org/officeDocument/2006/relationships/hyperlink" Target="mailto:chi.hdv@gmail.com" TargetMode="External"/><Relationship Id="rId127" Type="http://schemas.openxmlformats.org/officeDocument/2006/relationships/hyperlink" Target="mailto:lequangsang@ymyceramic.com" TargetMode="External"/><Relationship Id="rId10" Type="http://schemas.openxmlformats.org/officeDocument/2006/relationships/hyperlink" Target="mailto:xiexingceramic@vnn.vn" TargetMode="External"/><Relationship Id="rId31" Type="http://schemas.openxmlformats.org/officeDocument/2006/relationships/hyperlink" Target="mailto:bichngoc@pegarimex.com" TargetMode="External"/><Relationship Id="rId52" Type="http://schemas.openxmlformats.org/officeDocument/2006/relationships/hyperlink" Target="mailto:xuantuan@fusindragon.com.vn" TargetMode="External"/><Relationship Id="rId73" Type="http://schemas.openxmlformats.org/officeDocument/2006/relationships/hyperlink" Target="mailto:hongmocgas44@yahoo.com.vn" TargetMode="External"/><Relationship Id="rId78" Type="http://schemas.openxmlformats.org/officeDocument/2006/relationships/hyperlink" Target="mailto:lcv.nhontrach@vn.lafarge.com" TargetMode="External"/><Relationship Id="rId94" Type="http://schemas.openxmlformats.org/officeDocument/2006/relationships/hyperlink" Target="mailto:d042kt6225861@yahoo.com.tw" TargetMode="External"/><Relationship Id="rId99" Type="http://schemas.openxmlformats.org/officeDocument/2006/relationships/hyperlink" Target="http://yellowpages.vnn.vn/business/listings_detail.asp?sql_code=701439" TargetMode="External"/><Relationship Id="rId101" Type="http://schemas.openxmlformats.org/officeDocument/2006/relationships/hyperlink" Target="mailto:vuanh@vinatak.com.vn" TargetMode="External"/><Relationship Id="rId122" Type="http://schemas.openxmlformats.org/officeDocument/2006/relationships/hyperlink" Target="mailto:hantnh.ainghia@gmail.com" TargetMode="External"/><Relationship Id="rId143" Type="http://schemas.openxmlformats.org/officeDocument/2006/relationships/hyperlink" Target="mailto:ngochiep216@gmail.com" TargetMode="External"/><Relationship Id="rId148" Type="http://schemas.openxmlformats.org/officeDocument/2006/relationships/hyperlink" Target="mailto:quangtranphat12@gmail.com" TargetMode="External"/><Relationship Id="rId164" Type="http://schemas.openxmlformats.org/officeDocument/2006/relationships/hyperlink" Target="mailto:chuong-nguyen02@outlook.com.vn" TargetMode="External"/><Relationship Id="rId4" Type="http://schemas.openxmlformats.org/officeDocument/2006/relationships/hyperlink" Target="mailto:oanh@solunatex.com" TargetMode="External"/><Relationship Id="rId9" Type="http://schemas.openxmlformats.org/officeDocument/2006/relationships/hyperlink" Target="mailto:NGUYEN@OFIC.CO.JP" TargetMode="External"/><Relationship Id="rId26" Type="http://schemas.openxmlformats.org/officeDocument/2006/relationships/hyperlink" Target="mailto:VAN07@PEARLCOIN.COM" TargetMode="External"/><Relationship Id="rId47" Type="http://schemas.openxmlformats.org/officeDocument/2006/relationships/hyperlink" Target="mailto:huseinma@caesar.com.tw" TargetMode="External"/><Relationship Id="rId68" Type="http://schemas.openxmlformats.org/officeDocument/2006/relationships/hyperlink" Target="mailto:mclee@youngwire.com" TargetMode="External"/><Relationship Id="rId89" Type="http://schemas.openxmlformats.org/officeDocument/2006/relationships/hyperlink" Target="mailto:vanlam0908@yahoo.com" TargetMode="External"/><Relationship Id="rId112" Type="http://schemas.openxmlformats.org/officeDocument/2006/relationships/hyperlink" Target="mailto:yen-and2008@yahoo.com" TargetMode="External"/><Relationship Id="rId133" Type="http://schemas.openxmlformats.org/officeDocument/2006/relationships/hyperlink" Target="mailto:thuyngan.tnt@gmail.com" TargetMode="External"/><Relationship Id="rId154" Type="http://schemas.openxmlformats.org/officeDocument/2006/relationships/hyperlink" Target="mailto:carlandvina6300@gmail.com" TargetMode="External"/><Relationship Id="rId16" Type="http://schemas.openxmlformats.org/officeDocument/2006/relationships/hyperlink" Target="mailto:psn1@youngtexvina.com" TargetMode="External"/><Relationship Id="rId37" Type="http://schemas.openxmlformats.org/officeDocument/2006/relationships/hyperlink" Target="mailto:daidat899@gmail.com" TargetMode="External"/><Relationship Id="rId58" Type="http://schemas.openxmlformats.org/officeDocument/2006/relationships/hyperlink" Target="mailto:chc.kuoyuen@pcv.com.vn" TargetMode="External"/><Relationship Id="rId79" Type="http://schemas.openxmlformats.org/officeDocument/2006/relationships/hyperlink" Target="mailto:nakashima@towasan.co.jp,huangjiang@towasan.co.jp" TargetMode="External"/><Relationship Id="rId102" Type="http://schemas.openxmlformats.org/officeDocument/2006/relationships/hyperlink" Target="mailto:admin.thanh@vietcon.net" TargetMode="External"/><Relationship Id="rId123" Type="http://schemas.openxmlformats.org/officeDocument/2006/relationships/hyperlink" Target="mailto:majestic.renshi01@majestic.com.tw" TargetMode="External"/><Relationship Id="rId144" Type="http://schemas.openxmlformats.org/officeDocument/2006/relationships/hyperlink" Target="mailto:ttt.phuong@ooyama.com.vn" TargetMode="External"/><Relationship Id="rId90" Type="http://schemas.openxmlformats.org/officeDocument/2006/relationships/hyperlink" Target="mailto:diana.le@dingocement.com.vn" TargetMode="External"/><Relationship Id="rId165" Type="http://schemas.openxmlformats.org/officeDocument/2006/relationships/hyperlink" Target="mailto:congtylockhang@gmail.com" TargetMode="External"/><Relationship Id="rId27" Type="http://schemas.openxmlformats.org/officeDocument/2006/relationships/hyperlink" Target="mailto:samjinnt@gmail.com" TargetMode="External"/><Relationship Id="rId48" Type="http://schemas.openxmlformats.org/officeDocument/2006/relationships/hyperlink" Target="mailto:phuong@daiwakk.co.jp" TargetMode="External"/><Relationship Id="rId69" Type="http://schemas.openxmlformats.org/officeDocument/2006/relationships/hyperlink" Target="mailto:whchoi@hsvina.com" TargetMode="External"/><Relationship Id="rId113" Type="http://schemas.openxmlformats.org/officeDocument/2006/relationships/hyperlink" Target="mailto:lana.luong@akzonobel.com" TargetMode="External"/><Relationship Id="rId134" Type="http://schemas.openxmlformats.org/officeDocument/2006/relationships/hyperlink" Target="mailto:hathuyen30@yahoo.com.vn" TargetMode="External"/><Relationship Id="rId80" Type="http://schemas.openxmlformats.org/officeDocument/2006/relationships/hyperlink" Target="mailto:kietANguyen@dow.com" TargetMode="External"/><Relationship Id="rId155" Type="http://schemas.openxmlformats.org/officeDocument/2006/relationships/hyperlink" Target="mailto:tina@carmentile.com"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mailto:HR@mcvn.mds-intl.com" TargetMode="External"/><Relationship Id="rId21" Type="http://schemas.openxmlformats.org/officeDocument/2006/relationships/hyperlink" Target="mailto:julia@dns-global.net" TargetMode="External"/><Relationship Id="rId42" Type="http://schemas.openxmlformats.org/officeDocument/2006/relationships/hyperlink" Target="mailto:nguyenvu@namyangsm.com" TargetMode="External"/><Relationship Id="rId63" Type="http://schemas.openxmlformats.org/officeDocument/2006/relationships/hyperlink" Target="mailto:nguyenngocmai84@gmail.com" TargetMode="External"/><Relationship Id="rId84" Type="http://schemas.openxmlformats.org/officeDocument/2006/relationships/hyperlink" Target="mailto:ctyaxisstarvn@yahoo.com.vn" TargetMode="External"/><Relationship Id="rId138" Type="http://schemas.openxmlformats.org/officeDocument/2006/relationships/hyperlink" Target="mailto:nhansu.liin@gmail.com" TargetMode="External"/><Relationship Id="rId107" Type="http://schemas.openxmlformats.org/officeDocument/2006/relationships/hyperlink" Target="mailto:gumsungvina@yahoo.com" TargetMode="External"/><Relationship Id="rId11" Type="http://schemas.openxmlformats.org/officeDocument/2006/relationships/hyperlink" Target="http://www.seec.com.vn/" TargetMode="External"/><Relationship Id="rId32" Type="http://schemas.openxmlformats.org/officeDocument/2006/relationships/hyperlink" Target="mailto:wintek@vnn.vn" TargetMode="External"/><Relationship Id="rId37" Type="http://schemas.openxmlformats.org/officeDocument/2006/relationships/hyperlink" Target="http://www.anco.com.vn/" TargetMode="External"/><Relationship Id="rId53" Type="http://schemas.openxmlformats.org/officeDocument/2006/relationships/hyperlink" Target="http://www.sungdochem.com/" TargetMode="External"/><Relationship Id="rId58" Type="http://schemas.openxmlformats.org/officeDocument/2006/relationships/hyperlink" Target="mailto:phuongns@tuico.com" TargetMode="External"/><Relationship Id="rId74" Type="http://schemas.openxmlformats.org/officeDocument/2006/relationships/hyperlink" Target="mailto:chinchang.chinchang@yahoo.com" TargetMode="External"/><Relationship Id="rId79" Type="http://schemas.openxmlformats.org/officeDocument/2006/relationships/hyperlink" Target="mailto:vietnhat.first@yahoo.com.vn" TargetMode="External"/><Relationship Id="rId102" Type="http://schemas.openxmlformats.org/officeDocument/2006/relationships/hyperlink" Target="mailto:xuxu@jooco.com" TargetMode="External"/><Relationship Id="rId123" Type="http://schemas.openxmlformats.org/officeDocument/2006/relationships/hyperlink" Target="mailto:thienkt.qmt@gmail.com" TargetMode="External"/><Relationship Id="rId128" Type="http://schemas.openxmlformats.org/officeDocument/2006/relationships/hyperlink" Target="mailto:accountant@hdtechvina.com" TargetMode="External"/><Relationship Id="rId5" Type="http://schemas.openxmlformats.org/officeDocument/2006/relationships/hyperlink" Target="http://www.csmv.vn/" TargetMode="External"/><Relationship Id="rId90" Type="http://schemas.openxmlformats.org/officeDocument/2006/relationships/hyperlink" Target="mailto:hai@sofataiyu.com" TargetMode="External"/><Relationship Id="rId95" Type="http://schemas.openxmlformats.org/officeDocument/2006/relationships/hyperlink" Target="mailto:yuonghsinvn@yahoo.com" TargetMode="External"/><Relationship Id="rId22" Type="http://schemas.openxmlformats.org/officeDocument/2006/relationships/hyperlink" Target="mailto:exim-vina@dns-global.net" TargetMode="External"/><Relationship Id="rId27" Type="http://schemas.openxmlformats.org/officeDocument/2006/relationships/hyperlink" Target="mailto:pervn@jonesandvining.com" TargetMode="External"/><Relationship Id="rId43" Type="http://schemas.openxmlformats.org/officeDocument/2006/relationships/hyperlink" Target="mailto:kvb1000@kenda.com.tw" TargetMode="External"/><Relationship Id="rId48" Type="http://schemas.openxmlformats.org/officeDocument/2006/relationships/hyperlink" Target="http://www.air-compressor.com.tw/" TargetMode="External"/><Relationship Id="rId64" Type="http://schemas.openxmlformats.org/officeDocument/2006/relationships/hyperlink" Target="mailto:nguyenngocmai84@gmail.com" TargetMode="External"/><Relationship Id="rId69" Type="http://schemas.openxmlformats.org/officeDocument/2006/relationships/hyperlink" Target="mailto:ch@chiauhung.com.vn" TargetMode="External"/><Relationship Id="rId113" Type="http://schemas.openxmlformats.org/officeDocument/2006/relationships/hyperlink" Target="mailto:mysinhvo@yahoo.com" TargetMode="External"/><Relationship Id="rId118" Type="http://schemas.openxmlformats.org/officeDocument/2006/relationships/hyperlink" Target="mailto:thixuannuong.vu@mcvn.mds-intl.com" TargetMode="External"/><Relationship Id="rId134" Type="http://schemas.openxmlformats.org/officeDocument/2006/relationships/hyperlink" Target="mailto:thuyduyencomax@gmail.com" TargetMode="External"/><Relationship Id="rId139" Type="http://schemas.openxmlformats.org/officeDocument/2006/relationships/hyperlink" Target="mailto:nhansu@chiauhung.com.vn" TargetMode="External"/><Relationship Id="rId80" Type="http://schemas.openxmlformats.org/officeDocument/2006/relationships/hyperlink" Target="mailto:infinity_vp@yahoo.com.vn" TargetMode="External"/><Relationship Id="rId85" Type="http://schemas.openxmlformats.org/officeDocument/2006/relationships/hyperlink" Target="mailto:farmtechvn@gmail.com" TargetMode="External"/><Relationship Id="rId12" Type="http://schemas.openxmlformats.org/officeDocument/2006/relationships/hyperlink" Target="mailto:lydiendung@gmail.com" TargetMode="External"/><Relationship Id="rId17" Type="http://schemas.openxmlformats.org/officeDocument/2006/relationships/hyperlink" Target="mailto:domanhthang1977@gmail.com" TargetMode="External"/><Relationship Id="rId33" Type="http://schemas.openxmlformats.org/officeDocument/2006/relationships/hyperlink" Target="mailto:hsienchang.lin@gmail.com" TargetMode="External"/><Relationship Id="rId38" Type="http://schemas.openxmlformats.org/officeDocument/2006/relationships/hyperlink" Target="mailto:ancofeed@anco.com.vn" TargetMode="External"/><Relationship Id="rId59" Type="http://schemas.openxmlformats.org/officeDocument/2006/relationships/hyperlink" Target="mailto:0001@ksource.vn" TargetMode="External"/><Relationship Id="rId103" Type="http://schemas.openxmlformats.org/officeDocument/2006/relationships/hyperlink" Target="mailto:sarah.sang@deheus.com" TargetMode="External"/><Relationship Id="rId108" Type="http://schemas.openxmlformats.org/officeDocument/2006/relationships/hyperlink" Target="mailto:ntbphuong@gmail.com" TargetMode="External"/><Relationship Id="rId124" Type="http://schemas.openxmlformats.org/officeDocument/2006/relationships/hyperlink" Target="mailto:oanhppcn@yahoo.com.vn" TargetMode="External"/><Relationship Id="rId129" Type="http://schemas.openxmlformats.org/officeDocument/2006/relationships/hyperlink" Target="mailto:liusixuan@gmail.com" TargetMode="External"/><Relationship Id="rId54" Type="http://schemas.openxmlformats.org/officeDocument/2006/relationships/hyperlink" Target="mailto:hr.admin@hdtechvina.com" TargetMode="External"/><Relationship Id="rId70" Type="http://schemas.openxmlformats.org/officeDocument/2006/relationships/hyperlink" Target="mailto:hai@taiyusofa.com" TargetMode="External"/><Relationship Id="rId75" Type="http://schemas.openxmlformats.org/officeDocument/2006/relationships/hyperlink" Target="mailto:service@vbco.vn" TargetMode="External"/><Relationship Id="rId91" Type="http://schemas.openxmlformats.org/officeDocument/2006/relationships/hyperlink" Target="mailto:htav04@hengtong.com.vn" TargetMode="External"/><Relationship Id="rId96" Type="http://schemas.openxmlformats.org/officeDocument/2006/relationships/hyperlink" Target="mailto:h.m.vi@platzvn.com.vn" TargetMode="External"/><Relationship Id="rId140" Type="http://schemas.openxmlformats.org/officeDocument/2006/relationships/hyperlink" Target="mailto:anhsang2110@gmail.com" TargetMode="External"/><Relationship Id="rId1" Type="http://schemas.openxmlformats.org/officeDocument/2006/relationships/hyperlink" Target="mailto:chieu.viet.dai@gmail.com" TargetMode="External"/><Relationship Id="rId6" Type="http://schemas.openxmlformats.org/officeDocument/2006/relationships/hyperlink" Target="mailto:hoangthao@csmv.vn" TargetMode="External"/><Relationship Id="rId23" Type="http://schemas.openxmlformats.org/officeDocument/2006/relationships/hyperlink" Target="http://www.linensupply.vn/" TargetMode="External"/><Relationship Id="rId28" Type="http://schemas.openxmlformats.org/officeDocument/2006/relationships/hyperlink" Target="http://www.virbac.vn/" TargetMode="External"/><Relationship Id="rId49" Type="http://schemas.openxmlformats.org/officeDocument/2006/relationships/hyperlink" Target="mailto:ll.chi@msa.hinet.net" TargetMode="External"/><Relationship Id="rId114" Type="http://schemas.openxmlformats.org/officeDocument/2006/relationships/hyperlink" Target="mailto:wx-du@hgcmb.com" TargetMode="External"/><Relationship Id="rId119" Type="http://schemas.openxmlformats.org/officeDocument/2006/relationships/hyperlink" Target="mailto:thuylinh61284@gmail.com" TargetMode="External"/><Relationship Id="rId44" Type="http://schemas.openxmlformats.org/officeDocument/2006/relationships/hyperlink" Target="mailto:jamvn@vnn.vn" TargetMode="External"/><Relationship Id="rId60" Type="http://schemas.openxmlformats.org/officeDocument/2006/relationships/hyperlink" Target="mailto:vpic@vpic-group.com" TargetMode="External"/><Relationship Id="rId65" Type="http://schemas.openxmlformats.org/officeDocument/2006/relationships/hyperlink" Target="mailto:yangchingvn@gmail.com" TargetMode="External"/><Relationship Id="rId81" Type="http://schemas.openxmlformats.org/officeDocument/2006/relationships/hyperlink" Target="mailto:infinity_vp@yahoo.com.vn" TargetMode="External"/><Relationship Id="rId86" Type="http://schemas.openxmlformats.org/officeDocument/2006/relationships/hyperlink" Target="mailto:cty_vision@hcm.vnn.vn" TargetMode="External"/><Relationship Id="rId130" Type="http://schemas.openxmlformats.org/officeDocument/2006/relationships/hyperlink" Target="mailto:cu.chenh@fengtay.com" TargetMode="External"/><Relationship Id="rId135" Type="http://schemas.openxmlformats.org/officeDocument/2006/relationships/hyperlink" Target="mailto:phuongletran02@gmail.com" TargetMode="External"/><Relationship Id="rId13" Type="http://schemas.openxmlformats.org/officeDocument/2006/relationships/hyperlink" Target="http://www.vpic-group.com/" TargetMode="External"/><Relationship Id="rId18" Type="http://schemas.openxmlformats.org/officeDocument/2006/relationships/hyperlink" Target="mailto:vn-fin2@egvnco.com" TargetMode="External"/><Relationship Id="rId39" Type="http://schemas.openxmlformats.org/officeDocument/2006/relationships/hyperlink" Target="http://www.chieuvietdai.com/" TargetMode="External"/><Relationship Id="rId109" Type="http://schemas.openxmlformats.org/officeDocument/2006/relationships/hyperlink" Target="mailto:van.hoang@velmar.com.vn" TargetMode="External"/><Relationship Id="rId34" Type="http://schemas.openxmlformats.org/officeDocument/2006/relationships/hyperlink" Target="mailto:clsrubbervn@hcm.vnn.vn" TargetMode="External"/><Relationship Id="rId50" Type="http://schemas.openxmlformats.org/officeDocument/2006/relationships/hyperlink" Target="http://www.sanlife.net.vn/" TargetMode="External"/><Relationship Id="rId55" Type="http://schemas.openxmlformats.org/officeDocument/2006/relationships/hyperlink" Target="mailto:hai@taiyusofa.com" TargetMode="External"/><Relationship Id="rId76" Type="http://schemas.openxmlformats.org/officeDocument/2006/relationships/hyperlink" Target="mailto:hanh@vbco.vn" TargetMode="External"/><Relationship Id="rId97" Type="http://schemas.openxmlformats.org/officeDocument/2006/relationships/hyperlink" Target="mailto:vuthao@shingmark.com.vn" TargetMode="External"/><Relationship Id="rId104" Type="http://schemas.openxmlformats.org/officeDocument/2006/relationships/hyperlink" Target="mailto:loansj2005@yahoo.com" TargetMode="External"/><Relationship Id="rId120" Type="http://schemas.openxmlformats.org/officeDocument/2006/relationships/hyperlink" Target="mailto:goldenera2005@yahoo.com" TargetMode="External"/><Relationship Id="rId125" Type="http://schemas.openxmlformats.org/officeDocument/2006/relationships/hyperlink" Target="mailto:bui.thu.huyen.6688@gmail.com" TargetMode="External"/><Relationship Id="rId141" Type="http://schemas.openxmlformats.org/officeDocument/2006/relationships/hyperlink" Target="mailto:amico@jahyih.com" TargetMode="External"/><Relationship Id="rId7" Type="http://schemas.openxmlformats.org/officeDocument/2006/relationships/hyperlink" Target="mailto:info.hanchi@gmail.com" TargetMode="External"/><Relationship Id="rId71" Type="http://schemas.openxmlformats.org/officeDocument/2006/relationships/hyperlink" Target="mailto:giatue.tinhkhiet@gmail.com" TargetMode="External"/><Relationship Id="rId92" Type="http://schemas.openxmlformats.org/officeDocument/2006/relationships/hyperlink" Target="mailto:thanhloan@chengtairhino.com.tw" TargetMode="External"/><Relationship Id="rId2" Type="http://schemas.openxmlformats.org/officeDocument/2006/relationships/hyperlink" Target="mailto:tuyenkt1911@gmail.com" TargetMode="External"/><Relationship Id="rId29" Type="http://schemas.openxmlformats.org/officeDocument/2006/relationships/hyperlink" Target="mailto:vu.vo@virbac.vn" TargetMode="External"/><Relationship Id="rId24" Type="http://schemas.openxmlformats.org/officeDocument/2006/relationships/hyperlink" Target="mailto:nthlien@phongphucorp.com" TargetMode="External"/><Relationship Id="rId40" Type="http://schemas.openxmlformats.org/officeDocument/2006/relationships/hyperlink" Target="mailto:thaotrantongjou@yahoo.com" TargetMode="External"/><Relationship Id="rId45" Type="http://schemas.openxmlformats.org/officeDocument/2006/relationships/hyperlink" Target="http://www.cqs-tech.com/" TargetMode="External"/><Relationship Id="rId66" Type="http://schemas.openxmlformats.org/officeDocument/2006/relationships/hyperlink" Target="mailto:ntxo75@yahoo.com" TargetMode="External"/><Relationship Id="rId87" Type="http://schemas.openxmlformats.org/officeDocument/2006/relationships/hyperlink" Target="http://www.qmtplastic.net/" TargetMode="External"/><Relationship Id="rId110" Type="http://schemas.openxmlformats.org/officeDocument/2006/relationships/hyperlink" Target="mailto:namrong@vnn.vn" TargetMode="External"/><Relationship Id="rId115" Type="http://schemas.openxmlformats.org/officeDocument/2006/relationships/hyperlink" Target="mailto:ds-cw@pcv.com.vn" TargetMode="External"/><Relationship Id="rId131" Type="http://schemas.openxmlformats.org/officeDocument/2006/relationships/hyperlink" Target="mailto:chanhvuduy_1976@yahoo.com.vn" TargetMode="External"/><Relationship Id="rId136" Type="http://schemas.openxmlformats.org/officeDocument/2006/relationships/hyperlink" Target="mailto:trinhphuongluu94@gmail.com" TargetMode="External"/><Relationship Id="rId61" Type="http://schemas.openxmlformats.org/officeDocument/2006/relationships/hyperlink" Target="mailto:geogear_vn@vnn.vn" TargetMode="External"/><Relationship Id="rId82" Type="http://schemas.openxmlformats.org/officeDocument/2006/relationships/hyperlink" Target="mailto:tac3105@yahoo.com" TargetMode="External"/><Relationship Id="rId19" Type="http://schemas.openxmlformats.org/officeDocument/2006/relationships/hyperlink" Target="http://www.kendatire.com/" TargetMode="External"/><Relationship Id="rId14" Type="http://schemas.openxmlformats.org/officeDocument/2006/relationships/hyperlink" Target="mailto:vn_dn_rh@vpic-group.com" TargetMode="External"/><Relationship Id="rId30" Type="http://schemas.openxmlformats.org/officeDocument/2006/relationships/hyperlink" Target="mailto:huang.shihmin@msa.hinet.net" TargetMode="External"/><Relationship Id="rId35" Type="http://schemas.openxmlformats.org/officeDocument/2006/relationships/hyperlink" Target="http://www.sinchiasia.com/" TargetMode="External"/><Relationship Id="rId56" Type="http://schemas.openxmlformats.org/officeDocument/2006/relationships/hyperlink" Target="mailto:gsksm01@gskvn.com" TargetMode="External"/><Relationship Id="rId77" Type="http://schemas.openxmlformats.org/officeDocument/2006/relationships/hyperlink" Target="mailto:lehuyvu75@yahoo.com" TargetMode="External"/><Relationship Id="rId100" Type="http://schemas.openxmlformats.org/officeDocument/2006/relationships/hyperlink" Target="mailto:phong.pt@greenfeed.com.vn" TargetMode="External"/><Relationship Id="rId105" Type="http://schemas.openxmlformats.org/officeDocument/2006/relationships/hyperlink" Target="mailto:luckylsang@yahoo.com" TargetMode="External"/><Relationship Id="rId126" Type="http://schemas.openxmlformats.org/officeDocument/2006/relationships/hyperlink" Target="mailto:ctyfarchampion@gmail.com" TargetMode="External"/><Relationship Id="rId8" Type="http://schemas.openxmlformats.org/officeDocument/2006/relationships/hyperlink" Target="mailto:mainoffice@baoviettaiwan.com" TargetMode="External"/><Relationship Id="rId51" Type="http://schemas.openxmlformats.org/officeDocument/2006/relationships/hyperlink" Target="http://www.syvalves.com.vn/" TargetMode="External"/><Relationship Id="rId72" Type="http://schemas.openxmlformats.org/officeDocument/2006/relationships/hyperlink" Target="mailto:vantuan1682009@gmail.com" TargetMode="External"/><Relationship Id="rId93" Type="http://schemas.openxmlformats.org/officeDocument/2006/relationships/hyperlink" Target="mailto:loanchengtai@gmail.com" TargetMode="External"/><Relationship Id="rId98" Type="http://schemas.openxmlformats.org/officeDocument/2006/relationships/hyperlink" Target="mailto:congdoan.psv@pcv.com.vn" TargetMode="External"/><Relationship Id="rId121" Type="http://schemas.openxmlformats.org/officeDocument/2006/relationships/hyperlink" Target="mailto:maria@cqs-tech.com.tw" TargetMode="External"/><Relationship Id="rId142" Type="http://schemas.openxmlformats.org/officeDocument/2006/relationships/hyperlink" Target="mailto:hue.ly@fengtay.com" TargetMode="External"/><Relationship Id="rId3" Type="http://schemas.openxmlformats.org/officeDocument/2006/relationships/hyperlink" Target="mailto:firstmetal_vn@vnn.vn" TargetMode="External"/><Relationship Id="rId25" Type="http://schemas.openxmlformats.org/officeDocument/2006/relationships/hyperlink" Target="mailto:trangjm2014@gmail.com" TargetMode="External"/><Relationship Id="rId46" Type="http://schemas.openxmlformats.org/officeDocument/2006/relationships/hyperlink" Target="mailto:eaglevn@hcm.vnn.vn" TargetMode="External"/><Relationship Id="rId67" Type="http://schemas.openxmlformats.org/officeDocument/2006/relationships/hyperlink" Target="mailto:tinavan86@yahoo.com.vn" TargetMode="External"/><Relationship Id="rId116" Type="http://schemas.openxmlformats.org/officeDocument/2006/relationships/hyperlink" Target="mailto:dung.nguyen@greif.com" TargetMode="External"/><Relationship Id="rId137" Type="http://schemas.openxmlformats.org/officeDocument/2006/relationships/hyperlink" Target="mailto:ngoctram@penflex.com" TargetMode="External"/><Relationship Id="rId20" Type="http://schemas.openxmlformats.org/officeDocument/2006/relationships/hyperlink" Target="http://www.dnschamois.com/" TargetMode="External"/><Relationship Id="rId41" Type="http://schemas.openxmlformats.org/officeDocument/2006/relationships/hyperlink" Target="mailto:vulcan-vic3@umail.hinet.net" TargetMode="External"/><Relationship Id="rId62" Type="http://schemas.openxmlformats.org/officeDocument/2006/relationships/hyperlink" Target="mailto:oanhdat2007@yahoo.com" TargetMode="External"/><Relationship Id="rId83" Type="http://schemas.openxmlformats.org/officeDocument/2006/relationships/hyperlink" Target="mailto:chinshengvn888@yahoo.com" TargetMode="External"/><Relationship Id="rId88" Type="http://schemas.openxmlformats.org/officeDocument/2006/relationships/hyperlink" Target="mailto:sales@junmay.com" TargetMode="External"/><Relationship Id="rId111" Type="http://schemas.openxmlformats.org/officeDocument/2006/relationships/hyperlink" Target="mailto:camphuong.kta@gmail.com" TargetMode="External"/><Relationship Id="rId132" Type="http://schemas.openxmlformats.org/officeDocument/2006/relationships/hyperlink" Target="mailto:thanhhangangel@gmail.com" TargetMode="External"/><Relationship Id="rId15" Type="http://schemas.openxmlformats.org/officeDocument/2006/relationships/hyperlink" Target="mailto:hong021086@gmail.com" TargetMode="External"/><Relationship Id="rId36" Type="http://schemas.openxmlformats.org/officeDocument/2006/relationships/hyperlink" Target="http://www.cjvina.com/" TargetMode="External"/><Relationship Id="rId57" Type="http://schemas.openxmlformats.org/officeDocument/2006/relationships/hyperlink" Target="mailto:gsksm01@gskvn.com" TargetMode="External"/><Relationship Id="rId106" Type="http://schemas.openxmlformats.org/officeDocument/2006/relationships/hyperlink" Target="mailto:thao.hnp79@gmail.com" TargetMode="External"/><Relationship Id="rId127" Type="http://schemas.openxmlformats.org/officeDocument/2006/relationships/hyperlink" Target="mailto:amicoacc@amico-vn.com" TargetMode="External"/><Relationship Id="rId10" Type="http://schemas.openxmlformats.org/officeDocument/2006/relationships/hyperlink" Target="mailto:leadtek888@gmail.com" TargetMode="External"/><Relationship Id="rId31" Type="http://schemas.openxmlformats.org/officeDocument/2006/relationships/hyperlink" Target="mailto:cty_vision@hcm.vnn.vn" TargetMode="External"/><Relationship Id="rId52" Type="http://schemas.openxmlformats.org/officeDocument/2006/relationships/hyperlink" Target="mailto:thotruong711@gmail.com" TargetMode="External"/><Relationship Id="rId73" Type="http://schemas.openxmlformats.org/officeDocument/2006/relationships/hyperlink" Target="mailto:quynhgiao_tamhung@yahoo.com.vn" TargetMode="External"/><Relationship Id="rId78" Type="http://schemas.openxmlformats.org/officeDocument/2006/relationships/hyperlink" Target="mailto:vietnhat.first@yahoo.com.vn" TargetMode="External"/><Relationship Id="rId94" Type="http://schemas.openxmlformats.org/officeDocument/2006/relationships/hyperlink" Target="mailto:vlic@vnn.vn" TargetMode="External"/><Relationship Id="rId99" Type="http://schemas.openxmlformats.org/officeDocument/2006/relationships/hyperlink" Target="mailto:banhchicuong@vietbotowel.com" TargetMode="External"/><Relationship Id="rId101" Type="http://schemas.openxmlformats.org/officeDocument/2006/relationships/hyperlink" Target="mailto:chongngocloan93@gmail.com" TargetMode="External"/><Relationship Id="rId122" Type="http://schemas.openxmlformats.org/officeDocument/2006/relationships/hyperlink" Target="mailto:account@okura.com.vn" TargetMode="External"/><Relationship Id="rId143" Type="http://schemas.openxmlformats.org/officeDocument/2006/relationships/printerSettings" Target="../printerSettings/printerSettings5.bin"/><Relationship Id="rId4" Type="http://schemas.openxmlformats.org/officeDocument/2006/relationships/hyperlink" Target="mailto:yuoyi-hu@yuoyi.com.vn" TargetMode="External"/><Relationship Id="rId9" Type="http://schemas.openxmlformats.org/officeDocument/2006/relationships/hyperlink" Target="mailto:vnhohsiang@vnn.vn" TargetMode="External"/><Relationship Id="rId26" Type="http://schemas.openxmlformats.org/officeDocument/2006/relationships/hyperlink" Target="http://www.ebcgiangdien.com/" TargetMode="External"/><Relationship Id="rId47" Type="http://schemas.openxmlformats.org/officeDocument/2006/relationships/hyperlink" Target="mailto:vnsuitai@hcm.vnn.vn" TargetMode="External"/><Relationship Id="rId68" Type="http://schemas.openxmlformats.org/officeDocument/2006/relationships/hyperlink" Target="mailto:loansj2005@yahoo.com" TargetMode="External"/><Relationship Id="rId89" Type="http://schemas.openxmlformats.org/officeDocument/2006/relationships/hyperlink" Target="mailto:phuongthaomi18@yahoo.com.vn" TargetMode="External"/><Relationship Id="rId112" Type="http://schemas.openxmlformats.org/officeDocument/2006/relationships/hyperlink" Target="mailto:thanhthao@penflex.com" TargetMode="External"/><Relationship Id="rId133" Type="http://schemas.openxmlformats.org/officeDocument/2006/relationships/hyperlink" Target="mailto:tranhahanh@gmail.com" TargetMode="External"/><Relationship Id="rId16" Type="http://schemas.openxmlformats.org/officeDocument/2006/relationships/hyperlink" Target="http://www.mds-int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bauxeo.com.vn/" TargetMode="External"/><Relationship Id="rId18" Type="http://schemas.openxmlformats.org/officeDocument/2006/relationships/hyperlink" Target="http://www.longvan.net/" TargetMode="External"/><Relationship Id="rId26" Type="http://schemas.openxmlformats.org/officeDocument/2006/relationships/hyperlink" Target="mailto:micaeviet68@gmail.com" TargetMode="External"/><Relationship Id="rId3" Type="http://schemas.openxmlformats.org/officeDocument/2006/relationships/hyperlink" Target="mailto:cheminhson@yahoo.com.vn" TargetMode="External"/><Relationship Id="rId21" Type="http://schemas.openxmlformats.org/officeDocument/2006/relationships/hyperlink" Target="mailto:cokhilamgiang@gmail.com" TargetMode="External"/><Relationship Id="rId34" Type="http://schemas.openxmlformats.org/officeDocument/2006/relationships/hyperlink" Target="mailto:tamvudinh@binhminhgroup.com.vn" TargetMode="External"/><Relationship Id="rId7" Type="http://schemas.openxmlformats.org/officeDocument/2006/relationships/hyperlink" Target="mailto:info@gcfood.com.vn" TargetMode="External"/><Relationship Id="rId12" Type="http://schemas.openxmlformats.org/officeDocument/2006/relationships/hyperlink" Target="mailto:honiz@vnn.vn" TargetMode="External"/><Relationship Id="rId17" Type="http://schemas.openxmlformats.org/officeDocument/2006/relationships/hyperlink" Target="mailto:viethai_kcnsm@yahoo.com.vn" TargetMode="External"/><Relationship Id="rId25" Type="http://schemas.openxmlformats.org/officeDocument/2006/relationships/hyperlink" Target="mailto:gotruonghaiminh@gmail.com" TargetMode="External"/><Relationship Id="rId33" Type="http://schemas.openxmlformats.org/officeDocument/2006/relationships/hyperlink" Target="mailto:thanhphuong1101@gmail.com" TargetMode="External"/><Relationship Id="rId2" Type="http://schemas.openxmlformats.org/officeDocument/2006/relationships/hyperlink" Target="http://www.asifac.com.vn/" TargetMode="External"/><Relationship Id="rId16" Type="http://schemas.openxmlformats.org/officeDocument/2006/relationships/hyperlink" Target="http://www.songmayip.com.vn/" TargetMode="External"/><Relationship Id="rId20" Type="http://schemas.openxmlformats.org/officeDocument/2006/relationships/hyperlink" Target="mailto:tungttdn1965@gmail.com" TargetMode="External"/><Relationship Id="rId29" Type="http://schemas.openxmlformats.org/officeDocument/2006/relationships/hyperlink" Target="mailto:giautran1612@gmail.com" TargetMode="External"/><Relationship Id="rId1" Type="http://schemas.openxmlformats.org/officeDocument/2006/relationships/hyperlink" Target="mailto:nguyensoa2489@gmail.com" TargetMode="External"/><Relationship Id="rId6" Type="http://schemas.openxmlformats.org/officeDocument/2006/relationships/hyperlink" Target="http://www.gcfood.com.vn/" TargetMode="External"/><Relationship Id="rId11" Type="http://schemas.openxmlformats.org/officeDocument/2006/relationships/hyperlink" Target="http://www.honiz.vn/" TargetMode="External"/><Relationship Id="rId24" Type="http://schemas.openxmlformats.org/officeDocument/2006/relationships/hyperlink" Target="mailto:baokhang040@gmail.com" TargetMode="External"/><Relationship Id="rId32" Type="http://schemas.openxmlformats.org/officeDocument/2006/relationships/hyperlink" Target="mailto:sonlokiz08@gmail.com" TargetMode="External"/><Relationship Id="rId5" Type="http://schemas.openxmlformats.org/officeDocument/2006/relationships/hyperlink" Target="mailto:khoiminhtam@gmail.com" TargetMode="External"/><Relationship Id="rId15" Type="http://schemas.openxmlformats.org/officeDocument/2006/relationships/hyperlink" Target="http://www.topcin.com.vn/" TargetMode="External"/><Relationship Id="rId23" Type="http://schemas.openxmlformats.org/officeDocument/2006/relationships/hyperlink" Target="mailto:liencao@gmt.vn" TargetMode="External"/><Relationship Id="rId28" Type="http://schemas.openxmlformats.org/officeDocument/2006/relationships/hyperlink" Target="mailto:kcn_daugiay@yahoo.com.vn" TargetMode="External"/><Relationship Id="rId10" Type="http://schemas.openxmlformats.org/officeDocument/2006/relationships/hyperlink" Target="mailto:donavet@yahoo.com" TargetMode="External"/><Relationship Id="rId19" Type="http://schemas.openxmlformats.org/officeDocument/2006/relationships/hyperlink" Target="http://www.giacambinhminh.com.vn/" TargetMode="External"/><Relationship Id="rId31" Type="http://schemas.openxmlformats.org/officeDocument/2006/relationships/hyperlink" Target="mailto:info@szb.com.vn" TargetMode="External"/><Relationship Id="rId4" Type="http://schemas.openxmlformats.org/officeDocument/2006/relationships/hyperlink" Target="mailto:asifac@hcm.vnn.vn" TargetMode="External"/><Relationship Id="rId9" Type="http://schemas.openxmlformats.org/officeDocument/2006/relationships/hyperlink" Target="http://www.donavet.com/" TargetMode="External"/><Relationship Id="rId14" Type="http://schemas.openxmlformats.org/officeDocument/2006/relationships/hyperlink" Target="mailto:info@bauxeo.com.vn" TargetMode="External"/><Relationship Id="rId22" Type="http://schemas.openxmlformats.org/officeDocument/2006/relationships/hyperlink" Target="mailto:nguyensoa2489@gmail.com" TargetMode="External"/><Relationship Id="rId27" Type="http://schemas.openxmlformats.org/officeDocument/2006/relationships/hyperlink" Target="mailto:mhuy_lk@minhhuy-lk.com" TargetMode="External"/><Relationship Id="rId30" Type="http://schemas.openxmlformats.org/officeDocument/2006/relationships/hyperlink" Target="mailto:szg@sonadezi-giangdien.vn" TargetMode="External"/><Relationship Id="rId35" Type="http://schemas.openxmlformats.org/officeDocument/2006/relationships/printerSettings" Target="../printerSettings/printerSettings6.bin"/><Relationship Id="rId8" Type="http://schemas.openxmlformats.org/officeDocument/2006/relationships/hyperlink" Target="mailto:phuc.dne@gmail.com"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www.google.com/url?q=http%3A%2F%2Fsadakim.vn&amp;sa=D&amp;sntz=1&amp;usg=AFQjCNGXKasAmWO7f6NNJFL6pt5XV-m8Tg" TargetMode="External"/><Relationship Id="rId299" Type="http://schemas.openxmlformats.org/officeDocument/2006/relationships/hyperlink" Target="http://www.okuno-auromex.com/" TargetMode="External"/><Relationship Id="rId21" Type="http://schemas.openxmlformats.org/officeDocument/2006/relationships/hyperlink" Target="mailto:choiceprotech@gmail.com" TargetMode="External"/><Relationship Id="rId63" Type="http://schemas.openxmlformats.org/officeDocument/2006/relationships/hyperlink" Target="mailto:phnam@yupoong.com.vn" TargetMode="External"/><Relationship Id="rId159" Type="http://schemas.openxmlformats.org/officeDocument/2006/relationships/hyperlink" Target="https://mail.google.com/mail/u/0/h/1gzoa7b2p1q00/?&amp;cs=wh&amp;v=b&amp;to=nguyenthiquynh_phuong@kaovn.com.vn" TargetMode="External"/><Relationship Id="rId324" Type="http://schemas.openxmlformats.org/officeDocument/2006/relationships/hyperlink" Target="mailto:n.tuyen@phononmeiwa.co.jp" TargetMode="External"/><Relationship Id="rId366" Type="http://schemas.openxmlformats.org/officeDocument/2006/relationships/hyperlink" Target="mailto:hrs_dn@pohhuat.com" TargetMode="External"/><Relationship Id="rId170" Type="http://schemas.openxmlformats.org/officeDocument/2006/relationships/hyperlink" Target="http://www.google.com/url?q=http%3A%2F%2Fwww.nicca.co.jp&amp;sa=D&amp;sntz=1&amp;usg=AFQjCNHmpizJrHl15m0z9lmQJg089ZCSgA" TargetMode="External"/><Relationship Id="rId226" Type="http://schemas.openxmlformats.org/officeDocument/2006/relationships/hyperlink" Target="tel:0613%20936%20935" TargetMode="External"/><Relationship Id="rId433" Type="http://schemas.openxmlformats.org/officeDocument/2006/relationships/hyperlink" Target="mailto:bayn@bibica.com.vn" TargetMode="External"/><Relationship Id="rId268" Type="http://schemas.openxmlformats.org/officeDocument/2006/relationships/hyperlink" Target="mailto:hr-trang@ynghua.com.vn" TargetMode="External"/><Relationship Id="rId475" Type="http://schemas.openxmlformats.org/officeDocument/2006/relationships/hyperlink" Target="mailto:tongvu@tainan.vnn.vn" TargetMode="External"/><Relationship Id="rId32" Type="http://schemas.openxmlformats.org/officeDocument/2006/relationships/hyperlink" Target="http://www.hanschemtek.com/" TargetMode="External"/><Relationship Id="rId74" Type="http://schemas.openxmlformats.org/officeDocument/2006/relationships/hyperlink" Target="http://www.google.com/url?q=http%3A%2F%2Fwww.schaeffler.vn&amp;sa=D&amp;sntz=1&amp;usg=AFQjCNGpjHamzAm2SwV28MfWWBdCiFIL7A" TargetMode="External"/><Relationship Id="rId128" Type="http://schemas.openxmlformats.org/officeDocument/2006/relationships/hyperlink" Target="https://mail.google.com/mail/u/0/h/109cql3mn7yir/?&amp;cs=wh&amp;v=b&amp;to=xmtbmt@gmail.com" TargetMode="External"/><Relationship Id="rId335" Type="http://schemas.openxmlformats.org/officeDocument/2006/relationships/hyperlink" Target="mailto:sunnyluvip@sunnylufurn.com.cn" TargetMode="External"/><Relationship Id="rId377" Type="http://schemas.openxmlformats.org/officeDocument/2006/relationships/hyperlink" Target="http://www.cokhidongnai.vn/" TargetMode="External"/><Relationship Id="rId500" Type="http://schemas.openxmlformats.org/officeDocument/2006/relationships/hyperlink" Target="mailto:dhtechvina@gmail.com" TargetMode="External"/><Relationship Id="rId5" Type="http://schemas.openxmlformats.org/officeDocument/2006/relationships/hyperlink" Target="mailto:tranthiailien@netcovn.com.vn;levanhoanh@netcovn.com.vn" TargetMode="External"/><Relationship Id="rId181" Type="http://schemas.openxmlformats.org/officeDocument/2006/relationships/hyperlink" Target="https://mail.google.com/mail/u/0/h/109cql3mn7yir/?&amp;cs=wh&amp;v=b&amp;to=rich-c.vn@hotmail.com" TargetMode="External"/><Relationship Id="rId237" Type="http://schemas.openxmlformats.org/officeDocument/2006/relationships/hyperlink" Target="mailto:minh-tuan.le@henkel.com;hai-truc.mai@henkel.com" TargetMode="External"/><Relationship Id="rId402" Type="http://schemas.openxmlformats.org/officeDocument/2006/relationships/hyperlink" Target="mailto:tragiang@Kureha-vietnam.com" TargetMode="External"/><Relationship Id="rId279" Type="http://schemas.openxmlformats.org/officeDocument/2006/relationships/hyperlink" Target="mailto:thaison@sai-tex.com" TargetMode="External"/><Relationship Id="rId444" Type="http://schemas.openxmlformats.org/officeDocument/2006/relationships/hyperlink" Target="mailto:afvn13@afirstvn.com" TargetMode="External"/><Relationship Id="rId486" Type="http://schemas.openxmlformats.org/officeDocument/2006/relationships/hyperlink" Target="mailto:bmt.fico@gmail.com" TargetMode="External"/><Relationship Id="rId43" Type="http://schemas.openxmlformats.org/officeDocument/2006/relationships/hyperlink" Target="https://mail.google.com/mail/u/0/h/1wpqyo7nn6n63/?&amp;cs=wh&amp;v=b&amp;to=tanduong.ktt@gmail.com" TargetMode="External"/><Relationship Id="rId139" Type="http://schemas.openxmlformats.org/officeDocument/2006/relationships/hyperlink" Target="mailto:aureole@abcd.com.vn" TargetMode="External"/><Relationship Id="rId290" Type="http://schemas.openxmlformats.org/officeDocument/2006/relationships/hyperlink" Target="mailto:vnshine.my@gmail.com" TargetMode="External"/><Relationship Id="rId304" Type="http://schemas.openxmlformats.org/officeDocument/2006/relationships/hyperlink" Target="mailto:thuhang2012@gmail.com" TargetMode="External"/><Relationship Id="rId346" Type="http://schemas.openxmlformats.org/officeDocument/2006/relationships/hyperlink" Target="mailto:phongnhansu.everpiadn@gmail.com" TargetMode="External"/><Relationship Id="rId388" Type="http://schemas.openxmlformats.org/officeDocument/2006/relationships/hyperlink" Target="mailto:ngoclan@Wacoal.com.vn" TargetMode="External"/><Relationship Id="rId85" Type="http://schemas.openxmlformats.org/officeDocument/2006/relationships/hyperlink" Target="http://www.google.com/url?q=http%3A%2F%2Fwww.szb.com.vn&amp;sa=D&amp;sntz=1&amp;usg=AFQjCNGQXTSqNVyfxEKpLS9TyzPY9iRVzA" TargetMode="External"/><Relationship Id="rId150" Type="http://schemas.openxmlformats.org/officeDocument/2006/relationships/hyperlink" Target="mailto:fn1@masterhome.com.vn;lelinh667@gmail.com" TargetMode="External"/><Relationship Id="rId192" Type="http://schemas.openxmlformats.org/officeDocument/2006/relationships/hyperlink" Target="http://www.google.com/url?q=http%3A%2F%2Fwww.hondaplus-vietnam.com.vn&amp;sa=D&amp;sntz=1&amp;usg=AFQjCNFhwmQqx43YrCKaonWjJQDZM8fAeQ" TargetMode="External"/><Relationship Id="rId206" Type="http://schemas.openxmlformats.org/officeDocument/2006/relationships/hyperlink" Target="http://www.google.com/url?q=http%3A%2F%2Ftungkuang.com.vn&amp;sa=D&amp;sntz=1&amp;usg=AFQjCNGAK8iZ7JSmDo5x9XcHD7ISoUFvWw" TargetMode="External"/><Relationship Id="rId413" Type="http://schemas.openxmlformats.org/officeDocument/2006/relationships/hyperlink" Target="mailto:accounting1@timber-ind.com" TargetMode="External"/><Relationship Id="rId248" Type="http://schemas.openxmlformats.org/officeDocument/2006/relationships/hyperlink" Target="http://www.google.com/url?q=http%3A%2F%2Fwww.sittovietnam.com&amp;sa=D&amp;sntz=1&amp;usg=AFQjCNEy8yNzKtiIFFv1LE_b9PCsyNvqCw" TargetMode="External"/><Relationship Id="rId455" Type="http://schemas.openxmlformats.org/officeDocument/2006/relationships/hyperlink" Target="mailto:tranthuthuy2509@gmail.com%20-%20Li&#234;n%20h&#7879;%20(C.Lan%20Ho&#7863;c%20C.Thu&#7927;)" TargetMode="External"/><Relationship Id="rId497" Type="http://schemas.openxmlformats.org/officeDocument/2006/relationships/hyperlink" Target="mailto:admin@tosg.com.vn" TargetMode="External"/><Relationship Id="rId12" Type="http://schemas.openxmlformats.org/officeDocument/2006/relationships/hyperlink" Target="http://www.furniweb.com.vn/" TargetMode="External"/><Relationship Id="rId108" Type="http://schemas.openxmlformats.org/officeDocument/2006/relationships/hyperlink" Target="mailto:ptgd@vnm.mabuchi-motor.co.jp;nam10604@vnm.mabuchi-motor.co.jp" TargetMode="External"/><Relationship Id="rId315" Type="http://schemas.openxmlformats.org/officeDocument/2006/relationships/hyperlink" Target="mailto:hh_syn@yahoo.com.vn" TargetMode="External"/><Relationship Id="rId357" Type="http://schemas.openxmlformats.org/officeDocument/2006/relationships/hyperlink" Target="http://www.tovico.vn/" TargetMode="External"/><Relationship Id="rId54" Type="http://schemas.openxmlformats.org/officeDocument/2006/relationships/hyperlink" Target="https://mail.google.com/mail/u/0/h/1wpqyo7nn6n63/?&amp;cs=wh&amp;v=b&amp;to=lequyen470@gmail.com" TargetMode="External"/><Relationship Id="rId96" Type="http://schemas.openxmlformats.org/officeDocument/2006/relationships/hyperlink" Target="mailto:kmcvnql@kmcchain-vn.com;kmcvnad@kmcchain-vn.com" TargetMode="External"/><Relationship Id="rId161" Type="http://schemas.openxmlformats.org/officeDocument/2006/relationships/hyperlink" Target="mailto:rpc.vn1@gmail.com" TargetMode="External"/><Relationship Id="rId217" Type="http://schemas.openxmlformats.org/officeDocument/2006/relationships/hyperlink" Target="mailto:bich_phuong@sansei-ind-vn.com" TargetMode="External"/><Relationship Id="rId399" Type="http://schemas.openxmlformats.org/officeDocument/2006/relationships/hyperlink" Target="mailto:dinhnhankt.1987@gmail.com" TargetMode="External"/><Relationship Id="rId259" Type="http://schemas.openxmlformats.org/officeDocument/2006/relationships/hyperlink" Target="mailto:wwvietnam2007@gmail.com" TargetMode="External"/><Relationship Id="rId424" Type="http://schemas.openxmlformats.org/officeDocument/2006/relationships/hyperlink" Target="mailto:admin1@vn.texchem-pack.com" TargetMode="External"/><Relationship Id="rId466" Type="http://schemas.openxmlformats.org/officeDocument/2006/relationships/hyperlink" Target="mailto:anh.ttt@nipponpaint.com.vn" TargetMode="External"/><Relationship Id="rId23" Type="http://schemas.openxmlformats.org/officeDocument/2006/relationships/hyperlink" Target="https://mail.google.com/mail/u/0/h/1s9jbifyijxtx/?&amp;cs=wh&amp;v=b&amp;to=HR@kotopvina.com" TargetMode="External"/><Relationship Id="rId119" Type="http://schemas.openxmlformats.org/officeDocument/2006/relationships/hyperlink" Target="mailto:xinghiepxaydung.bh@gmail.com" TargetMode="External"/><Relationship Id="rId270" Type="http://schemas.openxmlformats.org/officeDocument/2006/relationships/hyperlink" Target="mailto:0064nhat@fukuyama-goseivn.com;0256van@fukuyama-goseivn.com" TargetMode="External"/><Relationship Id="rId326" Type="http://schemas.openxmlformats.org/officeDocument/2006/relationships/hyperlink" Target="http://www.greatgentle.net/" TargetMode="External"/><Relationship Id="rId65" Type="http://schemas.openxmlformats.org/officeDocument/2006/relationships/hyperlink" Target="http://www.google.com/url?q=http%3A%2F%2Fwww.goldcoin-group.com&amp;sa=D&amp;sntz=1&amp;usg=AFQjCNGOb98d_oPmpA8uJTuOeX38Xb1ZmA" TargetMode="External"/><Relationship Id="rId130" Type="http://schemas.openxmlformats.org/officeDocument/2006/relationships/hyperlink" Target="mailto:nnanh@aureole-net.com.vn" TargetMode="External"/><Relationship Id="rId368" Type="http://schemas.openxmlformats.org/officeDocument/2006/relationships/hyperlink" Target="mailto:thaobui.sg@gmail.com" TargetMode="External"/><Relationship Id="rId172" Type="http://schemas.openxmlformats.org/officeDocument/2006/relationships/hyperlink" Target="https://mail.google.com/mail/u/0/h/109cql3mn7yir/?&amp;cs=wh&amp;v=b&amp;to=hang@toyoink-vn.com.vn" TargetMode="External"/><Relationship Id="rId228" Type="http://schemas.openxmlformats.org/officeDocument/2006/relationships/hyperlink" Target="mailto:uraipaint@yahoo.com;manhurai@gmail.com" TargetMode="External"/><Relationship Id="rId435" Type="http://schemas.openxmlformats.org/officeDocument/2006/relationships/hyperlink" Target="mailto:Sousson888@gmail.com" TargetMode="External"/><Relationship Id="rId477" Type="http://schemas.openxmlformats.org/officeDocument/2006/relationships/hyperlink" Target="mailto:hr@vn.fujikura.com;khanh.ha@vn.fujikura.com" TargetMode="External"/><Relationship Id="rId281" Type="http://schemas.openxmlformats.org/officeDocument/2006/relationships/hyperlink" Target="http://www.google.com/url?q=http%3A%2F%2Fwww.pro-visionsteel.com.vn&amp;sa=D&amp;sntz=1&amp;usg=AFQjCNGPHxexdJDK91aw-I56I6DqKGjQJg" TargetMode="External"/><Relationship Id="rId337" Type="http://schemas.openxmlformats.org/officeDocument/2006/relationships/hyperlink" Target="mailto:nguyenhoavina@yahoo.com.vn" TargetMode="External"/><Relationship Id="rId502" Type="http://schemas.openxmlformats.org/officeDocument/2006/relationships/hyperlink" Target="mailto:linhvan.ta@swarovski.com" TargetMode="External"/><Relationship Id="rId34" Type="http://schemas.openxmlformats.org/officeDocument/2006/relationships/hyperlink" Target="mailto:anhthu260505@yahoo.com.vn" TargetMode="External"/><Relationship Id="rId76" Type="http://schemas.openxmlformats.org/officeDocument/2006/relationships/hyperlink" Target="mailto:trang.tran@meggitt.com" TargetMode="External"/><Relationship Id="rId141" Type="http://schemas.openxmlformats.org/officeDocument/2006/relationships/hyperlink" Target="mailto:ngoctrang109@gmail.com;mydung1707@gmail.com" TargetMode="External"/><Relationship Id="rId379" Type="http://schemas.openxmlformats.org/officeDocument/2006/relationships/hyperlink" Target="mailto:nguyenmaisuong1110@gmail.com" TargetMode="External"/><Relationship Id="rId7" Type="http://schemas.openxmlformats.org/officeDocument/2006/relationships/hyperlink" Target="http://www.bhs.vn/" TargetMode="External"/><Relationship Id="rId183" Type="http://schemas.openxmlformats.org/officeDocument/2006/relationships/hyperlink" Target="mailto:ENQUIRY@KUMKANGVINA.COM;hongmai0519@gmail.com;huean14@gmail.com" TargetMode="External"/><Relationship Id="rId239" Type="http://schemas.openxmlformats.org/officeDocument/2006/relationships/hyperlink" Target="mailto:hungyihvn@gmail.com" TargetMode="External"/><Relationship Id="rId390" Type="http://schemas.openxmlformats.org/officeDocument/2006/relationships/hyperlink" Target="mailto:office@sankomoldvn.com" TargetMode="External"/><Relationship Id="rId404" Type="http://schemas.openxmlformats.org/officeDocument/2006/relationships/hyperlink" Target="mailto:info@tonphuongnam.com.vn" TargetMode="External"/><Relationship Id="rId446" Type="http://schemas.openxmlformats.org/officeDocument/2006/relationships/hyperlink" Target="mailto:nhansudeuckwoovn2015@gmail.com" TargetMode="External"/><Relationship Id="rId250" Type="http://schemas.openxmlformats.org/officeDocument/2006/relationships/hyperlink" Target="mailto:chithanh.nguyen@onsemi.com" TargetMode="External"/><Relationship Id="rId292" Type="http://schemas.openxmlformats.org/officeDocument/2006/relationships/hyperlink" Target="http://www.google.com/url?q=http%3A%2F%2Fwww.metecno.com.vn&amp;sa=D&amp;sntz=1&amp;usg=AFQjCNETEZad2Tw2NVDugyALP3Qnw9k22g" TargetMode="External"/><Relationship Id="rId306" Type="http://schemas.openxmlformats.org/officeDocument/2006/relationships/hyperlink" Target="mailto:xuyen.to@sanor-e.com" TargetMode="External"/><Relationship Id="rId488" Type="http://schemas.openxmlformats.org/officeDocument/2006/relationships/hyperlink" Target="mailto:nguyensaomai1980@gmail.com" TargetMode="External"/><Relationship Id="rId45" Type="http://schemas.openxmlformats.org/officeDocument/2006/relationships/hyperlink" Target="http://www.google.com/url?q=http%3A%2F%2Fwww.MPlogistics.vn&amp;sa=D&amp;sntz=1&amp;usg=AFQjCNFNZYcbjMQ75waTwd8EDzpcBfIAGw" TargetMode="External"/><Relationship Id="rId87" Type="http://schemas.openxmlformats.org/officeDocument/2006/relationships/hyperlink" Target="http://www.google.com/url?q=http%3A%2F%2Fwww.teijin-frontier.com.vn&amp;sa=D&amp;sntz=1&amp;usg=AFQjCNF-E_3bx6rBzTDHvOuJ9FLFmnPo5g" TargetMode="External"/><Relationship Id="rId110" Type="http://schemas.openxmlformats.org/officeDocument/2006/relationships/hyperlink" Target="https://mail.google.com/mail/u/0/h/109cql3mn7yir/?&amp;cs=wh&amp;v=b&amp;to=nhansu@rockteamvn.com" TargetMode="External"/><Relationship Id="rId348" Type="http://schemas.openxmlformats.org/officeDocument/2006/relationships/hyperlink" Target="mailto:khanhhang2012@gmail.com" TargetMode="External"/><Relationship Id="rId152" Type="http://schemas.openxmlformats.org/officeDocument/2006/relationships/hyperlink" Target="https://mail.google.com/mail/u/0/h/109cql3mn7yir/?&amp;cs=wh&amp;v=b&amp;to=hongha@magx.com.vn" TargetMode="External"/><Relationship Id="rId194" Type="http://schemas.openxmlformats.org/officeDocument/2006/relationships/hyperlink" Target="mailto:tien.tranthithien@nisshin.vn;thuy.phan@nisshin.vn;hoa.bui@nisshin.vn" TargetMode="External"/><Relationship Id="rId208" Type="http://schemas.openxmlformats.org/officeDocument/2006/relationships/hyperlink" Target="mailto:hrvinapoly@gmail.com" TargetMode="External"/><Relationship Id="rId415" Type="http://schemas.openxmlformats.org/officeDocument/2006/relationships/hyperlink" Target="mailto:chiankou@tokovt.com" TargetMode="External"/><Relationship Id="rId457" Type="http://schemas.openxmlformats.org/officeDocument/2006/relationships/hyperlink" Target="mailto:nnguyen@alltech.com;Vietnam@alltech.com" TargetMode="External"/><Relationship Id="rId261" Type="http://schemas.openxmlformats.org/officeDocument/2006/relationships/hyperlink" Target="mailto:dinhdung@muto.com.vn" TargetMode="External"/><Relationship Id="rId499" Type="http://schemas.openxmlformats.org/officeDocument/2006/relationships/hyperlink" Target="mailto:bichdn@tombow-tma.com.vn" TargetMode="External"/><Relationship Id="rId14" Type="http://schemas.openxmlformats.org/officeDocument/2006/relationships/hyperlink" Target="http://www.cargill.com.vn/" TargetMode="External"/><Relationship Id="rId56" Type="http://schemas.openxmlformats.org/officeDocument/2006/relationships/hyperlink" Target="http://www.aquavietnam.com.vn/" TargetMode="External"/><Relationship Id="rId317" Type="http://schemas.openxmlformats.org/officeDocument/2006/relationships/hyperlink" Target="mailto:bizwomanvietnam@gmail.com" TargetMode="External"/><Relationship Id="rId359" Type="http://schemas.openxmlformats.org/officeDocument/2006/relationships/hyperlink" Target="mailto:Vingal@vingal.com;Vutn@vingal.com" TargetMode="External"/><Relationship Id="rId98" Type="http://schemas.openxmlformats.org/officeDocument/2006/relationships/hyperlink" Target="http://www.suzuki.com.vn/" TargetMode="External"/><Relationship Id="rId121" Type="http://schemas.openxmlformats.org/officeDocument/2006/relationships/hyperlink" Target="mailto:Nhan@timbalink.vn;VNadmin2@timbalink.vn" TargetMode="External"/><Relationship Id="rId163" Type="http://schemas.openxmlformats.org/officeDocument/2006/relationships/hyperlink" Target="http://www.google.com/url?q=http%3A%2F%2Fwww.figla.co.jp&amp;sa=D&amp;sntz=1&amp;usg=AFQjCNH8yLQIVGs6Ywzqncq9cyWZuIUbWg" TargetMode="External"/><Relationship Id="rId219" Type="http://schemas.openxmlformats.org/officeDocument/2006/relationships/hyperlink" Target="mailto:dangha495@gmail.com" TargetMode="External"/><Relationship Id="rId370" Type="http://schemas.openxmlformats.org/officeDocument/2006/relationships/hyperlink" Target="http://www.olamgroup.com/" TargetMode="External"/><Relationship Id="rId426" Type="http://schemas.openxmlformats.org/officeDocument/2006/relationships/hyperlink" Target="mailto:hitechmould.pu@gmail.com" TargetMode="External"/><Relationship Id="rId230" Type="http://schemas.openxmlformats.org/officeDocument/2006/relationships/hyperlink" Target="mailto:van.ntp@sgc.com.vn;sales@sgc.com.vn&#160;" TargetMode="External"/><Relationship Id="rId468" Type="http://schemas.openxmlformats.org/officeDocument/2006/relationships/hyperlink" Target="mailto:araivietnam@sofiapack.com" TargetMode="External"/><Relationship Id="rId25" Type="http://schemas.openxmlformats.org/officeDocument/2006/relationships/hyperlink" Target="mailto:tongvu@johnsonwood.com.vn" TargetMode="External"/><Relationship Id="rId67" Type="http://schemas.openxmlformats.org/officeDocument/2006/relationships/hyperlink" Target="http://www.google.com/url?q=http%3A%2F%2Fwww.taekwang.co.kr%2F&amp;sa=D&amp;sntz=1&amp;usg=AFQjCNEH-nsFiDkL59O94skuZe0GnGsZxQ" TargetMode="External"/><Relationship Id="rId272" Type="http://schemas.openxmlformats.org/officeDocument/2006/relationships/hyperlink" Target="http://www.google.com/url?q=http%3A%2F%2Fwww.akzonobel.com&amp;sa=D&amp;sntz=1&amp;usg=AFQjCNEYKhfpDhXJyejCYJuZglxGGKRJUA" TargetMode="External"/><Relationship Id="rId328" Type="http://schemas.openxmlformats.org/officeDocument/2006/relationships/hyperlink" Target="mailto:vndnstock@mail.taya.com.tw;vndnpd@mail.taya.com.tw" TargetMode="External"/><Relationship Id="rId132" Type="http://schemas.openxmlformats.org/officeDocument/2006/relationships/hyperlink" Target="http://www.google.com/url?q=http%3A%2F%2Fwww.fujicopian.com%2F&amp;sa=D&amp;sntz=1&amp;usg=AFQjCNENhQEliNbstTpSQnbqnMZlt_eSDg" TargetMode="External"/><Relationship Id="rId174" Type="http://schemas.openxmlformats.org/officeDocument/2006/relationships/hyperlink" Target="mailto:vnnok@nok.com.vn;ho_nh@nok.com.vn" TargetMode="External"/><Relationship Id="rId381" Type="http://schemas.openxmlformats.org/officeDocument/2006/relationships/hyperlink" Target="mailto:thuylinh@ohtavn.com" TargetMode="External"/><Relationship Id="rId241" Type="http://schemas.openxmlformats.org/officeDocument/2006/relationships/hyperlink" Target="mailto:hoaihuyen.tl8k29@gmail.com" TargetMode="External"/><Relationship Id="rId437" Type="http://schemas.openxmlformats.org/officeDocument/2006/relationships/hyperlink" Target="mailto:doanngocminhtam@yahoo.com" TargetMode="External"/><Relationship Id="rId479" Type="http://schemas.openxmlformats.org/officeDocument/2006/relationships/hyperlink" Target="mailto:lehong1982128@yahoo.com.vn" TargetMode="External"/><Relationship Id="rId36" Type="http://schemas.openxmlformats.org/officeDocument/2006/relationships/hyperlink" Target="https://mail.google.com/mail/u/0/h/1s9jbifyijxtx/?&amp;cs=wh&amp;v=b&amp;to=dinhhuong@loteco.com.vn" TargetMode="External"/><Relationship Id="rId283" Type="http://schemas.openxmlformats.org/officeDocument/2006/relationships/hyperlink" Target="mailto:svc-hr@schaeffler.com;NGOLAN@schaeffler.com" TargetMode="External"/><Relationship Id="rId339" Type="http://schemas.openxmlformats.org/officeDocument/2006/relationships/hyperlink" Target="mailto:contact@wonderfarmonline.com" TargetMode="External"/><Relationship Id="rId490" Type="http://schemas.openxmlformats.org/officeDocument/2006/relationships/hyperlink" Target="mailto:info@gcfood.com.vn" TargetMode="External"/><Relationship Id="rId504" Type="http://schemas.openxmlformats.org/officeDocument/2006/relationships/printerSettings" Target="../printerSettings/printerSettings7.bin"/><Relationship Id="rId78" Type="http://schemas.openxmlformats.org/officeDocument/2006/relationships/hyperlink" Target="http://www.ajinomoto.com.vn/" TargetMode="External"/><Relationship Id="rId101" Type="http://schemas.openxmlformats.org/officeDocument/2006/relationships/hyperlink" Target="mailto:ngthuynhuy@kotobuki-sea.com" TargetMode="External"/><Relationship Id="rId143" Type="http://schemas.openxmlformats.org/officeDocument/2006/relationships/hyperlink" Target="mailto:KIMCHI@GOLDENCOMPANY.COM.VN" TargetMode="External"/><Relationship Id="rId185" Type="http://schemas.openxmlformats.org/officeDocument/2006/relationships/hyperlink" Target="http://www.google.com/url?q=http%3A%2F%2Fwww.silkvietnam.net%2F&amp;sa=D&amp;sntz=1&amp;usg=AFQjCNFyy3hp7lv5I1ClV8P-oDGVjoE3JQ" TargetMode="External"/><Relationship Id="rId350" Type="http://schemas.openxmlformats.org/officeDocument/2006/relationships/hyperlink" Target="mailto:hr@vinhtruongphat.com" TargetMode="External"/><Relationship Id="rId406" Type="http://schemas.openxmlformats.org/officeDocument/2006/relationships/hyperlink" Target="mailto:vnadmin1@timbalink.vn" TargetMode="External"/><Relationship Id="rId9" Type="http://schemas.openxmlformats.org/officeDocument/2006/relationships/hyperlink" Target="http://www.sonadezianbinh.com.vn/" TargetMode="External"/><Relationship Id="rId210" Type="http://schemas.openxmlformats.org/officeDocument/2006/relationships/hyperlink" Target="mailto:dao@vinastardiamond.com;ass.pa@vinastardiamond.com" TargetMode="External"/><Relationship Id="rId392" Type="http://schemas.openxmlformats.org/officeDocument/2006/relationships/hyperlink" Target="mailto:minhnguyet@tci-web.co.jp;ngocbich@tci-web.co.jp" TargetMode="External"/><Relationship Id="rId448" Type="http://schemas.openxmlformats.org/officeDocument/2006/relationships/hyperlink" Target="mailto:haishinhan@gmail.com" TargetMode="External"/><Relationship Id="rId252" Type="http://schemas.openxmlformats.org/officeDocument/2006/relationships/hyperlink" Target="http://www.google.com/url?q=http%3A%2F%2Fwww.mhe.vn&amp;sa=D&amp;sntz=1&amp;usg=AFQjCNGi99_WvQ4YEYKPevaQzn4QtDXPqg" TargetMode="External"/><Relationship Id="rId294" Type="http://schemas.openxmlformats.org/officeDocument/2006/relationships/hyperlink" Target="mailto:donatonvn@gmail.com" TargetMode="External"/><Relationship Id="rId308" Type="http://schemas.openxmlformats.org/officeDocument/2006/relationships/hyperlink" Target="mailto:Thuy.Le@ppg.com;hnguyen@ppg.com" TargetMode="External"/><Relationship Id="rId47" Type="http://schemas.openxmlformats.org/officeDocument/2006/relationships/hyperlink" Target="mailto:ptnanh@fcv.fujitsu.com;ldvinh@fcv.fujitsu.com" TargetMode="External"/><Relationship Id="rId89" Type="http://schemas.openxmlformats.org/officeDocument/2006/relationships/hyperlink" Target="mailto:minhha@fumakilla.vn" TargetMode="External"/><Relationship Id="rId112" Type="http://schemas.openxmlformats.org/officeDocument/2006/relationships/hyperlink" Target="mailto:nhutrang@vnmatsuya.com" TargetMode="External"/><Relationship Id="rId154" Type="http://schemas.openxmlformats.org/officeDocument/2006/relationships/hyperlink" Target="http://www.google.com/url?q=http%3A%2F%2Fwww.vpcomponentsvn.bizz.vn%2F&amp;sa=D&amp;sntz=1&amp;usg=AFQjCNGQ-kLsSidWEFFfiUVV9pP4IqqIBw" TargetMode="External"/><Relationship Id="rId361" Type="http://schemas.openxmlformats.org/officeDocument/2006/relationships/hyperlink" Target="mailto:docambh@vnn.vn;oanhtnm@gmail.com" TargetMode="External"/><Relationship Id="rId196" Type="http://schemas.openxmlformats.org/officeDocument/2006/relationships/hyperlink" Target="mailto:hoalai@tomeigroup.com" TargetMode="External"/><Relationship Id="rId417" Type="http://schemas.openxmlformats.org/officeDocument/2006/relationships/hyperlink" Target="mailto:dongnai@casumina.com.vn" TargetMode="External"/><Relationship Id="rId459" Type="http://schemas.openxmlformats.org/officeDocument/2006/relationships/hyperlink" Target="mailto:Depe@hcm.vnn.vn" TargetMode="External"/><Relationship Id="rId16" Type="http://schemas.openxmlformats.org/officeDocument/2006/relationships/hyperlink" Target="mailto:carlosshu@homnreen-vn.com" TargetMode="External"/><Relationship Id="rId221" Type="http://schemas.openxmlformats.org/officeDocument/2006/relationships/hyperlink" Target="http://www.google.com/url?q=http%3A%2F%2Fen.shiogaiseikivietnam.com%2F&amp;sa=D&amp;sntz=1&amp;usg=AFQjCNGTheIYgP0-8kFo0RRS8gvg4l2z5A" TargetMode="External"/><Relationship Id="rId263" Type="http://schemas.openxmlformats.org/officeDocument/2006/relationships/hyperlink" Target="mailto:namung.vn@gmail.com" TargetMode="External"/><Relationship Id="rId319" Type="http://schemas.openxmlformats.org/officeDocument/2006/relationships/hyperlink" Target="mailto:diep.ht@adms.com.vn;phuoc.ph@adms.com.vn" TargetMode="External"/><Relationship Id="rId470" Type="http://schemas.openxmlformats.org/officeDocument/2006/relationships/hyperlink" Target="mailto:administration@vietnam-gojo.com" TargetMode="External"/><Relationship Id="rId58" Type="http://schemas.openxmlformats.org/officeDocument/2006/relationships/hyperlink" Target="https://mail.google.com/mail/u/0/h/1wpqyo7nn6n63/?&amp;cs=wh&amp;v=b&amp;to=docambh@vnn.vn" TargetMode="External"/><Relationship Id="rId123" Type="http://schemas.openxmlformats.org/officeDocument/2006/relationships/hyperlink" Target="https://mail.google.com/mail/u/0/h/109cql3mn7yir/?&amp;cs=wh&amp;v=b&amp;to=xmtbmt@gmail.com" TargetMode="External"/><Relationship Id="rId330" Type="http://schemas.openxmlformats.org/officeDocument/2006/relationships/hyperlink" Target="mailto:ysk@hcm.vnn.vn" TargetMode="External"/><Relationship Id="rId165" Type="http://schemas.openxmlformats.org/officeDocument/2006/relationships/hyperlink" Target="mailto:thily.kieu@valspar.com;thanhlinh.pham@valspar.com" TargetMode="External"/><Relationship Id="rId372" Type="http://schemas.openxmlformats.org/officeDocument/2006/relationships/hyperlink" Target="mailto:shyange2007@yahoo.com.tw;hoanggiahan452@yahoo.com" TargetMode="External"/><Relationship Id="rId428" Type="http://schemas.openxmlformats.org/officeDocument/2006/relationships/hyperlink" Target="mailto:pu@boramtek.com" TargetMode="External"/><Relationship Id="rId232" Type="http://schemas.openxmlformats.org/officeDocument/2006/relationships/hyperlink" Target="mailto:phuongnhiliz@yahoo.com" TargetMode="External"/><Relationship Id="rId274" Type="http://schemas.openxmlformats.org/officeDocument/2006/relationships/hyperlink" Target="mailto:l.q-khanh@kk-sakaguchi.co.jp" TargetMode="External"/><Relationship Id="rId481" Type="http://schemas.openxmlformats.org/officeDocument/2006/relationships/hyperlink" Target="mailto:nhanaco@vnn.vn;ttt1963@gmail.com" TargetMode="External"/><Relationship Id="rId27" Type="http://schemas.openxmlformats.org/officeDocument/2006/relationships/hyperlink" Target="http://www.tonphuongnam.com.vn/" TargetMode="External"/><Relationship Id="rId69" Type="http://schemas.openxmlformats.org/officeDocument/2006/relationships/hyperlink" Target="http://www.google.com/url?q=http%3A%2F%2Fkirby.vn&amp;sa=D&amp;sntz=1&amp;usg=AFQjCNFdUTK0k8096_WPS9IJwNIkd3pTTQ" TargetMode="External"/><Relationship Id="rId134" Type="http://schemas.openxmlformats.org/officeDocument/2006/relationships/hyperlink" Target="http://www.google.com/url?q=http%3A%2F%2Fwww.smalupack.com&amp;sa=D&amp;sntz=1&amp;usg=AFQjCNEf6iPVpYtlPQVkaeh6S5y-rk6Eyg" TargetMode="External"/><Relationship Id="rId80" Type="http://schemas.openxmlformats.org/officeDocument/2006/relationships/hyperlink" Target="mailto:mailan231085@yahoo.com" TargetMode="External"/><Relationship Id="rId176" Type="http://schemas.openxmlformats.org/officeDocument/2006/relationships/hyperlink" Target="https://mail.google.com/mail/u/0/h/109cql3mn7yir/?&amp;cs=wh&amp;v=b&amp;to=hoahuynhduong@yahoo.com" TargetMode="External"/><Relationship Id="rId341" Type="http://schemas.openxmlformats.org/officeDocument/2006/relationships/hyperlink" Target="mailto:bhs@bhs.vn;ducnb@bhs.vn" TargetMode="External"/><Relationship Id="rId383" Type="http://schemas.openxmlformats.org/officeDocument/2006/relationships/hyperlink" Target="mailto:n_d_nhu_vy@naxis.co.jp" TargetMode="External"/><Relationship Id="rId439" Type="http://schemas.openxmlformats.org/officeDocument/2006/relationships/hyperlink" Target="mailto:nguyencodona@yahoo.com.vn" TargetMode="External"/><Relationship Id="rId201" Type="http://schemas.openxmlformats.org/officeDocument/2006/relationships/hyperlink" Target="mailto:Vy.Bui@bluescopesteel.com" TargetMode="External"/><Relationship Id="rId243" Type="http://schemas.openxmlformats.org/officeDocument/2006/relationships/hyperlink" Target="mailto:asy@asy1988.com;ngthoang@gmail.com" TargetMode="External"/><Relationship Id="rId285" Type="http://schemas.openxmlformats.org/officeDocument/2006/relationships/hyperlink" Target="mailto:vothuyliendona@gmail.com&#160;" TargetMode="External"/><Relationship Id="rId450" Type="http://schemas.openxmlformats.org/officeDocument/2006/relationships/hyperlink" Target="mailto:Linhanh0802@yahoo.com;Quachlapco@gmail.com" TargetMode="External"/><Relationship Id="rId38" Type="http://schemas.openxmlformats.org/officeDocument/2006/relationships/hyperlink" Target="mailto:hr@sketch-interior.com" TargetMode="External"/><Relationship Id="rId103" Type="http://schemas.openxmlformats.org/officeDocument/2006/relationships/hyperlink" Target="mailto:tranthithanhxuan@pierre-fabre.vn" TargetMode="External"/><Relationship Id="rId310" Type="http://schemas.openxmlformats.org/officeDocument/2006/relationships/hyperlink" Target="mailto:admin.vn@amata.com" TargetMode="External"/><Relationship Id="rId492" Type="http://schemas.openxmlformats.org/officeDocument/2006/relationships/hyperlink" Target="mailto:sadakim@hcm.vnn.vn" TargetMode="External"/><Relationship Id="rId91" Type="http://schemas.openxmlformats.org/officeDocument/2006/relationships/hyperlink" Target="mailto:lmhuong@thaikodama-vn.com" TargetMode="External"/><Relationship Id="rId145" Type="http://schemas.openxmlformats.org/officeDocument/2006/relationships/hyperlink" Target="mailto:haiyen@Choicetape.com;ChoiceProTech@gmail.com" TargetMode="External"/><Relationship Id="rId187" Type="http://schemas.openxmlformats.org/officeDocument/2006/relationships/hyperlink" Target="http://www.google.com/url?q=http%3A%2F%2Fwww.daitoh-vietnam.com&amp;sa=D&amp;sntz=1&amp;usg=AFQjCNE4MGWbFdRfONEOULerSpWsHwev9A" TargetMode="External"/><Relationship Id="rId352" Type="http://schemas.openxmlformats.org/officeDocument/2006/relationships/hyperlink" Target="mailto:hr@ymyceramic.com.vn" TargetMode="External"/><Relationship Id="rId394" Type="http://schemas.openxmlformats.org/officeDocument/2006/relationships/hyperlink" Target="mailto:ly.salesvmt@gmail.com" TargetMode="External"/><Relationship Id="rId408" Type="http://schemas.openxmlformats.org/officeDocument/2006/relationships/hyperlink" Target="mailto:hanvietplastic@yahoo.com" TargetMode="External"/><Relationship Id="rId212" Type="http://schemas.openxmlformats.org/officeDocument/2006/relationships/hyperlink" Target="http://www.google.com/url?q=http%3A%2F%2Fwww.fukuvi-vn.com&amp;sa=D&amp;sntz=1&amp;usg=AFQjCNGfuuO849CvelhGnw0G5f6le6EnFw" TargetMode="External"/><Relationship Id="rId254" Type="http://schemas.openxmlformats.org/officeDocument/2006/relationships/hyperlink" Target="mailto:ehomervietnam@yahoo.com.vn" TargetMode="External"/><Relationship Id="rId49" Type="http://schemas.openxmlformats.org/officeDocument/2006/relationships/hyperlink" Target="http://www.google.com/url?q=http%3A%2F%2Fwww.netcovn.com.vn%2F&amp;sa=D&amp;sntz=1&amp;usg=AFQjCNEKvkmKwPmL1od9z1j_zl-4zYM_7A" TargetMode="External"/><Relationship Id="rId114" Type="http://schemas.openxmlformats.org/officeDocument/2006/relationships/hyperlink" Target="mailto:namung.vn@gmail.com;lengoc.0711@yahoo.com.vn" TargetMode="External"/><Relationship Id="rId296" Type="http://schemas.openxmlformats.org/officeDocument/2006/relationships/hyperlink" Target="http://tinnghiaip.com.vn/" TargetMode="External"/><Relationship Id="rId461" Type="http://schemas.openxmlformats.org/officeDocument/2006/relationships/hyperlink" Target="mailto:kieuoanh@mappacific.com" TargetMode="External"/><Relationship Id="rId60" Type="http://schemas.openxmlformats.org/officeDocument/2006/relationships/hyperlink" Target="http://www.google.com/url?q=http%3A%2F%2Fbetongbienhoa.com.vn&amp;sa=D&amp;sntz=1&amp;usg=AFQjCNFPnSLYik26iii9u01Cm2TeBQHMog" TargetMode="External"/><Relationship Id="rId156" Type="http://schemas.openxmlformats.org/officeDocument/2006/relationships/hyperlink" Target="https://mail.google.com/mail/u/0/h/109cql3mn7yir/?&amp;cs=wh&amp;v=b&amp;to=information@starprintvn.com" TargetMode="External"/><Relationship Id="rId198" Type="http://schemas.openxmlformats.org/officeDocument/2006/relationships/hyperlink" Target="mailto:nguyenhuyen@shinwavn.com" TargetMode="External"/><Relationship Id="rId321" Type="http://schemas.openxmlformats.org/officeDocument/2006/relationships/hyperlink" Target="http://swarovski.com/" TargetMode="External"/><Relationship Id="rId363" Type="http://schemas.openxmlformats.org/officeDocument/2006/relationships/hyperlink" Target="mailto:info@hyundainamviet.com.vn" TargetMode="External"/><Relationship Id="rId419" Type="http://schemas.openxmlformats.org/officeDocument/2006/relationships/hyperlink" Target="mailto:qt-quantrtn@quatest3.com.vn" TargetMode="External"/><Relationship Id="rId223" Type="http://schemas.openxmlformats.org/officeDocument/2006/relationships/hyperlink" Target="mailto:thuy.nguyen@daikanvn.com" TargetMode="External"/><Relationship Id="rId430" Type="http://schemas.openxmlformats.org/officeDocument/2006/relationships/hyperlink" Target="mailto:winnerbagsvn@vnn.vn" TargetMode="External"/><Relationship Id="rId18" Type="http://schemas.openxmlformats.org/officeDocument/2006/relationships/hyperlink" Target="mailto:duchieuunitek@yahoo.com.vn" TargetMode="External"/><Relationship Id="rId265" Type="http://schemas.openxmlformats.org/officeDocument/2006/relationships/hyperlink" Target="mailto:thiencancu2008@yahoo.com.vn" TargetMode="External"/><Relationship Id="rId472" Type="http://schemas.openxmlformats.org/officeDocument/2006/relationships/hyperlink" Target="mailto:pham-thao@gr.sei.co.jp" TargetMode="External"/><Relationship Id="rId125" Type="http://schemas.openxmlformats.org/officeDocument/2006/relationships/hyperlink" Target="http://www.nhatnamco.com/" TargetMode="External"/><Relationship Id="rId167" Type="http://schemas.openxmlformats.org/officeDocument/2006/relationships/hyperlink" Target="https://mail.google.com/mail/u/0/h/1gzoa7b2p1q00/?&amp;cs=wh&amp;v=b&amp;to=accountant@v-i-production.com" TargetMode="External"/><Relationship Id="rId332" Type="http://schemas.openxmlformats.org/officeDocument/2006/relationships/hyperlink" Target="mailto:kha@dongjintextile.com.vn" TargetMode="External"/><Relationship Id="rId374" Type="http://schemas.openxmlformats.org/officeDocument/2006/relationships/hyperlink" Target="http://www.google.com/url?q=http%3A%2F%2Fsochemvn.com%2F&amp;sa=D&amp;sntz=1&amp;usg=AFQjCNHdZ-H3NKMqhK9ch98fm6z6Qbb91Q" TargetMode="External"/><Relationship Id="rId71" Type="http://schemas.openxmlformats.org/officeDocument/2006/relationships/hyperlink" Target="mailto:uplvn.admin@uniphos.com" TargetMode="External"/><Relationship Id="rId234" Type="http://schemas.openxmlformats.org/officeDocument/2006/relationships/hyperlink" Target="mailto:phuongnhiteresa84@yahoo.com;nttuan@spd.com.vn" TargetMode="External"/><Relationship Id="rId2" Type="http://schemas.openxmlformats.org/officeDocument/2006/relationships/hyperlink" Target="http://www.tonphuongnam.com.vn/" TargetMode="External"/><Relationship Id="rId29" Type="http://schemas.openxmlformats.org/officeDocument/2006/relationships/hyperlink" Target="mailto:hong021086@gmail.com" TargetMode="External"/><Relationship Id="rId276" Type="http://schemas.openxmlformats.org/officeDocument/2006/relationships/hyperlink" Target="mailto:phuongbinhkt90@gmail.com" TargetMode="External"/><Relationship Id="rId441" Type="http://schemas.openxmlformats.org/officeDocument/2006/relationships/hyperlink" Target="mailto:Dinh.Hoan@dskorea.com" TargetMode="External"/><Relationship Id="rId483" Type="http://schemas.openxmlformats.org/officeDocument/2006/relationships/hyperlink" Target="mailto:tranthuy1975@idongsung.com;lehvananh@gmail.com;hoanganh@idongsung.com" TargetMode="External"/><Relationship Id="rId40" Type="http://schemas.openxmlformats.org/officeDocument/2006/relationships/hyperlink" Target="mailto:LICOGI9.CO.LTD@gmail.com;huonggiangcg9@gmail.com;kimanhcg9@gmail.com" TargetMode="External"/><Relationship Id="rId136" Type="http://schemas.openxmlformats.org/officeDocument/2006/relationships/hyperlink" Target="https://mail.google.com/mail/u/0/h/azv7q359jch7/?&amp;cs=wh&amp;v=b&amp;to=wzpaint@gmail.com" TargetMode="External"/><Relationship Id="rId178" Type="http://schemas.openxmlformats.org/officeDocument/2006/relationships/hyperlink" Target="mailto:Perrinvietnam@yahoo.com;dinh@perrinparis.com" TargetMode="External"/><Relationship Id="rId301" Type="http://schemas.openxmlformats.org/officeDocument/2006/relationships/hyperlink" Target="mailto:fujikawa@okamotovn.com" TargetMode="External"/><Relationship Id="rId343" Type="http://schemas.openxmlformats.org/officeDocument/2006/relationships/hyperlink" Target="http://www.google.com/url?q=http%3A%2F%2Fwww.vinafilter.co&amp;sa=D&amp;sntz=1&amp;usg=AFQjCNEMxH5h6PcSoK9oF4xYWspBg7hJLg" TargetMode="External"/><Relationship Id="rId82" Type="http://schemas.openxmlformats.org/officeDocument/2006/relationships/hyperlink" Target="mailto:haittd1975@yahoo.com&#160;;honguyenthao287@gmail.com;ketoan.ttd2012@gmail.com" TargetMode="External"/><Relationship Id="rId203" Type="http://schemas.openxmlformats.org/officeDocument/2006/relationships/hyperlink" Target="mailto:yanchen108@gmail.com" TargetMode="External"/><Relationship Id="rId385" Type="http://schemas.openxmlformats.org/officeDocument/2006/relationships/hyperlink" Target="mailto:nphuong13@gmail.com" TargetMode="External"/><Relationship Id="rId245" Type="http://schemas.openxmlformats.org/officeDocument/2006/relationships/hyperlink" Target="mailto:linhpham@esanastrivn.com" TargetMode="External"/><Relationship Id="rId287" Type="http://schemas.openxmlformats.org/officeDocument/2006/relationships/hyperlink" Target="http://www.google.com/url?q=http%3A%2F%2Fseahvina.com.vn&amp;sa=D&amp;sntz=1&amp;usg=AFQjCNEN7qx1glJkkKfC91yLjWtf3VODpQ" TargetMode="External"/><Relationship Id="rId410" Type="http://schemas.openxmlformats.org/officeDocument/2006/relationships/hyperlink" Target="mailto:vrbt@rainbow-trust.com.tw&#160;" TargetMode="External"/><Relationship Id="rId452" Type="http://schemas.openxmlformats.org/officeDocument/2006/relationships/hyperlink" Target="mailto:phamthithuy0703@gmail.com" TargetMode="External"/><Relationship Id="rId494" Type="http://schemas.openxmlformats.org/officeDocument/2006/relationships/hyperlink" Target="mailto:bimecovnn@gmail.com" TargetMode="External"/><Relationship Id="rId105" Type="http://schemas.openxmlformats.org/officeDocument/2006/relationships/hyperlink" Target="mailto:osv_2@okenvn.com" TargetMode="External"/><Relationship Id="rId147" Type="http://schemas.openxmlformats.org/officeDocument/2006/relationships/hyperlink" Target="mailto:qingshanwood03@gmail.com" TargetMode="External"/><Relationship Id="rId312" Type="http://schemas.openxmlformats.org/officeDocument/2006/relationships/hyperlink" Target="mailto:dongnaioxy@gmail.com" TargetMode="External"/><Relationship Id="rId354" Type="http://schemas.openxmlformats.org/officeDocument/2006/relationships/hyperlink" Target="mailto:dongnaibranch@phutai.com.vn;chuthian160587@gmail.com" TargetMode="External"/><Relationship Id="rId51" Type="http://schemas.openxmlformats.org/officeDocument/2006/relationships/hyperlink" Target="mailto:le.hongnghia@yahoo.com;buivucamlinh@gmail.com" TargetMode="External"/><Relationship Id="rId93" Type="http://schemas.openxmlformats.org/officeDocument/2006/relationships/hyperlink" Target="https://mail.google.com/mail/u/0/h/109cql3mn7yir/?&amp;cs=wh&amp;v=b&amp;to=korex.pkt@gmail.com" TargetMode="External"/><Relationship Id="rId189" Type="http://schemas.openxmlformats.org/officeDocument/2006/relationships/hyperlink" Target="https://mail.google.com/mail/u/0/h/109cql3mn7yir/?&amp;cs=wh&amp;v=b&amp;to=luyenvu@lovetex.com.tw" TargetMode="External"/><Relationship Id="rId396" Type="http://schemas.openxmlformats.org/officeDocument/2006/relationships/hyperlink" Target="mailto:nhan.truong@epe.com.vn" TargetMode="External"/><Relationship Id="rId214" Type="http://schemas.openxmlformats.org/officeDocument/2006/relationships/hyperlink" Target="http://www.google.com/url?q=http%3A%2F%2Fwww.housefoods.com.vn%2F&amp;sa=D&amp;sntz=1&amp;usg=AFQjCNESlfOEKZO273QaJPB9h-Z9DWP05w" TargetMode="External"/><Relationship Id="rId256" Type="http://schemas.openxmlformats.org/officeDocument/2006/relationships/hyperlink" Target="mailto:luckystarplast@gmail.com" TargetMode="External"/><Relationship Id="rId298" Type="http://schemas.openxmlformats.org/officeDocument/2006/relationships/hyperlink" Target="http://www.friwo.com/" TargetMode="External"/><Relationship Id="rId421" Type="http://schemas.openxmlformats.org/officeDocument/2006/relationships/hyperlink" Target="mailto:anhthi@tokovt.com;chiankou@tokovt.com" TargetMode="External"/><Relationship Id="rId463" Type="http://schemas.openxmlformats.org/officeDocument/2006/relationships/hyperlink" Target="mailto:honglinhdn@gmail.com" TargetMode="External"/><Relationship Id="rId116" Type="http://schemas.openxmlformats.org/officeDocument/2006/relationships/hyperlink" Target="https://mail.google.com/mail/u/0/h/109cql3mn7yir/?&amp;cs=wh&amp;v=b&amp;to=sadakim@hcm.vnn.vn" TargetMode="External"/><Relationship Id="rId158" Type="http://schemas.openxmlformats.org/officeDocument/2006/relationships/hyperlink" Target="mailto:ngoctam@namyangvn.com;mylinh@namyangvn.com" TargetMode="External"/><Relationship Id="rId323" Type="http://schemas.openxmlformats.org/officeDocument/2006/relationships/hyperlink" Target="http://www.laube-vn.com/" TargetMode="External"/><Relationship Id="rId20" Type="http://schemas.openxmlformats.org/officeDocument/2006/relationships/hyperlink" Target="mailto:vrbt@rainbow-trust.com.tw" TargetMode="External"/><Relationship Id="rId62" Type="http://schemas.openxmlformats.org/officeDocument/2006/relationships/hyperlink" Target="https://mail.google.com/mail/u/0/h/1wpqyo7nn6n63/?&amp;cs=wh&amp;v=b&amp;to=byhcsh@hanmail.net" TargetMode="External"/><Relationship Id="rId365" Type="http://schemas.openxmlformats.org/officeDocument/2006/relationships/hyperlink" Target="http://www.lucquan.vn/" TargetMode="External"/><Relationship Id="rId225" Type="http://schemas.openxmlformats.org/officeDocument/2006/relationships/hyperlink" Target="http://www.google.com/url?q=http%3A%2F%2Fwww.hossack.com.vn&amp;sa=D&amp;sntz=1&amp;usg=AFQjCNFBbYObUB9Xz5roi9bEAcAJy9mfPw" TargetMode="External"/><Relationship Id="rId267" Type="http://schemas.openxmlformats.org/officeDocument/2006/relationships/hyperlink" Target="mailto:iwaki_vn@hcm.vnn.vn" TargetMode="External"/><Relationship Id="rId432" Type="http://schemas.openxmlformats.org/officeDocument/2006/relationships/hyperlink" Target="mailto:marketing@sonadezi.com.vn" TargetMode="External"/><Relationship Id="rId474" Type="http://schemas.openxmlformats.org/officeDocument/2006/relationships/hyperlink" Target="mailto:wahsin96@yahoo.com" TargetMode="External"/><Relationship Id="rId127" Type="http://schemas.openxmlformats.org/officeDocument/2006/relationships/hyperlink" Target="http://www.google.com/url?q=http%3A%2F%2Fmappacific.com&amp;sa=D&amp;sntz=1&amp;usg=AFQjCNHqjk6s3luQs2p8SyNe5yYOXlJLcA" TargetMode="External"/><Relationship Id="rId10" Type="http://schemas.openxmlformats.org/officeDocument/2006/relationships/hyperlink" Target="mailto:general@trunet.com.vn" TargetMode="External"/><Relationship Id="rId31" Type="http://schemas.openxmlformats.org/officeDocument/2006/relationships/hyperlink" Target="mailto:jwhan@hanschemtek.com" TargetMode="External"/><Relationship Id="rId52" Type="http://schemas.openxmlformats.org/officeDocument/2006/relationships/hyperlink" Target="mailto:huynhthitruclinh2057@gmail.com" TargetMode="External"/><Relationship Id="rId73" Type="http://schemas.openxmlformats.org/officeDocument/2006/relationships/hyperlink" Target="mailto:svc-hr@schaeffler.com;hang.truong@schaeffler.com" TargetMode="External"/><Relationship Id="rId94" Type="http://schemas.openxmlformats.org/officeDocument/2006/relationships/hyperlink" Target="mailto:thamycocadivi@gmail.com" TargetMode="External"/><Relationship Id="rId148" Type="http://schemas.openxmlformats.org/officeDocument/2006/relationships/hyperlink" Target="https://mail.google.com/mail/u/0/h/109cql3mn7yir/?&amp;cs=wh&amp;v=b&amp;to=vrbt@rainbow-trust.com.tw" TargetMode="External"/><Relationship Id="rId169" Type="http://schemas.openxmlformats.org/officeDocument/2006/relationships/hyperlink" Target="https://mail.google.com/mail/u/0/h/109cql3mn7yir/?&amp;cs=wh&amp;v=b&amp;to=nhung@niccachemical.com" TargetMode="External"/><Relationship Id="rId334" Type="http://schemas.openxmlformats.org/officeDocument/2006/relationships/hyperlink" Target="mailto:thanhlong.acc@gmail.com" TargetMode="External"/><Relationship Id="rId355" Type="http://schemas.openxmlformats.org/officeDocument/2006/relationships/hyperlink" Target="http://phutai.com.vn/" TargetMode="External"/><Relationship Id="rId376" Type="http://schemas.openxmlformats.org/officeDocument/2006/relationships/hyperlink" Target="mailto:info@cokhidongnai.vn;dangthaimai@cokhidongnai.vn" TargetMode="External"/><Relationship Id="rId397" Type="http://schemas.openxmlformats.org/officeDocument/2006/relationships/hyperlink" Target="mailto:thao.le@epe.com.vn;nhan.truong@epe.com.vn" TargetMode="External"/><Relationship Id="rId4" Type="http://schemas.openxmlformats.org/officeDocument/2006/relationships/hyperlink" Target="http://www.szb.com.vn/" TargetMode="External"/><Relationship Id="rId180" Type="http://schemas.openxmlformats.org/officeDocument/2006/relationships/hyperlink" Target="mailto:trang.np@toshiba-tipa.com.vn" TargetMode="External"/><Relationship Id="rId215" Type="http://schemas.openxmlformats.org/officeDocument/2006/relationships/hyperlink" Target="http://www.google.com/url?q=http%3A%2F%2Fwww.bassday.co.jp&amp;sa=D&amp;sntz=1&amp;usg=AFQjCNETwHxUwoKRdVH8kS5s-qQbOqHIGw" TargetMode="External"/><Relationship Id="rId236" Type="http://schemas.openxmlformats.org/officeDocument/2006/relationships/hyperlink" Target="mailto:doan.nhuthang@kobelco.com" TargetMode="External"/><Relationship Id="rId257" Type="http://schemas.openxmlformats.org/officeDocument/2006/relationships/hyperlink" Target="mailto:hasungvn@vnn.vn;hoacat1303@gmail.com" TargetMode="External"/><Relationship Id="rId278" Type="http://schemas.openxmlformats.org/officeDocument/2006/relationships/hyperlink" Target="http://www.google.com/url?q=http%3A%2F%2Fwww.fuji-carbon.com.vn%2Fen%2F&amp;sa=D&amp;sntz=1&amp;usg=AFQjCNHpAhgYsAwOl-UT7uCCukCe20XuGQ" TargetMode="External"/><Relationship Id="rId401" Type="http://schemas.openxmlformats.org/officeDocument/2006/relationships/hyperlink" Target="mailto:quetrang168@yahoo.com" TargetMode="External"/><Relationship Id="rId422" Type="http://schemas.openxmlformats.org/officeDocument/2006/relationships/hyperlink" Target="mailto:donanewtower@hcm.fpt.vn" TargetMode="External"/><Relationship Id="rId443" Type="http://schemas.openxmlformats.org/officeDocument/2006/relationships/hyperlink" Target="mailto:nhansu@mscaps.com" TargetMode="External"/><Relationship Id="rId464" Type="http://schemas.openxmlformats.org/officeDocument/2006/relationships/hyperlink" Target="mailto:tham@tokin.com" TargetMode="External"/><Relationship Id="rId303" Type="http://schemas.openxmlformats.org/officeDocument/2006/relationships/hyperlink" Target="mailto:ipingvn@vnn.vn" TargetMode="External"/><Relationship Id="rId485" Type="http://schemas.openxmlformats.org/officeDocument/2006/relationships/hyperlink" Target="mailto:levi@hondaplus.co.jp;nguyenlien@hondaplus.co.jp" TargetMode="External"/><Relationship Id="rId42" Type="http://schemas.openxmlformats.org/officeDocument/2006/relationships/hyperlink" Target="mailto:kaomengnhansu@gmail.com" TargetMode="External"/><Relationship Id="rId84" Type="http://schemas.openxmlformats.org/officeDocument/2006/relationships/hyperlink" Target="https://mail.google.com/mail/u/0/h/109cql3mn7yir/?&amp;cs=wh&amp;v=b&amp;to=marketing@szb.com.vn" TargetMode="External"/><Relationship Id="rId138" Type="http://schemas.openxmlformats.org/officeDocument/2006/relationships/hyperlink" Target="http://www.google.com/url?q=http%3A%2F%2Fwww.aureole.vn%2Fabcd&amp;sa=D&amp;sntz=1&amp;usg=AFQjCNEvYt0jikVvuuW65F9GHh8AGyshxg" TargetMode="External"/><Relationship Id="rId345" Type="http://schemas.openxmlformats.org/officeDocument/2006/relationships/hyperlink" Target="http://www.shirai-s.co.jp/" TargetMode="External"/><Relationship Id="rId387" Type="http://schemas.openxmlformats.org/officeDocument/2006/relationships/hyperlink" Target="mailto:Xnam@youngjintextile.com.vn" TargetMode="External"/><Relationship Id="rId191" Type="http://schemas.openxmlformats.org/officeDocument/2006/relationships/hyperlink" Target="mailto:acc@jowel-m.co.jp" TargetMode="External"/><Relationship Id="rId205" Type="http://schemas.openxmlformats.org/officeDocument/2006/relationships/hyperlink" Target="mailto:hr-admin@fumakilla.vn;minhha@fumakilla.vn" TargetMode="External"/><Relationship Id="rId247" Type="http://schemas.openxmlformats.org/officeDocument/2006/relationships/hyperlink" Target="mailto:hr@sittovietnam.com" TargetMode="External"/><Relationship Id="rId412" Type="http://schemas.openxmlformats.org/officeDocument/2006/relationships/hyperlink" Target="mailto:tinna.hoang@friwo.com" TargetMode="External"/><Relationship Id="rId107" Type="http://schemas.openxmlformats.org/officeDocument/2006/relationships/hyperlink" Target="http://www.casumina.com.vn/" TargetMode="External"/><Relationship Id="rId289" Type="http://schemas.openxmlformats.org/officeDocument/2006/relationships/hyperlink" Target="mailto:vnshine.my@gmail.com" TargetMode="External"/><Relationship Id="rId454" Type="http://schemas.openxmlformats.org/officeDocument/2006/relationships/hyperlink" Target="mailto:vn1@winnerbags.com" TargetMode="External"/><Relationship Id="rId496" Type="http://schemas.openxmlformats.org/officeDocument/2006/relationships/hyperlink" Target="mailto:thutrang-vn@suzukilatex.co.jp" TargetMode="External"/><Relationship Id="rId11" Type="http://schemas.openxmlformats.org/officeDocument/2006/relationships/hyperlink" Target="mailto:general@furniweb.com.vn" TargetMode="External"/><Relationship Id="rId53" Type="http://schemas.openxmlformats.org/officeDocument/2006/relationships/hyperlink" Target="http://www.google.com/url?q=http%3A%2F%2Fwww.sonadezi-sdv.com.vn&amp;sa=D&amp;sntz=1&amp;usg=AFQjCNGHUoWMivGy3gB5pf3YVfEidjZaGA" TargetMode="External"/><Relationship Id="rId149" Type="http://schemas.openxmlformats.org/officeDocument/2006/relationships/hyperlink" Target="mailto:info@segisvn.com;phuongdoan@segisvn.com" TargetMode="External"/><Relationship Id="rId314" Type="http://schemas.openxmlformats.org/officeDocument/2006/relationships/hyperlink" Target="http://www.kobelco.com.vn/" TargetMode="External"/><Relationship Id="rId356" Type="http://schemas.openxmlformats.org/officeDocument/2006/relationships/hyperlink" Target="mailto:tovico123@yahoo.com&#160;" TargetMode="External"/><Relationship Id="rId398" Type="http://schemas.openxmlformats.org/officeDocument/2006/relationships/hyperlink" Target="mailto:mong_thuy@daitoh-vietnam.com" TargetMode="External"/><Relationship Id="rId95" Type="http://schemas.openxmlformats.org/officeDocument/2006/relationships/hyperlink" Target="http://www.cadivi-vn.com/" TargetMode="External"/><Relationship Id="rId160" Type="http://schemas.openxmlformats.org/officeDocument/2006/relationships/hyperlink" Target="http://www.google.com/url?q=http%3A%2F%2Fwww.kao.com%2Fvn&amp;sa=D&amp;sntz=1&amp;usg=AFQjCNGPzlXF3hvw0hWvLEoKpE49iWenpg" TargetMode="External"/><Relationship Id="rId216" Type="http://schemas.openxmlformats.org/officeDocument/2006/relationships/hyperlink" Target="mailto:changdaehr@gmail.com;kimuyenpham1991@gmail.com" TargetMode="External"/><Relationship Id="rId423" Type="http://schemas.openxmlformats.org/officeDocument/2006/relationships/hyperlink" Target="mailto:quetrang@grobest.com.vn" TargetMode="External"/><Relationship Id="rId258" Type="http://schemas.openxmlformats.org/officeDocument/2006/relationships/hyperlink" Target="mailto:Binh.general@dskorea.com" TargetMode="External"/><Relationship Id="rId465" Type="http://schemas.openxmlformats.org/officeDocument/2006/relationships/hyperlink" Target="mailto:Yennhung@yennhungcandy.com.vn" TargetMode="External"/><Relationship Id="rId22" Type="http://schemas.openxmlformats.org/officeDocument/2006/relationships/hyperlink" Target="mailto:choiceprotech@gmail.com" TargetMode="External"/><Relationship Id="rId64" Type="http://schemas.openxmlformats.org/officeDocument/2006/relationships/hyperlink" Target="https://mail.google.com/mail/u/0/h/1wpqyo7nn6n63/?&amp;cs=wh&amp;v=b&amp;to=ttt.mai@goldcoin-vn.com" TargetMode="External"/><Relationship Id="rId118" Type="http://schemas.openxmlformats.org/officeDocument/2006/relationships/hyperlink" Target="http://www.google.com/url?q=http%3A%2F%2Fwww.nec-tokin.vn&amp;sa=D&amp;sntz=1&amp;usg=AFQjCNGkWm5tLpaOCJE_Uy_rODDEmia1IQ" TargetMode="External"/><Relationship Id="rId325" Type="http://schemas.openxmlformats.org/officeDocument/2006/relationships/hyperlink" Target="mailto:greatgentle1023@gmail.com" TargetMode="External"/><Relationship Id="rId367" Type="http://schemas.openxmlformats.org/officeDocument/2006/relationships/hyperlink" Target="mailto:imv_user1@itgmanufacturing.com;anhthu.vu241@gmail.com" TargetMode="External"/><Relationship Id="rId171" Type="http://schemas.openxmlformats.org/officeDocument/2006/relationships/hyperlink" Target="mailto:truong.van@crowncork.com.vn" TargetMode="External"/><Relationship Id="rId227" Type="http://schemas.openxmlformats.org/officeDocument/2006/relationships/hyperlink" Target="http://www.google.com/url?q=http%3A%2F%2Fwww.opv.com.vn&amp;sa=D&amp;sntz=1&amp;usg=AFQjCNF5Qqmdp-Ne0HnV3wGklwCnXWpS2Q" TargetMode="External"/><Relationship Id="rId269" Type="http://schemas.openxmlformats.org/officeDocument/2006/relationships/hyperlink" Target="http://www.yng/" TargetMode="External"/><Relationship Id="rId434" Type="http://schemas.openxmlformats.org/officeDocument/2006/relationships/hyperlink" Target="mailto:info@thanhthanhceramic.com" TargetMode="External"/><Relationship Id="rId476" Type="http://schemas.openxmlformats.org/officeDocument/2006/relationships/hyperlink" Target="mailto:hongbtt@vietnamsuzuki.com.vn;thaind@vietnamsuzuki.com.vn" TargetMode="External"/><Relationship Id="rId33" Type="http://schemas.openxmlformats.org/officeDocument/2006/relationships/hyperlink" Target="http://www.gcfood.com.vn/" TargetMode="External"/><Relationship Id="rId129" Type="http://schemas.openxmlformats.org/officeDocument/2006/relationships/hyperlink" Target="http://www.google.com/url?q=http%3A%2F%2Fxmtfico.com&amp;sa=D&amp;sntz=1&amp;usg=AFQjCNFnGD4uIVTLgM6BN6BEufJusONyHA" TargetMode="External"/><Relationship Id="rId280" Type="http://schemas.openxmlformats.org/officeDocument/2006/relationships/hyperlink" Target="http://www.google.com/url?q=http%3A%2F%2Fwww.sai-tex.com&amp;sa=D&amp;sntz=1&amp;usg=AFQjCNECczILhoiccNQjTUc37J-cSkNaAg" TargetMode="External"/><Relationship Id="rId336" Type="http://schemas.openxmlformats.org/officeDocument/2006/relationships/hyperlink" Target="mailto:ykvinalove@gmail.com" TargetMode="External"/><Relationship Id="rId501" Type="http://schemas.openxmlformats.org/officeDocument/2006/relationships/hyperlink" Target="mailto:hoai1277@gmail.com" TargetMode="External"/><Relationship Id="rId75" Type="http://schemas.openxmlformats.org/officeDocument/2006/relationships/hyperlink" Target="http:///?&amp;cs=wh&amp;v=b&amp;to=phuongns@tuico.com" TargetMode="External"/><Relationship Id="rId140" Type="http://schemas.openxmlformats.org/officeDocument/2006/relationships/hyperlink" Target="mailto:boramforging@yahoo.com" TargetMode="External"/><Relationship Id="rId182" Type="http://schemas.openxmlformats.org/officeDocument/2006/relationships/hyperlink" Target="mailto:haht@yprex.com" TargetMode="External"/><Relationship Id="rId378" Type="http://schemas.openxmlformats.org/officeDocument/2006/relationships/hyperlink" Target="mailto:hoang_hr@seorimvn.com" TargetMode="External"/><Relationship Id="rId403" Type="http://schemas.openxmlformats.org/officeDocument/2006/relationships/hyperlink" Target="mailto:kienphong2007@yahoo.com.vn;info@kienhang.com.vn" TargetMode="External"/><Relationship Id="rId6" Type="http://schemas.openxmlformats.org/officeDocument/2006/relationships/hyperlink" Target="mailto:bhs@bhs.vn" TargetMode="External"/><Relationship Id="rId238" Type="http://schemas.openxmlformats.org/officeDocument/2006/relationships/hyperlink" Target="http://www.google.com/url?q=http%3A%2F%2Fwww.henkel.com&amp;sa=D&amp;sntz=1&amp;usg=AFQjCNE1ZeWqI7Ef401N5mGREWBBuP8alg" TargetMode="External"/><Relationship Id="rId445" Type="http://schemas.openxmlformats.org/officeDocument/2006/relationships/hyperlink" Target="mailto:havietdo@gmail.com" TargetMode="External"/><Relationship Id="rId487" Type="http://schemas.openxmlformats.org/officeDocument/2006/relationships/hyperlink" Target="mailto:munhatlinh2210@gmail.com" TargetMode="External"/><Relationship Id="rId291" Type="http://schemas.openxmlformats.org/officeDocument/2006/relationships/hyperlink" Target="mailto:info@metecno.com.vn;diep.ta@metecno.com.vn" TargetMode="External"/><Relationship Id="rId305" Type="http://schemas.openxmlformats.org/officeDocument/2006/relationships/hyperlink" Target="mailto:Vingal@vingal.com;Vutn@vingal.com" TargetMode="External"/><Relationship Id="rId347" Type="http://schemas.openxmlformats.org/officeDocument/2006/relationships/hyperlink" Target="http://www.everpia.vn/" TargetMode="External"/><Relationship Id="rId44" Type="http://schemas.openxmlformats.org/officeDocument/2006/relationships/hyperlink" Target="mailto:ktth@mplogistics.vn" TargetMode="External"/><Relationship Id="rId86" Type="http://schemas.openxmlformats.org/officeDocument/2006/relationships/hyperlink" Target="mailto:thu.hang@teijin-frontier.com" TargetMode="External"/><Relationship Id="rId151" Type="http://schemas.openxmlformats.org/officeDocument/2006/relationships/hyperlink" Target="mailto:shyange2007@yahoo.com.tw" TargetMode="External"/><Relationship Id="rId389" Type="http://schemas.openxmlformats.org/officeDocument/2006/relationships/hyperlink" Target="mailto:Riches.wrap@gmail.com" TargetMode="External"/><Relationship Id="rId193" Type="http://schemas.openxmlformats.org/officeDocument/2006/relationships/hyperlink" Target="mailto:nguyengiao@masprovn.com" TargetMode="External"/><Relationship Id="rId207" Type="http://schemas.openxmlformats.org/officeDocument/2006/relationships/hyperlink" Target="mailto:hr.gnotech@gmail.com" TargetMode="External"/><Relationship Id="rId249" Type="http://schemas.openxmlformats.org/officeDocument/2006/relationships/hyperlink" Target="mailto:ngoclan.87kt@gmail.com" TargetMode="External"/><Relationship Id="rId414" Type="http://schemas.openxmlformats.org/officeDocument/2006/relationships/hyperlink" Target="mailto:miendong@hcm.fpt.vn" TargetMode="External"/><Relationship Id="rId456" Type="http://schemas.openxmlformats.org/officeDocument/2006/relationships/hyperlink" Target="mailto:ngoisao@newstarpaper.com.vn" TargetMode="External"/><Relationship Id="rId498" Type="http://schemas.openxmlformats.org/officeDocument/2006/relationships/hyperlink" Target="mailto:truong-thi-tuyet.trinh@schneider-electric.com" TargetMode="External"/><Relationship Id="rId13" Type="http://schemas.openxmlformats.org/officeDocument/2006/relationships/hyperlink" Target="mailto:Hr_Operations_Vietnam@cargill.com;hoaivy_nguyen@cargill.com" TargetMode="External"/><Relationship Id="rId109" Type="http://schemas.openxmlformats.org/officeDocument/2006/relationships/hyperlink" Target="http://www.google.com/url?q=http%3A%2F%2Fwww.mabuchi-motor.co.jp&amp;sa=D&amp;sntz=1&amp;usg=AFQjCNEtz3hmUWf7CsV5b_dOP7cbXC3Lvg" TargetMode="External"/><Relationship Id="rId260" Type="http://schemas.openxmlformats.org/officeDocument/2006/relationships/hyperlink" Target="mailto:dthuy.ga@plusvn.com.vn" TargetMode="External"/><Relationship Id="rId316" Type="http://schemas.openxmlformats.org/officeDocument/2006/relationships/hyperlink" Target="mailto:jinhungvn@gmail.com" TargetMode="External"/><Relationship Id="rId55" Type="http://schemas.openxmlformats.org/officeDocument/2006/relationships/hyperlink" Target="mailto:dlt-hien@aquavietnam.vn" TargetMode="External"/><Relationship Id="rId97" Type="http://schemas.openxmlformats.org/officeDocument/2006/relationships/hyperlink" Target="mailto:ta.dung1@tk.t2group.co.kr;dung_t_a@yahoo.com" TargetMode="External"/><Relationship Id="rId120" Type="http://schemas.openxmlformats.org/officeDocument/2006/relationships/hyperlink" Target="mailto:hr@oeicvn.com.vn;acc@oeicvn.com.vn" TargetMode="External"/><Relationship Id="rId358" Type="http://schemas.openxmlformats.org/officeDocument/2006/relationships/hyperlink" Target="mailto:le.hongnghia@yahoo.com" TargetMode="External"/><Relationship Id="rId162" Type="http://schemas.openxmlformats.org/officeDocument/2006/relationships/hyperlink" Target="mailto:ga-div.fv@figla.co.jp" TargetMode="External"/><Relationship Id="rId218" Type="http://schemas.openxmlformats.org/officeDocument/2006/relationships/hyperlink" Target="https://mail.google.com/mail/u/0/h/1w3ezwhlxe0i3/?&amp;cs=wh&amp;v=b&amp;to=bich_phuong@sansei-ind-vn.com" TargetMode="External"/><Relationship Id="rId425" Type="http://schemas.openxmlformats.org/officeDocument/2006/relationships/hyperlink" Target="mailto:minhyen0505@yahoo.com" TargetMode="External"/><Relationship Id="rId467" Type="http://schemas.openxmlformats.org/officeDocument/2006/relationships/hyperlink" Target="mailto:phuongnhiteresa84@yahoo.com;nttuan@spd.com.vn" TargetMode="External"/><Relationship Id="rId271" Type="http://schemas.openxmlformats.org/officeDocument/2006/relationships/hyperlink" Target="mailto:thi_ngoc_dung.phan@syngenta.com;thi_thanh.pham@syngenta.com" TargetMode="External"/><Relationship Id="rId24" Type="http://schemas.openxmlformats.org/officeDocument/2006/relationships/hyperlink" Target="http://www.google.com/url?q=http%3A%2F%2Fwww.hansoll.com%2F&amp;sa=D&amp;sntz=1&amp;usg=AFQjCNEIAdle4nB7MHLCqbZ2DZ12QwtpRQ" TargetMode="External"/><Relationship Id="rId66" Type="http://schemas.openxmlformats.org/officeDocument/2006/relationships/hyperlink" Target="https://mail.google.com/mail/u/0/h/1wpqyo7nn6n63/?&amp;cs=wh&amp;v=b&amp;to=lc.dung@tk.t2group.co.kr" TargetMode="External"/><Relationship Id="rId131" Type="http://schemas.openxmlformats.org/officeDocument/2006/relationships/hyperlink" Target="mailto:thuy.vt@fujicopian.com.vn;loan.nth@fujicopian.com.vn" TargetMode="External"/><Relationship Id="rId327" Type="http://schemas.openxmlformats.org/officeDocument/2006/relationships/hyperlink" Target="mailto:hr@oeicvn.com.vn" TargetMode="External"/><Relationship Id="rId369" Type="http://schemas.openxmlformats.org/officeDocument/2006/relationships/hyperlink" Target="mailto:thuy.tran@olamnet.com" TargetMode="External"/><Relationship Id="rId173" Type="http://schemas.openxmlformats.org/officeDocument/2006/relationships/hyperlink" Target="mailto:hcns.newvn@gmail.com;nuong@new-vn.com" TargetMode="External"/><Relationship Id="rId229" Type="http://schemas.openxmlformats.org/officeDocument/2006/relationships/hyperlink" Target="http://www.uraipaints.com/" TargetMode="External"/><Relationship Id="rId380" Type="http://schemas.openxmlformats.org/officeDocument/2006/relationships/hyperlink" Target="http://www.dgwoosung.com.cn/" TargetMode="External"/><Relationship Id="rId436" Type="http://schemas.openxmlformats.org/officeDocument/2006/relationships/hyperlink" Target="mailto:donagamex@hcm.vnn.vn" TargetMode="External"/><Relationship Id="rId240" Type="http://schemas.openxmlformats.org/officeDocument/2006/relationships/hyperlink" Target="http://www.google.com/url?q=http%3A%2F%2Fwww.hungyih.com.vn&amp;sa=D&amp;sntz=1&amp;usg=AFQjCNHep2VGlzUjU77Gr5LrYp4J0WnvMw" TargetMode="External"/><Relationship Id="rId478" Type="http://schemas.openxmlformats.org/officeDocument/2006/relationships/hyperlink" Target="mailto:info@afcp.com.vn" TargetMode="External"/><Relationship Id="rId35" Type="http://schemas.openxmlformats.org/officeDocument/2006/relationships/hyperlink" Target="http://www.google.com/url?q=http%3A%2F%2Floteco.com.vn&amp;sa=D&amp;sntz=1&amp;usg=AFQjCNEdAt2dnhLrS271bl1fELxA8DR_Zw" TargetMode="External"/><Relationship Id="rId77" Type="http://schemas.openxmlformats.org/officeDocument/2006/relationships/hyperlink" Target="http://www.google.com/url?q=http%3A%2F%2Fwww.meggitt.com%2F&amp;sa=D&amp;sntz=1&amp;usg=AFQjCNEXlPNczlx3HHS1Ca-nIcI_fjsvnw" TargetMode="External"/><Relationship Id="rId100" Type="http://schemas.openxmlformats.org/officeDocument/2006/relationships/hyperlink" Target="mailto:doan.nhuthang@kobelco.com" TargetMode="External"/><Relationship Id="rId282" Type="http://schemas.openxmlformats.org/officeDocument/2006/relationships/hyperlink" Target="mailto:tien.nguyen@jssv.com.vn" TargetMode="External"/><Relationship Id="rId338" Type="http://schemas.openxmlformats.org/officeDocument/2006/relationships/hyperlink" Target="mailto:thuthuy607.vnw@gmail.com" TargetMode="External"/><Relationship Id="rId503" Type="http://schemas.openxmlformats.org/officeDocument/2006/relationships/hyperlink" Target="mailto:acc.grandtreasure@gmail.com" TargetMode="External"/><Relationship Id="rId8" Type="http://schemas.openxmlformats.org/officeDocument/2006/relationships/hyperlink" Target="mailto:sza@sonadezianbinh.com.vn" TargetMode="External"/><Relationship Id="rId142" Type="http://schemas.openxmlformats.org/officeDocument/2006/relationships/hyperlink" Target="http://www.google.com/url?q=http%3A%2F%2Faureole.vn%2Fafcp%2Fvietnamese%2Findex.html&amp;sa=D&amp;sntz=1&amp;usg=AFQjCNFAqKn5OlwLv-_ait95jiJcCvsRjw" TargetMode="External"/><Relationship Id="rId184" Type="http://schemas.openxmlformats.org/officeDocument/2006/relationships/hyperlink" Target="mailto:yenloan@silkvietnam.com.vn;hongchau@silkvietnam.com.vn" TargetMode="External"/><Relationship Id="rId391" Type="http://schemas.openxmlformats.org/officeDocument/2006/relationships/hyperlink" Target="mailto:u2727@fulinvn.com" TargetMode="External"/><Relationship Id="rId405" Type="http://schemas.openxmlformats.org/officeDocument/2006/relationships/hyperlink" Target="mailto:doan.nhuthang@kobelco.com" TargetMode="External"/><Relationship Id="rId447" Type="http://schemas.openxmlformats.org/officeDocument/2006/relationships/hyperlink" Target="mailto:tt.mai@goldcoin-vn.com" TargetMode="External"/><Relationship Id="rId251" Type="http://schemas.openxmlformats.org/officeDocument/2006/relationships/hyperlink" Target="mailto:thao.tran@mhe.vn" TargetMode="External"/><Relationship Id="rId489" Type="http://schemas.openxmlformats.org/officeDocument/2006/relationships/hyperlink" Target="mailto:cheminhson@yahoo.com.vn" TargetMode="External"/><Relationship Id="rId46" Type="http://schemas.openxmlformats.org/officeDocument/2006/relationships/hyperlink" Target="mailto:thybao1995@yahoo.com.vn" TargetMode="External"/><Relationship Id="rId293" Type="http://schemas.openxmlformats.org/officeDocument/2006/relationships/hyperlink" Target="mailto:tranngoctuan.ac@gmail.com" TargetMode="External"/><Relationship Id="rId307" Type="http://schemas.openxmlformats.org/officeDocument/2006/relationships/hyperlink" Target="mailto:anhnguyet.dao@vn.ritek.com" TargetMode="External"/><Relationship Id="rId349" Type="http://schemas.openxmlformats.org/officeDocument/2006/relationships/hyperlink" Target="http://www.vinhtruongphat.com/" TargetMode="External"/><Relationship Id="rId88" Type="http://schemas.openxmlformats.org/officeDocument/2006/relationships/hyperlink" Target="mailto:okv_tam@yahoo.com" TargetMode="External"/><Relationship Id="rId111" Type="http://schemas.openxmlformats.org/officeDocument/2006/relationships/hyperlink" Target="http://www.google.com/url?q=http%3A%2F%2Fwww.rock-team.com&amp;sa=D&amp;sntz=1&amp;usg=AFQjCNHguS27g-nG5AtUU1cLQBnEQ9qKRw" TargetMode="External"/><Relationship Id="rId153" Type="http://schemas.openxmlformats.org/officeDocument/2006/relationships/hyperlink" Target="mailto:vp_lin@vpcomponents.com" TargetMode="External"/><Relationship Id="rId195" Type="http://schemas.openxmlformats.org/officeDocument/2006/relationships/hyperlink" Target="http://www.google.com/url?q=http%3A%2F%2Fwww.nisshin.com%2F&amp;sa=D&amp;sntz=1&amp;usg=AFQjCNFCcV4IThaPxlywOEdjQddwkphjVQ" TargetMode="External"/><Relationship Id="rId209" Type="http://schemas.openxmlformats.org/officeDocument/2006/relationships/hyperlink" Target="mailto:lc.dung@tk.t2group.co.kr" TargetMode="External"/><Relationship Id="rId360" Type="http://schemas.openxmlformats.org/officeDocument/2006/relationships/hyperlink" Target="mailto:dunglv@dienquang.com" TargetMode="External"/><Relationship Id="rId416" Type="http://schemas.openxmlformats.org/officeDocument/2006/relationships/hyperlink" Target="mailto:cdcsteel.vn@gmail.com" TargetMode="External"/><Relationship Id="rId220" Type="http://schemas.openxmlformats.org/officeDocument/2006/relationships/hyperlink" Target="mailto:ngoc2@shiogai.co.jp;thang1@shiogai.co.jp" TargetMode="External"/><Relationship Id="rId458" Type="http://schemas.openxmlformats.org/officeDocument/2006/relationships/hyperlink" Target="mailto:commercial@epicvn.com" TargetMode="External"/><Relationship Id="rId15" Type="http://schemas.openxmlformats.org/officeDocument/2006/relationships/hyperlink" Target="mailto:personnel_vn@pranda.com.vn" TargetMode="External"/><Relationship Id="rId57" Type="http://schemas.openxmlformats.org/officeDocument/2006/relationships/hyperlink" Target="http://www.epe.co.,jp/" TargetMode="External"/><Relationship Id="rId262" Type="http://schemas.openxmlformats.org/officeDocument/2006/relationships/hyperlink" Target="mailto:korex.pkt@gmail.com" TargetMode="External"/><Relationship Id="rId318" Type="http://schemas.openxmlformats.org/officeDocument/2006/relationships/hyperlink" Target="http://www.bizwoman.vn/" TargetMode="External"/><Relationship Id="rId99" Type="http://schemas.openxmlformats.org/officeDocument/2006/relationships/hyperlink" Target="mailto:mytrung.dhc@gmail.com;nguyenthanhvan269@gmail.com" TargetMode="External"/><Relationship Id="rId122" Type="http://schemas.openxmlformats.org/officeDocument/2006/relationships/hyperlink" Target="http://www.google.com/url?q=http%3A%2F%2Fwww.timbalink.vn&amp;sa=D&amp;sntz=1&amp;usg=AFQjCNFXCRwEDNLr2by_KHpOc09e58VEhQ" TargetMode="External"/><Relationship Id="rId164" Type="http://schemas.openxmlformats.org/officeDocument/2006/relationships/hyperlink" Target="mailto:cr@unipaxvn.com" TargetMode="External"/><Relationship Id="rId371" Type="http://schemas.openxmlformats.org/officeDocument/2006/relationships/hyperlink" Target="http://www.olamgroup.com/" TargetMode="External"/><Relationship Id="rId427" Type="http://schemas.openxmlformats.org/officeDocument/2006/relationships/hyperlink" Target="mailto:necruitment.hcm@vn.nestle.com" TargetMode="External"/><Relationship Id="rId469" Type="http://schemas.openxmlformats.org/officeDocument/2006/relationships/hyperlink" Target="mailto:tuyetle@daiwakenkozai.com" TargetMode="External"/><Relationship Id="rId26" Type="http://schemas.openxmlformats.org/officeDocument/2006/relationships/hyperlink" Target="mailto:info@tonphuongnam.com.vn" TargetMode="External"/><Relationship Id="rId231" Type="http://schemas.openxmlformats.org/officeDocument/2006/relationships/hyperlink" Target="http://www.google.com/url?q=http%3A%2F%2Fwww.sgc.com.vn&amp;sa=D&amp;sntz=1&amp;usg=AFQjCNEcwi-CmA2gCtkyRQKn6YHPJfHoAA" TargetMode="External"/><Relationship Id="rId273" Type="http://schemas.openxmlformats.org/officeDocument/2006/relationships/hyperlink" Target="mailto:Uyen.lengoctu@akzonobel.com;Mai.nguyenthi@akzonobel.com" TargetMode="External"/><Relationship Id="rId329" Type="http://schemas.openxmlformats.org/officeDocument/2006/relationships/hyperlink" Target="mailto:Trungba.lf@gmail.com" TargetMode="External"/><Relationship Id="rId480" Type="http://schemas.openxmlformats.org/officeDocument/2006/relationships/hyperlink" Target="mailto:dnbc.trang@gmail.com" TargetMode="External"/><Relationship Id="rId68" Type="http://schemas.openxmlformats.org/officeDocument/2006/relationships/hyperlink" Target="https://mail.google.com/mail/u/0/h/1wpqyo7nn6n63/?&amp;cs=wh&amp;v=b&amp;to=kirbyvietnam@kirby.vn" TargetMode="External"/><Relationship Id="rId133" Type="http://schemas.openxmlformats.org/officeDocument/2006/relationships/hyperlink" Target="mailto:psa@smalupack.com" TargetMode="External"/><Relationship Id="rId175" Type="http://schemas.openxmlformats.org/officeDocument/2006/relationships/hyperlink" Target="http://www.google.com/url?q=http%3A%2F%2Fwww.fuji-carbon.com.vn%2Fen%2F&amp;sa=D&amp;sntz=1&amp;usg=AFQjCNHpAhgYsAwOl-UT7uCCukCe20XuGQ" TargetMode="External"/><Relationship Id="rId340" Type="http://schemas.openxmlformats.org/officeDocument/2006/relationships/hyperlink" Target="mailto:tranhoangtran1986@gmail.com;son151073@gmail.com" TargetMode="External"/><Relationship Id="rId200" Type="http://schemas.openxmlformats.org/officeDocument/2006/relationships/hyperlink" Target="http://www.google.com/url?q=http%3A%2F%2Fwww.assab-vietnam.com&amp;sa=D&amp;sntz=1&amp;usg=AFQjCNFPERCC-77-sy-l7OxT3y7oJHlC2A" TargetMode="External"/><Relationship Id="rId382" Type="http://schemas.openxmlformats.org/officeDocument/2006/relationships/hyperlink" Target="http://www.ohtavn.com/" TargetMode="External"/><Relationship Id="rId438" Type="http://schemas.openxmlformats.org/officeDocument/2006/relationships/hyperlink" Target="mailto:sacom@sacom.com.vn" TargetMode="External"/><Relationship Id="rId242" Type="http://schemas.openxmlformats.org/officeDocument/2006/relationships/hyperlink" Target="mailto:sen.nguyen@ojitex.com.vn" TargetMode="External"/><Relationship Id="rId284" Type="http://schemas.openxmlformats.org/officeDocument/2006/relationships/hyperlink" Target="mailto:phuongdn@spitfirevn.com;hongntt@spitfirevn.com;ngocbtb@spitfirevn.com" TargetMode="External"/><Relationship Id="rId491" Type="http://schemas.openxmlformats.org/officeDocument/2006/relationships/hyperlink" Target="mailto:ntkngan@briskheat.com" TargetMode="External"/><Relationship Id="rId37" Type="http://schemas.openxmlformats.org/officeDocument/2006/relationships/hyperlink" Target="https://mail.google.com/mail/u/0/h/1s9jbifyijxtx/?&amp;cs=wh&amp;v=b&amp;to=Admin2@yctimber.com" TargetMode="External"/><Relationship Id="rId79" Type="http://schemas.openxmlformats.org/officeDocument/2006/relationships/hyperlink" Target="mailto:thanhuyen@haradavn.com" TargetMode="External"/><Relationship Id="rId102" Type="http://schemas.openxmlformats.org/officeDocument/2006/relationships/hyperlink" Target="mailto:anh.vu@quadrillevn.com.vn;trang.nguyen@quadrillevn.com.vn" TargetMode="External"/><Relationship Id="rId144" Type="http://schemas.openxmlformats.org/officeDocument/2006/relationships/hyperlink" Target="http://www.google.com/url?q=http%3A%2F%2Fwww.tci-web.co.jp&amp;sa=D&amp;sntz=1&amp;usg=AFQjCNH2ezcw3iBrloBBV4FHUm_ksAvQEQ" TargetMode="External"/><Relationship Id="rId90" Type="http://schemas.openxmlformats.org/officeDocument/2006/relationships/hyperlink" Target="mailto:Vina_queen@texma.com.vn" TargetMode="External"/><Relationship Id="rId186" Type="http://schemas.openxmlformats.org/officeDocument/2006/relationships/hyperlink" Target="mailto:truong.kiet@tiger-vn.vn" TargetMode="External"/><Relationship Id="rId351" Type="http://schemas.openxmlformats.org/officeDocument/2006/relationships/hyperlink" Target="mailto:ctysamboo@yahoo.com.vn" TargetMode="External"/><Relationship Id="rId393" Type="http://schemas.openxmlformats.org/officeDocument/2006/relationships/hyperlink" Target="mailto:huong.Washin@yahoo.com" TargetMode="External"/><Relationship Id="rId407" Type="http://schemas.openxmlformats.org/officeDocument/2006/relationships/hyperlink" Target="mailto:thehuong83@gmail.com" TargetMode="External"/><Relationship Id="rId449" Type="http://schemas.openxmlformats.org/officeDocument/2006/relationships/hyperlink" Target="mailto:libertylacevn@gmail.com" TargetMode="External"/><Relationship Id="rId211" Type="http://schemas.openxmlformats.org/officeDocument/2006/relationships/hyperlink" Target="mailto:nty.nga@fukuvi-vn.com" TargetMode="External"/><Relationship Id="rId253" Type="http://schemas.openxmlformats.org/officeDocument/2006/relationships/hyperlink" Target="mailto:phuongkieu.allsuper@gmail.com" TargetMode="External"/><Relationship Id="rId295" Type="http://schemas.openxmlformats.org/officeDocument/2006/relationships/hyperlink" Target="mailto:tip@tinnghiaip.com.vn" TargetMode="External"/><Relationship Id="rId309" Type="http://schemas.openxmlformats.org/officeDocument/2006/relationships/hyperlink" Target="http://corporate.ppg.com/Home.aspx" TargetMode="External"/><Relationship Id="rId460" Type="http://schemas.openxmlformats.org/officeDocument/2006/relationships/hyperlink" Target="mailto:thily.kieu@valspar.com;thanhlinh.pham@valspar.com" TargetMode="External"/><Relationship Id="rId48" Type="http://schemas.openxmlformats.org/officeDocument/2006/relationships/hyperlink" Target="mailto:vicaco@bhchem.com.vn" TargetMode="External"/><Relationship Id="rId113" Type="http://schemas.openxmlformats.org/officeDocument/2006/relationships/hyperlink" Target="http://www.google.com/url?q=http%3A%2F%2Fwww.matsuyard.com&amp;sa=D&amp;sntz=1&amp;usg=AFQjCNGYcRiiAFSSGVh8tXKTTrImy0rgzg" TargetMode="External"/><Relationship Id="rId320" Type="http://schemas.openxmlformats.org/officeDocument/2006/relationships/hyperlink" Target="mailto:Linhvan.ta@swarovski.com" TargetMode="External"/><Relationship Id="rId155" Type="http://schemas.openxmlformats.org/officeDocument/2006/relationships/hyperlink" Target="mailto:helennguyen@chienfurniture.com.tw;thiennam1976@yahoo.com.vn&#160;" TargetMode="External"/><Relationship Id="rId197" Type="http://schemas.openxmlformats.org/officeDocument/2006/relationships/hyperlink" Target="mailto:murakami.vn@major-craft.vn;nthai.ga@major-craft.vn;ntuyen.ac@major-craft.vn;major-craft.vn@major-craft.vn" TargetMode="External"/><Relationship Id="rId362" Type="http://schemas.openxmlformats.org/officeDocument/2006/relationships/hyperlink" Target="mailto:dooanh@onishibit.co.jp;oanh.dyan@gmail.com" TargetMode="External"/><Relationship Id="rId418" Type="http://schemas.openxmlformats.org/officeDocument/2006/relationships/hyperlink" Target="mailto:anhbtn@dienquang.com" TargetMode="External"/><Relationship Id="rId222" Type="http://schemas.openxmlformats.org/officeDocument/2006/relationships/hyperlink" Target="mailto:minhyen-mtvn@muro.com.vn;tutrinh-mtvn@muro.com.vn;phanthuong-mtvn@muro.com.vn;" TargetMode="External"/><Relationship Id="rId264" Type="http://schemas.openxmlformats.org/officeDocument/2006/relationships/hyperlink" Target="mailto:daitanphuc@yahoo.com" TargetMode="External"/><Relationship Id="rId471" Type="http://schemas.openxmlformats.org/officeDocument/2006/relationships/hyperlink" Target="mailto:diemchau@Briskheat.com" TargetMode="External"/><Relationship Id="rId17" Type="http://schemas.openxmlformats.org/officeDocument/2006/relationships/hyperlink" Target="http://www.homnreen.com/" TargetMode="External"/><Relationship Id="rId59" Type="http://schemas.openxmlformats.org/officeDocument/2006/relationships/hyperlink" Target="https://mail.google.com/mail/u/0/h/1wpqyo7nn6n63/?&amp;cs=wh&amp;v=b&amp;to=bienhoabcc@gmail.com" TargetMode="External"/><Relationship Id="rId124" Type="http://schemas.openxmlformats.org/officeDocument/2006/relationships/hyperlink" Target="http://www.google.com/url?q=http%3A%2F%2Fxmtfico.com&amp;sa=D&amp;sntz=1&amp;usg=AFQjCNFnGD4uIVTLgM6BN6BEufJusONyHA" TargetMode="External"/><Relationship Id="rId70" Type="http://schemas.openxmlformats.org/officeDocument/2006/relationships/hyperlink" Target="mailto:lehoang.ha@brother-bisg.com.vn" TargetMode="External"/><Relationship Id="rId166" Type="http://schemas.openxmlformats.org/officeDocument/2006/relationships/hyperlink" Target="http://www.google.com/url?q=http%3A%2F%2Fwww.coatings.com%2Fnotice.jsp&amp;sa=D&amp;sntz=1&amp;usg=AFQjCNFOOeyezv-cNUqamA5Z5rSEh6051w" TargetMode="External"/><Relationship Id="rId331" Type="http://schemas.openxmlformats.org/officeDocument/2006/relationships/hyperlink" Target="mailto:tinyxu2907@gmail.com" TargetMode="External"/><Relationship Id="rId373" Type="http://schemas.openxmlformats.org/officeDocument/2006/relationships/hyperlink" Target="mailto:xinghiepcokhilongbinh@gmail.com" TargetMode="External"/><Relationship Id="rId429" Type="http://schemas.openxmlformats.org/officeDocument/2006/relationships/hyperlink" Target="mailto:thephuong@vijagas.vn" TargetMode="External"/><Relationship Id="rId1" Type="http://schemas.openxmlformats.org/officeDocument/2006/relationships/hyperlink" Target="mailto:info@tonphuongnam.com.vn" TargetMode="External"/><Relationship Id="rId233" Type="http://schemas.openxmlformats.org/officeDocument/2006/relationships/hyperlink" Target="http://www.google.com/url?q=http%3A%2F%2Fchienyouvn.com&amp;sa=D&amp;sntz=1&amp;usg=AFQjCNEvjSunH0binby7WC1ptM0_P7ARfw" TargetMode="External"/><Relationship Id="rId440" Type="http://schemas.openxmlformats.org/officeDocument/2006/relationships/hyperlink" Target="mailto:ps1@hychi.com.tw" TargetMode="External"/><Relationship Id="rId28" Type="http://schemas.openxmlformats.org/officeDocument/2006/relationships/hyperlink" Target="http://www.asifac.com.vn/" TargetMode="External"/><Relationship Id="rId275" Type="http://schemas.openxmlformats.org/officeDocument/2006/relationships/hyperlink" Target="http://www.google.com/url?q=http%3A%2F%2Fwww.showa-alphax.co.jp%2F&amp;sa=D&amp;sntz=1&amp;usg=AFQjCNEJDt-VWAHMQJ4kUldn3qYQVnPooA" TargetMode="External"/><Relationship Id="rId300" Type="http://schemas.openxmlformats.org/officeDocument/2006/relationships/hyperlink" Target="mailto:thuy@okuno-auromex.com;na@okuno-auromex.com" TargetMode="External"/><Relationship Id="rId482" Type="http://schemas.openxmlformats.org/officeDocument/2006/relationships/hyperlink" Target="mailto:HoSon@zamilsteel.com;phamhien@zamilsteel.com" TargetMode="External"/><Relationship Id="rId81" Type="http://schemas.openxmlformats.org/officeDocument/2006/relationships/hyperlink" Target="mailto:vwt2@weitai-leather.com" TargetMode="External"/><Relationship Id="rId135" Type="http://schemas.openxmlformats.org/officeDocument/2006/relationships/hyperlink" Target="mailto:Shengnguyen@yahoo.com.vn;cd@kingmagnet.com" TargetMode="External"/><Relationship Id="rId177" Type="http://schemas.openxmlformats.org/officeDocument/2006/relationships/hyperlink" Target="http://www.google.com/url?q=http%3A%2F%2Fwww.zamilsteel.com.vn%2F&amp;sa=D&amp;sntz=1&amp;usg=AFQjCNHk-dGgGYIVtDiW0Sr4-T3lVz0Flw" TargetMode="External"/><Relationship Id="rId342" Type="http://schemas.openxmlformats.org/officeDocument/2006/relationships/hyperlink" Target="mailto:vinafilter@vnn.vn;" TargetMode="External"/><Relationship Id="rId384" Type="http://schemas.openxmlformats.org/officeDocument/2006/relationships/hyperlink" Target="http://www.google.com/url?q=http%3A%2F%2Fnaxis.net%2F&amp;sa=D&amp;sntz=1&amp;usg=AFQjCNEnpYDQze-R8rzfR91JBMyDxNkdMw" TargetMode="External"/><Relationship Id="rId202" Type="http://schemas.openxmlformats.org/officeDocument/2006/relationships/hyperlink" Target="http://www.google.com/url?q=http%3A%2F%2Fwww.bluescopesteel.com&amp;sa=D&amp;sntz=1&amp;usg=AFQjCNHkmxqsLqbQ2kcwXR3iOMQ9i-DiRQ" TargetMode="External"/><Relationship Id="rId244" Type="http://schemas.openxmlformats.org/officeDocument/2006/relationships/hyperlink" Target="mailto:luyen1902@gmail.com" TargetMode="External"/><Relationship Id="rId39" Type="http://schemas.openxmlformats.org/officeDocument/2006/relationships/hyperlink" Target="http://www.google.com/url?q=http%3A%2F%2Fwww.sketch-interior.com%2F&amp;sa=D&amp;sntz=1&amp;usg=AFQjCNF90ktSzo7I2_y8iw5t5KnJ2zZzhA" TargetMode="External"/><Relationship Id="rId286" Type="http://schemas.openxmlformats.org/officeDocument/2006/relationships/hyperlink" Target="mailto:seahvietnam@gmail.com" TargetMode="External"/><Relationship Id="rId451" Type="http://schemas.openxmlformats.org/officeDocument/2006/relationships/hyperlink" Target="mailto:dinhdung@muto.com.vn" TargetMode="External"/><Relationship Id="rId493" Type="http://schemas.openxmlformats.org/officeDocument/2006/relationships/hyperlink" Target="mailto:Vu.Hong.Nhung@otsukavn.com.vn" TargetMode="External"/><Relationship Id="rId50" Type="http://schemas.openxmlformats.org/officeDocument/2006/relationships/hyperlink" Target="mailto:ketoan@solarrichco.com" TargetMode="External"/><Relationship Id="rId104" Type="http://schemas.openxmlformats.org/officeDocument/2006/relationships/hyperlink" Target="http://www.google.com/url?q=http%3A%2F%2Fwww.pierre-fabre.com&amp;sa=D&amp;sntz=1&amp;usg=AFQjCNEalyH0RJ3q7QDFckbWLwIX353xAg" TargetMode="External"/><Relationship Id="rId146" Type="http://schemas.openxmlformats.org/officeDocument/2006/relationships/hyperlink" Target="mailto:nguyenhoavina@yahoo.com.vn" TargetMode="External"/><Relationship Id="rId188" Type="http://schemas.openxmlformats.org/officeDocument/2006/relationships/hyperlink" Target="mailto:takenaka.masumi@yuuki-s.co.jp;thucuc@yuuki-vn.com" TargetMode="External"/><Relationship Id="rId311" Type="http://schemas.openxmlformats.org/officeDocument/2006/relationships/hyperlink" Target="http://www.amata.com.vn/" TargetMode="External"/><Relationship Id="rId353" Type="http://schemas.openxmlformats.org/officeDocument/2006/relationships/hyperlink" Target="http://www.ymyceramic.com.vn/" TargetMode="External"/><Relationship Id="rId395" Type="http://schemas.openxmlformats.org/officeDocument/2006/relationships/hyperlink" Target="mailto:uyenvy@okamotovn.com" TargetMode="External"/><Relationship Id="rId409" Type="http://schemas.openxmlformats.org/officeDocument/2006/relationships/hyperlink" Target="mailto:Duyenho.ym@gmail.com" TargetMode="External"/><Relationship Id="rId92" Type="http://schemas.openxmlformats.org/officeDocument/2006/relationships/hyperlink" Target="mailto:korex.pkt@gmail.com" TargetMode="External"/><Relationship Id="rId213" Type="http://schemas.openxmlformats.org/officeDocument/2006/relationships/hyperlink" Target="mailto:hang-nguyen@housefoods.com.vn" TargetMode="External"/><Relationship Id="rId420" Type="http://schemas.openxmlformats.org/officeDocument/2006/relationships/hyperlink" Target="mailto:xinghiepxaydung.bh@gmail.com" TargetMode="External"/><Relationship Id="rId255" Type="http://schemas.openxmlformats.org/officeDocument/2006/relationships/hyperlink" Target="mailto:Duyenho.ym@gmail.com" TargetMode="External"/><Relationship Id="rId297" Type="http://schemas.openxmlformats.org/officeDocument/2006/relationships/hyperlink" Target="mailto:dominik.woeffen@friwo.de&#160;;vivian.le@friwo.com;helen.doan@friwo.com" TargetMode="External"/><Relationship Id="rId462" Type="http://schemas.openxmlformats.org/officeDocument/2006/relationships/hyperlink" Target="mailto:ketoanvietthai123@gmail.com;" TargetMode="External"/><Relationship Id="rId115" Type="http://schemas.openxmlformats.org/officeDocument/2006/relationships/hyperlink" Target="http://www.namung.vn/" TargetMode="External"/><Relationship Id="rId157" Type="http://schemas.openxmlformats.org/officeDocument/2006/relationships/hyperlink" Target="http://www.google.com/url?q=http%3A%2F%2Fwww.starprintvn.com%2F&amp;sa=D&amp;sntz=1&amp;usg=AFQjCNG8GyDjwNDQ8kiJOGFYDUb63q4LEw" TargetMode="External"/><Relationship Id="rId322" Type="http://schemas.openxmlformats.org/officeDocument/2006/relationships/hyperlink" Target="mailto:thuyha@kureha-vietnam.com;hanhhuynh76@kureha-vietnam.com" TargetMode="External"/><Relationship Id="rId364" Type="http://schemas.openxmlformats.org/officeDocument/2006/relationships/hyperlink" Target="mailto:admin-factory@lucquan.vn" TargetMode="External"/><Relationship Id="rId61" Type="http://schemas.openxmlformats.org/officeDocument/2006/relationships/hyperlink" Target="https://mail.google.com/mail/u/0/h/1wpqyo7nn6n63/?&amp;cs=wh&amp;v=b&amp;to=dao@vinastardiamond.com" TargetMode="External"/><Relationship Id="rId199" Type="http://schemas.openxmlformats.org/officeDocument/2006/relationships/hyperlink" Target="mailto:info@assab.com.vn;tuyen.pham@assab.com.vn" TargetMode="External"/><Relationship Id="rId19" Type="http://schemas.openxmlformats.org/officeDocument/2006/relationships/hyperlink" Target="mailto:quydt@ymail.com" TargetMode="External"/><Relationship Id="rId224" Type="http://schemas.openxmlformats.org/officeDocument/2006/relationships/hyperlink" Target="mailto:banananguyen@GIPmail.com" TargetMode="External"/><Relationship Id="rId266" Type="http://schemas.openxmlformats.org/officeDocument/2006/relationships/hyperlink" Target="mailto:kieuoanh@mappacific.com;xuanloc@mappacific.com" TargetMode="External"/><Relationship Id="rId431" Type="http://schemas.openxmlformats.org/officeDocument/2006/relationships/hyperlink" Target="mailto:donatonvn@gmail.com" TargetMode="External"/><Relationship Id="rId473" Type="http://schemas.openxmlformats.org/officeDocument/2006/relationships/hyperlink" Target="mailto:trang_nnt@ajinomoto.com.vn;hanh_nh@ajinomoto.com.vn" TargetMode="External"/><Relationship Id="rId30" Type="http://schemas.openxmlformats.org/officeDocument/2006/relationships/hyperlink" Target="mailto:hokuavn@gmail.com" TargetMode="External"/><Relationship Id="rId126" Type="http://schemas.openxmlformats.org/officeDocument/2006/relationships/hyperlink" Target="mailto:xuanloc@mappacific.com;%20thetoanmappacific.com" TargetMode="External"/><Relationship Id="rId168" Type="http://schemas.openxmlformats.org/officeDocument/2006/relationships/hyperlink" Target="mailto:bmb_sun@yahoo.com%20;nguyenthi_thaihoa@yahoo.com.vn" TargetMode="External"/><Relationship Id="rId333" Type="http://schemas.openxmlformats.org/officeDocument/2006/relationships/hyperlink" Target="mailto:quocnn@tenmacorp.co.jp" TargetMode="External"/><Relationship Id="rId72" Type="http://schemas.openxmlformats.org/officeDocument/2006/relationships/hyperlink" Target="http://www.google.com/url?q=http%3A%2F%2Fuplonline.com&amp;sa=D&amp;sntz=1&amp;usg=AFQjCNHG6Ftr4bWMHalKdDDrQU0D_IId2A" TargetMode="External"/><Relationship Id="rId375" Type="http://schemas.openxmlformats.org/officeDocument/2006/relationships/hyperlink" Target="mailto:rubicotamhiep@hcm.vnn.vn" TargetMode="External"/><Relationship Id="rId3" Type="http://schemas.openxmlformats.org/officeDocument/2006/relationships/hyperlink" Target="mailto:marketing@szb.com.vn" TargetMode="External"/><Relationship Id="rId235" Type="http://schemas.openxmlformats.org/officeDocument/2006/relationships/hyperlink" Target="http://www.google.com/url?q=http%3A%2F%2Fwww.shinpoong.com.vn%2F&amp;sa=D&amp;sntz=1&amp;usg=AFQjCNFKrAnIpdOufVw7909EMPVQtZbP5A" TargetMode="External"/><Relationship Id="rId277" Type="http://schemas.openxmlformats.org/officeDocument/2006/relationships/hyperlink" Target="mailto:hr@fuji-carbon.com.vn" TargetMode="External"/><Relationship Id="rId400" Type="http://schemas.openxmlformats.org/officeDocument/2006/relationships/hyperlink" Target="mailto:thenicestvietnam01@gmail.com" TargetMode="External"/><Relationship Id="rId442" Type="http://schemas.openxmlformats.org/officeDocument/2006/relationships/hyperlink" Target="mailto:nguyen.hai@olamnet.com" TargetMode="External"/><Relationship Id="rId484" Type="http://schemas.openxmlformats.org/officeDocument/2006/relationships/hyperlink" Target="mailto:kataoka@sa-n-yo.com.vn;sanyovietnam@sa-n-yo.com.vn" TargetMode="External"/><Relationship Id="rId137" Type="http://schemas.openxmlformats.org/officeDocument/2006/relationships/hyperlink" Target="http://www.google.com/url?q=http%3A%2F%2Fwww.weizhengpaint.com.vn&amp;sa=D&amp;sntz=1&amp;usg=AFQjCNFbKOZ8dmVZH5O5nHyJSZWKfvAUxw" TargetMode="External"/><Relationship Id="rId302" Type="http://schemas.openxmlformats.org/officeDocument/2006/relationships/hyperlink" Target="mailto:nhu.phamtq@shiseido.vn;hongtien@shiseido.vn" TargetMode="External"/><Relationship Id="rId344" Type="http://schemas.openxmlformats.org/officeDocument/2006/relationships/hyperlink" Target="mailto:lethanhthuy@shirai-vn.com" TargetMode="External"/><Relationship Id="rId41" Type="http://schemas.openxmlformats.org/officeDocument/2006/relationships/hyperlink" Target="mailto:lieu@kovivina.com" TargetMode="External"/><Relationship Id="rId83" Type="http://schemas.openxmlformats.org/officeDocument/2006/relationships/hyperlink" Target="https://mail.google.com/mail/u/0/h/109cql3mn7yir/?&amp;cs=wh&amp;v=b&amp;to=hoamynhi@splendourshoes.com" TargetMode="External"/><Relationship Id="rId179" Type="http://schemas.openxmlformats.org/officeDocument/2006/relationships/hyperlink" Target="mailto:mhkim@dongsungprinting.com%20;nxsang@dongsungprinting.com" TargetMode="External"/><Relationship Id="rId386" Type="http://schemas.openxmlformats.org/officeDocument/2006/relationships/hyperlink" Target="mailto:hue.1180@yahoo.com.vn" TargetMode="External"/><Relationship Id="rId190" Type="http://schemas.openxmlformats.org/officeDocument/2006/relationships/hyperlink" Target="http://www.google.com/url?q=http%3A%2F%2Fwww.lovetex.com.tw&amp;sa=D&amp;sntz=1&amp;usg=AFQjCNFHtavRL9aFqIuFL1nkG_57l2QtTA" TargetMode="External"/><Relationship Id="rId204" Type="http://schemas.openxmlformats.org/officeDocument/2006/relationships/hyperlink" Target="mailto:wahsin96@gmail.com" TargetMode="External"/><Relationship Id="rId246" Type="http://schemas.openxmlformats.org/officeDocument/2006/relationships/hyperlink" Target="http://www.scavi.com.vn/" TargetMode="External"/><Relationship Id="rId288" Type="http://schemas.openxmlformats.org/officeDocument/2006/relationships/hyperlink" Target="mailto:tuyetdung_nguyen@fleming-int.com" TargetMode="External"/><Relationship Id="rId411" Type="http://schemas.openxmlformats.org/officeDocument/2006/relationships/hyperlink" Target="mailto:kimchi.qd@gmail.com" TargetMode="External"/><Relationship Id="rId453" Type="http://schemas.openxmlformats.org/officeDocument/2006/relationships/hyperlink" Target="mailto:ngocuyen.nguyen@musashipaint.com" TargetMode="External"/><Relationship Id="rId106" Type="http://schemas.openxmlformats.org/officeDocument/2006/relationships/hyperlink" Target="mailto:dongnai@casumina.com.vn;hungtruong@casumina.com.vn;trungtang@casumina.com.vn" TargetMode="External"/><Relationship Id="rId313" Type="http://schemas.openxmlformats.org/officeDocument/2006/relationships/hyperlink" Target="mailto:info-kobelco@kobelco.com.vn" TargetMode="External"/><Relationship Id="rId495" Type="http://schemas.openxmlformats.org/officeDocument/2006/relationships/hyperlink" Target="mailto:hr@fuji-carbon.com.v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C1" sqref="C1"/>
    </sheetView>
  </sheetViews>
  <sheetFormatPr defaultColWidth="8" defaultRowHeight="12.75"/>
  <cols>
    <col min="1" max="1" width="26.125" style="1" customWidth="1"/>
    <col min="2" max="2" width="1.125" style="1" customWidth="1"/>
    <col min="3" max="3" width="28.125" style="1" customWidth="1"/>
    <col min="4" max="16384" width="8" style="1"/>
  </cols>
  <sheetData>
    <row r="1" spans="1:3" ht="17.25">
      <c r="A1" s="2"/>
      <c r="C1" s="2"/>
    </row>
    <row r="2" spans="1:3" ht="18" thickBot="1">
      <c r="A2" s="2"/>
    </row>
    <row r="3" spans="1:3" ht="18" thickBot="1">
      <c r="A3" s="2"/>
      <c r="C3" s="2"/>
    </row>
    <row r="4" spans="1:3" ht="17.25">
      <c r="A4" s="2"/>
      <c r="C4" s="2"/>
    </row>
    <row r="5" spans="1:3" ht="17.25">
      <c r="C5" s="2"/>
    </row>
    <row r="6" spans="1:3" ht="18" thickBot="1">
      <c r="C6" s="2"/>
    </row>
    <row r="7" spans="1:3" ht="17.25">
      <c r="A7" s="2"/>
      <c r="C7" s="2"/>
    </row>
    <row r="8" spans="1:3" ht="17.25">
      <c r="A8" s="2"/>
      <c r="C8" s="2"/>
    </row>
    <row r="9" spans="1:3" ht="17.25">
      <c r="A9" s="2"/>
      <c r="C9" s="2"/>
    </row>
    <row r="10" spans="1:3" ht="17.25">
      <c r="A10" s="2"/>
      <c r="C10" s="2"/>
    </row>
    <row r="11" spans="1:3" ht="18" thickBot="1">
      <c r="A11" s="2"/>
      <c r="C11" s="2"/>
    </row>
    <row r="12" spans="1:3" ht="17.25">
      <c r="C12" s="2"/>
    </row>
    <row r="13" spans="1:3" ht="18" thickBot="1">
      <c r="C13" s="2"/>
    </row>
    <row r="14" spans="1:3" ht="18" thickBot="1">
      <c r="A14" s="2"/>
      <c r="C14" s="2"/>
    </row>
    <row r="15" spans="1:3" ht="17.25">
      <c r="A15" s="2"/>
    </row>
    <row r="16" spans="1:3" ht="18" thickBot="1">
      <c r="A16" s="2"/>
    </row>
    <row r="17" spans="1:3" ht="18" thickBot="1">
      <c r="A17" s="2"/>
      <c r="C17" s="2"/>
    </row>
    <row r="18" spans="1:3" ht="17.25">
      <c r="C18" s="2"/>
    </row>
    <row r="19" spans="1:3" ht="17.25">
      <c r="C19" s="2"/>
    </row>
    <row r="20" spans="1:3" ht="17.25">
      <c r="A20" s="2"/>
      <c r="C20" s="2"/>
    </row>
    <row r="21" spans="1:3" ht="17.25">
      <c r="A21" s="2"/>
      <c r="C21" s="2"/>
    </row>
    <row r="22" spans="1:3" ht="17.25">
      <c r="A22" s="2"/>
      <c r="C22" s="2"/>
    </row>
    <row r="23" spans="1:3" ht="17.25">
      <c r="A23" s="2"/>
      <c r="C23" s="2"/>
    </row>
    <row r="24" spans="1:3" ht="17.25">
      <c r="A24" s="2"/>
    </row>
    <row r="25" spans="1:3" ht="17.25">
      <c r="A25" s="2"/>
    </row>
    <row r="26" spans="1:3" ht="18" thickBot="1">
      <c r="A26" s="2"/>
      <c r="C26" s="2"/>
    </row>
    <row r="27" spans="1:3" ht="17.25">
      <c r="A27" s="2"/>
      <c r="C27" s="2"/>
    </row>
    <row r="28" spans="1:3" ht="17.25">
      <c r="A28" s="2"/>
      <c r="C28" s="2"/>
    </row>
    <row r="29" spans="1:3" ht="17.25">
      <c r="A29" s="2"/>
      <c r="C29" s="2"/>
    </row>
    <row r="30" spans="1:3" ht="17.25">
      <c r="A30" s="2"/>
      <c r="C30" s="2"/>
    </row>
    <row r="31" spans="1:3" ht="17.25">
      <c r="A31" s="2"/>
      <c r="C31" s="2"/>
    </row>
    <row r="32" spans="1:3" ht="17.25">
      <c r="A32" s="2"/>
      <c r="C32" s="2"/>
    </row>
    <row r="33" spans="1:3" ht="17.25">
      <c r="A33" s="2"/>
      <c r="C33" s="2"/>
    </row>
    <row r="34" spans="1:3" ht="17.25">
      <c r="A34" s="2"/>
      <c r="C34" s="2"/>
    </row>
    <row r="35" spans="1:3" ht="17.25">
      <c r="A35" s="2"/>
      <c r="C35" s="2"/>
    </row>
    <row r="36" spans="1:3" ht="17.25">
      <c r="A36" s="2"/>
      <c r="C36" s="2"/>
    </row>
    <row r="37" spans="1:3" ht="17.25">
      <c r="A37" s="2"/>
    </row>
    <row r="38" spans="1:3" ht="17.25">
      <c r="A38" s="2"/>
    </row>
    <row r="39" spans="1:3" ht="17.25">
      <c r="A39" s="2"/>
      <c r="C39" s="2"/>
    </row>
    <row r="40" spans="1:3" ht="17.25">
      <c r="A40" s="2"/>
      <c r="C40" s="2"/>
    </row>
    <row r="41" spans="1:3" ht="17.25">
      <c r="A41" s="2"/>
      <c r="C41" s="2"/>
    </row>
  </sheetData>
  <sheetProtection password="8863" sheet="1" objects="1"/>
  <phoneticPr fontId="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724"/>
  <sheetViews>
    <sheetView zoomScale="140" zoomScaleNormal="140" workbookViewId="0">
      <pane xSplit="2" ySplit="6" topLeftCell="M125" activePane="bottomRight" state="frozen"/>
      <selection pane="topRight" activeCell="C1" sqref="C1"/>
      <selection pane="bottomLeft" activeCell="A7" sqref="A7"/>
      <selection pane="bottomRight" activeCell="M128" sqref="M128"/>
    </sheetView>
  </sheetViews>
  <sheetFormatPr defaultRowHeight="13.5"/>
  <cols>
    <col min="1" max="1" width="7.125" style="5" customWidth="1"/>
    <col min="2" max="2" width="11.375" style="605" customWidth="1"/>
    <col min="3" max="3" width="6.25" style="591" customWidth="1"/>
    <col min="4" max="4" width="32.125" style="640" customWidth="1"/>
    <col min="5" max="5" width="11.625" style="605" customWidth="1"/>
    <col min="6" max="6" width="5.75" style="574" customWidth="1"/>
    <col min="7" max="7" width="12.5" style="638" customWidth="1"/>
    <col min="8" max="8" width="8.875" style="641" customWidth="1"/>
    <col min="9" max="9" width="10.375" style="641" customWidth="1"/>
    <col min="10" max="10" width="10.375" style="642" customWidth="1"/>
    <col min="11" max="11" width="8.5" style="605" customWidth="1"/>
    <col min="12" max="12" width="5.625" style="607" customWidth="1"/>
    <col min="13" max="13" width="42.625" style="643" customWidth="1"/>
    <col min="14" max="14" width="9.375" style="602" customWidth="1"/>
    <col min="15" max="15" width="5.125" style="595" customWidth="1"/>
    <col min="16" max="16" width="7.375" style="645" customWidth="1"/>
    <col min="17" max="17" width="22.25" style="355" customWidth="1"/>
    <col min="18" max="18" width="7.625" style="644" customWidth="1"/>
    <col min="19" max="19" width="21.625" style="644" customWidth="1"/>
    <col min="20" max="20" width="11" style="641" customWidth="1"/>
    <col min="21" max="22" width="7.5" style="646" customWidth="1"/>
    <col min="23" max="24" width="7" style="647" customWidth="1"/>
    <col min="25" max="25" width="7.875" style="648" customWidth="1"/>
    <col min="26" max="26" width="22.625" style="648" customWidth="1"/>
    <col min="27" max="27" width="10.375" style="602" customWidth="1"/>
    <col min="28" max="28" width="7.875" style="638" customWidth="1"/>
    <col min="29" max="29" width="13.25" style="602" customWidth="1"/>
    <col min="30" max="30" width="13.5" style="649" customWidth="1"/>
    <col min="31" max="31" width="8" style="649" customWidth="1"/>
    <col min="32" max="32" width="8.125" style="649" customWidth="1"/>
    <col min="33" max="33" width="7" style="574" customWidth="1"/>
    <col min="34" max="34" width="12.625" style="650" customWidth="1"/>
    <col min="35" max="36" width="10.375" style="650" customWidth="1"/>
    <col min="37" max="37" width="22.5" style="356" customWidth="1"/>
    <col min="38" max="38" width="26" style="651" customWidth="1"/>
    <col min="39" max="16384" width="9" style="7"/>
  </cols>
  <sheetData>
    <row r="1" spans="1:161" s="378" customFormat="1" ht="21">
      <c r="B1" s="357"/>
      <c r="C1" s="358"/>
      <c r="D1" s="359"/>
      <c r="E1" s="357"/>
      <c r="F1" s="3" t="s">
        <v>7342</v>
      </c>
      <c r="G1" s="360"/>
      <c r="H1" s="361"/>
      <c r="I1" s="361"/>
      <c r="J1" s="362"/>
      <c r="K1" s="357"/>
      <c r="L1" s="363"/>
      <c r="M1" s="364"/>
      <c r="N1" s="365"/>
      <c r="O1" s="366"/>
      <c r="P1" s="368"/>
      <c r="Q1" s="369"/>
      <c r="R1" s="367"/>
      <c r="S1" s="367"/>
      <c r="T1" s="361"/>
      <c r="U1" s="370"/>
      <c r="V1" s="370"/>
      <c r="W1" s="371"/>
      <c r="X1" s="371"/>
      <c r="Y1" s="372"/>
      <c r="Z1" s="372"/>
      <c r="AA1" s="373"/>
      <c r="AB1" s="360"/>
      <c r="AC1" s="374"/>
      <c r="AD1" s="375"/>
      <c r="AE1" s="375"/>
      <c r="AF1" s="375"/>
      <c r="AG1" s="380"/>
      <c r="AH1" s="381"/>
      <c r="AI1" s="381"/>
      <c r="AJ1" s="381"/>
      <c r="AK1" s="376"/>
      <c r="AL1" s="377"/>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row>
    <row r="2" spans="1:161" s="378" customFormat="1" ht="19.5">
      <c r="F2" s="747"/>
      <c r="G2" s="379"/>
      <c r="H2" s="379"/>
      <c r="I2" s="379"/>
      <c r="J2" s="379"/>
      <c r="K2" s="378">
        <v>5</v>
      </c>
      <c r="L2" s="378">
        <v>6</v>
      </c>
      <c r="M2" s="378">
        <v>7</v>
      </c>
      <c r="N2" s="378">
        <v>8</v>
      </c>
      <c r="O2" s="378">
        <v>9</v>
      </c>
      <c r="P2" s="378">
        <v>12</v>
      </c>
      <c r="Q2" s="382">
        <v>15</v>
      </c>
      <c r="R2" s="378">
        <v>16</v>
      </c>
      <c r="S2" s="378">
        <v>17</v>
      </c>
      <c r="T2" s="378">
        <v>18</v>
      </c>
      <c r="U2" s="378">
        <v>21</v>
      </c>
      <c r="V2" s="378">
        <v>22</v>
      </c>
      <c r="W2" s="378">
        <v>23</v>
      </c>
      <c r="X2" s="378">
        <v>24</v>
      </c>
      <c r="Y2" s="378">
        <v>25</v>
      </c>
      <c r="Z2" s="378">
        <v>26</v>
      </c>
      <c r="AA2" s="378">
        <v>27</v>
      </c>
      <c r="AB2" s="378">
        <v>28</v>
      </c>
      <c r="AC2" s="378">
        <v>42</v>
      </c>
      <c r="AD2" s="378">
        <v>43</v>
      </c>
      <c r="AE2" s="378">
        <v>44</v>
      </c>
      <c r="AF2" s="378">
        <v>45</v>
      </c>
      <c r="AG2" s="378">
        <v>68</v>
      </c>
      <c r="AH2" s="378">
        <v>69</v>
      </c>
      <c r="AI2" s="378">
        <v>70</v>
      </c>
      <c r="AJ2" s="378">
        <v>71</v>
      </c>
      <c r="AK2" s="378">
        <v>72</v>
      </c>
      <c r="AL2" s="378">
        <v>73</v>
      </c>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row>
    <row r="3" spans="1:161" s="5" customFormat="1">
      <c r="A3" s="5">
        <v>1</v>
      </c>
      <c r="B3" s="5">
        <v>2</v>
      </c>
      <c r="C3" s="5">
        <v>7</v>
      </c>
      <c r="D3" s="5">
        <v>11</v>
      </c>
      <c r="E3" s="5">
        <v>12</v>
      </c>
      <c r="F3" s="5">
        <v>13</v>
      </c>
      <c r="G3" s="5">
        <v>14</v>
      </c>
      <c r="H3" s="5">
        <v>15</v>
      </c>
      <c r="I3" s="5">
        <v>16</v>
      </c>
      <c r="J3" s="5">
        <v>17</v>
      </c>
      <c r="K3" s="5">
        <v>18</v>
      </c>
      <c r="L3" s="5">
        <v>19</v>
      </c>
      <c r="M3" s="5">
        <v>20</v>
      </c>
      <c r="N3" s="5">
        <v>21</v>
      </c>
      <c r="O3" s="5">
        <v>22</v>
      </c>
      <c r="P3" s="5">
        <v>25</v>
      </c>
      <c r="Q3" s="383">
        <v>28</v>
      </c>
      <c r="R3" s="5">
        <v>29</v>
      </c>
      <c r="S3" s="5">
        <v>30</v>
      </c>
      <c r="T3" s="6">
        <v>31</v>
      </c>
      <c r="U3" s="5">
        <v>34</v>
      </c>
      <c r="V3" s="5">
        <v>35</v>
      </c>
      <c r="W3" s="5">
        <v>36</v>
      </c>
      <c r="X3" s="5">
        <v>37</v>
      </c>
      <c r="Y3" s="5">
        <v>38</v>
      </c>
      <c r="Z3" s="5">
        <v>39</v>
      </c>
      <c r="AA3" s="5">
        <v>40</v>
      </c>
      <c r="AB3" s="5">
        <v>41</v>
      </c>
      <c r="AC3" s="5">
        <v>55</v>
      </c>
      <c r="AD3" s="5">
        <v>56</v>
      </c>
      <c r="AE3" s="5">
        <v>57</v>
      </c>
      <c r="AF3" s="5">
        <v>58</v>
      </c>
      <c r="AG3" s="5">
        <v>81</v>
      </c>
      <c r="AH3" s="5">
        <v>82</v>
      </c>
      <c r="AI3" s="5">
        <v>83</v>
      </c>
      <c r="AJ3" s="5">
        <v>84</v>
      </c>
      <c r="AK3" s="5">
        <v>85</v>
      </c>
      <c r="AL3" s="5">
        <v>86</v>
      </c>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row>
    <row r="4" spans="1:161" s="384" customFormat="1" ht="31.5" customHeight="1">
      <c r="A4" s="2818" t="s">
        <v>2979</v>
      </c>
      <c r="B4" s="8"/>
      <c r="C4" s="9"/>
      <c r="D4" s="8"/>
      <c r="E4" s="10"/>
      <c r="F4" s="2818" t="s">
        <v>380</v>
      </c>
      <c r="G4" s="2818" t="s">
        <v>3856</v>
      </c>
      <c r="H4" s="2818" t="s">
        <v>2980</v>
      </c>
      <c r="I4" s="2818" t="s">
        <v>2981</v>
      </c>
      <c r="J4" s="2816" t="s">
        <v>4862</v>
      </c>
      <c r="K4" s="2821" t="s">
        <v>2989</v>
      </c>
      <c r="L4" s="2816" t="s">
        <v>5583</v>
      </c>
      <c r="M4" s="2823" t="s">
        <v>2982</v>
      </c>
      <c r="N4" s="2818" t="s">
        <v>2990</v>
      </c>
      <c r="O4" s="2818" t="s">
        <v>2991</v>
      </c>
      <c r="P4" s="2825" t="s">
        <v>5614</v>
      </c>
      <c r="Q4" s="2826" t="s">
        <v>7889</v>
      </c>
      <c r="R4" s="2820" t="s">
        <v>4457</v>
      </c>
      <c r="S4" s="2818" t="s">
        <v>5578</v>
      </c>
      <c r="T4" s="2818" t="s">
        <v>2996</v>
      </c>
      <c r="U4" s="2818" t="s">
        <v>3858</v>
      </c>
      <c r="V4" s="2818" t="s">
        <v>3859</v>
      </c>
      <c r="W4" s="2827" t="s">
        <v>2983</v>
      </c>
      <c r="X4" s="2818" t="s">
        <v>2984</v>
      </c>
      <c r="Y4" s="2829" t="s">
        <v>4451</v>
      </c>
      <c r="Z4" s="2829" t="s">
        <v>4452</v>
      </c>
      <c r="AA4" s="2818" t="s">
        <v>2527</v>
      </c>
      <c r="AB4" s="2818" t="s">
        <v>2992</v>
      </c>
      <c r="AC4" s="2835" t="s">
        <v>2986</v>
      </c>
      <c r="AD4" s="2836"/>
      <c r="AE4" s="2837" t="s">
        <v>2994</v>
      </c>
      <c r="AF4" s="2838"/>
      <c r="AG4" s="2831" t="s">
        <v>5619</v>
      </c>
      <c r="AH4" s="2831" t="s">
        <v>2995</v>
      </c>
      <c r="AI4" s="2831" t="s">
        <v>707</v>
      </c>
      <c r="AJ4" s="2831" t="s">
        <v>5580</v>
      </c>
      <c r="AK4" s="2831" t="s">
        <v>5618</v>
      </c>
      <c r="AL4" s="2833" t="s">
        <v>5613</v>
      </c>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c r="DL4" s="385"/>
      <c r="DM4" s="385"/>
      <c r="DN4" s="385"/>
      <c r="DO4" s="385"/>
      <c r="DP4" s="385"/>
      <c r="DQ4" s="385"/>
      <c r="DR4" s="385"/>
      <c r="DS4" s="385"/>
      <c r="DT4" s="385"/>
      <c r="DU4" s="385"/>
      <c r="DV4" s="385"/>
      <c r="DW4" s="385"/>
      <c r="DX4" s="385"/>
      <c r="DY4" s="385"/>
      <c r="DZ4" s="385"/>
      <c r="EA4" s="385"/>
      <c r="EB4" s="385"/>
      <c r="EC4" s="385"/>
      <c r="ED4" s="385"/>
      <c r="EE4" s="385"/>
      <c r="EF4" s="385"/>
      <c r="EG4" s="385"/>
      <c r="EH4" s="385"/>
      <c r="EI4" s="385"/>
      <c r="EJ4" s="385"/>
      <c r="EK4" s="385"/>
      <c r="EL4" s="385"/>
      <c r="EM4" s="385"/>
      <c r="EN4" s="385"/>
      <c r="EO4" s="385"/>
      <c r="EP4" s="385"/>
      <c r="EQ4" s="385"/>
      <c r="ER4" s="385"/>
      <c r="ES4" s="385"/>
      <c r="ET4" s="385"/>
      <c r="EU4" s="385"/>
      <c r="EV4" s="385"/>
      <c r="EW4" s="385"/>
      <c r="EX4" s="385"/>
      <c r="EY4" s="385"/>
      <c r="EZ4" s="385"/>
      <c r="FA4" s="385"/>
      <c r="FB4" s="385"/>
      <c r="FC4" s="385"/>
      <c r="FD4" s="385"/>
      <c r="FE4" s="385"/>
    </row>
    <row r="5" spans="1:161" s="384" customFormat="1" ht="42" customHeight="1">
      <c r="A5" s="2819"/>
      <c r="B5" s="769" t="s">
        <v>5579</v>
      </c>
      <c r="C5" s="769" t="s">
        <v>3857</v>
      </c>
      <c r="D5" s="11" t="s">
        <v>5682</v>
      </c>
      <c r="E5" s="769" t="s">
        <v>5681</v>
      </c>
      <c r="F5" s="2819"/>
      <c r="G5" s="2819"/>
      <c r="H5" s="2819"/>
      <c r="I5" s="2819"/>
      <c r="J5" s="2817"/>
      <c r="K5" s="2822"/>
      <c r="L5" s="2817"/>
      <c r="M5" s="2824"/>
      <c r="N5" s="2819"/>
      <c r="O5" s="2819"/>
      <c r="P5" s="2825"/>
      <c r="Q5" s="2826"/>
      <c r="R5" s="2820"/>
      <c r="S5" s="2819"/>
      <c r="T5" s="2819"/>
      <c r="U5" s="2819"/>
      <c r="V5" s="2819"/>
      <c r="W5" s="2828" t="s">
        <v>320</v>
      </c>
      <c r="X5" s="2819" t="s">
        <v>169</v>
      </c>
      <c r="Y5" s="2830"/>
      <c r="Z5" s="2830"/>
      <c r="AA5" s="2819" t="s">
        <v>321</v>
      </c>
      <c r="AB5" s="2819" t="s">
        <v>126</v>
      </c>
      <c r="AC5" s="728" t="s">
        <v>2985</v>
      </c>
      <c r="AD5" s="729" t="s">
        <v>2993</v>
      </c>
      <c r="AE5" s="12" t="s">
        <v>2987</v>
      </c>
      <c r="AF5" s="12" t="s">
        <v>2988</v>
      </c>
      <c r="AG5" s="2832"/>
      <c r="AH5" s="2832"/>
      <c r="AI5" s="2832"/>
      <c r="AJ5" s="2832"/>
      <c r="AK5" s="2832"/>
      <c r="AL5" s="2834"/>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5"/>
      <c r="DU5" s="385"/>
      <c r="DV5" s="385"/>
      <c r="DW5" s="385"/>
      <c r="DX5" s="385"/>
      <c r="DY5" s="385"/>
      <c r="DZ5" s="385"/>
      <c r="EA5" s="385"/>
      <c r="EB5" s="385"/>
      <c r="EC5" s="385"/>
      <c r="ED5" s="385"/>
      <c r="EE5" s="385"/>
      <c r="EF5" s="385"/>
      <c r="EG5" s="385"/>
      <c r="EH5" s="385"/>
      <c r="EI5" s="385"/>
      <c r="EJ5" s="385"/>
      <c r="EK5" s="385"/>
      <c r="EL5" s="385"/>
      <c r="EM5" s="385"/>
      <c r="EN5" s="385"/>
      <c r="EO5" s="385"/>
      <c r="EP5" s="385"/>
      <c r="EQ5" s="385"/>
      <c r="ER5" s="385"/>
      <c r="ES5" s="385"/>
      <c r="ET5" s="385"/>
      <c r="EU5" s="385"/>
      <c r="EV5" s="385"/>
      <c r="EW5" s="385"/>
      <c r="EX5" s="385"/>
      <c r="EY5" s="385"/>
      <c r="EZ5" s="385"/>
      <c r="FA5" s="385"/>
      <c r="FB5" s="385"/>
      <c r="FC5" s="385"/>
      <c r="FD5" s="385"/>
      <c r="FE5" s="385"/>
    </row>
    <row r="6" spans="1:161" s="398" customFormat="1" ht="25.5" customHeight="1">
      <c r="A6" s="386"/>
      <c r="B6" s="111"/>
      <c r="C6" s="387"/>
      <c r="D6" s="311"/>
      <c r="E6" s="111"/>
      <c r="F6" s="113"/>
      <c r="G6" s="324"/>
      <c r="H6" s="110"/>
      <c r="I6" s="110"/>
      <c r="J6" s="109"/>
      <c r="K6" s="111"/>
      <c r="L6" s="112"/>
      <c r="M6" s="388" t="s">
        <v>1012</v>
      </c>
      <c r="N6" s="323"/>
      <c r="O6" s="323"/>
      <c r="P6" s="389"/>
      <c r="Q6" s="13"/>
      <c r="R6" s="323"/>
      <c r="S6" s="390"/>
      <c r="T6" s="110"/>
      <c r="U6" s="391"/>
      <c r="V6" s="391"/>
      <c r="W6" s="392"/>
      <c r="X6" s="393"/>
      <c r="Y6" s="394"/>
      <c r="Z6" s="394"/>
      <c r="AA6" s="390"/>
      <c r="AB6" s="395"/>
      <c r="AC6" s="730"/>
      <c r="AD6" s="730"/>
      <c r="AE6" s="390"/>
      <c r="AF6" s="390"/>
      <c r="AG6" s="396"/>
      <c r="AH6" s="114"/>
      <c r="AI6" s="114"/>
      <c r="AJ6" s="114"/>
      <c r="AK6" s="14"/>
      <c r="AL6" s="397"/>
    </row>
    <row r="7" spans="1:161" s="404" customFormat="1" ht="25.5" customHeight="1">
      <c r="A7" s="535" t="s">
        <v>245</v>
      </c>
      <c r="B7" s="37" t="s">
        <v>3000</v>
      </c>
      <c r="C7" s="92" t="s">
        <v>3802</v>
      </c>
      <c r="D7" s="26" t="s">
        <v>3808</v>
      </c>
      <c r="E7" s="96">
        <v>20400000</v>
      </c>
      <c r="F7" s="62">
        <v>1</v>
      </c>
      <c r="G7" s="30" t="s">
        <v>449</v>
      </c>
      <c r="H7" s="29">
        <v>34699</v>
      </c>
      <c r="I7" s="30">
        <v>472033000132</v>
      </c>
      <c r="J7" s="30"/>
      <c r="K7" s="39">
        <v>42185</v>
      </c>
      <c r="L7" s="40"/>
      <c r="M7" s="95" t="s">
        <v>6176</v>
      </c>
      <c r="N7" s="399"/>
      <c r="O7" s="62">
        <v>1</v>
      </c>
      <c r="P7" s="40"/>
      <c r="Q7" s="15"/>
      <c r="R7" s="400" t="s">
        <v>3860</v>
      </c>
      <c r="S7" s="401"/>
      <c r="T7" s="29" t="s">
        <v>2223</v>
      </c>
      <c r="U7" s="402"/>
      <c r="V7" s="402"/>
      <c r="W7" s="34">
        <v>6810</v>
      </c>
      <c r="X7" s="34">
        <v>68</v>
      </c>
      <c r="Y7" s="208"/>
      <c r="Z7" s="208"/>
      <c r="AA7" s="96" t="s">
        <v>1013</v>
      </c>
      <c r="AB7" s="38">
        <v>8</v>
      </c>
      <c r="AC7" s="731">
        <v>46072890</v>
      </c>
      <c r="AD7" s="731">
        <v>46072890</v>
      </c>
      <c r="AE7" s="96">
        <v>109</v>
      </c>
      <c r="AF7" s="96">
        <v>107</v>
      </c>
      <c r="AG7" s="63">
        <v>1</v>
      </c>
      <c r="AH7" s="97" t="s">
        <v>13</v>
      </c>
      <c r="AI7" s="97" t="s">
        <v>532</v>
      </c>
      <c r="AJ7" s="438" t="s">
        <v>5996</v>
      </c>
      <c r="AK7" s="16"/>
      <c r="AL7" s="407"/>
    </row>
    <row r="8" spans="1:161" s="404" customFormat="1" ht="25.5" customHeight="1">
      <c r="A8" s="535" t="s">
        <v>245</v>
      </c>
      <c r="B8" s="37" t="s">
        <v>3001</v>
      </c>
      <c r="C8" s="92" t="s">
        <v>3802</v>
      </c>
      <c r="D8" s="26" t="s">
        <v>4329</v>
      </c>
      <c r="E8" s="96">
        <v>79800000</v>
      </c>
      <c r="F8" s="62">
        <v>2</v>
      </c>
      <c r="G8" s="30" t="s">
        <v>571</v>
      </c>
      <c r="H8" s="29">
        <v>35032</v>
      </c>
      <c r="I8" s="30">
        <v>472043000488</v>
      </c>
      <c r="J8" s="30">
        <v>9830551556</v>
      </c>
      <c r="K8" s="39">
        <v>43230</v>
      </c>
      <c r="L8" s="40">
        <v>13</v>
      </c>
      <c r="M8" s="95" t="s">
        <v>1014</v>
      </c>
      <c r="N8" s="405">
        <v>52379</v>
      </c>
      <c r="O8" s="62">
        <v>1</v>
      </c>
      <c r="P8" s="40"/>
      <c r="Q8" s="15"/>
      <c r="R8" s="95"/>
      <c r="S8" s="96"/>
      <c r="T8" s="29" t="s">
        <v>2224</v>
      </c>
      <c r="U8" s="402"/>
      <c r="V8" s="402">
        <v>3</v>
      </c>
      <c r="W8" s="34">
        <v>2023</v>
      </c>
      <c r="X8" s="34">
        <v>20</v>
      </c>
      <c r="Y8" s="208"/>
      <c r="Z8" s="208"/>
      <c r="AA8" s="96" t="s">
        <v>1015</v>
      </c>
      <c r="AB8" s="38">
        <v>3</v>
      </c>
      <c r="AC8" s="731">
        <v>100000000</v>
      </c>
      <c r="AD8" s="731">
        <v>100000000</v>
      </c>
      <c r="AE8" s="96">
        <v>413</v>
      </c>
      <c r="AF8" s="96">
        <v>409</v>
      </c>
      <c r="AG8" s="63"/>
      <c r="AH8" s="97" t="s">
        <v>4554</v>
      </c>
      <c r="AI8" s="97" t="s">
        <v>2614</v>
      </c>
      <c r="AJ8" s="97"/>
      <c r="AK8" s="16"/>
      <c r="AL8" s="407"/>
    </row>
    <row r="9" spans="1:161" s="404" customFormat="1" ht="25.5" customHeight="1">
      <c r="A9" s="535" t="s">
        <v>245</v>
      </c>
      <c r="B9" s="119" t="s">
        <v>3002</v>
      </c>
      <c r="C9" s="92" t="s">
        <v>3802</v>
      </c>
      <c r="D9" s="26" t="s">
        <v>6435</v>
      </c>
      <c r="E9" s="96">
        <v>33000000</v>
      </c>
      <c r="F9" s="62">
        <v>3</v>
      </c>
      <c r="G9" s="30" t="s">
        <v>27</v>
      </c>
      <c r="H9" s="29">
        <v>35245</v>
      </c>
      <c r="I9" s="30">
        <v>472023001169</v>
      </c>
      <c r="J9" s="30"/>
      <c r="K9" s="39">
        <v>41961</v>
      </c>
      <c r="L9" s="40"/>
      <c r="M9" s="95" t="s">
        <v>1016</v>
      </c>
      <c r="N9" s="405">
        <v>6390</v>
      </c>
      <c r="O9" s="62">
        <v>1</v>
      </c>
      <c r="P9" s="40"/>
      <c r="Q9" s="15"/>
      <c r="R9" s="95"/>
      <c r="S9" s="96"/>
      <c r="T9" s="29"/>
      <c r="U9" s="402"/>
      <c r="V9" s="402"/>
      <c r="W9" s="34">
        <v>3510</v>
      </c>
      <c r="X9" s="34">
        <v>35</v>
      </c>
      <c r="Y9" s="208"/>
      <c r="Z9" s="208"/>
      <c r="AA9" s="96" t="s">
        <v>1017</v>
      </c>
      <c r="AB9" s="38">
        <v>8</v>
      </c>
      <c r="AC9" s="731">
        <v>110000000</v>
      </c>
      <c r="AD9" s="731">
        <v>110000000</v>
      </c>
      <c r="AE9" s="96">
        <v>30</v>
      </c>
      <c r="AF9" s="96">
        <v>29</v>
      </c>
      <c r="AG9" s="63"/>
      <c r="AH9" s="97" t="s">
        <v>136</v>
      </c>
      <c r="AI9" s="97" t="s">
        <v>931</v>
      </c>
      <c r="AJ9" s="97"/>
      <c r="AK9" s="16"/>
      <c r="AL9" s="407"/>
    </row>
    <row r="10" spans="1:161" s="404" customFormat="1" ht="25.5" customHeight="1">
      <c r="A10" s="535" t="s">
        <v>245</v>
      </c>
      <c r="B10" s="37" t="s">
        <v>3003</v>
      </c>
      <c r="C10" s="92" t="s">
        <v>3802</v>
      </c>
      <c r="D10" s="26" t="s">
        <v>1019</v>
      </c>
      <c r="E10" s="96">
        <v>2500000</v>
      </c>
      <c r="F10" s="62">
        <v>4</v>
      </c>
      <c r="G10" s="30" t="s">
        <v>9</v>
      </c>
      <c r="H10" s="29">
        <v>35369</v>
      </c>
      <c r="I10" s="30">
        <v>472023000639</v>
      </c>
      <c r="J10" s="30">
        <v>7692569914</v>
      </c>
      <c r="K10" s="39">
        <v>43641</v>
      </c>
      <c r="L10" s="40">
        <v>6</v>
      </c>
      <c r="M10" s="95" t="s">
        <v>1018</v>
      </c>
      <c r="N10" s="405">
        <v>10078</v>
      </c>
      <c r="O10" s="62">
        <v>1</v>
      </c>
      <c r="P10" s="40"/>
      <c r="Q10" s="15"/>
      <c r="R10" s="95"/>
      <c r="S10" s="96"/>
      <c r="T10" s="29"/>
      <c r="U10" s="402"/>
      <c r="V10" s="402">
        <v>3</v>
      </c>
      <c r="W10" s="34">
        <v>1410</v>
      </c>
      <c r="X10" s="34">
        <v>14</v>
      </c>
      <c r="Y10" s="208"/>
      <c r="Z10" s="208"/>
      <c r="AA10" s="96" t="s">
        <v>1015</v>
      </c>
      <c r="AB10" s="38">
        <v>3</v>
      </c>
      <c r="AC10" s="731">
        <v>3541000</v>
      </c>
      <c r="AD10" s="731">
        <v>3541000</v>
      </c>
      <c r="AE10" s="96">
        <v>1349</v>
      </c>
      <c r="AF10" s="96">
        <v>1347</v>
      </c>
      <c r="AG10" s="63">
        <v>1</v>
      </c>
      <c r="AH10" s="97" t="s">
        <v>4597</v>
      </c>
      <c r="AI10" s="97" t="s">
        <v>766</v>
      </c>
      <c r="AJ10" s="438" t="s">
        <v>5903</v>
      </c>
      <c r="AK10" s="16"/>
      <c r="AL10" s="407"/>
    </row>
    <row r="11" spans="1:161" s="404" customFormat="1" ht="25.5" customHeight="1">
      <c r="A11" s="535" t="s">
        <v>245</v>
      </c>
      <c r="B11" s="37" t="s">
        <v>3004</v>
      </c>
      <c r="C11" s="92" t="s">
        <v>3802</v>
      </c>
      <c r="D11" s="26" t="s">
        <v>6436</v>
      </c>
      <c r="E11" s="96">
        <v>4500000</v>
      </c>
      <c r="F11" s="62">
        <v>5</v>
      </c>
      <c r="G11" s="30" t="s">
        <v>218</v>
      </c>
      <c r="H11" s="29">
        <v>35607</v>
      </c>
      <c r="I11" s="30">
        <v>472043000630</v>
      </c>
      <c r="J11" s="30">
        <v>1025334105</v>
      </c>
      <c r="K11" s="39">
        <v>42923</v>
      </c>
      <c r="L11" s="40">
        <v>9</v>
      </c>
      <c r="M11" s="95" t="s">
        <v>1020</v>
      </c>
      <c r="N11" s="405">
        <v>35930.5</v>
      </c>
      <c r="O11" s="62">
        <v>1</v>
      </c>
      <c r="P11" s="40"/>
      <c r="Q11" s="15"/>
      <c r="R11" s="95"/>
      <c r="S11" s="96"/>
      <c r="T11" s="29"/>
      <c r="U11" s="402">
        <v>1</v>
      </c>
      <c r="V11" s="402">
        <v>3</v>
      </c>
      <c r="W11" s="34">
        <v>1410</v>
      </c>
      <c r="X11" s="34">
        <v>14</v>
      </c>
      <c r="Y11" s="208"/>
      <c r="Z11" s="208"/>
      <c r="AA11" s="96" t="s">
        <v>2759</v>
      </c>
      <c r="AB11" s="38">
        <v>16</v>
      </c>
      <c r="AC11" s="731">
        <v>14500000</v>
      </c>
      <c r="AD11" s="731">
        <v>14500000</v>
      </c>
      <c r="AE11" s="96">
        <v>2412</v>
      </c>
      <c r="AF11" s="96">
        <v>2411</v>
      </c>
      <c r="AG11" s="63">
        <v>1</v>
      </c>
      <c r="AH11" s="97" t="s">
        <v>2733</v>
      </c>
      <c r="AI11" s="97" t="s">
        <v>627</v>
      </c>
      <c r="AJ11" s="97"/>
      <c r="AK11" s="16"/>
      <c r="AL11" s="407"/>
    </row>
    <row r="12" spans="1:161" s="404" customFormat="1" ht="25.5" customHeight="1">
      <c r="A12" s="535" t="s">
        <v>245</v>
      </c>
      <c r="B12" s="37" t="s">
        <v>3005</v>
      </c>
      <c r="C12" s="92" t="s">
        <v>3802</v>
      </c>
      <c r="D12" s="26" t="s">
        <v>1023</v>
      </c>
      <c r="E12" s="96">
        <v>6000000</v>
      </c>
      <c r="F12" s="62">
        <v>6</v>
      </c>
      <c r="G12" s="30" t="s">
        <v>1021</v>
      </c>
      <c r="H12" s="29">
        <v>35658</v>
      </c>
      <c r="I12" s="30">
        <v>472043001055</v>
      </c>
      <c r="J12" s="30">
        <v>5406317872</v>
      </c>
      <c r="K12" s="39">
        <v>43313</v>
      </c>
      <c r="L12" s="40">
        <v>3</v>
      </c>
      <c r="M12" s="95" t="s">
        <v>1022</v>
      </c>
      <c r="N12" s="405">
        <v>21540</v>
      </c>
      <c r="O12" s="62">
        <v>1</v>
      </c>
      <c r="P12" s="40"/>
      <c r="Q12" s="15"/>
      <c r="R12" s="95"/>
      <c r="S12" s="96"/>
      <c r="T12" s="29"/>
      <c r="U12" s="402"/>
      <c r="V12" s="402"/>
      <c r="W12" s="34">
        <v>1811</v>
      </c>
      <c r="X12" s="34">
        <v>18</v>
      </c>
      <c r="Y12" s="208"/>
      <c r="Z12" s="208"/>
      <c r="AA12" s="96" t="s">
        <v>1024</v>
      </c>
      <c r="AB12" s="38">
        <v>5</v>
      </c>
      <c r="AC12" s="731">
        <v>20000000</v>
      </c>
      <c r="AD12" s="731">
        <v>20000000</v>
      </c>
      <c r="AE12" s="96">
        <v>114</v>
      </c>
      <c r="AF12" s="96">
        <v>108</v>
      </c>
      <c r="AG12" s="63">
        <v>1</v>
      </c>
      <c r="AH12" s="97" t="s">
        <v>536</v>
      </c>
      <c r="AI12" s="97" t="s">
        <v>535</v>
      </c>
      <c r="AJ12" s="438" t="s">
        <v>5133</v>
      </c>
      <c r="AK12" s="16" t="s">
        <v>5078</v>
      </c>
      <c r="AL12" s="407"/>
    </row>
    <row r="13" spans="1:161" s="404" customFormat="1" ht="25.5" customHeight="1">
      <c r="A13" s="535" t="s">
        <v>245</v>
      </c>
      <c r="B13" s="37" t="s">
        <v>3006</v>
      </c>
      <c r="C13" s="92" t="s">
        <v>3802</v>
      </c>
      <c r="D13" s="205" t="s">
        <v>1026</v>
      </c>
      <c r="E13" s="96">
        <v>10045380</v>
      </c>
      <c r="F13" s="62">
        <v>7</v>
      </c>
      <c r="G13" s="30" t="s">
        <v>330</v>
      </c>
      <c r="H13" s="29">
        <v>35672</v>
      </c>
      <c r="I13" s="30">
        <v>472033000017</v>
      </c>
      <c r="J13" s="30">
        <v>2161315646</v>
      </c>
      <c r="K13" s="39">
        <v>43243</v>
      </c>
      <c r="L13" s="40">
        <v>6</v>
      </c>
      <c r="M13" s="95" t="s">
        <v>1025</v>
      </c>
      <c r="N13" s="405">
        <v>30857</v>
      </c>
      <c r="O13" s="62">
        <v>1</v>
      </c>
      <c r="P13" s="40"/>
      <c r="Q13" s="15"/>
      <c r="R13" s="95"/>
      <c r="S13" s="96"/>
      <c r="T13" s="29"/>
      <c r="U13" s="206">
        <v>1</v>
      </c>
      <c r="V13" s="206">
        <v>3</v>
      </c>
      <c r="W13" s="34">
        <v>2021</v>
      </c>
      <c r="X13" s="34">
        <v>20</v>
      </c>
      <c r="Y13" s="208"/>
      <c r="Z13" s="208"/>
      <c r="AA13" s="96" t="s">
        <v>1027</v>
      </c>
      <c r="AB13" s="38">
        <v>9</v>
      </c>
      <c r="AC13" s="731">
        <v>34100000</v>
      </c>
      <c r="AD13" s="731">
        <v>34100000</v>
      </c>
      <c r="AE13" s="96">
        <v>440</v>
      </c>
      <c r="AF13" s="96">
        <v>434</v>
      </c>
      <c r="AG13" s="63">
        <v>1</v>
      </c>
      <c r="AH13" s="97" t="s">
        <v>5919</v>
      </c>
      <c r="AI13" s="97" t="s">
        <v>415</v>
      </c>
      <c r="AJ13" s="438" t="s">
        <v>5920</v>
      </c>
      <c r="AK13" s="16"/>
      <c r="AL13" s="407"/>
    </row>
    <row r="14" spans="1:161" s="404" customFormat="1" ht="25.5" customHeight="1">
      <c r="A14" s="535" t="s">
        <v>245</v>
      </c>
      <c r="B14" s="37" t="s">
        <v>3007</v>
      </c>
      <c r="C14" s="92" t="s">
        <v>3802</v>
      </c>
      <c r="D14" s="26" t="s">
        <v>1029</v>
      </c>
      <c r="E14" s="96">
        <v>16800000</v>
      </c>
      <c r="F14" s="62">
        <v>8</v>
      </c>
      <c r="G14" s="30" t="s">
        <v>1028</v>
      </c>
      <c r="H14" s="29">
        <v>35923</v>
      </c>
      <c r="I14" s="30">
        <v>472043000576</v>
      </c>
      <c r="J14" s="30">
        <v>3251226552</v>
      </c>
      <c r="K14" s="39">
        <v>42556</v>
      </c>
      <c r="L14" s="40">
        <v>8</v>
      </c>
      <c r="M14" s="95" t="s">
        <v>5461</v>
      </c>
      <c r="N14" s="405">
        <v>35084</v>
      </c>
      <c r="O14" s="62">
        <v>1</v>
      </c>
      <c r="P14" s="40"/>
      <c r="Q14" s="15"/>
      <c r="R14" s="95"/>
      <c r="S14" s="96"/>
      <c r="T14" s="29"/>
      <c r="U14" s="402">
        <v>1</v>
      </c>
      <c r="V14" s="402">
        <v>3</v>
      </c>
      <c r="W14" s="34">
        <v>2599</v>
      </c>
      <c r="X14" s="34">
        <v>25</v>
      </c>
      <c r="Y14" s="208"/>
      <c r="Z14" s="208"/>
      <c r="AA14" s="96" t="s">
        <v>1030</v>
      </c>
      <c r="AB14" s="38">
        <v>7</v>
      </c>
      <c r="AC14" s="731">
        <v>35000000</v>
      </c>
      <c r="AD14" s="731">
        <v>35000000</v>
      </c>
      <c r="AE14" s="96">
        <v>0</v>
      </c>
      <c r="AF14" s="96">
        <v>0</v>
      </c>
      <c r="AG14" s="63"/>
      <c r="AH14" s="97" t="s">
        <v>2576</v>
      </c>
      <c r="AI14" s="97" t="s">
        <v>2575</v>
      </c>
      <c r="AJ14" s="97"/>
      <c r="AK14" s="16"/>
      <c r="AL14" s="407"/>
    </row>
    <row r="15" spans="1:161" s="404" customFormat="1" ht="25.5" customHeight="1">
      <c r="A15" s="535" t="s">
        <v>245</v>
      </c>
      <c r="B15" s="37">
        <v>3600390692</v>
      </c>
      <c r="C15" s="92" t="s">
        <v>3802</v>
      </c>
      <c r="D15" s="205" t="s">
        <v>8739</v>
      </c>
      <c r="E15" s="96">
        <v>2510000</v>
      </c>
      <c r="F15" s="62">
        <v>9</v>
      </c>
      <c r="G15" s="30" t="s">
        <v>1031</v>
      </c>
      <c r="H15" s="29">
        <v>36155</v>
      </c>
      <c r="I15" s="30">
        <v>472043000560</v>
      </c>
      <c r="J15" s="30">
        <v>8772730538</v>
      </c>
      <c r="K15" s="39">
        <v>43663</v>
      </c>
      <c r="L15" s="40">
        <v>6</v>
      </c>
      <c r="M15" s="95" t="s">
        <v>1032</v>
      </c>
      <c r="N15" s="405">
        <v>11460.4</v>
      </c>
      <c r="O15" s="62">
        <v>1</v>
      </c>
      <c r="P15" s="40"/>
      <c r="Q15" s="15"/>
      <c r="R15" s="95"/>
      <c r="S15" s="96"/>
      <c r="T15" s="29" t="s">
        <v>2225</v>
      </c>
      <c r="U15" s="206"/>
      <c r="V15" s="206">
        <v>3</v>
      </c>
      <c r="W15" s="34">
        <v>2021</v>
      </c>
      <c r="X15" s="34">
        <v>20</v>
      </c>
      <c r="Y15" s="208"/>
      <c r="Z15" s="208"/>
      <c r="AA15" s="96" t="s">
        <v>1030</v>
      </c>
      <c r="AB15" s="236">
        <v>7</v>
      </c>
      <c r="AC15" s="731">
        <v>4600000</v>
      </c>
      <c r="AD15" s="731">
        <v>3100000</v>
      </c>
      <c r="AE15" s="96">
        <v>268</v>
      </c>
      <c r="AF15" s="96">
        <v>266</v>
      </c>
      <c r="AG15" s="63">
        <v>1</v>
      </c>
      <c r="AH15" s="97" t="s">
        <v>4444</v>
      </c>
      <c r="AI15" s="97" t="s">
        <v>4445</v>
      </c>
      <c r="AJ15" s="438"/>
      <c r="AK15" s="16" t="s">
        <v>7161</v>
      </c>
      <c r="AL15" s="407"/>
    </row>
    <row r="16" spans="1:161" s="404" customFormat="1" ht="25.5" customHeight="1">
      <c r="A16" s="535" t="s">
        <v>245</v>
      </c>
      <c r="B16" s="37" t="s">
        <v>3008</v>
      </c>
      <c r="C16" s="92" t="s">
        <v>3802</v>
      </c>
      <c r="D16" s="205" t="s">
        <v>4707</v>
      </c>
      <c r="E16" s="96">
        <v>7603000</v>
      </c>
      <c r="F16" s="62">
        <v>10</v>
      </c>
      <c r="G16" s="30" t="s">
        <v>686</v>
      </c>
      <c r="H16" s="29">
        <v>36609</v>
      </c>
      <c r="I16" s="30">
        <v>472043000797</v>
      </c>
      <c r="J16" s="30">
        <v>7623498269</v>
      </c>
      <c r="K16" s="39">
        <v>43489</v>
      </c>
      <c r="L16" s="40">
        <v>9</v>
      </c>
      <c r="M16" s="95" t="s">
        <v>1033</v>
      </c>
      <c r="N16" s="405">
        <v>40000</v>
      </c>
      <c r="O16" s="62">
        <v>1</v>
      </c>
      <c r="P16" s="40"/>
      <c r="Q16" s="15"/>
      <c r="R16" s="95"/>
      <c r="S16" s="96"/>
      <c r="T16" s="29"/>
      <c r="U16" s="206">
        <v>1</v>
      </c>
      <c r="V16" s="206"/>
      <c r="W16" s="34">
        <v>2022</v>
      </c>
      <c r="X16" s="34">
        <v>20</v>
      </c>
      <c r="Y16" s="208"/>
      <c r="Z16" s="208"/>
      <c r="AA16" s="96" t="s">
        <v>1034</v>
      </c>
      <c r="AB16" s="236">
        <v>18</v>
      </c>
      <c r="AC16" s="731">
        <v>29600000</v>
      </c>
      <c r="AD16" s="731">
        <v>29600000</v>
      </c>
      <c r="AE16" s="96">
        <v>384</v>
      </c>
      <c r="AF16" s="96">
        <v>373</v>
      </c>
      <c r="AG16" s="63">
        <v>1</v>
      </c>
      <c r="AH16" s="97" t="s">
        <v>2590</v>
      </c>
      <c r="AI16" s="97" t="s">
        <v>2591</v>
      </c>
      <c r="AJ16" s="438" t="s">
        <v>5865</v>
      </c>
      <c r="AK16" s="16" t="s">
        <v>5058</v>
      </c>
      <c r="AL16" s="407"/>
    </row>
    <row r="17" spans="1:38" s="404" customFormat="1" ht="25.5" customHeight="1">
      <c r="A17" s="535" t="s">
        <v>245</v>
      </c>
      <c r="B17" s="37" t="s">
        <v>3009</v>
      </c>
      <c r="C17" s="92" t="s">
        <v>3802</v>
      </c>
      <c r="D17" s="26" t="s">
        <v>7834</v>
      </c>
      <c r="E17" s="96">
        <v>3000000</v>
      </c>
      <c r="F17" s="62">
        <v>11</v>
      </c>
      <c r="G17" s="30" t="s">
        <v>1035</v>
      </c>
      <c r="H17" s="29">
        <v>36677</v>
      </c>
      <c r="I17" s="30">
        <v>472043000437</v>
      </c>
      <c r="J17" s="30">
        <v>7620975118</v>
      </c>
      <c r="K17" s="39">
        <v>43374</v>
      </c>
      <c r="L17" s="40">
        <v>2</v>
      </c>
      <c r="M17" s="95" t="s">
        <v>1036</v>
      </c>
      <c r="N17" s="405">
        <v>61533</v>
      </c>
      <c r="O17" s="62">
        <v>1</v>
      </c>
      <c r="P17" s="40"/>
      <c r="Q17" s="15"/>
      <c r="R17" s="95"/>
      <c r="S17" s="96"/>
      <c r="T17" s="29" t="s">
        <v>2226</v>
      </c>
      <c r="U17" s="402"/>
      <c r="V17" s="402"/>
      <c r="W17" s="34">
        <v>2814</v>
      </c>
      <c r="X17" s="34">
        <v>28</v>
      </c>
      <c r="Y17" s="208"/>
      <c r="Z17" s="208"/>
      <c r="AA17" s="96" t="s">
        <v>1037</v>
      </c>
      <c r="AB17" s="236">
        <v>31</v>
      </c>
      <c r="AC17" s="731">
        <v>9980000</v>
      </c>
      <c r="AD17" s="731">
        <v>9980000</v>
      </c>
      <c r="AE17" s="96">
        <v>379</v>
      </c>
      <c r="AF17" s="96">
        <v>366</v>
      </c>
      <c r="AG17" s="63">
        <v>1</v>
      </c>
      <c r="AH17" s="97" t="s">
        <v>613</v>
      </c>
      <c r="AI17" s="97" t="s">
        <v>575</v>
      </c>
      <c r="AJ17" s="97"/>
      <c r="AK17" s="16"/>
      <c r="AL17" s="407"/>
    </row>
    <row r="18" spans="1:38" s="404" customFormat="1" ht="25.5" customHeight="1">
      <c r="A18" s="535" t="s">
        <v>245</v>
      </c>
      <c r="B18" s="37" t="s">
        <v>3010</v>
      </c>
      <c r="C18" s="92" t="s">
        <v>3802</v>
      </c>
      <c r="D18" s="26" t="s">
        <v>1040</v>
      </c>
      <c r="E18" s="96">
        <v>1000000</v>
      </c>
      <c r="F18" s="62">
        <v>12</v>
      </c>
      <c r="G18" s="30" t="s">
        <v>1038</v>
      </c>
      <c r="H18" s="29">
        <v>36724</v>
      </c>
      <c r="I18" s="30">
        <v>472043000597</v>
      </c>
      <c r="J18" s="30">
        <v>3271834354</v>
      </c>
      <c r="K18" s="39">
        <v>42795</v>
      </c>
      <c r="L18" s="40">
        <v>3</v>
      </c>
      <c r="M18" s="95" t="s">
        <v>1039</v>
      </c>
      <c r="N18" s="405">
        <v>6573</v>
      </c>
      <c r="O18" s="62">
        <v>1</v>
      </c>
      <c r="P18" s="40"/>
      <c r="Q18" s="15"/>
      <c r="R18" s="95"/>
      <c r="S18" s="96"/>
      <c r="T18" s="29" t="s">
        <v>2227</v>
      </c>
      <c r="U18" s="402"/>
      <c r="V18" s="402"/>
      <c r="W18" s="34">
        <v>3290</v>
      </c>
      <c r="X18" s="34">
        <v>32</v>
      </c>
      <c r="Y18" s="208"/>
      <c r="Z18" s="208"/>
      <c r="AA18" s="96" t="s">
        <v>1015</v>
      </c>
      <c r="AB18" s="38">
        <v>3</v>
      </c>
      <c r="AC18" s="731">
        <v>2853000</v>
      </c>
      <c r="AD18" s="731">
        <v>2853000</v>
      </c>
      <c r="AE18" s="96">
        <v>144</v>
      </c>
      <c r="AF18" s="96">
        <v>142</v>
      </c>
      <c r="AG18" s="63">
        <v>1</v>
      </c>
      <c r="AH18" s="97" t="s">
        <v>4441</v>
      </c>
      <c r="AI18" s="97" t="s">
        <v>773</v>
      </c>
      <c r="AJ18" s="438" t="s">
        <v>5135</v>
      </c>
      <c r="AK18" s="16"/>
      <c r="AL18" s="407"/>
    </row>
    <row r="19" spans="1:38" s="404" customFormat="1" ht="25.5" customHeight="1">
      <c r="A19" s="535" t="s">
        <v>245</v>
      </c>
      <c r="B19" s="37" t="s">
        <v>3011</v>
      </c>
      <c r="C19" s="92" t="s">
        <v>3802</v>
      </c>
      <c r="D19" s="26" t="s">
        <v>1043</v>
      </c>
      <c r="E19" s="96">
        <v>1949817</v>
      </c>
      <c r="F19" s="62">
        <v>13</v>
      </c>
      <c r="G19" s="30" t="s">
        <v>1041</v>
      </c>
      <c r="H19" s="29">
        <v>36826</v>
      </c>
      <c r="I19" s="30">
        <v>472043001175</v>
      </c>
      <c r="J19" s="30"/>
      <c r="K19" s="39">
        <v>42137</v>
      </c>
      <c r="L19" s="40"/>
      <c r="M19" s="95" t="s">
        <v>1042</v>
      </c>
      <c r="N19" s="405">
        <v>21716</v>
      </c>
      <c r="O19" s="62">
        <v>1</v>
      </c>
      <c r="P19" s="40"/>
      <c r="Q19" s="15"/>
      <c r="R19" s="95"/>
      <c r="S19" s="96"/>
      <c r="T19" s="29"/>
      <c r="U19" s="402"/>
      <c r="V19" s="402"/>
      <c r="W19" s="34">
        <v>2814</v>
      </c>
      <c r="X19" s="34">
        <v>28</v>
      </c>
      <c r="Y19" s="208"/>
      <c r="Z19" s="208"/>
      <c r="AA19" s="96" t="s">
        <v>1037</v>
      </c>
      <c r="AB19" s="236">
        <v>31</v>
      </c>
      <c r="AC19" s="731">
        <v>3600000</v>
      </c>
      <c r="AD19" s="731">
        <v>3600000</v>
      </c>
      <c r="AE19" s="96">
        <v>79</v>
      </c>
      <c r="AF19" s="96">
        <v>74</v>
      </c>
      <c r="AG19" s="63">
        <v>1</v>
      </c>
      <c r="AH19" s="97" t="s">
        <v>229</v>
      </c>
      <c r="AI19" s="97" t="s">
        <v>414</v>
      </c>
      <c r="AJ19" s="97"/>
      <c r="AK19" s="16"/>
      <c r="AL19" s="407"/>
    </row>
    <row r="20" spans="1:38" s="404" customFormat="1" ht="25.5" customHeight="1">
      <c r="A20" s="535" t="s">
        <v>245</v>
      </c>
      <c r="B20" s="37" t="s">
        <v>3012</v>
      </c>
      <c r="C20" s="92" t="s">
        <v>3802</v>
      </c>
      <c r="D20" s="26" t="s">
        <v>1046</v>
      </c>
      <c r="E20" s="96">
        <v>1680000</v>
      </c>
      <c r="F20" s="62">
        <v>14</v>
      </c>
      <c r="G20" s="30" t="s">
        <v>1044</v>
      </c>
      <c r="H20" s="29">
        <v>36871</v>
      </c>
      <c r="I20" s="29"/>
      <c r="J20" s="30"/>
      <c r="K20" s="39" t="s">
        <v>879</v>
      </c>
      <c r="L20" s="40"/>
      <c r="M20" s="95" t="s">
        <v>1045</v>
      </c>
      <c r="N20" s="405">
        <v>30006</v>
      </c>
      <c r="O20" s="62">
        <v>1</v>
      </c>
      <c r="P20" s="40"/>
      <c r="Q20" s="15"/>
      <c r="R20" s="95"/>
      <c r="S20" s="96"/>
      <c r="T20" s="29"/>
      <c r="U20" s="402"/>
      <c r="V20" s="402"/>
      <c r="W20" s="34">
        <v>2220</v>
      </c>
      <c r="X20" s="34">
        <v>22</v>
      </c>
      <c r="Y20" s="208"/>
      <c r="Z20" s="208"/>
      <c r="AA20" s="96" t="s">
        <v>1047</v>
      </c>
      <c r="AB20" s="38">
        <v>2</v>
      </c>
      <c r="AC20" s="731">
        <v>5600000</v>
      </c>
      <c r="AD20" s="731">
        <v>5800000</v>
      </c>
      <c r="AE20" s="96">
        <v>59</v>
      </c>
      <c r="AF20" s="96">
        <v>57</v>
      </c>
      <c r="AG20" s="63">
        <v>1</v>
      </c>
      <c r="AH20" s="97" t="s">
        <v>2903</v>
      </c>
      <c r="AI20" s="97" t="s">
        <v>145</v>
      </c>
      <c r="AJ20" s="97"/>
      <c r="AK20" s="16"/>
      <c r="AL20" s="407"/>
    </row>
    <row r="21" spans="1:38" s="404" customFormat="1" ht="25.5" customHeight="1">
      <c r="A21" s="535" t="s">
        <v>245</v>
      </c>
      <c r="B21" s="37" t="s">
        <v>3013</v>
      </c>
      <c r="C21" s="92" t="s">
        <v>3802</v>
      </c>
      <c r="D21" s="26" t="s">
        <v>1050</v>
      </c>
      <c r="E21" s="96">
        <v>1800000</v>
      </c>
      <c r="F21" s="62">
        <v>15</v>
      </c>
      <c r="G21" s="30" t="s">
        <v>1048</v>
      </c>
      <c r="H21" s="29">
        <v>36910</v>
      </c>
      <c r="I21" s="30">
        <v>472043000124</v>
      </c>
      <c r="J21" s="30"/>
      <c r="K21" s="39">
        <v>41493</v>
      </c>
      <c r="L21" s="40"/>
      <c r="M21" s="95" t="s">
        <v>1049</v>
      </c>
      <c r="N21" s="405">
        <v>10000</v>
      </c>
      <c r="O21" s="62">
        <v>1</v>
      </c>
      <c r="P21" s="40"/>
      <c r="Q21" s="15"/>
      <c r="R21" s="95"/>
      <c r="S21" s="96"/>
      <c r="T21" s="29" t="s">
        <v>2228</v>
      </c>
      <c r="U21" s="402"/>
      <c r="V21" s="402">
        <v>3</v>
      </c>
      <c r="W21" s="34">
        <v>2599</v>
      </c>
      <c r="X21" s="34">
        <v>25</v>
      </c>
      <c r="Y21" s="208"/>
      <c r="Z21" s="208"/>
      <c r="AA21" s="96" t="s">
        <v>1015</v>
      </c>
      <c r="AB21" s="38">
        <v>3</v>
      </c>
      <c r="AC21" s="731">
        <v>8356148</v>
      </c>
      <c r="AD21" s="731">
        <v>8356148</v>
      </c>
      <c r="AE21" s="96">
        <v>127</v>
      </c>
      <c r="AF21" s="96">
        <v>126</v>
      </c>
      <c r="AG21" s="63">
        <v>1</v>
      </c>
      <c r="AH21" s="97" t="s">
        <v>230</v>
      </c>
      <c r="AI21" s="97" t="s">
        <v>451</v>
      </c>
      <c r="AJ21" s="97"/>
      <c r="AK21" s="16"/>
      <c r="AL21" s="407"/>
    </row>
    <row r="22" spans="1:38" s="404" customFormat="1" ht="25.5" customHeight="1">
      <c r="A22" s="535" t="s">
        <v>245</v>
      </c>
      <c r="B22" s="37" t="s">
        <v>3014</v>
      </c>
      <c r="C22" s="92" t="s">
        <v>3802</v>
      </c>
      <c r="D22" s="26" t="s">
        <v>1053</v>
      </c>
      <c r="E22" s="96">
        <v>10700000</v>
      </c>
      <c r="F22" s="62">
        <v>16</v>
      </c>
      <c r="G22" s="30" t="s">
        <v>1051</v>
      </c>
      <c r="H22" s="29">
        <v>37125</v>
      </c>
      <c r="I22" s="30">
        <v>472033000452</v>
      </c>
      <c r="J22" s="30">
        <v>3271728832</v>
      </c>
      <c r="K22" s="39">
        <v>43462</v>
      </c>
      <c r="L22" s="40">
        <v>4</v>
      </c>
      <c r="M22" s="95" t="s">
        <v>1052</v>
      </c>
      <c r="N22" s="405">
        <v>17656</v>
      </c>
      <c r="O22" s="62">
        <v>1</v>
      </c>
      <c r="P22" s="40"/>
      <c r="Q22" s="15"/>
      <c r="R22" s="95"/>
      <c r="S22" s="96"/>
      <c r="T22" s="29" t="s">
        <v>2229</v>
      </c>
      <c r="U22" s="402"/>
      <c r="V22" s="402"/>
      <c r="W22" s="34">
        <v>2220</v>
      </c>
      <c r="X22" s="34">
        <v>22</v>
      </c>
      <c r="Y22" s="208"/>
      <c r="Z22" s="208"/>
      <c r="AA22" s="96" t="s">
        <v>5212</v>
      </c>
      <c r="AB22" s="38">
        <v>31</v>
      </c>
      <c r="AC22" s="731">
        <v>40000000</v>
      </c>
      <c r="AD22" s="731">
        <v>40000000</v>
      </c>
      <c r="AE22" s="96">
        <v>130</v>
      </c>
      <c r="AF22" s="96">
        <v>123</v>
      </c>
      <c r="AG22" s="63">
        <v>1</v>
      </c>
      <c r="AH22" s="97" t="s">
        <v>2578</v>
      </c>
      <c r="AI22" s="97" t="s">
        <v>11</v>
      </c>
      <c r="AJ22" s="97"/>
      <c r="AK22" s="16"/>
      <c r="AL22" s="407"/>
    </row>
    <row r="23" spans="1:38" s="404" customFormat="1" ht="25.5" customHeight="1">
      <c r="A23" s="535" t="s">
        <v>245</v>
      </c>
      <c r="B23" s="37" t="s">
        <v>3015</v>
      </c>
      <c r="C23" s="92" t="s">
        <v>3802</v>
      </c>
      <c r="D23" s="26" t="s">
        <v>6686</v>
      </c>
      <c r="E23" s="96">
        <v>3202203</v>
      </c>
      <c r="F23" s="62">
        <v>17</v>
      </c>
      <c r="G23" s="30" t="s">
        <v>1055</v>
      </c>
      <c r="H23" s="29">
        <v>37179</v>
      </c>
      <c r="I23" s="30">
        <v>472033000291</v>
      </c>
      <c r="J23" s="30">
        <v>3224747313</v>
      </c>
      <c r="K23" s="39">
        <v>43318</v>
      </c>
      <c r="L23" s="40">
        <v>12</v>
      </c>
      <c r="M23" s="95" t="s">
        <v>4768</v>
      </c>
      <c r="N23" s="405">
        <v>26720</v>
      </c>
      <c r="O23" s="62">
        <v>1</v>
      </c>
      <c r="P23" s="40"/>
      <c r="Q23" s="15"/>
      <c r="R23" s="95"/>
      <c r="S23" s="96"/>
      <c r="T23" s="29" t="s">
        <v>2230</v>
      </c>
      <c r="U23" s="402"/>
      <c r="V23" s="402"/>
      <c r="W23" s="34">
        <v>1811</v>
      </c>
      <c r="X23" s="34">
        <v>18</v>
      </c>
      <c r="Y23" s="208" t="s">
        <v>6687</v>
      </c>
      <c r="Z23" s="208"/>
      <c r="AA23" s="96" t="s">
        <v>4688</v>
      </c>
      <c r="AB23" s="38">
        <v>8</v>
      </c>
      <c r="AC23" s="731">
        <v>23442652</v>
      </c>
      <c r="AD23" s="731">
        <v>23442652</v>
      </c>
      <c r="AE23" s="96">
        <v>574</v>
      </c>
      <c r="AF23" s="96">
        <v>565</v>
      </c>
      <c r="AG23" s="63">
        <v>1</v>
      </c>
      <c r="AH23" s="97" t="s">
        <v>6843</v>
      </c>
      <c r="AI23" s="97" t="s">
        <v>341</v>
      </c>
      <c r="AJ23" s="97"/>
      <c r="AK23" s="16" t="s">
        <v>5040</v>
      </c>
      <c r="AL23" s="407"/>
    </row>
    <row r="24" spans="1:38" s="404" customFormat="1" ht="25.5" customHeight="1">
      <c r="A24" s="535" t="s">
        <v>245</v>
      </c>
      <c r="B24" s="37" t="s">
        <v>3016</v>
      </c>
      <c r="C24" s="92" t="s">
        <v>3802</v>
      </c>
      <c r="D24" s="26" t="s">
        <v>1059</v>
      </c>
      <c r="E24" s="96">
        <v>620000</v>
      </c>
      <c r="F24" s="62">
        <v>18</v>
      </c>
      <c r="G24" s="30" t="s">
        <v>1057</v>
      </c>
      <c r="H24" s="29">
        <v>37183</v>
      </c>
      <c r="I24" s="30">
        <v>472043000540</v>
      </c>
      <c r="J24" s="30">
        <v>5462554167</v>
      </c>
      <c r="K24" s="39">
        <v>42562</v>
      </c>
      <c r="L24" s="40"/>
      <c r="M24" s="95" t="s">
        <v>1058</v>
      </c>
      <c r="N24" s="405">
        <v>5699</v>
      </c>
      <c r="O24" s="62">
        <v>1</v>
      </c>
      <c r="P24" s="40"/>
      <c r="Q24" s="15"/>
      <c r="R24" s="95"/>
      <c r="S24" s="96"/>
      <c r="T24" s="29"/>
      <c r="U24" s="402"/>
      <c r="V24" s="402">
        <v>3</v>
      </c>
      <c r="W24" s="34">
        <v>1323</v>
      </c>
      <c r="X24" s="34">
        <v>13</v>
      </c>
      <c r="Y24" s="208"/>
      <c r="Z24" s="208"/>
      <c r="AA24" s="96" t="s">
        <v>1015</v>
      </c>
      <c r="AB24" s="236">
        <v>3</v>
      </c>
      <c r="AC24" s="731">
        <v>2060000</v>
      </c>
      <c r="AD24" s="731">
        <v>2060000</v>
      </c>
      <c r="AE24" s="96">
        <v>66</v>
      </c>
      <c r="AF24" s="96">
        <v>65</v>
      </c>
      <c r="AG24" s="63">
        <v>1</v>
      </c>
      <c r="AH24" s="97" t="s">
        <v>6835</v>
      </c>
      <c r="AI24" s="97" t="s">
        <v>646</v>
      </c>
      <c r="AJ24" s="719" t="s">
        <v>6834</v>
      </c>
      <c r="AK24" s="16"/>
      <c r="AL24" s="407"/>
    </row>
    <row r="25" spans="1:38" s="404" customFormat="1" ht="25.5" customHeight="1">
      <c r="A25" s="535" t="s">
        <v>245</v>
      </c>
      <c r="B25" s="37" t="s">
        <v>3017</v>
      </c>
      <c r="C25" s="92" t="s">
        <v>3802</v>
      </c>
      <c r="D25" s="26" t="s">
        <v>1062</v>
      </c>
      <c r="E25" s="96">
        <v>10000000</v>
      </c>
      <c r="F25" s="62">
        <v>19</v>
      </c>
      <c r="G25" s="30" t="s">
        <v>1060</v>
      </c>
      <c r="H25" s="29">
        <v>37224</v>
      </c>
      <c r="I25" s="30">
        <v>472043000333</v>
      </c>
      <c r="J25" s="30">
        <v>5453023448</v>
      </c>
      <c r="K25" s="39">
        <v>43299</v>
      </c>
      <c r="L25" s="40">
        <v>2</v>
      </c>
      <c r="M25" s="95" t="s">
        <v>1061</v>
      </c>
      <c r="N25" s="405">
        <v>71237</v>
      </c>
      <c r="O25" s="62">
        <v>1</v>
      </c>
      <c r="P25" s="40">
        <v>2</v>
      </c>
      <c r="Q25" s="15"/>
      <c r="R25" s="95"/>
      <c r="S25" s="96"/>
      <c r="T25" s="29" t="s">
        <v>2231</v>
      </c>
      <c r="U25" s="402"/>
      <c r="V25" s="402"/>
      <c r="W25" s="34">
        <v>1410</v>
      </c>
      <c r="X25" s="34">
        <v>14</v>
      </c>
      <c r="Y25" s="208"/>
      <c r="Z25" s="208"/>
      <c r="AA25" s="96" t="s">
        <v>1063</v>
      </c>
      <c r="AB25" s="38">
        <v>6</v>
      </c>
      <c r="AC25" s="731">
        <v>12000000</v>
      </c>
      <c r="AD25" s="731">
        <v>12000000</v>
      </c>
      <c r="AE25" s="96">
        <v>1386</v>
      </c>
      <c r="AF25" s="96">
        <v>1382</v>
      </c>
      <c r="AG25" s="63">
        <v>1</v>
      </c>
      <c r="AH25" s="97" t="s">
        <v>2552</v>
      </c>
      <c r="AI25" s="97" t="s">
        <v>2553</v>
      </c>
      <c r="AJ25" s="438" t="s">
        <v>5867</v>
      </c>
      <c r="AK25" s="16"/>
      <c r="AL25" s="407"/>
    </row>
    <row r="26" spans="1:38" s="404" customFormat="1" ht="25.5" customHeight="1">
      <c r="A26" s="535" t="s">
        <v>245</v>
      </c>
      <c r="B26" s="37" t="s">
        <v>3018</v>
      </c>
      <c r="C26" s="92" t="s">
        <v>3802</v>
      </c>
      <c r="D26" s="26" t="s">
        <v>1066</v>
      </c>
      <c r="E26" s="96">
        <v>1488988</v>
      </c>
      <c r="F26" s="62">
        <v>20</v>
      </c>
      <c r="G26" s="30" t="s">
        <v>1064</v>
      </c>
      <c r="H26" s="29">
        <v>37224</v>
      </c>
      <c r="I26" s="30">
        <v>472043000605</v>
      </c>
      <c r="J26" s="30"/>
      <c r="K26" s="39">
        <v>39658</v>
      </c>
      <c r="L26" s="40"/>
      <c r="M26" s="95" t="s">
        <v>1065</v>
      </c>
      <c r="N26" s="405">
        <v>10417</v>
      </c>
      <c r="O26" s="62">
        <v>1</v>
      </c>
      <c r="P26" s="229">
        <v>1</v>
      </c>
      <c r="Q26" s="17"/>
      <c r="R26" s="95"/>
      <c r="S26" s="96"/>
      <c r="T26" s="29" t="s">
        <v>2232</v>
      </c>
      <c r="U26" s="402"/>
      <c r="V26" s="402"/>
      <c r="W26" s="34">
        <v>2023</v>
      </c>
      <c r="X26" s="34">
        <v>20</v>
      </c>
      <c r="Y26" s="208"/>
      <c r="Z26" s="208"/>
      <c r="AA26" s="96" t="s">
        <v>1015</v>
      </c>
      <c r="AB26" s="38">
        <v>3</v>
      </c>
      <c r="AC26" s="731">
        <v>4694567</v>
      </c>
      <c r="AD26" s="731">
        <v>4694567</v>
      </c>
      <c r="AE26" s="96">
        <v>706</v>
      </c>
      <c r="AF26" s="96">
        <v>699</v>
      </c>
      <c r="AG26" s="63">
        <v>1</v>
      </c>
      <c r="AH26" s="97" t="s">
        <v>2626</v>
      </c>
      <c r="AI26" s="97" t="s">
        <v>2627</v>
      </c>
      <c r="AJ26" s="97"/>
      <c r="AK26" s="16"/>
      <c r="AL26" s="407"/>
    </row>
    <row r="27" spans="1:38" s="404" customFormat="1" ht="25.5" customHeight="1">
      <c r="A27" s="535" t="s">
        <v>245</v>
      </c>
      <c r="B27" s="37" t="s">
        <v>3568</v>
      </c>
      <c r="C27" s="92" t="s">
        <v>3802</v>
      </c>
      <c r="D27" s="26" t="s">
        <v>5550</v>
      </c>
      <c r="E27" s="96">
        <v>689525</v>
      </c>
      <c r="F27" s="62">
        <v>21</v>
      </c>
      <c r="G27" s="30" t="s">
        <v>1067</v>
      </c>
      <c r="H27" s="29">
        <v>37270</v>
      </c>
      <c r="I27" s="30">
        <v>472043000466</v>
      </c>
      <c r="J27" s="30">
        <v>1004577116</v>
      </c>
      <c r="K27" s="39">
        <v>43552</v>
      </c>
      <c r="L27" s="40">
        <v>5</v>
      </c>
      <c r="M27" s="95" t="s">
        <v>1068</v>
      </c>
      <c r="N27" s="405">
        <v>4070</v>
      </c>
      <c r="O27" s="62">
        <v>1</v>
      </c>
      <c r="P27" s="40"/>
      <c r="Q27" s="15"/>
      <c r="R27" s="95"/>
      <c r="S27" s="96"/>
      <c r="T27" s="29"/>
      <c r="U27" s="402">
        <v>1</v>
      </c>
      <c r="V27" s="402">
        <v>3</v>
      </c>
      <c r="W27" s="34">
        <v>2023</v>
      </c>
      <c r="X27" s="34">
        <v>20</v>
      </c>
      <c r="Y27" s="208"/>
      <c r="Z27" s="208"/>
      <c r="AA27" s="96" t="s">
        <v>6983</v>
      </c>
      <c r="AB27" s="38">
        <v>3</v>
      </c>
      <c r="AC27" s="731">
        <v>1089525</v>
      </c>
      <c r="AD27" s="731">
        <v>1089525</v>
      </c>
      <c r="AE27" s="96">
        <v>24</v>
      </c>
      <c r="AF27" s="96">
        <v>22</v>
      </c>
      <c r="AG27" s="63">
        <v>1</v>
      </c>
      <c r="AH27" s="97" t="s">
        <v>787</v>
      </c>
      <c r="AI27" s="97" t="s">
        <v>57</v>
      </c>
      <c r="AJ27" s="97"/>
      <c r="AK27" s="16"/>
      <c r="AL27" s="407"/>
    </row>
    <row r="28" spans="1:38" s="404" customFormat="1" ht="25.5" customHeight="1">
      <c r="A28" s="535" t="s">
        <v>245</v>
      </c>
      <c r="B28" s="37" t="s">
        <v>3019</v>
      </c>
      <c r="C28" s="92" t="s">
        <v>3802</v>
      </c>
      <c r="D28" s="26" t="s">
        <v>1071</v>
      </c>
      <c r="E28" s="96">
        <v>8556034.6699999999</v>
      </c>
      <c r="F28" s="62">
        <v>22</v>
      </c>
      <c r="G28" s="30" t="s">
        <v>1069</v>
      </c>
      <c r="H28" s="29">
        <v>37420</v>
      </c>
      <c r="I28" s="30">
        <v>472043000515</v>
      </c>
      <c r="J28" s="30">
        <v>5462602804</v>
      </c>
      <c r="K28" s="39">
        <v>43679</v>
      </c>
      <c r="L28" s="40">
        <v>20</v>
      </c>
      <c r="M28" s="95" t="s">
        <v>1070</v>
      </c>
      <c r="N28" s="405">
        <v>58375</v>
      </c>
      <c r="O28" s="62">
        <v>1</v>
      </c>
      <c r="P28" s="229">
        <v>1</v>
      </c>
      <c r="Q28" s="17"/>
      <c r="R28" s="95"/>
      <c r="S28" s="96"/>
      <c r="T28" s="29" t="s">
        <v>2233</v>
      </c>
      <c r="U28" s="402"/>
      <c r="V28" s="402">
        <v>3</v>
      </c>
      <c r="W28" s="34">
        <v>2930</v>
      </c>
      <c r="X28" s="34">
        <v>29</v>
      </c>
      <c r="Y28" s="208"/>
      <c r="Z28" s="208"/>
      <c r="AA28" s="96" t="s">
        <v>1015</v>
      </c>
      <c r="AB28" s="38">
        <v>3</v>
      </c>
      <c r="AC28" s="731">
        <v>116157092.53</v>
      </c>
      <c r="AD28" s="731">
        <v>106157093</v>
      </c>
      <c r="AE28" s="96">
        <v>1518</v>
      </c>
      <c r="AF28" s="96">
        <v>1510</v>
      </c>
      <c r="AG28" s="63">
        <v>1</v>
      </c>
      <c r="AH28" s="97" t="s">
        <v>851</v>
      </c>
      <c r="AI28" s="97" t="s">
        <v>852</v>
      </c>
      <c r="AJ28" s="438" t="s">
        <v>5795</v>
      </c>
      <c r="AK28" s="16"/>
      <c r="AL28" s="407"/>
    </row>
    <row r="29" spans="1:38" s="404" customFormat="1" ht="25.5" customHeight="1">
      <c r="A29" s="535" t="s">
        <v>245</v>
      </c>
      <c r="B29" s="37" t="s">
        <v>3020</v>
      </c>
      <c r="C29" s="92" t="s">
        <v>3802</v>
      </c>
      <c r="D29" s="26" t="s">
        <v>1074</v>
      </c>
      <c r="E29" s="96">
        <v>750000</v>
      </c>
      <c r="F29" s="62">
        <v>23</v>
      </c>
      <c r="G29" s="30" t="s">
        <v>1072</v>
      </c>
      <c r="H29" s="29">
        <v>37426</v>
      </c>
      <c r="I29" s="30">
        <v>472023000314</v>
      </c>
      <c r="J29" s="30">
        <v>8702635789</v>
      </c>
      <c r="K29" s="39">
        <v>43010</v>
      </c>
      <c r="L29" s="40">
        <v>5</v>
      </c>
      <c r="M29" s="95" t="s">
        <v>1073</v>
      </c>
      <c r="N29" s="405">
        <v>10094</v>
      </c>
      <c r="O29" s="62">
        <v>1</v>
      </c>
      <c r="P29" s="40"/>
      <c r="Q29" s="15"/>
      <c r="R29" s="95"/>
      <c r="S29" s="96"/>
      <c r="T29" s="29" t="s">
        <v>2234</v>
      </c>
      <c r="U29" s="402"/>
      <c r="V29" s="402"/>
      <c r="W29" s="34">
        <v>2220</v>
      </c>
      <c r="X29" s="34">
        <v>22</v>
      </c>
      <c r="Y29" s="208" t="s">
        <v>6914</v>
      </c>
      <c r="Z29" s="208"/>
      <c r="AA29" s="96" t="s">
        <v>1015</v>
      </c>
      <c r="AB29" s="38">
        <v>3</v>
      </c>
      <c r="AC29" s="731">
        <v>5000000</v>
      </c>
      <c r="AD29" s="731">
        <v>5000000</v>
      </c>
      <c r="AE29" s="96">
        <v>180</v>
      </c>
      <c r="AF29" s="96">
        <v>178</v>
      </c>
      <c r="AG29" s="63">
        <v>1</v>
      </c>
      <c r="AH29" s="97" t="s">
        <v>6851</v>
      </c>
      <c r="AI29" s="97" t="s">
        <v>4968</v>
      </c>
      <c r="AJ29" s="97"/>
      <c r="AK29" s="16"/>
      <c r="AL29" s="407"/>
    </row>
    <row r="30" spans="1:38" s="404" customFormat="1" ht="25.5" customHeight="1">
      <c r="A30" s="535" t="s">
        <v>245</v>
      </c>
      <c r="B30" s="37" t="s">
        <v>3021</v>
      </c>
      <c r="C30" s="92" t="s">
        <v>3802</v>
      </c>
      <c r="D30" s="26" t="s">
        <v>1077</v>
      </c>
      <c r="E30" s="96">
        <v>3150000</v>
      </c>
      <c r="F30" s="62">
        <v>24</v>
      </c>
      <c r="G30" s="30" t="s">
        <v>1075</v>
      </c>
      <c r="H30" s="29">
        <v>37477</v>
      </c>
      <c r="I30" s="30">
        <v>472043000772</v>
      </c>
      <c r="J30" s="30"/>
      <c r="K30" s="39" t="s">
        <v>929</v>
      </c>
      <c r="L30" s="40"/>
      <c r="M30" s="95" t="s">
        <v>1076</v>
      </c>
      <c r="N30" s="405">
        <v>5137</v>
      </c>
      <c r="O30" s="62">
        <v>1</v>
      </c>
      <c r="P30" s="229">
        <v>1</v>
      </c>
      <c r="Q30" s="17"/>
      <c r="R30" s="95"/>
      <c r="S30" s="96"/>
      <c r="T30" s="29"/>
      <c r="U30" s="402"/>
      <c r="V30" s="402"/>
      <c r="W30" s="34">
        <v>1430</v>
      </c>
      <c r="X30" s="34">
        <v>14</v>
      </c>
      <c r="Y30" s="208"/>
      <c r="Z30" s="208"/>
      <c r="AA30" s="96" t="s">
        <v>1024</v>
      </c>
      <c r="AB30" s="38">
        <v>5</v>
      </c>
      <c r="AC30" s="731">
        <v>10500000</v>
      </c>
      <c r="AD30" s="731">
        <v>10500000</v>
      </c>
      <c r="AE30" s="96">
        <v>813</v>
      </c>
      <c r="AF30" s="96">
        <v>802</v>
      </c>
      <c r="AG30" s="63">
        <v>1</v>
      </c>
      <c r="AH30" s="97" t="s">
        <v>2679</v>
      </c>
      <c r="AI30" s="97" t="s">
        <v>774</v>
      </c>
      <c r="AJ30" s="97"/>
      <c r="AK30" s="16"/>
      <c r="AL30" s="407"/>
    </row>
    <row r="31" spans="1:38" s="404" customFormat="1" ht="25.5" customHeight="1">
      <c r="A31" s="535" t="s">
        <v>245</v>
      </c>
      <c r="B31" s="37" t="s">
        <v>3022</v>
      </c>
      <c r="C31" s="92" t="s">
        <v>3802</v>
      </c>
      <c r="D31" s="26" t="s">
        <v>1080</v>
      </c>
      <c r="E31" s="96">
        <v>9500000</v>
      </c>
      <c r="F31" s="62">
        <v>25</v>
      </c>
      <c r="G31" s="30" t="s">
        <v>1078</v>
      </c>
      <c r="H31" s="29">
        <v>37494</v>
      </c>
      <c r="I31" s="30">
        <v>472043000603</v>
      </c>
      <c r="J31" s="30">
        <v>1021375982</v>
      </c>
      <c r="K31" s="39">
        <v>43621</v>
      </c>
      <c r="L31" s="40">
        <v>10</v>
      </c>
      <c r="M31" s="95" t="s">
        <v>1079</v>
      </c>
      <c r="N31" s="405">
        <v>20364</v>
      </c>
      <c r="O31" s="62">
        <v>1</v>
      </c>
      <c r="P31" s="229">
        <v>1</v>
      </c>
      <c r="Q31" s="17"/>
      <c r="R31" s="95"/>
      <c r="S31" s="96"/>
      <c r="T31" s="29" t="s">
        <v>2235</v>
      </c>
      <c r="U31" s="402"/>
      <c r="V31" s="402"/>
      <c r="W31" s="34">
        <v>1322</v>
      </c>
      <c r="X31" s="34">
        <v>13</v>
      </c>
      <c r="Y31" s="208" t="s">
        <v>8345</v>
      </c>
      <c r="Z31" s="208"/>
      <c r="AA31" s="96" t="s">
        <v>1063</v>
      </c>
      <c r="AB31" s="38">
        <v>6</v>
      </c>
      <c r="AC31" s="731">
        <v>13500000</v>
      </c>
      <c r="AD31" s="731">
        <v>13500000</v>
      </c>
      <c r="AE31" s="96">
        <v>1690</v>
      </c>
      <c r="AF31" s="96">
        <v>1681</v>
      </c>
      <c r="AG31" s="63">
        <v>1</v>
      </c>
      <c r="AH31" s="97" t="s">
        <v>395</v>
      </c>
      <c r="AI31" s="97" t="s">
        <v>2577</v>
      </c>
      <c r="AJ31" s="438" t="s">
        <v>5848</v>
      </c>
      <c r="AK31" s="16"/>
      <c r="AL31" s="407"/>
    </row>
    <row r="32" spans="1:38" s="404" customFormat="1" ht="25.5" customHeight="1">
      <c r="A32" s="535" t="s">
        <v>245</v>
      </c>
      <c r="B32" s="37" t="s">
        <v>3513</v>
      </c>
      <c r="C32" s="92" t="s">
        <v>3802</v>
      </c>
      <c r="D32" s="26" t="s">
        <v>1082</v>
      </c>
      <c r="E32" s="96">
        <v>23200000</v>
      </c>
      <c r="F32" s="62">
        <v>26</v>
      </c>
      <c r="G32" s="30" t="s">
        <v>1081</v>
      </c>
      <c r="H32" s="29">
        <v>37560</v>
      </c>
      <c r="I32" s="30">
        <v>472043000137</v>
      </c>
      <c r="J32" s="30">
        <v>9881575381</v>
      </c>
      <c r="K32" s="39">
        <v>43553</v>
      </c>
      <c r="L32" s="40">
        <v>10</v>
      </c>
      <c r="M32" s="95" t="s">
        <v>8502</v>
      </c>
      <c r="N32" s="405">
        <v>20000</v>
      </c>
      <c r="O32" s="62">
        <v>1</v>
      </c>
      <c r="P32" s="40"/>
      <c r="Q32" s="15"/>
      <c r="R32" s="95"/>
      <c r="S32" s="96"/>
      <c r="T32" s="29" t="s">
        <v>2236</v>
      </c>
      <c r="U32" s="402"/>
      <c r="V32" s="402">
        <v>3</v>
      </c>
      <c r="W32" s="34">
        <v>1020</v>
      </c>
      <c r="X32" s="34">
        <v>10</v>
      </c>
      <c r="Y32" s="208"/>
      <c r="Z32" s="208"/>
      <c r="AA32" s="96" t="s">
        <v>1030</v>
      </c>
      <c r="AB32" s="38">
        <v>7</v>
      </c>
      <c r="AC32" s="731">
        <v>35000000</v>
      </c>
      <c r="AD32" s="731">
        <v>35000000</v>
      </c>
      <c r="AE32" s="96">
        <v>668</v>
      </c>
      <c r="AF32" s="96">
        <v>666</v>
      </c>
      <c r="AG32" s="63">
        <v>1</v>
      </c>
      <c r="AH32" s="97" t="s">
        <v>396</v>
      </c>
      <c r="AI32" s="97" t="s">
        <v>397</v>
      </c>
      <c r="AJ32" s="97"/>
      <c r="AK32" s="16"/>
      <c r="AL32" s="407"/>
    </row>
    <row r="33" spans="1:38" s="404" customFormat="1" ht="25.5" customHeight="1">
      <c r="A33" s="535" t="s">
        <v>245</v>
      </c>
      <c r="B33" s="37" t="s">
        <v>3023</v>
      </c>
      <c r="C33" s="92" t="s">
        <v>3802</v>
      </c>
      <c r="D33" s="26" t="s">
        <v>6437</v>
      </c>
      <c r="E33" s="96">
        <v>400000</v>
      </c>
      <c r="F33" s="62">
        <v>27</v>
      </c>
      <c r="G33" s="30" t="s">
        <v>1083</v>
      </c>
      <c r="H33" s="29">
        <v>37568</v>
      </c>
      <c r="I33" s="30">
        <v>472043000791</v>
      </c>
      <c r="J33" s="30">
        <v>6545285163</v>
      </c>
      <c r="K33" s="39">
        <v>42997</v>
      </c>
      <c r="L33" s="40">
        <v>6</v>
      </c>
      <c r="M33" s="95" t="s">
        <v>1084</v>
      </c>
      <c r="N33" s="405">
        <v>6724</v>
      </c>
      <c r="O33" s="62">
        <v>1</v>
      </c>
      <c r="P33" s="40"/>
      <c r="Q33" s="15"/>
      <c r="R33" s="95"/>
      <c r="S33" s="96"/>
      <c r="T33" s="29"/>
      <c r="U33" s="402">
        <v>1</v>
      </c>
      <c r="V33" s="402">
        <v>3</v>
      </c>
      <c r="W33" s="34">
        <v>2022</v>
      </c>
      <c r="X33" s="34">
        <v>20</v>
      </c>
      <c r="Y33" s="208"/>
      <c r="Z33" s="208"/>
      <c r="AA33" s="96" t="s">
        <v>1047</v>
      </c>
      <c r="AB33" s="38">
        <v>2</v>
      </c>
      <c r="AC33" s="731">
        <v>400000</v>
      </c>
      <c r="AD33" s="731">
        <v>400000</v>
      </c>
      <c r="AE33" s="96">
        <v>270</v>
      </c>
      <c r="AF33" s="96">
        <v>270</v>
      </c>
      <c r="AG33" s="63"/>
      <c r="AH33" s="97" t="s">
        <v>2801</v>
      </c>
      <c r="AI33" s="97" t="s">
        <v>398</v>
      </c>
      <c r="AJ33" s="97"/>
      <c r="AK33" s="16" t="s">
        <v>5459</v>
      </c>
      <c r="AL33" s="407"/>
    </row>
    <row r="34" spans="1:38" s="404" customFormat="1" ht="27" customHeight="1">
      <c r="A34" s="535" t="s">
        <v>245</v>
      </c>
      <c r="B34" s="37" t="s">
        <v>3024</v>
      </c>
      <c r="C34" s="92" t="s">
        <v>3802</v>
      </c>
      <c r="D34" s="26" t="s">
        <v>1087</v>
      </c>
      <c r="E34" s="96">
        <v>1650000</v>
      </c>
      <c r="F34" s="62">
        <v>28</v>
      </c>
      <c r="G34" s="30" t="s">
        <v>1085</v>
      </c>
      <c r="H34" s="29">
        <v>37790</v>
      </c>
      <c r="I34" s="30">
        <v>472023000080</v>
      </c>
      <c r="J34" s="30">
        <v>6585434353</v>
      </c>
      <c r="K34" s="39">
        <v>43462</v>
      </c>
      <c r="L34" s="40">
        <v>10</v>
      </c>
      <c r="M34" s="95" t="s">
        <v>1086</v>
      </c>
      <c r="N34" s="405">
        <v>10205</v>
      </c>
      <c r="O34" s="62">
        <v>1</v>
      </c>
      <c r="P34" s="40"/>
      <c r="Q34" s="15"/>
      <c r="R34" s="95"/>
      <c r="S34" s="96"/>
      <c r="T34" s="29"/>
      <c r="U34" s="402">
        <v>1</v>
      </c>
      <c r="V34" s="402">
        <v>3</v>
      </c>
      <c r="W34" s="34">
        <v>2599</v>
      </c>
      <c r="X34" s="34">
        <v>25</v>
      </c>
      <c r="Y34" s="208"/>
      <c r="Z34" s="208"/>
      <c r="AA34" s="96" t="s">
        <v>1015</v>
      </c>
      <c r="AB34" s="38">
        <v>3</v>
      </c>
      <c r="AC34" s="731">
        <v>6150000</v>
      </c>
      <c r="AD34" s="731">
        <v>5150000</v>
      </c>
      <c r="AE34" s="96">
        <v>135</v>
      </c>
      <c r="AF34" s="96">
        <v>130</v>
      </c>
      <c r="AG34" s="63">
        <v>1</v>
      </c>
      <c r="AH34" s="97" t="s">
        <v>399</v>
      </c>
      <c r="AI34" s="97" t="s">
        <v>400</v>
      </c>
      <c r="AJ34" s="97"/>
      <c r="AK34" s="16"/>
      <c r="AL34" s="407"/>
    </row>
    <row r="35" spans="1:38" s="404" customFormat="1" ht="25.5" customHeight="1">
      <c r="A35" s="535" t="s">
        <v>245</v>
      </c>
      <c r="B35" s="37" t="s">
        <v>3025</v>
      </c>
      <c r="C35" s="92" t="s">
        <v>3802</v>
      </c>
      <c r="D35" s="26" t="s">
        <v>3746</v>
      </c>
      <c r="E35" s="96">
        <v>600000</v>
      </c>
      <c r="F35" s="62">
        <v>29</v>
      </c>
      <c r="G35" s="30" t="s">
        <v>1088</v>
      </c>
      <c r="H35" s="29">
        <v>37985</v>
      </c>
      <c r="I35" s="30">
        <v>472043000522</v>
      </c>
      <c r="J35" s="30"/>
      <c r="K35" s="39">
        <v>41550</v>
      </c>
      <c r="L35" s="40"/>
      <c r="M35" s="95" t="s">
        <v>1089</v>
      </c>
      <c r="N35" s="405">
        <v>8098</v>
      </c>
      <c r="O35" s="62">
        <v>1</v>
      </c>
      <c r="P35" s="229">
        <v>1</v>
      </c>
      <c r="Q35" s="17"/>
      <c r="R35" s="95"/>
      <c r="S35" s="96"/>
      <c r="T35" s="29" t="s">
        <v>2239</v>
      </c>
      <c r="U35" s="402"/>
      <c r="V35" s="402"/>
      <c r="W35" s="34">
        <v>1322</v>
      </c>
      <c r="X35" s="34">
        <v>13</v>
      </c>
      <c r="Y35" s="208"/>
      <c r="Z35" s="208"/>
      <c r="AA35" s="96" t="s">
        <v>1090</v>
      </c>
      <c r="AB35" s="38">
        <v>3</v>
      </c>
      <c r="AC35" s="731">
        <v>3000000</v>
      </c>
      <c r="AD35" s="731">
        <v>3000000</v>
      </c>
      <c r="AE35" s="96">
        <v>213</v>
      </c>
      <c r="AF35" s="96">
        <v>210</v>
      </c>
      <c r="AG35" s="63">
        <v>1</v>
      </c>
      <c r="AH35" s="97" t="s">
        <v>552</v>
      </c>
      <c r="AI35" s="97" t="s">
        <v>553</v>
      </c>
      <c r="AJ35" s="97"/>
      <c r="AK35" s="16"/>
      <c r="AL35" s="407"/>
    </row>
    <row r="36" spans="1:38" s="404" customFormat="1" ht="25.5" customHeight="1">
      <c r="A36" s="535" t="s">
        <v>245</v>
      </c>
      <c r="B36" s="37" t="s">
        <v>3026</v>
      </c>
      <c r="C36" s="92" t="s">
        <v>3802</v>
      </c>
      <c r="D36" s="26" t="s">
        <v>3876</v>
      </c>
      <c r="E36" s="96">
        <v>11710000</v>
      </c>
      <c r="F36" s="62">
        <v>30</v>
      </c>
      <c r="G36" s="30" t="s">
        <v>1091</v>
      </c>
      <c r="H36" s="29">
        <v>37988</v>
      </c>
      <c r="I36" s="30">
        <v>472043000354</v>
      </c>
      <c r="J36" s="30">
        <v>6586883487</v>
      </c>
      <c r="K36" s="39">
        <v>43493</v>
      </c>
      <c r="L36" s="40">
        <v>14</v>
      </c>
      <c r="M36" s="95" t="s">
        <v>1092</v>
      </c>
      <c r="N36" s="408">
        <v>30451.5</v>
      </c>
      <c r="O36" s="62">
        <v>1</v>
      </c>
      <c r="P36" s="40"/>
      <c r="Q36" s="15"/>
      <c r="R36" s="95"/>
      <c r="S36" s="96"/>
      <c r="T36" s="29" t="s">
        <v>2240</v>
      </c>
      <c r="U36" s="402">
        <v>1</v>
      </c>
      <c r="V36" s="402">
        <v>3</v>
      </c>
      <c r="W36" s="34">
        <v>2022</v>
      </c>
      <c r="X36" s="34">
        <v>20</v>
      </c>
      <c r="Y36" s="208"/>
      <c r="Z36" s="208"/>
      <c r="AA36" s="96" t="s">
        <v>5213</v>
      </c>
      <c r="AB36" s="38">
        <v>7</v>
      </c>
      <c r="AC36" s="731">
        <v>20000000</v>
      </c>
      <c r="AD36" s="731">
        <v>15710000</v>
      </c>
      <c r="AE36" s="96">
        <v>71</v>
      </c>
      <c r="AF36" s="96">
        <v>66</v>
      </c>
      <c r="AG36" s="63">
        <v>1</v>
      </c>
      <c r="AH36" s="97" t="s">
        <v>784</v>
      </c>
      <c r="AI36" s="97" t="s">
        <v>785</v>
      </c>
      <c r="AJ36" s="97"/>
      <c r="AK36" s="16"/>
      <c r="AL36" s="407"/>
    </row>
    <row r="37" spans="1:38" s="404" customFormat="1" ht="25.5" customHeight="1">
      <c r="A37" s="535" t="s">
        <v>245</v>
      </c>
      <c r="B37" s="37" t="s">
        <v>3027</v>
      </c>
      <c r="C37" s="92" t="s">
        <v>3802</v>
      </c>
      <c r="D37" s="26" t="s">
        <v>1094</v>
      </c>
      <c r="E37" s="96">
        <v>240000</v>
      </c>
      <c r="F37" s="62">
        <v>31</v>
      </c>
      <c r="G37" s="30" t="s">
        <v>1093</v>
      </c>
      <c r="H37" s="29">
        <v>38002</v>
      </c>
      <c r="I37" s="30">
        <v>472043000549</v>
      </c>
      <c r="J37" s="30">
        <v>4316653211</v>
      </c>
      <c r="K37" s="39">
        <v>43307</v>
      </c>
      <c r="L37" s="40">
        <v>5</v>
      </c>
      <c r="M37" s="95" t="s">
        <v>7570</v>
      </c>
      <c r="N37" s="405">
        <v>6000</v>
      </c>
      <c r="O37" s="62">
        <v>1</v>
      </c>
      <c r="P37" s="40"/>
      <c r="Q37" s="15"/>
      <c r="R37" s="95"/>
      <c r="S37" s="96"/>
      <c r="T37" s="29" t="s">
        <v>2241</v>
      </c>
      <c r="U37" s="402">
        <v>1</v>
      </c>
      <c r="V37" s="402">
        <v>3</v>
      </c>
      <c r="W37" s="34">
        <v>1410</v>
      </c>
      <c r="X37" s="34">
        <v>14</v>
      </c>
      <c r="Y37" s="208"/>
      <c r="Z37" s="208"/>
      <c r="AA37" s="96" t="s">
        <v>1095</v>
      </c>
      <c r="AB37" s="236">
        <v>16</v>
      </c>
      <c r="AC37" s="731">
        <v>789715</v>
      </c>
      <c r="AD37" s="731">
        <v>789715</v>
      </c>
      <c r="AE37" s="96">
        <v>249</v>
      </c>
      <c r="AF37" s="96">
        <v>248</v>
      </c>
      <c r="AG37" s="63">
        <v>1</v>
      </c>
      <c r="AH37" s="97" t="s">
        <v>756</v>
      </c>
      <c r="AI37" s="97" t="s">
        <v>757</v>
      </c>
      <c r="AJ37" s="97"/>
      <c r="AK37" s="16"/>
      <c r="AL37" s="407"/>
    </row>
    <row r="38" spans="1:38" s="404" customFormat="1" ht="25.5" customHeight="1">
      <c r="A38" s="535"/>
      <c r="B38" s="37"/>
      <c r="C38" s="92" t="s">
        <v>3861</v>
      </c>
      <c r="D38" s="26" t="s">
        <v>1096</v>
      </c>
      <c r="E38" s="96"/>
      <c r="F38" s="62"/>
      <c r="G38" s="30">
        <v>47212000834</v>
      </c>
      <c r="H38" s="29">
        <v>40520</v>
      </c>
      <c r="I38" s="30"/>
      <c r="J38" s="30">
        <v>3202543164</v>
      </c>
      <c r="K38" s="39">
        <v>43424</v>
      </c>
      <c r="L38" s="40">
        <v>3</v>
      </c>
      <c r="M38" s="95" t="s">
        <v>6676</v>
      </c>
      <c r="N38" s="405">
        <v>40091</v>
      </c>
      <c r="O38" s="62"/>
      <c r="P38" s="40"/>
      <c r="Q38" s="15"/>
      <c r="R38" s="95"/>
      <c r="S38" s="96"/>
      <c r="T38" s="29"/>
      <c r="U38" s="402"/>
      <c r="V38" s="402">
        <v>3</v>
      </c>
      <c r="W38" s="34"/>
      <c r="X38" s="34"/>
      <c r="Y38" s="208"/>
      <c r="Z38" s="208"/>
      <c r="AA38" s="96"/>
      <c r="AB38" s="241"/>
      <c r="AC38" s="731">
        <v>0</v>
      </c>
      <c r="AD38" s="731">
        <v>0</v>
      </c>
      <c r="AE38" s="96">
        <v>0</v>
      </c>
      <c r="AF38" s="96">
        <v>0</v>
      </c>
      <c r="AG38" s="63"/>
      <c r="AH38" s="97"/>
      <c r="AI38" s="97"/>
      <c r="AJ38" s="97"/>
      <c r="AK38" s="16"/>
      <c r="AL38" s="212"/>
    </row>
    <row r="39" spans="1:38" s="404" customFormat="1" ht="25.5" customHeight="1">
      <c r="A39" s="535" t="s">
        <v>245</v>
      </c>
      <c r="B39" s="37" t="s">
        <v>7690</v>
      </c>
      <c r="C39" s="92"/>
      <c r="D39" s="26" t="s">
        <v>1098</v>
      </c>
      <c r="E39" s="96"/>
      <c r="F39" s="62">
        <v>32</v>
      </c>
      <c r="G39" s="30" t="s">
        <v>184</v>
      </c>
      <c r="H39" s="29">
        <v>35623</v>
      </c>
      <c r="I39" s="29"/>
      <c r="J39" s="30"/>
      <c r="K39" s="39">
        <v>38707</v>
      </c>
      <c r="L39" s="40"/>
      <c r="M39" s="95" t="s">
        <v>1097</v>
      </c>
      <c r="N39" s="405">
        <v>60295</v>
      </c>
      <c r="O39" s="62">
        <v>1</v>
      </c>
      <c r="P39" s="40"/>
      <c r="Q39" s="15"/>
      <c r="R39" s="95"/>
      <c r="S39" s="96"/>
      <c r="T39" s="29"/>
      <c r="U39" s="402"/>
      <c r="V39" s="402"/>
      <c r="W39" s="34">
        <v>2220</v>
      </c>
      <c r="X39" s="34">
        <v>22</v>
      </c>
      <c r="Y39" s="208"/>
      <c r="Z39" s="208"/>
      <c r="AA39" s="96" t="s">
        <v>1024</v>
      </c>
      <c r="AB39" s="236">
        <v>5</v>
      </c>
      <c r="AC39" s="731">
        <v>36000000</v>
      </c>
      <c r="AD39" s="731">
        <v>36000000</v>
      </c>
      <c r="AE39" s="96">
        <v>429</v>
      </c>
      <c r="AF39" s="96">
        <v>407</v>
      </c>
      <c r="AG39" s="63">
        <v>1</v>
      </c>
      <c r="AH39" s="97" t="s">
        <v>185</v>
      </c>
      <c r="AI39" s="97" t="s">
        <v>186</v>
      </c>
      <c r="AJ39" s="97"/>
      <c r="AK39" s="16"/>
      <c r="AL39" s="407"/>
    </row>
    <row r="40" spans="1:38" s="404" customFormat="1" ht="25.5" customHeight="1">
      <c r="A40" s="535" t="s">
        <v>245</v>
      </c>
      <c r="B40" s="37" t="s">
        <v>3028</v>
      </c>
      <c r="C40" s="92" t="s">
        <v>3802</v>
      </c>
      <c r="D40" s="26" t="s">
        <v>1100</v>
      </c>
      <c r="E40" s="96">
        <v>5500000</v>
      </c>
      <c r="F40" s="62">
        <v>33</v>
      </c>
      <c r="G40" s="30" t="s">
        <v>1099</v>
      </c>
      <c r="H40" s="29">
        <v>38100</v>
      </c>
      <c r="I40" s="30">
        <v>472043000415</v>
      </c>
      <c r="J40" s="30">
        <v>9874246421</v>
      </c>
      <c r="K40" s="39">
        <v>43307</v>
      </c>
      <c r="L40" s="40">
        <v>6</v>
      </c>
      <c r="M40" s="95" t="s">
        <v>3937</v>
      </c>
      <c r="N40" s="405">
        <v>16890</v>
      </c>
      <c r="O40" s="62">
        <v>1</v>
      </c>
      <c r="P40" s="229">
        <v>1</v>
      </c>
      <c r="Q40" s="17"/>
      <c r="R40" s="95"/>
      <c r="S40" s="96"/>
      <c r="T40" s="29" t="s">
        <v>2242</v>
      </c>
      <c r="U40" s="402"/>
      <c r="V40" s="402">
        <v>3</v>
      </c>
      <c r="W40" s="34">
        <v>1410</v>
      </c>
      <c r="X40" s="34">
        <v>14</v>
      </c>
      <c r="Y40" s="208"/>
      <c r="Z40" s="208"/>
      <c r="AA40" s="96" t="s">
        <v>2868</v>
      </c>
      <c r="AB40" s="236">
        <v>31</v>
      </c>
      <c r="AC40" s="731">
        <v>5500000</v>
      </c>
      <c r="AD40" s="731">
        <v>5500000</v>
      </c>
      <c r="AE40" s="96">
        <v>2204</v>
      </c>
      <c r="AF40" s="96">
        <v>2202</v>
      </c>
      <c r="AG40" s="63">
        <v>1</v>
      </c>
      <c r="AH40" s="97" t="s">
        <v>4988</v>
      </c>
      <c r="AI40" s="97" t="s">
        <v>166</v>
      </c>
      <c r="AJ40" s="97"/>
      <c r="AK40" s="16"/>
      <c r="AL40" s="407"/>
    </row>
    <row r="41" spans="1:38" s="404" customFormat="1" ht="25.5" customHeight="1">
      <c r="A41" s="535" t="s">
        <v>245</v>
      </c>
      <c r="B41" s="37" t="s">
        <v>3029</v>
      </c>
      <c r="C41" s="92" t="s">
        <v>3802</v>
      </c>
      <c r="D41" s="26" t="s">
        <v>6438</v>
      </c>
      <c r="E41" s="96">
        <v>6500000</v>
      </c>
      <c r="F41" s="62">
        <v>34</v>
      </c>
      <c r="G41" s="30" t="s">
        <v>1101</v>
      </c>
      <c r="H41" s="29">
        <v>38163</v>
      </c>
      <c r="I41" s="30">
        <v>472023000335</v>
      </c>
      <c r="J41" s="30">
        <v>5416371453</v>
      </c>
      <c r="K41" s="39">
        <v>43179</v>
      </c>
      <c r="L41" s="40">
        <v>11</v>
      </c>
      <c r="M41" s="95" t="s">
        <v>1102</v>
      </c>
      <c r="N41" s="408">
        <v>875</v>
      </c>
      <c r="O41" s="62">
        <v>1</v>
      </c>
      <c r="P41" s="40"/>
      <c r="Q41" s="15"/>
      <c r="R41" s="95"/>
      <c r="S41" s="96"/>
      <c r="T41" s="29" t="s">
        <v>2243</v>
      </c>
      <c r="U41" s="402">
        <v>1</v>
      </c>
      <c r="V41" s="402">
        <v>3</v>
      </c>
      <c r="W41" s="34">
        <v>2029</v>
      </c>
      <c r="X41" s="34">
        <v>20</v>
      </c>
      <c r="Y41" s="208"/>
      <c r="Z41" s="208"/>
      <c r="AA41" s="96" t="s">
        <v>1103</v>
      </c>
      <c r="AB41" s="236">
        <v>3</v>
      </c>
      <c r="AC41" s="731">
        <v>6500000</v>
      </c>
      <c r="AD41" s="731">
        <v>6500000</v>
      </c>
      <c r="AE41" s="96">
        <v>49</v>
      </c>
      <c r="AF41" s="96">
        <v>44</v>
      </c>
      <c r="AG41" s="63">
        <v>1</v>
      </c>
      <c r="AH41" s="97" t="s">
        <v>566</v>
      </c>
      <c r="AI41" s="97" t="s">
        <v>167</v>
      </c>
      <c r="AJ41" s="97"/>
      <c r="AK41" s="16"/>
      <c r="AL41" s="407"/>
    </row>
    <row r="42" spans="1:38" s="404" customFormat="1" ht="25.5" customHeight="1">
      <c r="A42" s="535" t="s">
        <v>245</v>
      </c>
      <c r="B42" s="37" t="s">
        <v>3030</v>
      </c>
      <c r="C42" s="92" t="s">
        <v>3802</v>
      </c>
      <c r="D42" s="26" t="s">
        <v>6439</v>
      </c>
      <c r="E42" s="96">
        <v>1518226.58</v>
      </c>
      <c r="F42" s="62">
        <v>35</v>
      </c>
      <c r="G42" s="30" t="s">
        <v>1104</v>
      </c>
      <c r="H42" s="29">
        <v>38170</v>
      </c>
      <c r="I42" s="30">
        <v>472043000506</v>
      </c>
      <c r="J42" s="30">
        <v>6551231100</v>
      </c>
      <c r="K42" s="39">
        <v>43388</v>
      </c>
      <c r="L42" s="40">
        <v>6</v>
      </c>
      <c r="M42" s="95" t="s">
        <v>1105</v>
      </c>
      <c r="N42" s="405">
        <v>7008</v>
      </c>
      <c r="O42" s="62">
        <v>1</v>
      </c>
      <c r="P42" s="40"/>
      <c r="Q42" s="15"/>
      <c r="R42" s="95"/>
      <c r="S42" s="96"/>
      <c r="T42" s="29" t="s">
        <v>191</v>
      </c>
      <c r="U42" s="402"/>
      <c r="V42" s="402">
        <v>3</v>
      </c>
      <c r="W42" s="34">
        <v>2814</v>
      </c>
      <c r="X42" s="34">
        <v>28</v>
      </c>
      <c r="Y42" s="757" t="s">
        <v>7980</v>
      </c>
      <c r="Z42" s="208"/>
      <c r="AA42" s="96" t="s">
        <v>1024</v>
      </c>
      <c r="AB42" s="236">
        <v>5</v>
      </c>
      <c r="AC42" s="731">
        <v>3000000</v>
      </c>
      <c r="AD42" s="731">
        <v>3000000</v>
      </c>
      <c r="AE42" s="96">
        <v>5</v>
      </c>
      <c r="AF42" s="96">
        <v>3</v>
      </c>
      <c r="AG42" s="63"/>
      <c r="AH42" s="97" t="s">
        <v>2767</v>
      </c>
      <c r="AI42" s="97" t="s">
        <v>2768</v>
      </c>
      <c r="AJ42" s="97"/>
      <c r="AK42" s="16"/>
      <c r="AL42" s="407"/>
    </row>
    <row r="43" spans="1:38" s="404" customFormat="1" ht="25.5" customHeight="1">
      <c r="A43" s="535" t="s">
        <v>245</v>
      </c>
      <c r="B43" s="37" t="s">
        <v>3031</v>
      </c>
      <c r="C43" s="92" t="s">
        <v>3802</v>
      </c>
      <c r="D43" s="26" t="s">
        <v>4277</v>
      </c>
      <c r="E43" s="96">
        <v>27000000</v>
      </c>
      <c r="F43" s="62">
        <v>36</v>
      </c>
      <c r="G43" s="30" t="s">
        <v>1106</v>
      </c>
      <c r="H43" s="29">
        <v>38203</v>
      </c>
      <c r="I43" s="30">
        <v>472043000348</v>
      </c>
      <c r="J43" s="30"/>
      <c r="K43" s="39">
        <v>41815</v>
      </c>
      <c r="L43" s="40"/>
      <c r="M43" s="95" t="s">
        <v>1107</v>
      </c>
      <c r="N43" s="405">
        <v>35365</v>
      </c>
      <c r="O43" s="62">
        <v>1</v>
      </c>
      <c r="P43" s="40"/>
      <c r="Q43" s="15"/>
      <c r="R43" s="95"/>
      <c r="S43" s="96"/>
      <c r="T43" s="29" t="s">
        <v>2244</v>
      </c>
      <c r="U43" s="402"/>
      <c r="V43" s="402">
        <v>3</v>
      </c>
      <c r="W43" s="34">
        <v>2599</v>
      </c>
      <c r="X43" s="34">
        <v>25</v>
      </c>
      <c r="Y43" s="208"/>
      <c r="Z43" s="208"/>
      <c r="AA43" s="96" t="s">
        <v>1108</v>
      </c>
      <c r="AB43" s="236">
        <v>3</v>
      </c>
      <c r="AC43" s="731">
        <v>75000000</v>
      </c>
      <c r="AD43" s="731">
        <v>75000000</v>
      </c>
      <c r="AE43" s="96">
        <v>1728</v>
      </c>
      <c r="AF43" s="96">
        <v>1720</v>
      </c>
      <c r="AG43" s="63">
        <v>1</v>
      </c>
      <c r="AH43" s="97" t="s">
        <v>2550</v>
      </c>
      <c r="AI43" s="97" t="s">
        <v>2551</v>
      </c>
      <c r="AJ43" s="97"/>
      <c r="AK43" s="16"/>
      <c r="AL43" s="407"/>
    </row>
    <row r="44" spans="1:38" s="404" customFormat="1" ht="25.5" customHeight="1">
      <c r="A44" s="535" t="s">
        <v>245</v>
      </c>
      <c r="B44" s="37">
        <v>3600691643</v>
      </c>
      <c r="C44" s="92" t="s">
        <v>3802</v>
      </c>
      <c r="D44" s="26" t="s">
        <v>1110</v>
      </c>
      <c r="E44" s="96">
        <v>1999117</v>
      </c>
      <c r="F44" s="62">
        <v>37</v>
      </c>
      <c r="G44" s="30" t="s">
        <v>1109</v>
      </c>
      <c r="H44" s="29">
        <v>38216</v>
      </c>
      <c r="I44" s="30">
        <v>472043000451</v>
      </c>
      <c r="J44" s="409">
        <v>3242385711</v>
      </c>
      <c r="K44" s="39">
        <v>42802</v>
      </c>
      <c r="L44" s="40">
        <v>9</v>
      </c>
      <c r="M44" s="95" t="s">
        <v>3658</v>
      </c>
      <c r="N44" s="408">
        <v>6987.7</v>
      </c>
      <c r="O44" s="62">
        <v>1</v>
      </c>
      <c r="P44" s="40"/>
      <c r="Q44" s="15"/>
      <c r="R44" s="95"/>
      <c r="S44" s="96"/>
      <c r="T44" s="29" t="s">
        <v>2245</v>
      </c>
      <c r="U44" s="402"/>
      <c r="V44" s="402"/>
      <c r="W44" s="34">
        <v>3100</v>
      </c>
      <c r="X44" s="34">
        <v>31</v>
      </c>
      <c r="Y44" s="208"/>
      <c r="Z44" s="208"/>
      <c r="AA44" s="96" t="s">
        <v>1108</v>
      </c>
      <c r="AB44" s="236">
        <v>3</v>
      </c>
      <c r="AC44" s="731">
        <v>5500000</v>
      </c>
      <c r="AD44" s="731">
        <v>5500000</v>
      </c>
      <c r="AE44" s="96">
        <v>140</v>
      </c>
      <c r="AF44" s="96">
        <v>133</v>
      </c>
      <c r="AG44" s="63">
        <v>1</v>
      </c>
      <c r="AH44" s="97" t="s">
        <v>298</v>
      </c>
      <c r="AI44" s="97" t="s">
        <v>135</v>
      </c>
      <c r="AJ44" s="97"/>
      <c r="AK44" s="16"/>
      <c r="AL44" s="407"/>
    </row>
    <row r="45" spans="1:38" s="404" customFormat="1" ht="25.5" customHeight="1">
      <c r="A45" s="535" t="s">
        <v>245</v>
      </c>
      <c r="B45" s="410" t="s">
        <v>3255</v>
      </c>
      <c r="C45" s="92" t="s">
        <v>3907</v>
      </c>
      <c r="D45" s="26" t="s">
        <v>6678</v>
      </c>
      <c r="E45" s="96">
        <v>850000</v>
      </c>
      <c r="F45" s="62">
        <v>38</v>
      </c>
      <c r="G45" s="413" t="s">
        <v>2487</v>
      </c>
      <c r="H45" s="414">
        <v>38258</v>
      </c>
      <c r="I45" s="30">
        <v>472023000207</v>
      </c>
      <c r="J45" s="409">
        <v>6530245603</v>
      </c>
      <c r="K45" s="415">
        <v>42935</v>
      </c>
      <c r="L45" s="416">
        <v>8</v>
      </c>
      <c r="M45" s="399" t="s">
        <v>3796</v>
      </c>
      <c r="N45" s="405">
        <v>1600</v>
      </c>
      <c r="O45" s="62">
        <v>1</v>
      </c>
      <c r="P45" s="218"/>
      <c r="Q45" s="18"/>
      <c r="R45" s="227"/>
      <c r="S45" s="228"/>
      <c r="T45" s="414" t="s">
        <v>5636</v>
      </c>
      <c r="U45" s="445">
        <v>1</v>
      </c>
      <c r="V45" s="445">
        <v>3</v>
      </c>
      <c r="W45" s="34">
        <v>2599</v>
      </c>
      <c r="X45" s="34">
        <v>25</v>
      </c>
      <c r="Y45" s="96" t="s">
        <v>6213</v>
      </c>
      <c r="Z45" s="208"/>
      <c r="AA45" s="96" t="s">
        <v>1063</v>
      </c>
      <c r="AB45" s="236">
        <v>6</v>
      </c>
      <c r="AC45" s="731">
        <v>1200000</v>
      </c>
      <c r="AD45" s="731">
        <v>1200000</v>
      </c>
      <c r="AE45" s="96">
        <v>108</v>
      </c>
      <c r="AF45" s="96">
        <v>104</v>
      </c>
      <c r="AG45" s="63">
        <v>1</v>
      </c>
      <c r="AH45" s="97" t="s">
        <v>4546</v>
      </c>
      <c r="AI45" s="97" t="s">
        <v>2682</v>
      </c>
      <c r="AJ45" s="665"/>
      <c r="AK45" s="666"/>
      <c r="AL45" s="667"/>
    </row>
    <row r="46" spans="1:38" s="404" customFormat="1" ht="25.5" customHeight="1">
      <c r="A46" s="535" t="s">
        <v>245</v>
      </c>
      <c r="B46" s="37" t="s">
        <v>3032</v>
      </c>
      <c r="C46" s="92" t="s">
        <v>3802</v>
      </c>
      <c r="D46" s="26" t="s">
        <v>8565</v>
      </c>
      <c r="E46" s="96">
        <v>3300000</v>
      </c>
      <c r="F46" s="62">
        <v>39</v>
      </c>
      <c r="G46" s="30" t="s">
        <v>1112</v>
      </c>
      <c r="H46" s="29">
        <v>38272</v>
      </c>
      <c r="I46" s="30">
        <v>472043000883</v>
      </c>
      <c r="J46" s="30">
        <v>1077711536</v>
      </c>
      <c r="K46" s="39">
        <v>43607</v>
      </c>
      <c r="L46" s="40">
        <v>6</v>
      </c>
      <c r="M46" s="417" t="s">
        <v>1113</v>
      </c>
      <c r="N46" s="405">
        <f>14149+19000</f>
        <v>33149</v>
      </c>
      <c r="O46" s="62">
        <v>1</v>
      </c>
      <c r="P46" s="418">
        <v>1</v>
      </c>
      <c r="Q46" s="19"/>
      <c r="R46" s="95"/>
      <c r="S46" s="96"/>
      <c r="T46" s="29"/>
      <c r="U46" s="206"/>
      <c r="V46" s="206"/>
      <c r="W46" s="34">
        <v>2029</v>
      </c>
      <c r="X46" s="34">
        <v>20</v>
      </c>
      <c r="Y46" s="208"/>
      <c r="Z46" s="208"/>
      <c r="AA46" s="96" t="s">
        <v>1037</v>
      </c>
      <c r="AB46" s="236">
        <v>31</v>
      </c>
      <c r="AC46" s="731">
        <v>9000000</v>
      </c>
      <c r="AD46" s="731">
        <v>4000000</v>
      </c>
      <c r="AE46" s="96">
        <v>1503</v>
      </c>
      <c r="AF46" s="96">
        <v>1501</v>
      </c>
      <c r="AG46" s="63">
        <v>1</v>
      </c>
      <c r="AH46" s="97" t="s">
        <v>2585</v>
      </c>
      <c r="AI46" s="97" t="s">
        <v>2586</v>
      </c>
      <c r="AJ46" s="97"/>
      <c r="AK46" s="768" t="s">
        <v>8564</v>
      </c>
      <c r="AL46" s="669"/>
    </row>
    <row r="47" spans="1:38" s="404" customFormat="1" ht="25.5" customHeight="1">
      <c r="A47" s="535" t="s">
        <v>245</v>
      </c>
      <c r="B47" s="419" t="s">
        <v>3033</v>
      </c>
      <c r="C47" s="421" t="s">
        <v>3802</v>
      </c>
      <c r="D47" s="205" t="s">
        <v>3809</v>
      </c>
      <c r="E47" s="96">
        <v>3320000</v>
      </c>
      <c r="F47" s="62">
        <v>40</v>
      </c>
      <c r="G47" s="30" t="s">
        <v>1114</v>
      </c>
      <c r="H47" s="29">
        <v>38287</v>
      </c>
      <c r="I47" s="30">
        <v>472043000240</v>
      </c>
      <c r="J47" s="422"/>
      <c r="K47" s="423">
        <v>42103</v>
      </c>
      <c r="L47" s="424"/>
      <c r="M47" s="417" t="s">
        <v>1115</v>
      </c>
      <c r="N47" s="405">
        <v>16053</v>
      </c>
      <c r="O47" s="62">
        <v>1</v>
      </c>
      <c r="P47" s="425"/>
      <c r="Q47" s="20"/>
      <c r="R47" s="95"/>
      <c r="S47" s="96"/>
      <c r="T47" s="29" t="s">
        <v>2247</v>
      </c>
      <c r="U47" s="206">
        <v>1</v>
      </c>
      <c r="V47" s="206">
        <v>3</v>
      </c>
      <c r="W47" s="34">
        <v>2220</v>
      </c>
      <c r="X47" s="34">
        <v>22</v>
      </c>
      <c r="Y47" s="208"/>
      <c r="Z47" s="208"/>
      <c r="AA47" s="96" t="s">
        <v>1015</v>
      </c>
      <c r="AB47" s="236">
        <v>3</v>
      </c>
      <c r="AC47" s="731">
        <v>10370000</v>
      </c>
      <c r="AD47" s="731">
        <v>10370000</v>
      </c>
      <c r="AE47" s="96">
        <v>162</v>
      </c>
      <c r="AF47" s="96">
        <v>159</v>
      </c>
      <c r="AG47" s="63">
        <v>1</v>
      </c>
      <c r="AH47" s="97" t="s">
        <v>299</v>
      </c>
      <c r="AI47" s="97" t="s">
        <v>319</v>
      </c>
      <c r="AJ47" s="438" t="s">
        <v>5852</v>
      </c>
      <c r="AK47" s="668"/>
      <c r="AL47" s="669"/>
    </row>
    <row r="48" spans="1:38" s="404" customFormat="1" ht="25.5" customHeight="1">
      <c r="A48" s="535" t="s">
        <v>245</v>
      </c>
      <c r="B48" s="37" t="s">
        <v>3034</v>
      </c>
      <c r="C48" s="421" t="s">
        <v>3802</v>
      </c>
      <c r="D48" s="205" t="s">
        <v>3810</v>
      </c>
      <c r="E48" s="96">
        <v>1300000</v>
      </c>
      <c r="F48" s="62">
        <v>41</v>
      </c>
      <c r="G48" s="30" t="s">
        <v>1116</v>
      </c>
      <c r="H48" s="29">
        <v>38309</v>
      </c>
      <c r="I48" s="30">
        <v>472043000299</v>
      </c>
      <c r="J48" s="30"/>
      <c r="K48" s="39">
        <v>42095</v>
      </c>
      <c r="L48" s="40"/>
      <c r="M48" s="417" t="s">
        <v>2668</v>
      </c>
      <c r="N48" s="405">
        <v>6989</v>
      </c>
      <c r="O48" s="62">
        <v>1</v>
      </c>
      <c r="P48" s="425"/>
      <c r="Q48" s="20"/>
      <c r="R48" s="95"/>
      <c r="S48" s="96"/>
      <c r="T48" s="29" t="s">
        <v>2248</v>
      </c>
      <c r="U48" s="206">
        <v>1</v>
      </c>
      <c r="V48" s="206">
        <v>3</v>
      </c>
      <c r="W48" s="34">
        <v>3290</v>
      </c>
      <c r="X48" s="34">
        <v>32</v>
      </c>
      <c r="Y48" s="208"/>
      <c r="Z48" s="208"/>
      <c r="AA48" s="96" t="s">
        <v>1015</v>
      </c>
      <c r="AB48" s="236">
        <v>3</v>
      </c>
      <c r="AC48" s="731">
        <v>1500000</v>
      </c>
      <c r="AD48" s="731">
        <v>1500000</v>
      </c>
      <c r="AE48" s="96">
        <v>77</v>
      </c>
      <c r="AF48" s="96">
        <v>75</v>
      </c>
      <c r="AG48" s="63">
        <v>1</v>
      </c>
      <c r="AH48" s="97" t="s">
        <v>369</v>
      </c>
      <c r="AI48" s="97" t="s">
        <v>427</v>
      </c>
      <c r="AJ48" s="97"/>
      <c r="AK48" s="668"/>
      <c r="AL48" s="669"/>
    </row>
    <row r="49" spans="1:38" s="404" customFormat="1" ht="25.5" customHeight="1">
      <c r="A49" s="535" t="s">
        <v>245</v>
      </c>
      <c r="B49" s="37" t="s">
        <v>3035</v>
      </c>
      <c r="C49" s="421" t="s">
        <v>3802</v>
      </c>
      <c r="D49" s="205" t="s">
        <v>2534</v>
      </c>
      <c r="E49" s="96">
        <v>900000</v>
      </c>
      <c r="F49" s="62">
        <v>42</v>
      </c>
      <c r="G49" s="30" t="s">
        <v>1117</v>
      </c>
      <c r="H49" s="29">
        <v>38348</v>
      </c>
      <c r="I49" s="30">
        <v>472043000134</v>
      </c>
      <c r="J49" s="30"/>
      <c r="K49" s="39">
        <v>40444</v>
      </c>
      <c r="L49" s="40"/>
      <c r="M49" s="426" t="s">
        <v>1118</v>
      </c>
      <c r="N49" s="405">
        <v>10221</v>
      </c>
      <c r="O49" s="62">
        <v>1</v>
      </c>
      <c r="P49" s="427"/>
      <c r="Q49" s="20"/>
      <c r="R49" s="95"/>
      <c r="S49" s="96"/>
      <c r="T49" s="29" t="s">
        <v>2249</v>
      </c>
      <c r="U49" s="206">
        <v>1</v>
      </c>
      <c r="V49" s="206">
        <v>1</v>
      </c>
      <c r="W49" s="34">
        <v>2599</v>
      </c>
      <c r="X49" s="34">
        <v>25</v>
      </c>
      <c r="Y49" s="208"/>
      <c r="Z49" s="208"/>
      <c r="AA49" s="96" t="s">
        <v>1015</v>
      </c>
      <c r="AB49" s="236">
        <v>3</v>
      </c>
      <c r="AC49" s="731">
        <v>3000000</v>
      </c>
      <c r="AD49" s="731">
        <v>3000000</v>
      </c>
      <c r="AE49" s="96">
        <v>215</v>
      </c>
      <c r="AF49" s="96">
        <v>210</v>
      </c>
      <c r="AG49" s="63">
        <v>1</v>
      </c>
      <c r="AH49" s="97" t="s">
        <v>4524</v>
      </c>
      <c r="AI49" s="97" t="s">
        <v>666</v>
      </c>
      <c r="AJ49" s="97"/>
      <c r="AK49" s="668"/>
      <c r="AL49" s="538"/>
    </row>
    <row r="50" spans="1:38" s="404" customFormat="1" ht="25.5" customHeight="1">
      <c r="A50" s="535" t="s">
        <v>245</v>
      </c>
      <c r="B50" s="754" t="s">
        <v>7693</v>
      </c>
      <c r="C50" s="421" t="s">
        <v>4072</v>
      </c>
      <c r="D50" s="428" t="s">
        <v>1121</v>
      </c>
      <c r="E50" s="96"/>
      <c r="F50" s="62">
        <v>43</v>
      </c>
      <c r="G50" s="30" t="s">
        <v>1119</v>
      </c>
      <c r="H50" s="29">
        <v>38350</v>
      </c>
      <c r="I50" s="429"/>
      <c r="J50" s="422"/>
      <c r="K50" s="39" t="s">
        <v>879</v>
      </c>
      <c r="L50" s="424"/>
      <c r="M50" s="430" t="s">
        <v>1120</v>
      </c>
      <c r="N50" s="431">
        <v>45116</v>
      </c>
      <c r="O50" s="62">
        <v>1</v>
      </c>
      <c r="P50" s="106"/>
      <c r="Q50" s="20"/>
      <c r="R50" s="432"/>
      <c r="S50" s="433"/>
      <c r="T50" s="29" t="s">
        <v>4073</v>
      </c>
      <c r="U50" s="434"/>
      <c r="V50" s="434"/>
      <c r="W50" s="435">
        <v>2599</v>
      </c>
      <c r="X50" s="34">
        <v>25</v>
      </c>
      <c r="Y50" s="208"/>
      <c r="Z50" s="208"/>
      <c r="AA50" s="96" t="s">
        <v>1122</v>
      </c>
      <c r="AB50" s="236">
        <v>35</v>
      </c>
      <c r="AC50" s="731">
        <v>0</v>
      </c>
      <c r="AD50" s="731">
        <v>0</v>
      </c>
      <c r="AE50" s="96">
        <v>0</v>
      </c>
      <c r="AF50" s="96">
        <v>0</v>
      </c>
      <c r="AG50" s="753">
        <v>1</v>
      </c>
      <c r="AH50" s="97" t="s">
        <v>819</v>
      </c>
      <c r="AI50" s="97" t="s">
        <v>820</v>
      </c>
      <c r="AJ50" s="97"/>
      <c r="AK50" s="670"/>
      <c r="AL50" s="671"/>
    </row>
    <row r="51" spans="1:38" s="404" customFormat="1" ht="25.5" customHeight="1">
      <c r="A51" s="535" t="s">
        <v>245</v>
      </c>
      <c r="B51" s="37" t="s">
        <v>3036</v>
      </c>
      <c r="C51" s="421" t="s">
        <v>3802</v>
      </c>
      <c r="D51" s="205" t="s">
        <v>1126</v>
      </c>
      <c r="E51" s="96">
        <v>730533</v>
      </c>
      <c r="F51" s="62">
        <v>44</v>
      </c>
      <c r="G51" s="30" t="s">
        <v>1124</v>
      </c>
      <c r="H51" s="29">
        <v>38395</v>
      </c>
      <c r="I51" s="30">
        <v>472023000343</v>
      </c>
      <c r="J51" s="30"/>
      <c r="K51" s="39">
        <v>41442</v>
      </c>
      <c r="L51" s="40"/>
      <c r="M51" s="417" t="s">
        <v>1125</v>
      </c>
      <c r="N51" s="405">
        <v>4994</v>
      </c>
      <c r="O51" s="62">
        <v>1</v>
      </c>
      <c r="P51" s="425"/>
      <c r="Q51" s="20"/>
      <c r="R51" s="95"/>
      <c r="S51" s="96"/>
      <c r="T51" s="29"/>
      <c r="U51" s="206"/>
      <c r="V51" s="206"/>
      <c r="W51" s="34">
        <v>2022</v>
      </c>
      <c r="X51" s="34">
        <v>20</v>
      </c>
      <c r="Y51" s="208"/>
      <c r="Z51" s="208"/>
      <c r="AA51" s="96" t="s">
        <v>1024</v>
      </c>
      <c r="AB51" s="236">
        <v>5</v>
      </c>
      <c r="AC51" s="731">
        <v>730533</v>
      </c>
      <c r="AD51" s="731">
        <v>730533.15</v>
      </c>
      <c r="AE51" s="96">
        <v>23</v>
      </c>
      <c r="AF51" s="96">
        <v>20</v>
      </c>
      <c r="AG51" s="63">
        <v>1</v>
      </c>
      <c r="AH51" s="97" t="s">
        <v>5803</v>
      </c>
      <c r="AI51" s="97" t="s">
        <v>337</v>
      </c>
      <c r="AJ51" s="438" t="s">
        <v>5804</v>
      </c>
      <c r="AK51" s="668"/>
      <c r="AL51" s="669"/>
    </row>
    <row r="52" spans="1:38" s="404" customFormat="1" ht="25.5" customHeight="1">
      <c r="A52" s="535" t="s">
        <v>245</v>
      </c>
      <c r="B52" s="37" t="s">
        <v>3037</v>
      </c>
      <c r="C52" s="421" t="s">
        <v>3802</v>
      </c>
      <c r="D52" s="205" t="s">
        <v>7563</v>
      </c>
      <c r="E52" s="96">
        <v>160000000</v>
      </c>
      <c r="F52" s="62">
        <v>45</v>
      </c>
      <c r="G52" s="30" t="s">
        <v>1127</v>
      </c>
      <c r="H52" s="29">
        <v>38413</v>
      </c>
      <c r="I52" s="30">
        <v>472043000251</v>
      </c>
      <c r="J52" s="30">
        <v>1073285370</v>
      </c>
      <c r="K52" s="39">
        <v>43264</v>
      </c>
      <c r="L52" s="40">
        <v>8</v>
      </c>
      <c r="M52" s="417" t="s">
        <v>1128</v>
      </c>
      <c r="N52" s="405">
        <v>35000</v>
      </c>
      <c r="O52" s="62">
        <v>1</v>
      </c>
      <c r="P52" s="418">
        <v>1</v>
      </c>
      <c r="Q52" s="21"/>
      <c r="R52" s="95"/>
      <c r="S52" s="96"/>
      <c r="T52" s="29" t="s">
        <v>2250</v>
      </c>
      <c r="U52" s="206"/>
      <c r="V52" s="206"/>
      <c r="W52" s="34">
        <v>2680</v>
      </c>
      <c r="X52" s="34">
        <v>26</v>
      </c>
      <c r="Y52" s="208"/>
      <c r="Z52" s="208"/>
      <c r="AA52" s="96" t="s">
        <v>1024</v>
      </c>
      <c r="AB52" s="236">
        <v>5</v>
      </c>
      <c r="AC52" s="731">
        <v>180000000</v>
      </c>
      <c r="AD52" s="731">
        <v>180000000</v>
      </c>
      <c r="AE52" s="96">
        <v>676</v>
      </c>
      <c r="AF52" s="96">
        <v>658</v>
      </c>
      <c r="AG52" s="63">
        <v>1</v>
      </c>
      <c r="AH52" s="97" t="s">
        <v>760</v>
      </c>
      <c r="AI52" s="97" t="s">
        <v>364</v>
      </c>
      <c r="AJ52" s="97"/>
      <c r="AK52" s="668"/>
      <c r="AL52" s="669"/>
    </row>
    <row r="53" spans="1:38" s="404" customFormat="1" ht="25.5" customHeight="1">
      <c r="A53" s="535" t="s">
        <v>245</v>
      </c>
      <c r="B53" s="37" t="s">
        <v>3038</v>
      </c>
      <c r="C53" s="421" t="s">
        <v>3802</v>
      </c>
      <c r="D53" s="205" t="s">
        <v>3811</v>
      </c>
      <c r="E53" s="96">
        <v>1500000</v>
      </c>
      <c r="F53" s="62">
        <v>46</v>
      </c>
      <c r="G53" s="30" t="s">
        <v>1129</v>
      </c>
      <c r="H53" s="29">
        <v>38427</v>
      </c>
      <c r="I53" s="30">
        <v>472043000474</v>
      </c>
      <c r="J53" s="30">
        <v>2160951992</v>
      </c>
      <c r="K53" s="39">
        <v>43462</v>
      </c>
      <c r="L53" s="40">
        <v>7</v>
      </c>
      <c r="M53" s="417" t="s">
        <v>3938</v>
      </c>
      <c r="N53" s="405">
        <v>2500</v>
      </c>
      <c r="O53" s="62">
        <v>1</v>
      </c>
      <c r="P53" s="418">
        <v>1</v>
      </c>
      <c r="Q53" s="21"/>
      <c r="R53" s="95"/>
      <c r="S53" s="96"/>
      <c r="T53" s="29" t="s">
        <v>2251</v>
      </c>
      <c r="U53" s="206">
        <v>1</v>
      </c>
      <c r="V53" s="206">
        <v>3</v>
      </c>
      <c r="W53" s="34">
        <v>2599</v>
      </c>
      <c r="X53" s="34">
        <v>25</v>
      </c>
      <c r="Y53" s="208"/>
      <c r="Z53" s="208"/>
      <c r="AA53" s="96" t="s">
        <v>1015</v>
      </c>
      <c r="AB53" s="236">
        <v>3</v>
      </c>
      <c r="AC53" s="731">
        <v>9000000</v>
      </c>
      <c r="AD53" s="731">
        <v>9000000</v>
      </c>
      <c r="AE53" s="96">
        <v>133</v>
      </c>
      <c r="AF53" s="96">
        <v>129</v>
      </c>
      <c r="AG53" s="63">
        <v>1</v>
      </c>
      <c r="AH53" s="97" t="s">
        <v>253</v>
      </c>
      <c r="AI53" s="97" t="s">
        <v>60</v>
      </c>
      <c r="AJ53" s="97"/>
      <c r="AK53" s="668"/>
      <c r="AL53" s="669"/>
    </row>
    <row r="54" spans="1:38" s="404" customFormat="1" ht="25.5" customHeight="1">
      <c r="A54" s="535" t="s">
        <v>245</v>
      </c>
      <c r="B54" s="419">
        <v>3600725726</v>
      </c>
      <c r="C54" s="421" t="s">
        <v>3802</v>
      </c>
      <c r="D54" s="205" t="s">
        <v>6170</v>
      </c>
      <c r="E54" s="96">
        <v>15000000</v>
      </c>
      <c r="F54" s="62">
        <v>47</v>
      </c>
      <c r="G54" s="30" t="s">
        <v>1130</v>
      </c>
      <c r="H54" s="29">
        <v>38432</v>
      </c>
      <c r="I54" s="30">
        <v>472043000539</v>
      </c>
      <c r="J54" s="30">
        <v>9884450526</v>
      </c>
      <c r="K54" s="423">
        <v>42790</v>
      </c>
      <c r="L54" s="424">
        <v>6</v>
      </c>
      <c r="M54" s="417" t="s">
        <v>17</v>
      </c>
      <c r="N54" s="405">
        <v>46887</v>
      </c>
      <c r="O54" s="62">
        <v>1</v>
      </c>
      <c r="P54" s="425"/>
      <c r="Q54" s="20"/>
      <c r="R54" s="95"/>
      <c r="S54" s="96"/>
      <c r="T54" s="29" t="s">
        <v>2252</v>
      </c>
      <c r="U54" s="206"/>
      <c r="V54" s="206"/>
      <c r="W54" s="34">
        <v>2022</v>
      </c>
      <c r="X54" s="34">
        <v>20</v>
      </c>
      <c r="Y54" s="208"/>
      <c r="Z54" s="208"/>
      <c r="AA54" s="96" t="s">
        <v>1024</v>
      </c>
      <c r="AB54" s="236">
        <v>5</v>
      </c>
      <c r="AC54" s="731">
        <v>15000000</v>
      </c>
      <c r="AD54" s="731">
        <v>15000000</v>
      </c>
      <c r="AE54" s="96">
        <v>112</v>
      </c>
      <c r="AF54" s="96">
        <v>105</v>
      </c>
      <c r="AG54" s="63">
        <v>1</v>
      </c>
      <c r="AH54" s="97" t="s">
        <v>2548</v>
      </c>
      <c r="AI54" s="97" t="s">
        <v>2549</v>
      </c>
      <c r="AJ54" s="438" t="s">
        <v>5822</v>
      </c>
      <c r="AK54" s="668"/>
      <c r="AL54" s="669"/>
    </row>
    <row r="55" spans="1:38" s="404" customFormat="1" ht="25.5" customHeight="1">
      <c r="A55" s="535" t="s">
        <v>245</v>
      </c>
      <c r="B55" s="37" t="s">
        <v>3039</v>
      </c>
      <c r="C55" s="421" t="s">
        <v>3802</v>
      </c>
      <c r="D55" s="205" t="s">
        <v>2965</v>
      </c>
      <c r="E55" s="96">
        <v>750000</v>
      </c>
      <c r="F55" s="62">
        <v>48</v>
      </c>
      <c r="G55" s="30" t="s">
        <v>1131</v>
      </c>
      <c r="H55" s="29">
        <v>38453</v>
      </c>
      <c r="I55" s="30">
        <v>472043000622</v>
      </c>
      <c r="J55" s="30">
        <v>5426823334</v>
      </c>
      <c r="K55" s="39">
        <v>43574</v>
      </c>
      <c r="L55" s="40">
        <v>11</v>
      </c>
      <c r="M55" s="417" t="s">
        <v>1132</v>
      </c>
      <c r="N55" s="405">
        <v>10000</v>
      </c>
      <c r="O55" s="62">
        <v>1</v>
      </c>
      <c r="P55" s="418">
        <v>1</v>
      </c>
      <c r="Q55" s="21"/>
      <c r="R55" s="95"/>
      <c r="S55" s="96"/>
      <c r="T55" s="29" t="s">
        <v>2253</v>
      </c>
      <c r="U55" s="206"/>
      <c r="V55" s="206">
        <v>3</v>
      </c>
      <c r="W55" s="34">
        <v>3290</v>
      </c>
      <c r="X55" s="34">
        <v>32</v>
      </c>
      <c r="Y55" s="208"/>
      <c r="Z55" s="208"/>
      <c r="AA55" s="96" t="s">
        <v>1015</v>
      </c>
      <c r="AB55" s="236">
        <v>3</v>
      </c>
      <c r="AC55" s="731">
        <v>5000000</v>
      </c>
      <c r="AD55" s="731">
        <v>5000000</v>
      </c>
      <c r="AE55" s="96">
        <v>44</v>
      </c>
      <c r="AF55" s="96">
        <v>42</v>
      </c>
      <c r="AG55" s="63">
        <v>1</v>
      </c>
      <c r="AH55" s="97" t="s">
        <v>2745</v>
      </c>
      <c r="AI55" s="97" t="s">
        <v>61</v>
      </c>
      <c r="AJ55" s="97"/>
      <c r="AK55" s="668"/>
      <c r="AL55" s="669"/>
    </row>
    <row r="56" spans="1:38" s="404" customFormat="1" ht="25.5" customHeight="1">
      <c r="A56" s="535" t="s">
        <v>245</v>
      </c>
      <c r="B56" s="37" t="s">
        <v>3040</v>
      </c>
      <c r="C56" s="421" t="s">
        <v>3802</v>
      </c>
      <c r="D56" s="205" t="s">
        <v>6440</v>
      </c>
      <c r="E56" s="96">
        <v>2000000</v>
      </c>
      <c r="F56" s="62">
        <v>49</v>
      </c>
      <c r="G56" s="30" t="s">
        <v>1133</v>
      </c>
      <c r="H56" s="29" t="s">
        <v>711</v>
      </c>
      <c r="I56" s="30">
        <v>472043000155</v>
      </c>
      <c r="J56" s="30">
        <v>1058857406</v>
      </c>
      <c r="K56" s="39">
        <v>42895</v>
      </c>
      <c r="L56" s="40">
        <v>4</v>
      </c>
      <c r="M56" s="417" t="s">
        <v>6634</v>
      </c>
      <c r="N56" s="405">
        <v>4614</v>
      </c>
      <c r="O56" s="62">
        <v>1</v>
      </c>
      <c r="P56" s="425"/>
      <c r="Q56" s="20"/>
      <c r="R56" s="432"/>
      <c r="S56" s="433"/>
      <c r="T56" s="29" t="s">
        <v>2253</v>
      </c>
      <c r="U56" s="437">
        <v>1</v>
      </c>
      <c r="V56" s="437"/>
      <c r="W56" s="34">
        <v>2022</v>
      </c>
      <c r="X56" s="34">
        <v>20</v>
      </c>
      <c r="Y56" s="208"/>
      <c r="Z56" s="208"/>
      <c r="AA56" s="96" t="s">
        <v>1015</v>
      </c>
      <c r="AB56" s="236">
        <v>3</v>
      </c>
      <c r="AC56" s="731">
        <v>2300000</v>
      </c>
      <c r="AD56" s="731">
        <v>2300000</v>
      </c>
      <c r="AE56" s="96">
        <v>50</v>
      </c>
      <c r="AF56" s="96">
        <v>46</v>
      </c>
      <c r="AG56" s="63"/>
      <c r="AH56" s="97" t="s">
        <v>254</v>
      </c>
      <c r="AI56" s="97" t="s">
        <v>173</v>
      </c>
      <c r="AJ56" s="438" t="s">
        <v>6000</v>
      </c>
      <c r="AK56" s="668"/>
      <c r="AL56" s="669"/>
    </row>
    <row r="57" spans="1:38" s="404" customFormat="1" ht="25.5" customHeight="1">
      <c r="A57" s="535" t="s">
        <v>245</v>
      </c>
      <c r="B57" s="37" t="s">
        <v>3041</v>
      </c>
      <c r="C57" s="421" t="s">
        <v>3802</v>
      </c>
      <c r="D57" s="205" t="s">
        <v>4179</v>
      </c>
      <c r="E57" s="96">
        <v>264700</v>
      </c>
      <c r="F57" s="62">
        <v>50</v>
      </c>
      <c r="G57" s="30" t="s">
        <v>1134</v>
      </c>
      <c r="H57" s="29" t="s">
        <v>181</v>
      </c>
      <c r="I57" s="30">
        <v>472023000312</v>
      </c>
      <c r="J57" s="30"/>
      <c r="K57" s="39">
        <v>41752</v>
      </c>
      <c r="L57" s="40"/>
      <c r="M57" s="417" t="s">
        <v>675</v>
      </c>
      <c r="N57" s="405">
        <v>4145</v>
      </c>
      <c r="O57" s="62">
        <v>1</v>
      </c>
      <c r="P57" s="418">
        <v>1</v>
      </c>
      <c r="Q57" s="21"/>
      <c r="R57" s="95"/>
      <c r="S57" s="96"/>
      <c r="T57" s="29" t="s">
        <v>2244</v>
      </c>
      <c r="U57" s="206"/>
      <c r="V57" s="206">
        <v>3</v>
      </c>
      <c r="W57" s="34">
        <v>2212</v>
      </c>
      <c r="X57" s="34">
        <v>22</v>
      </c>
      <c r="Y57" s="208"/>
      <c r="Z57" s="208"/>
      <c r="AA57" s="96" t="s">
        <v>1015</v>
      </c>
      <c r="AB57" s="236">
        <v>3</v>
      </c>
      <c r="AC57" s="731">
        <v>1750000</v>
      </c>
      <c r="AD57" s="731">
        <v>1750000</v>
      </c>
      <c r="AE57" s="96">
        <v>31</v>
      </c>
      <c r="AF57" s="96">
        <v>30</v>
      </c>
      <c r="AG57" s="63">
        <v>1</v>
      </c>
      <c r="AH57" s="97" t="s">
        <v>2728</v>
      </c>
      <c r="AI57" s="97" t="s">
        <v>2729</v>
      </c>
      <c r="AJ57" s="438" t="s">
        <v>5851</v>
      </c>
      <c r="AK57" s="668"/>
      <c r="AL57" s="669"/>
    </row>
    <row r="58" spans="1:38" s="404" customFormat="1" ht="25.5" customHeight="1">
      <c r="A58" s="535" t="s">
        <v>245</v>
      </c>
      <c r="B58" s="37" t="s">
        <v>3042</v>
      </c>
      <c r="C58" s="421" t="s">
        <v>3802</v>
      </c>
      <c r="D58" s="205" t="s">
        <v>1136</v>
      </c>
      <c r="E58" s="96">
        <v>1808747</v>
      </c>
      <c r="F58" s="62">
        <v>51</v>
      </c>
      <c r="G58" s="30" t="s">
        <v>1135</v>
      </c>
      <c r="H58" s="29">
        <v>38541</v>
      </c>
      <c r="I58" s="30">
        <v>472043000625</v>
      </c>
      <c r="J58" s="30"/>
      <c r="K58" s="39">
        <v>41380</v>
      </c>
      <c r="L58" s="40"/>
      <c r="M58" s="417" t="s">
        <v>681</v>
      </c>
      <c r="N58" s="405">
        <v>4400</v>
      </c>
      <c r="O58" s="62">
        <v>1</v>
      </c>
      <c r="P58" s="418">
        <v>1</v>
      </c>
      <c r="Q58" s="21"/>
      <c r="R58" s="95"/>
      <c r="S58" s="96"/>
      <c r="T58" s="29" t="s">
        <v>2252</v>
      </c>
      <c r="U58" s="206"/>
      <c r="V58" s="206"/>
      <c r="W58" s="34">
        <v>2640</v>
      </c>
      <c r="X58" s="34">
        <v>26</v>
      </c>
      <c r="Y58" s="208"/>
      <c r="Z58" s="208"/>
      <c r="AA58" s="96" t="s">
        <v>1137</v>
      </c>
      <c r="AB58" s="236">
        <v>34</v>
      </c>
      <c r="AC58" s="731">
        <v>4695824</v>
      </c>
      <c r="AD58" s="731">
        <v>4695824</v>
      </c>
      <c r="AE58" s="96">
        <v>382</v>
      </c>
      <c r="AF58" s="96">
        <v>382</v>
      </c>
      <c r="AG58" s="63">
        <v>1</v>
      </c>
      <c r="AH58" s="97" t="s">
        <v>128</v>
      </c>
      <c r="AI58" s="97" t="s">
        <v>717</v>
      </c>
      <c r="AJ58" s="97"/>
      <c r="AK58" s="668"/>
      <c r="AL58" s="669"/>
    </row>
    <row r="59" spans="1:38" s="404" customFormat="1" ht="25.5" customHeight="1">
      <c r="A59" s="535" t="s">
        <v>245</v>
      </c>
      <c r="B59" s="37" t="s">
        <v>3043</v>
      </c>
      <c r="C59" s="421" t="s">
        <v>3802</v>
      </c>
      <c r="D59" s="205" t="s">
        <v>6441</v>
      </c>
      <c r="E59" s="96">
        <v>3780000</v>
      </c>
      <c r="F59" s="62">
        <v>52</v>
      </c>
      <c r="G59" s="30" t="s">
        <v>1138</v>
      </c>
      <c r="H59" s="29">
        <v>38559</v>
      </c>
      <c r="I59" s="30">
        <v>472043000685</v>
      </c>
      <c r="J59" s="30">
        <v>3266456885</v>
      </c>
      <c r="K59" s="39">
        <v>42755</v>
      </c>
      <c r="L59" s="40">
        <v>3</v>
      </c>
      <c r="M59" s="95" t="s">
        <v>1139</v>
      </c>
      <c r="N59" s="405">
        <v>11755</v>
      </c>
      <c r="O59" s="62">
        <v>1</v>
      </c>
      <c r="P59" s="40"/>
      <c r="Q59" s="22"/>
      <c r="R59" s="95"/>
      <c r="S59" s="96"/>
      <c r="T59" s="29"/>
      <c r="U59" s="402"/>
      <c r="V59" s="402"/>
      <c r="W59" s="34">
        <v>2021</v>
      </c>
      <c r="X59" s="34">
        <v>20</v>
      </c>
      <c r="Y59" s="208"/>
      <c r="Z59" s="208"/>
      <c r="AA59" s="96" t="s">
        <v>1030</v>
      </c>
      <c r="AB59" s="236">
        <v>7</v>
      </c>
      <c r="AC59" s="731">
        <v>5000000</v>
      </c>
      <c r="AD59" s="731">
        <v>5000000</v>
      </c>
      <c r="AE59" s="96">
        <v>38</v>
      </c>
      <c r="AF59" s="96">
        <v>34</v>
      </c>
      <c r="AG59" s="63">
        <v>1</v>
      </c>
      <c r="AH59" s="97" t="s">
        <v>2735</v>
      </c>
      <c r="AI59" s="97" t="s">
        <v>314</v>
      </c>
      <c r="AJ59" s="438" t="s">
        <v>5819</v>
      </c>
      <c r="AK59" s="16" t="s">
        <v>2254</v>
      </c>
      <c r="AL59" s="407"/>
    </row>
    <row r="60" spans="1:38" s="404" customFormat="1" ht="25.5" customHeight="1">
      <c r="A60" s="535" t="s">
        <v>245</v>
      </c>
      <c r="B60" s="37" t="s">
        <v>3044</v>
      </c>
      <c r="C60" s="421" t="s">
        <v>3802</v>
      </c>
      <c r="D60" s="26" t="s">
        <v>1143</v>
      </c>
      <c r="E60" s="96">
        <v>4400000</v>
      </c>
      <c r="F60" s="62">
        <v>53</v>
      </c>
      <c r="G60" s="30" t="s">
        <v>1141</v>
      </c>
      <c r="H60" s="29">
        <v>38616</v>
      </c>
      <c r="I60" s="30">
        <v>472043000567</v>
      </c>
      <c r="J60" s="30"/>
      <c r="K60" s="39">
        <v>42185</v>
      </c>
      <c r="L60" s="40"/>
      <c r="M60" s="95" t="s">
        <v>1142</v>
      </c>
      <c r="N60" s="405">
        <v>20562</v>
      </c>
      <c r="O60" s="62">
        <v>1</v>
      </c>
      <c r="P60" s="229">
        <v>1</v>
      </c>
      <c r="Q60" s="23"/>
      <c r="R60" s="95"/>
      <c r="S60" s="96"/>
      <c r="T60" s="29"/>
      <c r="U60" s="402"/>
      <c r="V60" s="402"/>
      <c r="W60" s="34">
        <v>1410</v>
      </c>
      <c r="X60" s="34">
        <v>14</v>
      </c>
      <c r="Y60" s="208"/>
      <c r="Z60" s="208"/>
      <c r="AA60" s="96" t="s">
        <v>1015</v>
      </c>
      <c r="AB60" s="236">
        <v>3</v>
      </c>
      <c r="AC60" s="731">
        <v>5050000</v>
      </c>
      <c r="AD60" s="731">
        <v>5050000</v>
      </c>
      <c r="AE60" s="96">
        <v>284</v>
      </c>
      <c r="AF60" s="96">
        <v>281</v>
      </c>
      <c r="AG60" s="63">
        <v>1</v>
      </c>
      <c r="AH60" s="97" t="s">
        <v>733</v>
      </c>
      <c r="AI60" s="97" t="s">
        <v>4545</v>
      </c>
      <c r="AJ60" s="438" t="s">
        <v>5767</v>
      </c>
      <c r="AK60" s="16"/>
      <c r="AL60" s="407"/>
    </row>
    <row r="61" spans="1:38" s="404" customFormat="1" ht="25.5" customHeight="1">
      <c r="A61" s="535" t="s">
        <v>245</v>
      </c>
      <c r="B61" s="37" t="s">
        <v>3045</v>
      </c>
      <c r="C61" s="421" t="s">
        <v>3802</v>
      </c>
      <c r="D61" s="26" t="s">
        <v>1146</v>
      </c>
      <c r="E61" s="96">
        <v>3529188</v>
      </c>
      <c r="F61" s="62">
        <v>54</v>
      </c>
      <c r="G61" s="30" t="s">
        <v>1144</v>
      </c>
      <c r="H61" s="29">
        <v>37700</v>
      </c>
      <c r="I61" s="30">
        <v>472033000182</v>
      </c>
      <c r="J61" s="30"/>
      <c r="K61" s="39">
        <v>41767</v>
      </c>
      <c r="L61" s="40"/>
      <c r="M61" s="95" t="s">
        <v>1145</v>
      </c>
      <c r="N61" s="405">
        <v>6000</v>
      </c>
      <c r="O61" s="62">
        <v>1</v>
      </c>
      <c r="P61" s="40"/>
      <c r="Q61" s="22"/>
      <c r="R61" s="95"/>
      <c r="S61" s="96"/>
      <c r="T61" s="29" t="s">
        <v>2255</v>
      </c>
      <c r="U61" s="402"/>
      <c r="V61" s="402">
        <v>3</v>
      </c>
      <c r="W61" s="34">
        <v>2599</v>
      </c>
      <c r="X61" s="34">
        <v>25</v>
      </c>
      <c r="Y61" s="208"/>
      <c r="Z61" s="208"/>
      <c r="AA61" s="96" t="s">
        <v>1147</v>
      </c>
      <c r="AB61" s="38">
        <v>5</v>
      </c>
      <c r="AC61" s="731">
        <v>8000000</v>
      </c>
      <c r="AD61" s="731">
        <v>8000000</v>
      </c>
      <c r="AE61" s="96">
        <v>36</v>
      </c>
      <c r="AF61" s="96">
        <v>35</v>
      </c>
      <c r="AG61" s="63">
        <v>1</v>
      </c>
      <c r="AH61" s="97" t="s">
        <v>30</v>
      </c>
      <c r="AI61" s="97" t="s">
        <v>561</v>
      </c>
      <c r="AJ61" s="438" t="s">
        <v>5990</v>
      </c>
      <c r="AK61" s="16"/>
      <c r="AL61" s="407"/>
    </row>
    <row r="62" spans="1:38" s="404" customFormat="1" ht="25.5" customHeight="1">
      <c r="A62" s="535" t="s">
        <v>245</v>
      </c>
      <c r="B62" s="37" t="s">
        <v>3046</v>
      </c>
      <c r="C62" s="421" t="s">
        <v>3802</v>
      </c>
      <c r="D62" s="26" t="s">
        <v>1150</v>
      </c>
      <c r="E62" s="96">
        <v>3000000</v>
      </c>
      <c r="F62" s="62">
        <v>55</v>
      </c>
      <c r="G62" s="30" t="s">
        <v>1148</v>
      </c>
      <c r="H62" s="29">
        <v>38670</v>
      </c>
      <c r="I62" s="30">
        <v>472023000680</v>
      </c>
      <c r="J62" s="30">
        <v>2536859874</v>
      </c>
      <c r="K62" s="39">
        <v>43609</v>
      </c>
      <c r="L62" s="40">
        <v>4</v>
      </c>
      <c r="M62" s="95" t="s">
        <v>1149</v>
      </c>
      <c r="N62" s="405">
        <v>30164</v>
      </c>
      <c r="O62" s="62">
        <v>1</v>
      </c>
      <c r="P62" s="40"/>
      <c r="Q62" s="22"/>
      <c r="R62" s="95"/>
      <c r="S62" s="96"/>
      <c r="T62" s="29"/>
      <c r="U62" s="402">
        <v>1</v>
      </c>
      <c r="V62" s="402">
        <v>3</v>
      </c>
      <c r="W62" s="34">
        <v>2212</v>
      </c>
      <c r="X62" s="34">
        <v>22</v>
      </c>
      <c r="Y62" s="208"/>
      <c r="Z62" s="208"/>
      <c r="AA62" s="96" t="s">
        <v>3793</v>
      </c>
      <c r="AB62" s="236">
        <v>41</v>
      </c>
      <c r="AC62" s="731">
        <v>9000000</v>
      </c>
      <c r="AD62" s="731">
        <v>9000000</v>
      </c>
      <c r="AE62" s="96">
        <v>262</v>
      </c>
      <c r="AF62" s="96">
        <v>256</v>
      </c>
      <c r="AG62" s="63">
        <v>1</v>
      </c>
      <c r="AH62" s="97" t="s">
        <v>2837</v>
      </c>
      <c r="AI62" s="97" t="s">
        <v>522</v>
      </c>
      <c r="AJ62" s="97"/>
      <c r="AK62" s="16"/>
      <c r="AL62" s="407"/>
    </row>
    <row r="63" spans="1:38" s="404" customFormat="1" ht="25.5" customHeight="1">
      <c r="A63" s="535" t="s">
        <v>245</v>
      </c>
      <c r="B63" s="37" t="s">
        <v>3047</v>
      </c>
      <c r="C63" s="421" t="s">
        <v>3802</v>
      </c>
      <c r="D63" s="26" t="s">
        <v>3633</v>
      </c>
      <c r="E63" s="96">
        <v>2200000</v>
      </c>
      <c r="F63" s="62">
        <v>56</v>
      </c>
      <c r="G63" s="30" t="s">
        <v>1151</v>
      </c>
      <c r="H63" s="29">
        <v>38756</v>
      </c>
      <c r="I63" s="30">
        <v>472043000504</v>
      </c>
      <c r="J63" s="30">
        <v>9863217331</v>
      </c>
      <c r="K63" s="39">
        <v>42718</v>
      </c>
      <c r="L63" s="40">
        <v>10</v>
      </c>
      <c r="M63" s="95" t="s">
        <v>6828</v>
      </c>
      <c r="N63" s="405">
        <v>11755</v>
      </c>
      <c r="O63" s="62">
        <v>1</v>
      </c>
      <c r="P63" s="40"/>
      <c r="Q63" s="22"/>
      <c r="R63" s="95"/>
      <c r="S63" s="96"/>
      <c r="T63" s="29"/>
      <c r="U63" s="402">
        <v>1</v>
      </c>
      <c r="V63" s="402">
        <v>3</v>
      </c>
      <c r="W63" s="34">
        <v>1629</v>
      </c>
      <c r="X63" s="34">
        <v>16</v>
      </c>
      <c r="Y63" s="208"/>
      <c r="Z63" s="208"/>
      <c r="AA63" s="96" t="s">
        <v>1063</v>
      </c>
      <c r="AB63" s="236">
        <v>6</v>
      </c>
      <c r="AC63" s="731">
        <v>5000000</v>
      </c>
      <c r="AD63" s="731">
        <v>5000000</v>
      </c>
      <c r="AE63" s="96">
        <v>173</v>
      </c>
      <c r="AF63" s="96">
        <v>168</v>
      </c>
      <c r="AG63" s="63"/>
      <c r="AH63" s="97" t="s">
        <v>813</v>
      </c>
      <c r="AI63" s="97" t="s">
        <v>477</v>
      </c>
      <c r="AJ63" s="719" t="s">
        <v>6829</v>
      </c>
      <c r="AK63" s="16"/>
      <c r="AL63" s="407"/>
    </row>
    <row r="64" spans="1:38" s="404" customFormat="1" ht="25.5" customHeight="1">
      <c r="A64" s="535" t="s">
        <v>245</v>
      </c>
      <c r="B64" s="37" t="s">
        <v>3539</v>
      </c>
      <c r="C64" s="421" t="s">
        <v>3802</v>
      </c>
      <c r="D64" s="26" t="s">
        <v>6442</v>
      </c>
      <c r="E64" s="96">
        <v>900000</v>
      </c>
      <c r="F64" s="62">
        <v>57</v>
      </c>
      <c r="G64" s="30" t="s">
        <v>1152</v>
      </c>
      <c r="H64" s="29">
        <v>38807</v>
      </c>
      <c r="I64" s="30">
        <v>472043000749</v>
      </c>
      <c r="J64" s="30">
        <v>3283371358</v>
      </c>
      <c r="K64" s="39">
        <v>43621</v>
      </c>
      <c r="L64" s="40">
        <v>8</v>
      </c>
      <c r="M64" s="95" t="s">
        <v>4373</v>
      </c>
      <c r="N64" s="405">
        <v>13881</v>
      </c>
      <c r="O64" s="62">
        <v>1</v>
      </c>
      <c r="P64" s="40"/>
      <c r="Q64" s="22"/>
      <c r="R64" s="95"/>
      <c r="S64" s="96"/>
      <c r="T64" s="29" t="s">
        <v>2256</v>
      </c>
      <c r="U64" s="402"/>
      <c r="V64" s="402">
        <v>2</v>
      </c>
      <c r="W64" s="34">
        <v>2021</v>
      </c>
      <c r="X64" s="34">
        <v>20</v>
      </c>
      <c r="Y64" s="208"/>
      <c r="Z64" s="208"/>
      <c r="AA64" s="96" t="s">
        <v>531</v>
      </c>
      <c r="AB64" s="236">
        <v>33</v>
      </c>
      <c r="AC64" s="731">
        <v>6058000</v>
      </c>
      <c r="AD64" s="731">
        <v>6058000</v>
      </c>
      <c r="AE64" s="96">
        <v>44</v>
      </c>
      <c r="AF64" s="96">
        <v>40</v>
      </c>
      <c r="AG64" s="63">
        <v>1</v>
      </c>
      <c r="AH64" s="97" t="s">
        <v>14</v>
      </c>
      <c r="AI64" s="97" t="s">
        <v>15</v>
      </c>
      <c r="AJ64" s="97"/>
      <c r="AK64" s="16"/>
      <c r="AL64" s="407"/>
    </row>
    <row r="65" spans="1:38" s="404" customFormat="1" ht="25.5" customHeight="1">
      <c r="A65" s="535" t="s">
        <v>245</v>
      </c>
      <c r="B65" s="37" t="s">
        <v>3048</v>
      </c>
      <c r="C65" s="421" t="s">
        <v>3802</v>
      </c>
      <c r="D65" s="26" t="s">
        <v>1155</v>
      </c>
      <c r="E65" s="96">
        <v>4000000</v>
      </c>
      <c r="F65" s="62">
        <v>58</v>
      </c>
      <c r="G65" s="30" t="s">
        <v>1154</v>
      </c>
      <c r="H65" s="29">
        <v>38828</v>
      </c>
      <c r="I65" s="30">
        <v>472043000500</v>
      </c>
      <c r="J65" s="30"/>
      <c r="K65" s="39">
        <v>40617</v>
      </c>
      <c r="L65" s="40"/>
      <c r="M65" s="95" t="s">
        <v>3939</v>
      </c>
      <c r="N65" s="405">
        <v>41090</v>
      </c>
      <c r="O65" s="62">
        <v>1</v>
      </c>
      <c r="P65" s="229">
        <v>1</v>
      </c>
      <c r="Q65" s="23"/>
      <c r="R65" s="95"/>
      <c r="S65" s="96"/>
      <c r="T65" s="29" t="s">
        <v>2257</v>
      </c>
      <c r="U65" s="402"/>
      <c r="V65" s="402"/>
      <c r="W65" s="34">
        <v>1629</v>
      </c>
      <c r="X65" s="34">
        <v>16</v>
      </c>
      <c r="Y65" s="208"/>
      <c r="Z65" s="208"/>
      <c r="AA65" s="96" t="s">
        <v>1015</v>
      </c>
      <c r="AB65" s="236">
        <v>3</v>
      </c>
      <c r="AC65" s="731">
        <v>10000000</v>
      </c>
      <c r="AD65" s="731">
        <v>10000000</v>
      </c>
      <c r="AE65" s="96">
        <v>338</v>
      </c>
      <c r="AF65" s="96">
        <v>335</v>
      </c>
      <c r="AG65" s="63">
        <v>1</v>
      </c>
      <c r="AH65" s="97" t="s">
        <v>817</v>
      </c>
      <c r="AI65" s="97" t="s">
        <v>818</v>
      </c>
      <c r="AJ65" s="97"/>
      <c r="AK65" s="16"/>
      <c r="AL65" s="407"/>
    </row>
    <row r="66" spans="1:38" s="404" customFormat="1" ht="25.5" customHeight="1">
      <c r="A66" s="535" t="s">
        <v>245</v>
      </c>
      <c r="B66" s="37" t="s">
        <v>3049</v>
      </c>
      <c r="C66" s="421" t="s">
        <v>3802</v>
      </c>
      <c r="D66" s="26" t="s">
        <v>6090</v>
      </c>
      <c r="E66" s="96">
        <v>1365500</v>
      </c>
      <c r="F66" s="62">
        <v>59</v>
      </c>
      <c r="G66" s="30" t="s">
        <v>1156</v>
      </c>
      <c r="H66" s="29">
        <v>38863</v>
      </c>
      <c r="I66" s="30">
        <v>472043000641</v>
      </c>
      <c r="J66" s="30">
        <v>2174854727</v>
      </c>
      <c r="K66" s="39">
        <v>42720</v>
      </c>
      <c r="L66" s="40">
        <v>4</v>
      </c>
      <c r="M66" s="95" t="s">
        <v>1157</v>
      </c>
      <c r="N66" s="405">
        <v>6000</v>
      </c>
      <c r="O66" s="62">
        <v>1</v>
      </c>
      <c r="P66" s="40"/>
      <c r="Q66" s="22"/>
      <c r="R66" s="95"/>
      <c r="S66" s="96"/>
      <c r="T66" s="29"/>
      <c r="U66" s="402">
        <v>1</v>
      </c>
      <c r="V66" s="402">
        <v>3</v>
      </c>
      <c r="W66" s="34">
        <v>3290</v>
      </c>
      <c r="X66" s="34">
        <v>32</v>
      </c>
      <c r="Y66" s="208"/>
      <c r="Z66" s="208"/>
      <c r="AA66" s="96" t="s">
        <v>1015</v>
      </c>
      <c r="AB66" s="236">
        <v>3</v>
      </c>
      <c r="AC66" s="731">
        <v>9900000</v>
      </c>
      <c r="AD66" s="731">
        <v>9900000</v>
      </c>
      <c r="AE66" s="96">
        <v>115</v>
      </c>
      <c r="AF66" s="96">
        <v>111</v>
      </c>
      <c r="AG66" s="63">
        <v>1</v>
      </c>
      <c r="AH66" s="97" t="s">
        <v>1010</v>
      </c>
      <c r="AI66" s="97" t="s">
        <v>1009</v>
      </c>
      <c r="AJ66" s="97"/>
      <c r="AK66" s="16"/>
      <c r="AL66" s="407"/>
    </row>
    <row r="67" spans="1:38" s="404" customFormat="1" ht="25.5" customHeight="1">
      <c r="A67" s="535" t="s">
        <v>245</v>
      </c>
      <c r="B67" s="37" t="s">
        <v>3050</v>
      </c>
      <c r="C67" s="421" t="s">
        <v>3802</v>
      </c>
      <c r="D67" s="26" t="s">
        <v>7726</v>
      </c>
      <c r="E67" s="96">
        <v>2566619.29</v>
      </c>
      <c r="F67" s="62">
        <v>60</v>
      </c>
      <c r="G67" s="30" t="s">
        <v>1158</v>
      </c>
      <c r="H67" s="29">
        <v>38888</v>
      </c>
      <c r="I67" s="30"/>
      <c r="J67" s="30">
        <v>9998488166</v>
      </c>
      <c r="K67" s="39">
        <v>43343</v>
      </c>
      <c r="L67" s="40">
        <v>2</v>
      </c>
      <c r="M67" s="95" t="s">
        <v>1159</v>
      </c>
      <c r="N67" s="405">
        <v>21495</v>
      </c>
      <c r="O67" s="62">
        <v>1</v>
      </c>
      <c r="P67" s="229">
        <v>1</v>
      </c>
      <c r="Q67" s="23"/>
      <c r="R67" s="95"/>
      <c r="S67" s="96"/>
      <c r="T67" s="29"/>
      <c r="U67" s="402"/>
      <c r="V67" s="402"/>
      <c r="W67" s="34">
        <v>1629</v>
      </c>
      <c r="X67" s="34">
        <v>16</v>
      </c>
      <c r="Y67" s="208"/>
      <c r="Z67" s="208"/>
      <c r="AA67" s="96" t="s">
        <v>1047</v>
      </c>
      <c r="AB67" s="236">
        <v>2</v>
      </c>
      <c r="AC67" s="731">
        <v>5748109</v>
      </c>
      <c r="AD67" s="731">
        <v>5748109</v>
      </c>
      <c r="AE67" s="96">
        <v>344</v>
      </c>
      <c r="AF67" s="96">
        <v>344</v>
      </c>
      <c r="AG67" s="63">
        <v>1</v>
      </c>
      <c r="AH67" s="97" t="s">
        <v>4593</v>
      </c>
      <c r="AI67" s="97" t="s">
        <v>328</v>
      </c>
      <c r="AJ67" s="97"/>
      <c r="AK67" s="16"/>
      <c r="AL67" s="407"/>
    </row>
    <row r="68" spans="1:38" s="404" customFormat="1" ht="25.5" customHeight="1">
      <c r="A68" s="535" t="s">
        <v>245</v>
      </c>
      <c r="B68" s="37" t="s">
        <v>3051</v>
      </c>
      <c r="C68" s="421" t="s">
        <v>3802</v>
      </c>
      <c r="D68" s="26" t="s">
        <v>5552</v>
      </c>
      <c r="E68" s="96">
        <v>6500000</v>
      </c>
      <c r="F68" s="62">
        <v>61</v>
      </c>
      <c r="G68" s="30" t="s">
        <v>1160</v>
      </c>
      <c r="H68" s="29">
        <v>38896</v>
      </c>
      <c r="I68" s="30">
        <v>472043000516</v>
      </c>
      <c r="J68" s="30">
        <v>7634378862</v>
      </c>
      <c r="K68" s="39">
        <v>43448</v>
      </c>
      <c r="L68" s="40">
        <v>4</v>
      </c>
      <c r="M68" s="95" t="s">
        <v>1161</v>
      </c>
      <c r="N68" s="405">
        <v>22797</v>
      </c>
      <c r="O68" s="62">
        <v>1</v>
      </c>
      <c r="P68" s="40"/>
      <c r="Q68" s="22"/>
      <c r="R68" s="95"/>
      <c r="S68" s="96"/>
      <c r="T68" s="29" t="s">
        <v>2258</v>
      </c>
      <c r="U68" s="402">
        <v>1</v>
      </c>
      <c r="V68" s="402">
        <v>3</v>
      </c>
      <c r="W68" s="34">
        <v>2592</v>
      </c>
      <c r="X68" s="34">
        <v>25</v>
      </c>
      <c r="Y68" s="208"/>
      <c r="Z68" s="208"/>
      <c r="AA68" s="96" t="s">
        <v>1015</v>
      </c>
      <c r="AB68" s="236">
        <v>3</v>
      </c>
      <c r="AC68" s="731">
        <v>13000000</v>
      </c>
      <c r="AD68" s="731">
        <v>13000000</v>
      </c>
      <c r="AE68" s="96">
        <v>99</v>
      </c>
      <c r="AF68" s="96">
        <v>97</v>
      </c>
      <c r="AG68" s="63">
        <v>1</v>
      </c>
      <c r="AH68" s="97" t="s">
        <v>4085</v>
      </c>
      <c r="AI68" s="97" t="s">
        <v>690</v>
      </c>
      <c r="AJ68" s="438" t="s">
        <v>5806</v>
      </c>
      <c r="AK68" s="16"/>
      <c r="AL68" s="407"/>
    </row>
    <row r="69" spans="1:38" s="404" customFormat="1" ht="25.5" customHeight="1">
      <c r="A69" s="535" t="s">
        <v>245</v>
      </c>
      <c r="B69" s="37" t="s">
        <v>3551</v>
      </c>
      <c r="C69" s="421" t="s">
        <v>3802</v>
      </c>
      <c r="D69" s="26" t="s">
        <v>4326</v>
      </c>
      <c r="E69" s="96">
        <v>2800000</v>
      </c>
      <c r="F69" s="62">
        <v>62</v>
      </c>
      <c r="G69" s="30" t="s">
        <v>1162</v>
      </c>
      <c r="H69" s="29">
        <v>38898</v>
      </c>
      <c r="I69" s="30">
        <v>472023000688</v>
      </c>
      <c r="J69" s="30">
        <v>4338703763</v>
      </c>
      <c r="K69" s="39">
        <v>42986</v>
      </c>
      <c r="L69" s="40">
        <v>7</v>
      </c>
      <c r="M69" s="95" t="s">
        <v>1163</v>
      </c>
      <c r="N69" s="405">
        <v>30452</v>
      </c>
      <c r="O69" s="62">
        <v>1</v>
      </c>
      <c r="P69" s="40"/>
      <c r="Q69" s="755" t="s">
        <v>7964</v>
      </c>
      <c r="R69" s="95"/>
      <c r="S69" s="96"/>
      <c r="T69" s="29"/>
      <c r="U69" s="402">
        <v>1</v>
      </c>
      <c r="V69" s="402">
        <v>2</v>
      </c>
      <c r="W69" s="34">
        <v>2022</v>
      </c>
      <c r="X69" s="34">
        <v>20</v>
      </c>
      <c r="Y69" s="208"/>
      <c r="Z69" s="208"/>
      <c r="AA69" s="96" t="s">
        <v>1164</v>
      </c>
      <c r="AB69" s="236">
        <v>18</v>
      </c>
      <c r="AC69" s="731">
        <v>2800000</v>
      </c>
      <c r="AD69" s="731">
        <v>2800000</v>
      </c>
      <c r="AE69" s="96">
        <v>64</v>
      </c>
      <c r="AF69" s="96">
        <v>62</v>
      </c>
      <c r="AG69" s="63"/>
      <c r="AH69" s="97" t="s">
        <v>793</v>
      </c>
      <c r="AI69" s="97" t="s">
        <v>794</v>
      </c>
      <c r="AJ69" s="97"/>
      <c r="AK69" s="16" t="s">
        <v>4267</v>
      </c>
      <c r="AL69" s="407"/>
    </row>
    <row r="70" spans="1:38" s="404" customFormat="1" ht="25.5" customHeight="1">
      <c r="A70" s="535" t="s">
        <v>245</v>
      </c>
      <c r="B70" s="37" t="s">
        <v>3559</v>
      </c>
      <c r="C70" s="421" t="s">
        <v>3802</v>
      </c>
      <c r="D70" s="26" t="s">
        <v>6443</v>
      </c>
      <c r="E70" s="96">
        <v>90000</v>
      </c>
      <c r="F70" s="62">
        <v>63</v>
      </c>
      <c r="G70" s="30" t="s">
        <v>1165</v>
      </c>
      <c r="H70" s="29">
        <v>38898</v>
      </c>
      <c r="I70" s="30">
        <v>472043000325</v>
      </c>
      <c r="J70" s="30">
        <v>7613581827</v>
      </c>
      <c r="K70" s="39">
        <v>43493</v>
      </c>
      <c r="L70" s="40">
        <v>7</v>
      </c>
      <c r="M70" s="95" t="s">
        <v>1166</v>
      </c>
      <c r="N70" s="405">
        <v>5105</v>
      </c>
      <c r="O70" s="62">
        <v>1</v>
      </c>
      <c r="P70" s="40"/>
      <c r="Q70" s="22"/>
      <c r="R70" s="95"/>
      <c r="S70" s="96"/>
      <c r="T70" s="29" t="s">
        <v>2259</v>
      </c>
      <c r="U70" s="402">
        <v>1</v>
      </c>
      <c r="V70" s="402">
        <v>3</v>
      </c>
      <c r="W70" s="34">
        <v>1080</v>
      </c>
      <c r="X70" s="34">
        <v>10</v>
      </c>
      <c r="Y70" s="208"/>
      <c r="Z70" s="208"/>
      <c r="AA70" s="96" t="s">
        <v>1047</v>
      </c>
      <c r="AB70" s="236">
        <v>2</v>
      </c>
      <c r="AC70" s="731">
        <v>2362000</v>
      </c>
      <c r="AD70" s="731">
        <v>2362000</v>
      </c>
      <c r="AE70" s="96">
        <v>25</v>
      </c>
      <c r="AF70" s="96">
        <v>25</v>
      </c>
      <c r="AG70" s="63">
        <v>1</v>
      </c>
      <c r="AH70" s="97" t="s">
        <v>718</v>
      </c>
      <c r="AI70" s="97" t="s">
        <v>719</v>
      </c>
      <c r="AJ70" s="97"/>
      <c r="AK70" s="16" t="s">
        <v>5383</v>
      </c>
      <c r="AL70" s="407"/>
    </row>
    <row r="71" spans="1:38" s="404" customFormat="1" ht="25.5" customHeight="1">
      <c r="A71" s="63" t="s">
        <v>245</v>
      </c>
      <c r="B71" s="439" t="s">
        <v>3161</v>
      </c>
      <c r="C71" s="197" t="s">
        <v>3802</v>
      </c>
      <c r="D71" s="440" t="s">
        <v>2913</v>
      </c>
      <c r="E71" s="228">
        <v>631038</v>
      </c>
      <c r="F71" s="62">
        <v>64</v>
      </c>
      <c r="G71" s="441">
        <v>473042000013</v>
      </c>
      <c r="H71" s="442">
        <v>39014</v>
      </c>
      <c r="I71" s="441">
        <v>472043000013</v>
      </c>
      <c r="J71" s="441"/>
      <c r="K71" s="443">
        <v>41652</v>
      </c>
      <c r="L71" s="226"/>
      <c r="M71" s="227" t="s">
        <v>1380</v>
      </c>
      <c r="N71" s="431">
        <v>1975</v>
      </c>
      <c r="O71" s="444">
        <v>1</v>
      </c>
      <c r="P71" s="226"/>
      <c r="Q71" s="24"/>
      <c r="R71" s="227"/>
      <c r="S71" s="228"/>
      <c r="T71" s="442"/>
      <c r="U71" s="445"/>
      <c r="V71" s="445"/>
      <c r="W71" s="435">
        <v>3211</v>
      </c>
      <c r="X71" s="446">
        <v>32</v>
      </c>
      <c r="Y71" s="447"/>
      <c r="Z71" s="447"/>
      <c r="AA71" s="228" t="s">
        <v>1370</v>
      </c>
      <c r="AB71" s="448">
        <v>12</v>
      </c>
      <c r="AC71" s="731">
        <v>3000000</v>
      </c>
      <c r="AD71" s="731">
        <v>3000000</v>
      </c>
      <c r="AE71" s="96">
        <v>25</v>
      </c>
      <c r="AF71" s="96">
        <v>24</v>
      </c>
      <c r="AG71" s="672">
        <v>1</v>
      </c>
      <c r="AH71" s="673" t="s">
        <v>2852</v>
      </c>
      <c r="AI71" s="673" t="s">
        <v>2853</v>
      </c>
      <c r="AJ71" s="674" t="s">
        <v>5136</v>
      </c>
      <c r="AK71" s="675"/>
      <c r="AL71" s="676"/>
    </row>
    <row r="72" spans="1:38" s="404" customFormat="1" ht="25.5" customHeight="1">
      <c r="A72" s="535" t="s">
        <v>245</v>
      </c>
      <c r="B72" s="37" t="s">
        <v>3052</v>
      </c>
      <c r="C72" s="421" t="s">
        <v>3802</v>
      </c>
      <c r="D72" s="26" t="s">
        <v>2641</v>
      </c>
      <c r="E72" s="96">
        <v>130000</v>
      </c>
      <c r="F72" s="62">
        <v>65</v>
      </c>
      <c r="G72" s="30">
        <v>472043000021</v>
      </c>
      <c r="H72" s="29">
        <v>39042</v>
      </c>
      <c r="I72" s="29"/>
      <c r="J72" s="30"/>
      <c r="K72" s="39">
        <v>40767</v>
      </c>
      <c r="L72" s="40"/>
      <c r="M72" s="95" t="s">
        <v>1167</v>
      </c>
      <c r="N72" s="405">
        <v>6073</v>
      </c>
      <c r="O72" s="62">
        <v>1</v>
      </c>
      <c r="P72" s="40"/>
      <c r="Q72" s="22"/>
      <c r="R72" s="95"/>
      <c r="S72" s="96"/>
      <c r="T72" s="29"/>
      <c r="U72" s="402"/>
      <c r="V72" s="402">
        <v>3</v>
      </c>
      <c r="W72" s="34">
        <v>1410</v>
      </c>
      <c r="X72" s="34">
        <v>14</v>
      </c>
      <c r="Y72" s="208"/>
      <c r="Z72" s="208"/>
      <c r="AA72" s="96" t="s">
        <v>1015</v>
      </c>
      <c r="AB72" s="236">
        <v>3</v>
      </c>
      <c r="AC72" s="731">
        <v>810000</v>
      </c>
      <c r="AD72" s="731">
        <v>810000</v>
      </c>
      <c r="AE72" s="96">
        <v>289</v>
      </c>
      <c r="AF72" s="96">
        <v>288</v>
      </c>
      <c r="AG72" s="63">
        <v>1</v>
      </c>
      <c r="AH72" s="97" t="s">
        <v>475</v>
      </c>
      <c r="AI72" s="97" t="s">
        <v>476</v>
      </c>
      <c r="AJ72" s="438" t="s">
        <v>5826</v>
      </c>
      <c r="AK72" s="16"/>
      <c r="AL72" s="407"/>
    </row>
    <row r="73" spans="1:38" s="404" customFormat="1" ht="25.5" customHeight="1">
      <c r="A73" s="535" t="s">
        <v>245</v>
      </c>
      <c r="B73" s="37" t="s">
        <v>3053</v>
      </c>
      <c r="C73" s="421" t="s">
        <v>3802</v>
      </c>
      <c r="D73" s="266" t="s">
        <v>8733</v>
      </c>
      <c r="E73" s="96">
        <v>3000000</v>
      </c>
      <c r="F73" s="62">
        <v>66</v>
      </c>
      <c r="G73" s="30">
        <v>472043000048</v>
      </c>
      <c r="H73" s="29">
        <v>39080</v>
      </c>
      <c r="I73" s="29"/>
      <c r="J73" s="30">
        <v>2177037372</v>
      </c>
      <c r="K73" s="39">
        <v>43658</v>
      </c>
      <c r="L73" s="40">
        <v>15</v>
      </c>
      <c r="M73" s="95" t="s">
        <v>1168</v>
      </c>
      <c r="N73" s="405">
        <v>24455</v>
      </c>
      <c r="O73" s="62">
        <v>1</v>
      </c>
      <c r="P73" s="40"/>
      <c r="Q73" s="22"/>
      <c r="R73" s="95"/>
      <c r="S73" s="96"/>
      <c r="T73" s="29"/>
      <c r="U73" s="402">
        <v>1</v>
      </c>
      <c r="V73" s="402">
        <v>3</v>
      </c>
      <c r="W73" s="34">
        <v>2029</v>
      </c>
      <c r="X73" s="34">
        <v>20</v>
      </c>
      <c r="Y73" s="208"/>
      <c r="Z73" s="208"/>
      <c r="AA73" s="96" t="s">
        <v>1063</v>
      </c>
      <c r="AB73" s="236">
        <v>6</v>
      </c>
      <c r="AC73" s="731">
        <v>14000000</v>
      </c>
      <c r="AD73" s="731">
        <v>12000000</v>
      </c>
      <c r="AE73" s="96">
        <v>85</v>
      </c>
      <c r="AF73" s="96">
        <v>81</v>
      </c>
      <c r="AG73" s="63">
        <v>1</v>
      </c>
      <c r="AH73" s="97" t="s">
        <v>754</v>
      </c>
      <c r="AI73" s="97" t="s">
        <v>755</v>
      </c>
      <c r="AJ73" s="97"/>
      <c r="AK73" s="16"/>
      <c r="AL73" s="407"/>
    </row>
    <row r="74" spans="1:38" s="404" customFormat="1" ht="25.5" customHeight="1">
      <c r="A74" s="535" t="s">
        <v>245</v>
      </c>
      <c r="B74" s="37" t="s">
        <v>3547</v>
      </c>
      <c r="C74" s="421" t="s">
        <v>3802</v>
      </c>
      <c r="D74" s="26" t="s">
        <v>3812</v>
      </c>
      <c r="E74" s="96">
        <v>500000</v>
      </c>
      <c r="F74" s="62">
        <v>67</v>
      </c>
      <c r="G74" s="30">
        <v>472043000176</v>
      </c>
      <c r="H74" s="29">
        <v>39259</v>
      </c>
      <c r="I74" s="29"/>
      <c r="J74" s="30"/>
      <c r="K74" s="39">
        <v>40989</v>
      </c>
      <c r="L74" s="40"/>
      <c r="M74" s="95" t="s">
        <v>1170</v>
      </c>
      <c r="N74" s="405">
        <v>3054</v>
      </c>
      <c r="O74" s="62">
        <v>1</v>
      </c>
      <c r="P74" s="40"/>
      <c r="Q74" s="22"/>
      <c r="R74" s="95"/>
      <c r="S74" s="96"/>
      <c r="T74" s="29" t="s">
        <v>2260</v>
      </c>
      <c r="U74" s="402"/>
      <c r="V74" s="402"/>
      <c r="W74" s="34">
        <v>2592</v>
      </c>
      <c r="X74" s="34">
        <v>25</v>
      </c>
      <c r="Y74" s="208"/>
      <c r="Z74" s="208"/>
      <c r="AA74" s="96" t="s">
        <v>1015</v>
      </c>
      <c r="AB74" s="236">
        <v>3</v>
      </c>
      <c r="AC74" s="731">
        <v>1000000</v>
      </c>
      <c r="AD74" s="731">
        <v>1000000</v>
      </c>
      <c r="AE74" s="96">
        <v>112</v>
      </c>
      <c r="AF74" s="96">
        <v>111</v>
      </c>
      <c r="AG74" s="63">
        <v>1</v>
      </c>
      <c r="AH74" s="97" t="s">
        <v>2597</v>
      </c>
      <c r="AI74" s="97" t="s">
        <v>510</v>
      </c>
      <c r="AJ74" s="97"/>
      <c r="AK74" s="16"/>
      <c r="AL74" s="407"/>
    </row>
    <row r="75" spans="1:38" s="404" customFormat="1" ht="25.5" customHeight="1">
      <c r="A75" s="535" t="s">
        <v>245</v>
      </c>
      <c r="B75" s="37" t="s">
        <v>3054</v>
      </c>
      <c r="C75" s="421" t="s">
        <v>3802</v>
      </c>
      <c r="D75" s="26" t="s">
        <v>3705</v>
      </c>
      <c r="E75" s="96">
        <v>40000000</v>
      </c>
      <c r="F75" s="62">
        <v>68</v>
      </c>
      <c r="G75" s="30">
        <v>472043000199</v>
      </c>
      <c r="H75" s="29">
        <v>39286</v>
      </c>
      <c r="I75" s="29"/>
      <c r="J75" s="30">
        <v>1087371006</v>
      </c>
      <c r="K75" s="39">
        <v>43572</v>
      </c>
      <c r="L75" s="40">
        <v>13</v>
      </c>
      <c r="M75" s="95" t="s">
        <v>1171</v>
      </c>
      <c r="N75" s="405">
        <v>4474</v>
      </c>
      <c r="O75" s="62">
        <v>1</v>
      </c>
      <c r="P75" s="40"/>
      <c r="Q75" s="22"/>
      <c r="R75" s="95">
        <v>55</v>
      </c>
      <c r="S75" s="402" t="s">
        <v>8508</v>
      </c>
      <c r="T75" s="29" t="s">
        <v>2261</v>
      </c>
      <c r="U75" s="402">
        <v>1</v>
      </c>
      <c r="V75" s="402">
        <v>2</v>
      </c>
      <c r="W75" s="34">
        <v>3290</v>
      </c>
      <c r="X75" s="34">
        <v>32</v>
      </c>
      <c r="Y75" s="96" t="s">
        <v>6444</v>
      </c>
      <c r="Z75" s="208"/>
      <c r="AA75" s="96" t="s">
        <v>1172</v>
      </c>
      <c r="AB75" s="236">
        <v>9</v>
      </c>
      <c r="AC75" s="731">
        <v>116725000</v>
      </c>
      <c r="AD75" s="731">
        <v>40000000</v>
      </c>
      <c r="AE75" s="96">
        <v>272</v>
      </c>
      <c r="AF75" s="96">
        <v>269</v>
      </c>
      <c r="AG75" s="63">
        <v>1</v>
      </c>
      <c r="AH75" s="97" t="s">
        <v>428</v>
      </c>
      <c r="AI75" s="97" t="s">
        <v>429</v>
      </c>
      <c r="AJ75" s="97"/>
      <c r="AK75" s="16"/>
      <c r="AL75" s="407"/>
    </row>
    <row r="76" spans="1:38" s="404" customFormat="1" ht="25.5" customHeight="1">
      <c r="A76" s="535" t="s">
        <v>245</v>
      </c>
      <c r="B76" s="37" t="s">
        <v>3055</v>
      </c>
      <c r="C76" s="421" t="s">
        <v>3802</v>
      </c>
      <c r="D76" s="26" t="s">
        <v>1174</v>
      </c>
      <c r="E76" s="96">
        <v>250000</v>
      </c>
      <c r="F76" s="62">
        <v>69</v>
      </c>
      <c r="G76" s="30">
        <v>472043000208</v>
      </c>
      <c r="H76" s="29">
        <v>39295</v>
      </c>
      <c r="I76" s="29"/>
      <c r="J76" s="30"/>
      <c r="K76" s="39">
        <v>41771</v>
      </c>
      <c r="L76" s="40"/>
      <c r="M76" s="95" t="s">
        <v>1173</v>
      </c>
      <c r="N76" s="405">
        <v>11968</v>
      </c>
      <c r="O76" s="62">
        <v>1</v>
      </c>
      <c r="P76" s="40"/>
      <c r="Q76" s="22"/>
      <c r="R76" s="95"/>
      <c r="S76" s="96"/>
      <c r="T76" s="29" t="s">
        <v>2262</v>
      </c>
      <c r="U76" s="402"/>
      <c r="V76" s="402"/>
      <c r="W76" s="34">
        <v>1512</v>
      </c>
      <c r="X76" s="34">
        <v>15</v>
      </c>
      <c r="Y76" s="208"/>
      <c r="Z76" s="208"/>
      <c r="AA76" s="96" t="s">
        <v>1175</v>
      </c>
      <c r="AB76" s="239">
        <v>22</v>
      </c>
      <c r="AC76" s="731">
        <v>1500000</v>
      </c>
      <c r="AD76" s="731">
        <v>1500000</v>
      </c>
      <c r="AE76" s="96">
        <v>32</v>
      </c>
      <c r="AF76" s="96">
        <v>30</v>
      </c>
      <c r="AG76" s="63"/>
      <c r="AH76" s="97" t="s">
        <v>873</v>
      </c>
      <c r="AI76" s="97" t="s">
        <v>874</v>
      </c>
      <c r="AJ76" s="438" t="s">
        <v>5792</v>
      </c>
      <c r="AK76" s="16"/>
      <c r="AL76" s="407"/>
    </row>
    <row r="77" spans="1:38" s="404" customFormat="1" ht="25.5" customHeight="1">
      <c r="A77" s="535" t="s">
        <v>245</v>
      </c>
      <c r="B77" s="37" t="s">
        <v>3056</v>
      </c>
      <c r="C77" s="421" t="s">
        <v>3802</v>
      </c>
      <c r="D77" s="26" t="s">
        <v>1177</v>
      </c>
      <c r="E77" s="96">
        <v>6000000</v>
      </c>
      <c r="F77" s="62">
        <v>70</v>
      </c>
      <c r="G77" s="30">
        <v>472043000233</v>
      </c>
      <c r="H77" s="29">
        <v>39335</v>
      </c>
      <c r="I77" s="29"/>
      <c r="J77" s="30">
        <v>3233523064</v>
      </c>
      <c r="K77" s="39">
        <v>43244</v>
      </c>
      <c r="L77" s="40">
        <v>4</v>
      </c>
      <c r="M77" s="95" t="s">
        <v>1176</v>
      </c>
      <c r="N77" s="405">
        <v>15938.36</v>
      </c>
      <c r="O77" s="62">
        <v>1</v>
      </c>
      <c r="P77" s="40"/>
      <c r="Q77" s="22"/>
      <c r="R77" s="95"/>
      <c r="S77" s="96"/>
      <c r="T77" s="29" t="s">
        <v>2263</v>
      </c>
      <c r="U77" s="402">
        <v>1</v>
      </c>
      <c r="V77" s="402">
        <v>3</v>
      </c>
      <c r="W77" s="34">
        <v>2592</v>
      </c>
      <c r="X77" s="34">
        <v>25</v>
      </c>
      <c r="Y77" s="208"/>
      <c r="Z77" s="208"/>
      <c r="AA77" s="96" t="s">
        <v>1030</v>
      </c>
      <c r="AB77" s="236">
        <v>7</v>
      </c>
      <c r="AC77" s="731">
        <v>18000000</v>
      </c>
      <c r="AD77" s="731">
        <v>18000000</v>
      </c>
      <c r="AE77" s="96">
        <v>214</v>
      </c>
      <c r="AF77" s="96">
        <v>210</v>
      </c>
      <c r="AG77" s="63">
        <v>1</v>
      </c>
      <c r="AH77" s="97" t="s">
        <v>897</v>
      </c>
      <c r="AI77" s="97"/>
      <c r="AJ77" s="97"/>
      <c r="AK77" s="16"/>
      <c r="AL77" s="407"/>
    </row>
    <row r="78" spans="1:38" s="404" customFormat="1" ht="25.5" customHeight="1">
      <c r="A78" s="535" t="s">
        <v>245</v>
      </c>
      <c r="B78" s="37" t="s">
        <v>3057</v>
      </c>
      <c r="C78" s="421" t="s">
        <v>3802</v>
      </c>
      <c r="D78" s="26" t="s">
        <v>2946</v>
      </c>
      <c r="E78" s="96">
        <v>4200000</v>
      </c>
      <c r="F78" s="62">
        <v>71</v>
      </c>
      <c r="G78" s="30">
        <v>472043000274</v>
      </c>
      <c r="H78" s="29">
        <v>39380</v>
      </c>
      <c r="I78" s="29"/>
      <c r="J78" s="30">
        <v>1010578171</v>
      </c>
      <c r="K78" s="39">
        <v>42739</v>
      </c>
      <c r="L78" s="40">
        <v>5</v>
      </c>
      <c r="M78" s="95" t="s">
        <v>1178</v>
      </c>
      <c r="N78" s="405">
        <v>10679</v>
      </c>
      <c r="O78" s="62">
        <v>1</v>
      </c>
      <c r="P78" s="40"/>
      <c r="Q78" s="22"/>
      <c r="R78" s="95"/>
      <c r="S78" s="96"/>
      <c r="T78" s="29" t="s">
        <v>2264</v>
      </c>
      <c r="U78" s="402"/>
      <c r="V78" s="402"/>
      <c r="W78" s="34">
        <v>2640</v>
      </c>
      <c r="X78" s="34">
        <v>26</v>
      </c>
      <c r="Y78" s="208"/>
      <c r="Z78" s="208"/>
      <c r="AA78" s="96" t="s">
        <v>1095</v>
      </c>
      <c r="AB78" s="239">
        <v>16</v>
      </c>
      <c r="AC78" s="731">
        <v>5000000</v>
      </c>
      <c r="AD78" s="731">
        <v>5000000</v>
      </c>
      <c r="AE78" s="96">
        <v>840</v>
      </c>
      <c r="AF78" s="96">
        <v>835</v>
      </c>
      <c r="AG78" s="63"/>
      <c r="AH78" s="97" t="s">
        <v>914</v>
      </c>
      <c r="AI78" s="97" t="s">
        <v>953</v>
      </c>
      <c r="AJ78" s="438" t="s">
        <v>5850</v>
      </c>
      <c r="AK78" s="16" t="s">
        <v>4173</v>
      </c>
      <c r="AL78" s="407"/>
    </row>
    <row r="79" spans="1:38" s="404" customFormat="1" ht="25.5" customHeight="1">
      <c r="A79" s="535" t="s">
        <v>245</v>
      </c>
      <c r="B79" s="37" t="s">
        <v>3058</v>
      </c>
      <c r="C79" s="421" t="s">
        <v>3802</v>
      </c>
      <c r="D79" s="26" t="s">
        <v>3813</v>
      </c>
      <c r="E79" s="96">
        <v>230000</v>
      </c>
      <c r="F79" s="62">
        <v>72</v>
      </c>
      <c r="G79" s="30">
        <v>472043000288</v>
      </c>
      <c r="H79" s="29">
        <v>39386</v>
      </c>
      <c r="I79" s="30">
        <v>472023000288</v>
      </c>
      <c r="J79" s="30">
        <v>3238710153</v>
      </c>
      <c r="K79" s="39">
        <v>43087</v>
      </c>
      <c r="L79" s="40">
        <v>5</v>
      </c>
      <c r="M79" s="95" t="s">
        <v>1179</v>
      </c>
      <c r="N79" s="405">
        <v>2443</v>
      </c>
      <c r="O79" s="62">
        <v>1</v>
      </c>
      <c r="P79" s="40"/>
      <c r="Q79" s="22"/>
      <c r="R79" s="95"/>
      <c r="S79" s="96"/>
      <c r="T79" s="29" t="s">
        <v>2265</v>
      </c>
      <c r="U79" s="402">
        <v>1</v>
      </c>
      <c r="V79" s="402">
        <v>3</v>
      </c>
      <c r="W79" s="34">
        <v>2029</v>
      </c>
      <c r="X79" s="34">
        <v>20</v>
      </c>
      <c r="Y79" s="208"/>
      <c r="Z79" s="208"/>
      <c r="AA79" s="96" t="s">
        <v>1024</v>
      </c>
      <c r="AB79" s="236">
        <v>5</v>
      </c>
      <c r="AC79" s="731">
        <v>500000</v>
      </c>
      <c r="AD79" s="731">
        <v>200000</v>
      </c>
      <c r="AE79" s="96">
        <v>12</v>
      </c>
      <c r="AF79" s="96">
        <v>9</v>
      </c>
      <c r="AG79" s="63"/>
      <c r="AH79" s="97" t="s">
        <v>974</v>
      </c>
      <c r="AI79" s="97" t="s">
        <v>4547</v>
      </c>
      <c r="AJ79" s="97"/>
      <c r="AK79" s="16"/>
      <c r="AL79" s="407"/>
    </row>
    <row r="80" spans="1:38" s="404" customFormat="1" ht="25.5" customHeight="1">
      <c r="A80" s="535" t="s">
        <v>245</v>
      </c>
      <c r="B80" s="37" t="s">
        <v>3594</v>
      </c>
      <c r="C80" s="421" t="s">
        <v>3802</v>
      </c>
      <c r="D80" s="26" t="s">
        <v>6445</v>
      </c>
      <c r="E80" s="96">
        <v>3500000</v>
      </c>
      <c r="F80" s="62">
        <v>73</v>
      </c>
      <c r="G80" s="30">
        <v>472043000356</v>
      </c>
      <c r="H80" s="29">
        <v>39449</v>
      </c>
      <c r="I80" s="29"/>
      <c r="J80" s="30"/>
      <c r="K80" s="39">
        <v>42109</v>
      </c>
      <c r="L80" s="40"/>
      <c r="M80" s="95" t="s">
        <v>1180</v>
      </c>
      <c r="N80" s="405">
        <v>30000</v>
      </c>
      <c r="O80" s="62">
        <v>1</v>
      </c>
      <c r="P80" s="40"/>
      <c r="Q80" s="22"/>
      <c r="R80" s="95"/>
      <c r="S80" s="96"/>
      <c r="T80" s="29" t="s">
        <v>2266</v>
      </c>
      <c r="U80" s="402"/>
      <c r="V80" s="402"/>
      <c r="W80" s="34">
        <v>2022</v>
      </c>
      <c r="X80" s="34">
        <v>20</v>
      </c>
      <c r="Y80" s="208"/>
      <c r="Z80" s="208"/>
      <c r="AA80" s="96" t="s">
        <v>1015</v>
      </c>
      <c r="AB80" s="236">
        <v>3</v>
      </c>
      <c r="AC80" s="731">
        <v>6000000</v>
      </c>
      <c r="AD80" s="731">
        <v>6000000</v>
      </c>
      <c r="AE80" s="96">
        <v>56</v>
      </c>
      <c r="AF80" s="96">
        <v>53</v>
      </c>
      <c r="AG80" s="63">
        <v>1</v>
      </c>
      <c r="AH80" s="97" t="s">
        <v>4432</v>
      </c>
      <c r="AI80" s="97"/>
      <c r="AJ80" s="97"/>
      <c r="AK80" s="16"/>
      <c r="AL80" s="407"/>
    </row>
    <row r="81" spans="1:38" s="404" customFormat="1" ht="25.5" customHeight="1">
      <c r="A81" s="535" t="s">
        <v>245</v>
      </c>
      <c r="B81" s="37" t="s">
        <v>3059</v>
      </c>
      <c r="C81" s="421" t="s">
        <v>3802</v>
      </c>
      <c r="D81" s="26" t="s">
        <v>6218</v>
      </c>
      <c r="E81" s="96">
        <v>21900000</v>
      </c>
      <c r="F81" s="62">
        <v>74</v>
      </c>
      <c r="G81" s="30">
        <v>472023000371</v>
      </c>
      <c r="H81" s="29">
        <v>39458</v>
      </c>
      <c r="I81" s="30">
        <v>472043000371</v>
      </c>
      <c r="J81" s="30">
        <v>4372651317</v>
      </c>
      <c r="K81" s="39">
        <v>42811</v>
      </c>
      <c r="L81" s="40">
        <v>12</v>
      </c>
      <c r="M81" s="95" t="s">
        <v>3940</v>
      </c>
      <c r="N81" s="405">
        <v>35229</v>
      </c>
      <c r="O81" s="62">
        <v>1</v>
      </c>
      <c r="P81" s="229">
        <v>1</v>
      </c>
      <c r="Q81" s="23"/>
      <c r="R81" s="95"/>
      <c r="S81" s="96"/>
      <c r="T81" s="29"/>
      <c r="U81" s="402"/>
      <c r="V81" s="402"/>
      <c r="W81" s="34">
        <v>2220</v>
      </c>
      <c r="X81" s="34">
        <v>22</v>
      </c>
      <c r="Y81" s="208"/>
      <c r="Z81" s="208"/>
      <c r="AA81" s="96" t="s">
        <v>1015</v>
      </c>
      <c r="AB81" s="236">
        <v>3</v>
      </c>
      <c r="AC81" s="731">
        <v>38800000</v>
      </c>
      <c r="AD81" s="731">
        <v>38800000</v>
      </c>
      <c r="AE81" s="96">
        <v>241</v>
      </c>
      <c r="AF81" s="96">
        <v>235</v>
      </c>
      <c r="AG81" s="63">
        <v>1</v>
      </c>
      <c r="AH81" s="240" t="s">
        <v>3781</v>
      </c>
      <c r="AI81" s="97" t="s">
        <v>3782</v>
      </c>
      <c r="AJ81" s="97"/>
      <c r="AK81" s="16"/>
      <c r="AL81" s="407"/>
    </row>
    <row r="82" spans="1:38" s="404" customFormat="1" ht="25.5" customHeight="1">
      <c r="A82" s="535" t="s">
        <v>245</v>
      </c>
      <c r="B82" s="37" t="s">
        <v>3060</v>
      </c>
      <c r="C82" s="421" t="s">
        <v>3802</v>
      </c>
      <c r="D82" s="26" t="s">
        <v>1182</v>
      </c>
      <c r="E82" s="96">
        <v>4265904</v>
      </c>
      <c r="F82" s="62">
        <v>75</v>
      </c>
      <c r="G82" s="30">
        <v>472043000398</v>
      </c>
      <c r="H82" s="29">
        <v>39482</v>
      </c>
      <c r="I82" s="30">
        <v>472023000398</v>
      </c>
      <c r="J82" s="30">
        <v>1020217653</v>
      </c>
      <c r="K82" s="39">
        <v>43411</v>
      </c>
      <c r="L82" s="40">
        <v>7</v>
      </c>
      <c r="M82" s="95" t="s">
        <v>1181</v>
      </c>
      <c r="N82" s="449">
        <v>15600.5</v>
      </c>
      <c r="O82" s="62">
        <v>1</v>
      </c>
      <c r="P82" s="40"/>
      <c r="Q82" s="22"/>
      <c r="R82" s="95"/>
      <c r="S82" s="96"/>
      <c r="T82" s="29">
        <v>40182</v>
      </c>
      <c r="U82" s="402"/>
      <c r="V82" s="402"/>
      <c r="W82" s="34">
        <v>1702</v>
      </c>
      <c r="X82" s="34">
        <v>17</v>
      </c>
      <c r="Y82" s="208"/>
      <c r="Z82" s="208"/>
      <c r="AA82" s="96" t="s">
        <v>1063</v>
      </c>
      <c r="AB82" s="236">
        <v>6</v>
      </c>
      <c r="AC82" s="731">
        <v>5000000</v>
      </c>
      <c r="AD82" s="731">
        <v>4264999.9950000001</v>
      </c>
      <c r="AE82" s="96">
        <v>254</v>
      </c>
      <c r="AF82" s="96">
        <v>250</v>
      </c>
      <c r="AG82" s="63">
        <v>1</v>
      </c>
      <c r="AH82" s="97" t="s">
        <v>972</v>
      </c>
      <c r="AI82" s="97" t="s">
        <v>4559</v>
      </c>
      <c r="AJ82" s="97"/>
      <c r="AK82" s="16"/>
      <c r="AL82" s="407"/>
    </row>
    <row r="83" spans="1:38" s="404" customFormat="1" ht="25.5" customHeight="1">
      <c r="A83" s="535" t="s">
        <v>245</v>
      </c>
      <c r="B83" s="37">
        <v>3600979128</v>
      </c>
      <c r="C83" s="421" t="s">
        <v>3802</v>
      </c>
      <c r="D83" s="26" t="s">
        <v>4273</v>
      </c>
      <c r="E83" s="96">
        <v>600000</v>
      </c>
      <c r="F83" s="62">
        <v>76</v>
      </c>
      <c r="G83" s="30">
        <v>472033000407</v>
      </c>
      <c r="H83" s="29">
        <v>39506</v>
      </c>
      <c r="I83" s="30">
        <v>472043000407</v>
      </c>
      <c r="J83" s="30"/>
      <c r="K83" s="39">
        <v>41801</v>
      </c>
      <c r="L83" s="40"/>
      <c r="M83" s="95" t="s">
        <v>1183</v>
      </c>
      <c r="N83" s="405">
        <v>2533</v>
      </c>
      <c r="O83" s="62">
        <v>1</v>
      </c>
      <c r="P83" s="40"/>
      <c r="Q83" s="22"/>
      <c r="R83" s="95"/>
      <c r="S83" s="96"/>
      <c r="T83" s="29" t="s">
        <v>2267</v>
      </c>
      <c r="U83" s="402"/>
      <c r="V83" s="402"/>
      <c r="W83" s="34">
        <v>1709</v>
      </c>
      <c r="X83" s="34">
        <v>17</v>
      </c>
      <c r="Y83" s="208"/>
      <c r="Z83" s="208"/>
      <c r="AA83" s="96" t="s">
        <v>2944</v>
      </c>
      <c r="AB83" s="239">
        <v>28</v>
      </c>
      <c r="AC83" s="731">
        <v>2000000</v>
      </c>
      <c r="AD83" s="731">
        <v>910184</v>
      </c>
      <c r="AE83" s="96"/>
      <c r="AF83" s="96"/>
      <c r="AG83" s="63"/>
      <c r="AH83" s="97" t="s">
        <v>2573</v>
      </c>
      <c r="AI83" s="97" t="s">
        <v>753</v>
      </c>
      <c r="AJ83" s="97"/>
      <c r="AK83" s="16"/>
      <c r="AL83" s="407"/>
    </row>
    <row r="84" spans="1:38" s="404" customFormat="1" ht="25.5" customHeight="1">
      <c r="A84" s="535" t="s">
        <v>245</v>
      </c>
      <c r="B84" s="37" t="s">
        <v>3061</v>
      </c>
      <c r="C84" s="421" t="s">
        <v>3802</v>
      </c>
      <c r="D84" s="26" t="s">
        <v>3776</v>
      </c>
      <c r="E84" s="96">
        <v>59040000</v>
      </c>
      <c r="F84" s="62">
        <v>77</v>
      </c>
      <c r="G84" s="30">
        <v>472043000448</v>
      </c>
      <c r="H84" s="29">
        <v>39562</v>
      </c>
      <c r="I84" s="29"/>
      <c r="J84" s="30">
        <v>1008205686</v>
      </c>
      <c r="K84" s="39">
        <v>42886</v>
      </c>
      <c r="L84" s="40">
        <v>14</v>
      </c>
      <c r="M84" s="95" t="s">
        <v>1184</v>
      </c>
      <c r="N84" s="405">
        <v>100000</v>
      </c>
      <c r="O84" s="62">
        <v>1</v>
      </c>
      <c r="P84" s="229">
        <v>1</v>
      </c>
      <c r="Q84" s="23"/>
      <c r="R84" s="95"/>
      <c r="S84" s="96"/>
      <c r="T84" s="29">
        <v>40184</v>
      </c>
      <c r="U84" s="402"/>
      <c r="V84" s="402"/>
      <c r="W84" s="34">
        <v>2023</v>
      </c>
      <c r="X84" s="34">
        <v>20</v>
      </c>
      <c r="Y84" s="208"/>
      <c r="Z84" s="208"/>
      <c r="AA84" s="96" t="s">
        <v>1015</v>
      </c>
      <c r="AB84" s="236">
        <v>3</v>
      </c>
      <c r="AC84" s="731">
        <v>79950000</v>
      </c>
      <c r="AD84" s="731">
        <v>79950000</v>
      </c>
      <c r="AE84" s="96">
        <v>949</v>
      </c>
      <c r="AF84" s="96">
        <v>944</v>
      </c>
      <c r="AG84" s="63">
        <v>1</v>
      </c>
      <c r="AH84" s="97" t="s">
        <v>966</v>
      </c>
      <c r="AI84" s="97" t="s">
        <v>967</v>
      </c>
      <c r="AJ84" s="97"/>
      <c r="AK84" s="16"/>
      <c r="AL84" s="407"/>
    </row>
    <row r="85" spans="1:38" s="404" customFormat="1" ht="25.5" customHeight="1">
      <c r="A85" s="535" t="s">
        <v>245</v>
      </c>
      <c r="B85" s="37" t="s">
        <v>3062</v>
      </c>
      <c r="C85" s="421" t="s">
        <v>3802</v>
      </c>
      <c r="D85" s="26" t="s">
        <v>6446</v>
      </c>
      <c r="E85" s="96">
        <v>500000</v>
      </c>
      <c r="F85" s="62">
        <v>78</v>
      </c>
      <c r="G85" s="30">
        <v>472043000465</v>
      </c>
      <c r="H85" s="29">
        <v>39574</v>
      </c>
      <c r="I85" s="29"/>
      <c r="J85" s="30">
        <v>4355774303</v>
      </c>
      <c r="K85" s="39">
        <v>43416</v>
      </c>
      <c r="L85" s="40">
        <v>12</v>
      </c>
      <c r="M85" s="95" t="s">
        <v>3941</v>
      </c>
      <c r="N85" s="405">
        <v>9355.32</v>
      </c>
      <c r="O85" s="62">
        <v>1</v>
      </c>
      <c r="P85" s="229">
        <v>1</v>
      </c>
      <c r="Q85" s="23" t="s">
        <v>8079</v>
      </c>
      <c r="R85" s="95"/>
      <c r="S85" s="96"/>
      <c r="T85" s="29" t="s">
        <v>2269</v>
      </c>
      <c r="U85" s="402"/>
      <c r="V85" s="402"/>
      <c r="W85" s="34">
        <v>2023</v>
      </c>
      <c r="X85" s="34">
        <v>20</v>
      </c>
      <c r="Y85" s="208"/>
      <c r="Z85" s="208"/>
      <c r="AA85" s="96" t="s">
        <v>1015</v>
      </c>
      <c r="AB85" s="236">
        <v>3</v>
      </c>
      <c r="AC85" s="731">
        <v>8000000</v>
      </c>
      <c r="AD85" s="731">
        <v>700000</v>
      </c>
      <c r="AE85" s="96">
        <v>656</v>
      </c>
      <c r="AF85" s="96">
        <v>652</v>
      </c>
      <c r="AG85" s="63">
        <v>1</v>
      </c>
      <c r="AH85" s="97" t="s">
        <v>984</v>
      </c>
      <c r="AI85" s="97" t="s">
        <v>985</v>
      </c>
      <c r="AJ85" s="438" t="s">
        <v>5860</v>
      </c>
      <c r="AK85" s="758" t="s">
        <v>8078</v>
      </c>
      <c r="AL85" s="407" t="s">
        <v>6708</v>
      </c>
    </row>
    <row r="86" spans="1:38" s="404" customFormat="1" ht="25.5" customHeight="1">
      <c r="A86" s="535" t="s">
        <v>245</v>
      </c>
      <c r="B86" s="37" t="s">
        <v>3063</v>
      </c>
      <c r="C86" s="421" t="s">
        <v>3802</v>
      </c>
      <c r="D86" s="26" t="s">
        <v>1186</v>
      </c>
      <c r="E86" s="96">
        <v>600000</v>
      </c>
      <c r="F86" s="62">
        <v>79</v>
      </c>
      <c r="G86" s="30">
        <v>472043000514</v>
      </c>
      <c r="H86" s="29">
        <v>39616</v>
      </c>
      <c r="I86" s="29"/>
      <c r="J86" s="30">
        <v>9810286048</v>
      </c>
      <c r="K86" s="39">
        <v>43614</v>
      </c>
      <c r="L86" s="40">
        <v>8</v>
      </c>
      <c r="M86" s="95" t="s">
        <v>1185</v>
      </c>
      <c r="N86" s="405">
        <v>2705</v>
      </c>
      <c r="O86" s="62">
        <v>1</v>
      </c>
      <c r="P86" s="40"/>
      <c r="Q86" s="755" t="s">
        <v>8623</v>
      </c>
      <c r="R86" s="95"/>
      <c r="S86" s="96"/>
      <c r="T86" s="29" t="s">
        <v>2270</v>
      </c>
      <c r="U86" s="402">
        <v>1</v>
      </c>
      <c r="V86" s="402">
        <v>3</v>
      </c>
      <c r="W86" s="34">
        <v>9810</v>
      </c>
      <c r="X86" s="34">
        <v>98</v>
      </c>
      <c r="Y86" s="208"/>
      <c r="Z86" s="208"/>
      <c r="AA86" s="96" t="s">
        <v>1015</v>
      </c>
      <c r="AB86" s="236">
        <v>3</v>
      </c>
      <c r="AC86" s="731">
        <v>2000000</v>
      </c>
      <c r="AD86" s="731">
        <v>2000000</v>
      </c>
      <c r="AE86" s="96">
        <v>196</v>
      </c>
      <c r="AF86" s="96">
        <v>194</v>
      </c>
      <c r="AG86" s="63">
        <v>1</v>
      </c>
      <c r="AH86" s="97" t="s">
        <v>932</v>
      </c>
      <c r="AI86" s="97" t="s">
        <v>930</v>
      </c>
      <c r="AJ86" s="438" t="s">
        <v>5836</v>
      </c>
      <c r="AK86" s="16"/>
      <c r="AL86" s="407"/>
    </row>
    <row r="87" spans="1:38" s="404" customFormat="1" ht="25.5" customHeight="1">
      <c r="A87" s="535" t="s">
        <v>245</v>
      </c>
      <c r="B87" s="37" t="s">
        <v>3586</v>
      </c>
      <c r="C87" s="421" t="s">
        <v>3802</v>
      </c>
      <c r="D87" s="26" t="s">
        <v>3814</v>
      </c>
      <c r="E87" s="96">
        <v>22000000</v>
      </c>
      <c r="F87" s="62">
        <v>80</v>
      </c>
      <c r="G87" s="30">
        <v>472043000675</v>
      </c>
      <c r="H87" s="29">
        <v>39710</v>
      </c>
      <c r="I87" s="29"/>
      <c r="J87" s="30">
        <v>5442241100</v>
      </c>
      <c r="K87" s="39">
        <v>43530</v>
      </c>
      <c r="L87" s="40">
        <v>8</v>
      </c>
      <c r="M87" s="95" t="s">
        <v>3942</v>
      </c>
      <c r="N87" s="405">
        <v>93289.1</v>
      </c>
      <c r="O87" s="62">
        <v>1</v>
      </c>
      <c r="P87" s="40"/>
      <c r="Q87" s="22"/>
      <c r="R87" s="95"/>
      <c r="S87" s="96"/>
      <c r="T87" s="29"/>
      <c r="U87" s="402">
        <v>1</v>
      </c>
      <c r="V87" s="402">
        <v>3</v>
      </c>
      <c r="W87" s="34">
        <v>1410</v>
      </c>
      <c r="X87" s="34">
        <v>14</v>
      </c>
      <c r="Y87" s="208"/>
      <c r="Z87" s="208"/>
      <c r="AA87" s="96" t="s">
        <v>2759</v>
      </c>
      <c r="AB87" s="239">
        <v>16</v>
      </c>
      <c r="AC87" s="731">
        <v>50000000</v>
      </c>
      <c r="AD87" s="731">
        <v>22000000</v>
      </c>
      <c r="AE87" s="96">
        <v>4187</v>
      </c>
      <c r="AF87" s="96">
        <v>4142</v>
      </c>
      <c r="AG87" s="63"/>
      <c r="AH87" s="97" t="s">
        <v>4951</v>
      </c>
      <c r="AI87" s="97" t="s">
        <v>4952</v>
      </c>
      <c r="AJ87" s="97"/>
      <c r="AK87" s="16"/>
      <c r="AL87" s="407"/>
    </row>
    <row r="88" spans="1:38" s="404" customFormat="1" ht="25.5" customHeight="1">
      <c r="A88" s="535" t="s">
        <v>245</v>
      </c>
      <c r="B88" s="37" t="s">
        <v>3064</v>
      </c>
      <c r="C88" s="421" t="s">
        <v>3802</v>
      </c>
      <c r="D88" s="26" t="s">
        <v>6447</v>
      </c>
      <c r="E88" s="96">
        <v>500000</v>
      </c>
      <c r="F88" s="62">
        <v>81</v>
      </c>
      <c r="G88" s="30">
        <v>472043000705</v>
      </c>
      <c r="H88" s="29">
        <v>39759</v>
      </c>
      <c r="I88" s="29"/>
      <c r="J88" s="30">
        <v>5408411351</v>
      </c>
      <c r="K88" s="39">
        <v>43042</v>
      </c>
      <c r="L88" s="40">
        <v>8</v>
      </c>
      <c r="M88" s="95" t="s">
        <v>1187</v>
      </c>
      <c r="N88" s="405">
        <v>3600</v>
      </c>
      <c r="O88" s="62">
        <v>1</v>
      </c>
      <c r="P88" s="40"/>
      <c r="Q88" s="22"/>
      <c r="R88" s="95"/>
      <c r="S88" s="96"/>
      <c r="T88" s="29" t="s">
        <v>2271</v>
      </c>
      <c r="U88" s="402">
        <v>1</v>
      </c>
      <c r="V88" s="402">
        <v>3</v>
      </c>
      <c r="W88" s="34">
        <v>1702</v>
      </c>
      <c r="X88" s="34">
        <v>17</v>
      </c>
      <c r="Y88" s="208"/>
      <c r="Z88" s="208"/>
      <c r="AA88" s="96" t="s">
        <v>1015</v>
      </c>
      <c r="AB88" s="236">
        <v>3</v>
      </c>
      <c r="AC88" s="731">
        <v>1000000</v>
      </c>
      <c r="AD88" s="731">
        <v>1000000</v>
      </c>
      <c r="AE88" s="96">
        <v>169</v>
      </c>
      <c r="AF88" s="96">
        <v>169</v>
      </c>
      <c r="AG88" s="63">
        <v>1</v>
      </c>
      <c r="AH88" s="97" t="s">
        <v>912</v>
      </c>
      <c r="AI88" s="97" t="s">
        <v>913</v>
      </c>
      <c r="AJ88" s="438" t="s">
        <v>5892</v>
      </c>
      <c r="AK88" s="16"/>
      <c r="AL88" s="407"/>
    </row>
    <row r="89" spans="1:38" s="404" customFormat="1" ht="25.5" customHeight="1">
      <c r="A89" s="535" t="s">
        <v>245</v>
      </c>
      <c r="B89" s="37" t="s">
        <v>3065</v>
      </c>
      <c r="C89" s="421" t="s">
        <v>3802</v>
      </c>
      <c r="D89" s="26" t="s">
        <v>1189</v>
      </c>
      <c r="E89" s="96">
        <v>29000000</v>
      </c>
      <c r="F89" s="62">
        <v>82</v>
      </c>
      <c r="G89" s="30">
        <v>472023000721</v>
      </c>
      <c r="H89" s="29" t="s">
        <v>822</v>
      </c>
      <c r="I89" s="29"/>
      <c r="J89" s="30"/>
      <c r="K89" s="39">
        <v>41612</v>
      </c>
      <c r="L89" s="40"/>
      <c r="M89" s="95" t="s">
        <v>1188</v>
      </c>
      <c r="N89" s="405">
        <v>80000</v>
      </c>
      <c r="O89" s="62">
        <v>1</v>
      </c>
      <c r="P89" s="229">
        <v>1</v>
      </c>
      <c r="Q89" s="23"/>
      <c r="R89" s="95"/>
      <c r="S89" s="96"/>
      <c r="T89" s="29"/>
      <c r="U89" s="402"/>
      <c r="V89" s="402"/>
      <c r="W89" s="34">
        <v>2710</v>
      </c>
      <c r="X89" s="34">
        <v>27</v>
      </c>
      <c r="Y89" s="208"/>
      <c r="Z89" s="208"/>
      <c r="AA89" s="96" t="s">
        <v>1015</v>
      </c>
      <c r="AB89" s="236">
        <v>3</v>
      </c>
      <c r="AC89" s="731">
        <v>100000000</v>
      </c>
      <c r="AD89" s="731">
        <v>92475090</v>
      </c>
      <c r="AE89" s="96">
        <v>856</v>
      </c>
      <c r="AF89" s="96">
        <v>851</v>
      </c>
      <c r="AG89" s="63">
        <v>1</v>
      </c>
      <c r="AH89" s="97" t="s">
        <v>997</v>
      </c>
      <c r="AI89" s="97" t="s">
        <v>998</v>
      </c>
      <c r="AJ89" s="97"/>
      <c r="AK89" s="16" t="s">
        <v>2272</v>
      </c>
      <c r="AL89" s="407"/>
    </row>
    <row r="90" spans="1:38" s="404" customFormat="1" ht="25.5" customHeight="1">
      <c r="A90" s="63" t="s">
        <v>245</v>
      </c>
      <c r="B90" s="37" t="s">
        <v>3271</v>
      </c>
      <c r="C90" s="92" t="s">
        <v>3802</v>
      </c>
      <c r="D90" s="26" t="s">
        <v>6448</v>
      </c>
      <c r="E90" s="433">
        <v>1200000</v>
      </c>
      <c r="F90" s="62">
        <v>83</v>
      </c>
      <c r="G90" s="422">
        <v>472043000723</v>
      </c>
      <c r="H90" s="429" t="s">
        <v>823</v>
      </c>
      <c r="I90" s="29"/>
      <c r="J90" s="30">
        <v>2113570245</v>
      </c>
      <c r="K90" s="39">
        <v>43145</v>
      </c>
      <c r="L90" s="424">
        <v>10</v>
      </c>
      <c r="M90" s="420" t="s">
        <v>1647</v>
      </c>
      <c r="N90" s="405">
        <v>5280</v>
      </c>
      <c r="O90" s="62">
        <v>1</v>
      </c>
      <c r="P90" s="40">
        <v>1</v>
      </c>
      <c r="Q90" s="15"/>
      <c r="R90" s="95"/>
      <c r="S90" s="96"/>
      <c r="T90" s="29"/>
      <c r="U90" s="402"/>
      <c r="V90" s="402"/>
      <c r="W90" s="34">
        <v>3250</v>
      </c>
      <c r="X90" s="34">
        <v>32</v>
      </c>
      <c r="Y90" s="208"/>
      <c r="Z90" s="208"/>
      <c r="AA90" s="96" t="s">
        <v>1015</v>
      </c>
      <c r="AB90" s="239">
        <v>3</v>
      </c>
      <c r="AC90" s="731">
        <v>3000000</v>
      </c>
      <c r="AD90" s="731">
        <v>3000000</v>
      </c>
      <c r="AE90" s="96">
        <v>50</v>
      </c>
      <c r="AF90" s="96">
        <v>48</v>
      </c>
      <c r="AG90" s="63">
        <v>1</v>
      </c>
      <c r="AH90" s="97" t="s">
        <v>962</v>
      </c>
      <c r="AI90" s="97" t="s">
        <v>963</v>
      </c>
      <c r="AJ90" s="97"/>
      <c r="AK90" s="16" t="s">
        <v>5466</v>
      </c>
      <c r="AL90" s="407"/>
    </row>
    <row r="91" spans="1:38" s="404" customFormat="1" ht="25.5" customHeight="1">
      <c r="A91" s="535" t="s">
        <v>245</v>
      </c>
      <c r="B91" s="37" t="s">
        <v>3066</v>
      </c>
      <c r="C91" s="421" t="s">
        <v>3802</v>
      </c>
      <c r="D91" s="26" t="s">
        <v>6449</v>
      </c>
      <c r="E91" s="96">
        <v>200000</v>
      </c>
      <c r="F91" s="62">
        <v>84</v>
      </c>
      <c r="G91" s="30">
        <v>472043000724</v>
      </c>
      <c r="H91" s="29" t="s">
        <v>824</v>
      </c>
      <c r="I91" s="29"/>
      <c r="J91" s="30">
        <v>8726238704</v>
      </c>
      <c r="K91" s="39">
        <v>42458</v>
      </c>
      <c r="L91" s="40">
        <v>4</v>
      </c>
      <c r="M91" s="95" t="s">
        <v>1190</v>
      </c>
      <c r="N91" s="405">
        <v>2474</v>
      </c>
      <c r="O91" s="62">
        <v>1</v>
      </c>
      <c r="P91" s="40"/>
      <c r="Q91" s="755" t="s">
        <v>7963</v>
      </c>
      <c r="R91" s="95"/>
      <c r="S91" s="96"/>
      <c r="T91" s="29"/>
      <c r="U91" s="402">
        <v>1</v>
      </c>
      <c r="V91" s="402">
        <v>3</v>
      </c>
      <c r="W91" s="34">
        <v>2610</v>
      </c>
      <c r="X91" s="34">
        <v>26</v>
      </c>
      <c r="Y91" s="208"/>
      <c r="Z91" s="208"/>
      <c r="AA91" s="96" t="s">
        <v>1015</v>
      </c>
      <c r="AB91" s="236">
        <v>3</v>
      </c>
      <c r="AC91" s="731">
        <v>2000000</v>
      </c>
      <c r="AD91" s="731">
        <v>2000000</v>
      </c>
      <c r="AE91" s="96">
        <v>104</v>
      </c>
      <c r="AF91" s="96">
        <v>103</v>
      </c>
      <c r="AG91" s="63">
        <v>1</v>
      </c>
      <c r="AH91" s="97" t="s">
        <v>2744</v>
      </c>
      <c r="AI91" s="97"/>
      <c r="AJ91" s="438" t="s">
        <v>5800</v>
      </c>
      <c r="AK91" s="16" t="s">
        <v>5255</v>
      </c>
      <c r="AL91" s="407"/>
    </row>
    <row r="92" spans="1:38" s="404" customFormat="1" ht="25.5" customHeight="1">
      <c r="A92" s="535" t="s">
        <v>245</v>
      </c>
      <c r="B92" s="37" t="s">
        <v>3067</v>
      </c>
      <c r="C92" s="92" t="s">
        <v>3969</v>
      </c>
      <c r="D92" s="26" t="s">
        <v>2761</v>
      </c>
      <c r="E92" s="96">
        <v>6660000</v>
      </c>
      <c r="F92" s="62">
        <v>85</v>
      </c>
      <c r="G92" s="30">
        <v>47212000752</v>
      </c>
      <c r="H92" s="29">
        <v>40063</v>
      </c>
      <c r="I92" s="29"/>
      <c r="J92" s="30"/>
      <c r="K92" s="39" t="s">
        <v>879</v>
      </c>
      <c r="L92" s="40"/>
      <c r="M92" s="95" t="s">
        <v>1191</v>
      </c>
      <c r="N92" s="405">
        <v>35860</v>
      </c>
      <c r="O92" s="62">
        <v>1</v>
      </c>
      <c r="P92" s="40"/>
      <c r="Q92" s="15"/>
      <c r="R92" s="95"/>
      <c r="S92" s="96"/>
      <c r="T92" s="29"/>
      <c r="U92" s="402"/>
      <c r="V92" s="402"/>
      <c r="W92" s="34">
        <v>1104</v>
      </c>
      <c r="X92" s="34">
        <v>11</v>
      </c>
      <c r="Y92" s="208"/>
      <c r="Z92" s="208"/>
      <c r="AA92" s="96" t="s">
        <v>1192</v>
      </c>
      <c r="AB92" s="239">
        <v>16</v>
      </c>
      <c r="AC92" s="731">
        <v>7551850</v>
      </c>
      <c r="AD92" s="731">
        <v>7551850</v>
      </c>
      <c r="AE92" s="96">
        <v>208</v>
      </c>
      <c r="AF92" s="96">
        <v>205</v>
      </c>
      <c r="AG92" s="63"/>
      <c r="AH92" s="97" t="s">
        <v>2977</v>
      </c>
      <c r="AI92" s="97"/>
      <c r="AJ92" s="97"/>
      <c r="AK92" s="16"/>
      <c r="AL92" s="407"/>
    </row>
    <row r="93" spans="1:38" s="404" customFormat="1" ht="25.5" customHeight="1">
      <c r="A93" s="535" t="s">
        <v>245</v>
      </c>
      <c r="B93" s="37" t="s">
        <v>3532</v>
      </c>
      <c r="C93" s="421" t="s">
        <v>3802</v>
      </c>
      <c r="D93" s="26" t="s">
        <v>3815</v>
      </c>
      <c r="E93" s="96">
        <v>3000000</v>
      </c>
      <c r="F93" s="62">
        <v>86</v>
      </c>
      <c r="G93" s="30">
        <v>472043000768</v>
      </c>
      <c r="H93" s="29">
        <v>40097</v>
      </c>
      <c r="I93" s="29"/>
      <c r="J93" s="30"/>
      <c r="K93" s="39">
        <v>41271</v>
      </c>
      <c r="L93" s="40"/>
      <c r="M93" s="95" t="s">
        <v>1193</v>
      </c>
      <c r="N93" s="405">
        <v>6819</v>
      </c>
      <c r="O93" s="62">
        <v>1</v>
      </c>
      <c r="P93" s="40"/>
      <c r="Q93" s="22"/>
      <c r="R93" s="95"/>
      <c r="S93" s="96"/>
      <c r="T93" s="29"/>
      <c r="U93" s="402">
        <v>1</v>
      </c>
      <c r="V93" s="402">
        <v>3</v>
      </c>
      <c r="W93" s="34">
        <v>2410</v>
      </c>
      <c r="X93" s="34">
        <v>24</v>
      </c>
      <c r="Y93" s="208"/>
      <c r="Z93" s="208"/>
      <c r="AA93" s="96" t="s">
        <v>1063</v>
      </c>
      <c r="AB93" s="236">
        <v>6</v>
      </c>
      <c r="AC93" s="731">
        <v>4300000</v>
      </c>
      <c r="AD93" s="731">
        <v>3032934</v>
      </c>
      <c r="AE93" s="96">
        <v>26</v>
      </c>
      <c r="AF93" s="96">
        <v>24</v>
      </c>
      <c r="AG93" s="63">
        <v>1</v>
      </c>
      <c r="AH93" s="97" t="s">
        <v>394</v>
      </c>
      <c r="AI93" s="97" t="s">
        <v>1003</v>
      </c>
      <c r="AJ93" s="438" t="s">
        <v>5937</v>
      </c>
      <c r="AK93" s="16"/>
      <c r="AL93" s="407"/>
    </row>
    <row r="94" spans="1:38" s="404" customFormat="1" ht="25.5" customHeight="1">
      <c r="A94" s="535" t="s">
        <v>245</v>
      </c>
      <c r="B94" s="37" t="s">
        <v>3068</v>
      </c>
      <c r="C94" s="421" t="s">
        <v>3802</v>
      </c>
      <c r="D94" s="26" t="s">
        <v>3770</v>
      </c>
      <c r="E94" s="96">
        <v>2500000</v>
      </c>
      <c r="F94" s="62">
        <v>87</v>
      </c>
      <c r="G94" s="30">
        <v>472043000785</v>
      </c>
      <c r="H94" s="29" t="s">
        <v>934</v>
      </c>
      <c r="J94" s="30">
        <v>7638066554</v>
      </c>
      <c r="K94" s="39">
        <v>43111</v>
      </c>
      <c r="L94" s="40">
        <v>5</v>
      </c>
      <c r="M94" s="95" t="s">
        <v>1194</v>
      </c>
      <c r="N94" s="405">
        <v>15000</v>
      </c>
      <c r="O94" s="62">
        <v>1</v>
      </c>
      <c r="P94" s="229">
        <v>1</v>
      </c>
      <c r="Q94" s="23"/>
      <c r="R94" s="95"/>
      <c r="S94" s="96"/>
      <c r="T94" s="29"/>
      <c r="U94" s="402"/>
      <c r="V94" s="402"/>
      <c r="W94" s="34">
        <v>2599</v>
      </c>
      <c r="X94" s="34">
        <v>25</v>
      </c>
      <c r="Y94" s="208"/>
      <c r="Z94" s="208"/>
      <c r="AA94" s="96" t="s">
        <v>1015</v>
      </c>
      <c r="AB94" s="236">
        <v>3</v>
      </c>
      <c r="AC94" s="731">
        <v>5000000</v>
      </c>
      <c r="AD94" s="731">
        <v>3657263</v>
      </c>
      <c r="AE94" s="96">
        <v>134</v>
      </c>
      <c r="AF94" s="96">
        <v>132</v>
      </c>
      <c r="AG94" s="63">
        <v>1</v>
      </c>
      <c r="AH94" s="97" t="s">
        <v>7046</v>
      </c>
      <c r="AI94" s="97" t="s">
        <v>7047</v>
      </c>
      <c r="AJ94" s="438" t="s">
        <v>5799</v>
      </c>
      <c r="AK94" s="16"/>
      <c r="AL94" s="407"/>
    </row>
    <row r="95" spans="1:38" s="404" customFormat="1" ht="25.5" customHeight="1">
      <c r="A95" s="535" t="s">
        <v>245</v>
      </c>
      <c r="B95" s="37" t="s">
        <v>3069</v>
      </c>
      <c r="C95" s="421" t="s">
        <v>3802</v>
      </c>
      <c r="D95" s="451" t="s">
        <v>1197</v>
      </c>
      <c r="E95" s="96">
        <v>6200000</v>
      </c>
      <c r="F95" s="62">
        <v>88</v>
      </c>
      <c r="G95" s="452" t="s">
        <v>1195</v>
      </c>
      <c r="H95" s="453">
        <v>36823</v>
      </c>
      <c r="I95" s="30">
        <v>472043000648</v>
      </c>
      <c r="J95" s="30">
        <v>1064796833</v>
      </c>
      <c r="K95" s="39">
        <v>43522</v>
      </c>
      <c r="L95" s="40">
        <v>8</v>
      </c>
      <c r="M95" s="450" t="s">
        <v>1196</v>
      </c>
      <c r="N95" s="405">
        <v>800</v>
      </c>
      <c r="O95" s="62">
        <v>1</v>
      </c>
      <c r="P95" s="454"/>
      <c r="Q95" s="25"/>
      <c r="R95" s="95"/>
      <c r="S95" s="95"/>
      <c r="T95" s="453"/>
      <c r="U95" s="457">
        <v>1</v>
      </c>
      <c r="V95" s="457">
        <v>3</v>
      </c>
      <c r="W95" s="458">
        <v>2029</v>
      </c>
      <c r="X95" s="34">
        <v>20</v>
      </c>
      <c r="Y95" s="208"/>
      <c r="Z95" s="208"/>
      <c r="AA95" s="96" t="s">
        <v>1047</v>
      </c>
      <c r="AB95" s="38">
        <v>2</v>
      </c>
      <c r="AC95" s="731">
        <v>14833000</v>
      </c>
      <c r="AD95" s="731">
        <v>14833000</v>
      </c>
      <c r="AE95" s="96">
        <v>26</v>
      </c>
      <c r="AF95" s="96">
        <v>26</v>
      </c>
      <c r="AG95" s="63"/>
      <c r="AH95" s="97" t="s">
        <v>4552</v>
      </c>
      <c r="AI95" s="97" t="s">
        <v>420</v>
      </c>
      <c r="AJ95" s="97"/>
      <c r="AK95" s="201"/>
      <c r="AL95" s="554"/>
    </row>
    <row r="96" spans="1:38" s="404" customFormat="1" ht="25.5" customHeight="1">
      <c r="A96" s="535" t="s">
        <v>245</v>
      </c>
      <c r="B96" s="37" t="s">
        <v>3557</v>
      </c>
      <c r="C96" s="421" t="s">
        <v>3802</v>
      </c>
      <c r="D96" s="26" t="s">
        <v>1199</v>
      </c>
      <c r="E96" s="96">
        <v>700000</v>
      </c>
      <c r="F96" s="62">
        <v>89</v>
      </c>
      <c r="G96" s="30">
        <v>472043000794</v>
      </c>
      <c r="H96" s="29">
        <v>40253</v>
      </c>
      <c r="I96" s="29"/>
      <c r="J96" s="30"/>
      <c r="K96" s="39">
        <v>41563</v>
      </c>
      <c r="L96" s="40"/>
      <c r="M96" s="95" t="s">
        <v>1198</v>
      </c>
      <c r="N96" s="405">
        <v>1345.6</v>
      </c>
      <c r="O96" s="62">
        <v>1</v>
      </c>
      <c r="P96" s="40"/>
      <c r="Q96" s="22"/>
      <c r="R96" s="95"/>
      <c r="S96" s="96"/>
      <c r="T96" s="29"/>
      <c r="U96" s="402">
        <v>1</v>
      </c>
      <c r="V96" s="402">
        <v>3</v>
      </c>
      <c r="W96" s="34">
        <v>2023</v>
      </c>
      <c r="X96" s="34">
        <v>20</v>
      </c>
      <c r="Y96" s="208"/>
      <c r="Z96" s="208"/>
      <c r="AA96" s="96" t="s">
        <v>1030</v>
      </c>
      <c r="AB96" s="236">
        <v>7</v>
      </c>
      <c r="AC96" s="731">
        <v>1000000</v>
      </c>
      <c r="AD96" s="731">
        <v>1000000</v>
      </c>
      <c r="AE96" s="96">
        <v>191</v>
      </c>
      <c r="AF96" s="96">
        <v>191</v>
      </c>
      <c r="AG96" s="63"/>
      <c r="AH96" s="97" t="s">
        <v>968</v>
      </c>
      <c r="AI96" s="97" t="s">
        <v>969</v>
      </c>
      <c r="AJ96" s="97"/>
      <c r="AK96" s="16"/>
      <c r="AL96" s="407"/>
    </row>
    <row r="97" spans="1:38" s="35" customFormat="1" ht="25.5" customHeight="1">
      <c r="A97" s="535" t="s">
        <v>245</v>
      </c>
      <c r="B97" s="37" t="s">
        <v>3071</v>
      </c>
      <c r="C97" s="421" t="s">
        <v>3802</v>
      </c>
      <c r="D97" s="26" t="s">
        <v>2762</v>
      </c>
      <c r="E97" s="27">
        <v>5555555</v>
      </c>
      <c r="F97" s="62">
        <v>90</v>
      </c>
      <c r="G97" s="28">
        <v>472043000822</v>
      </c>
      <c r="H97" s="29">
        <v>40330</v>
      </c>
      <c r="I97" s="29"/>
      <c r="J97" s="30">
        <v>5471082344</v>
      </c>
      <c r="K97" s="39">
        <v>43245</v>
      </c>
      <c r="L97" s="40">
        <v>8</v>
      </c>
      <c r="M97" s="450" t="s">
        <v>1200</v>
      </c>
      <c r="N97" s="31">
        <v>19014</v>
      </c>
      <c r="O97" s="62">
        <v>1</v>
      </c>
      <c r="P97" s="459">
        <v>1</v>
      </c>
      <c r="Q97" s="32"/>
      <c r="R97" s="95"/>
      <c r="S97" s="96"/>
      <c r="T97" s="29"/>
      <c r="U97" s="33">
        <v>1</v>
      </c>
      <c r="V97" s="33">
        <v>3</v>
      </c>
      <c r="W97" s="34">
        <v>2599</v>
      </c>
      <c r="X97" s="34">
        <v>25</v>
      </c>
      <c r="Y97" s="208"/>
      <c r="Z97" s="208"/>
      <c r="AA97" s="460" t="s">
        <v>2460</v>
      </c>
      <c r="AB97" s="236">
        <v>3</v>
      </c>
      <c r="AC97" s="731">
        <v>16000000</v>
      </c>
      <c r="AD97" s="731">
        <v>16000000</v>
      </c>
      <c r="AE97" s="96">
        <v>306</v>
      </c>
      <c r="AF97" s="96">
        <v>301</v>
      </c>
      <c r="AG97" s="63">
        <v>1</v>
      </c>
      <c r="AH97" s="97" t="s">
        <v>2772</v>
      </c>
      <c r="AI97" s="97" t="s">
        <v>2773</v>
      </c>
      <c r="AJ97" s="97"/>
      <c r="AK97" s="201"/>
      <c r="AL97" s="554"/>
    </row>
    <row r="98" spans="1:38" s="404" customFormat="1" ht="25.5" customHeight="1">
      <c r="A98" s="535" t="s">
        <v>245</v>
      </c>
      <c r="B98" s="37" t="s">
        <v>3072</v>
      </c>
      <c r="C98" s="421" t="s">
        <v>3802</v>
      </c>
      <c r="D98" s="451" t="s">
        <v>4368</v>
      </c>
      <c r="E98" s="96">
        <v>2300000</v>
      </c>
      <c r="F98" s="62">
        <v>91</v>
      </c>
      <c r="G98" s="30">
        <v>472043000837</v>
      </c>
      <c r="H98" s="29">
        <v>40420</v>
      </c>
      <c r="I98" s="29"/>
      <c r="J98" s="30"/>
      <c r="K98" s="39">
        <v>42185</v>
      </c>
      <c r="L98" s="40"/>
      <c r="M98" s="95" t="s">
        <v>1201</v>
      </c>
      <c r="N98" s="405">
        <v>8000</v>
      </c>
      <c r="O98" s="62">
        <v>1</v>
      </c>
      <c r="P98" s="229">
        <v>1</v>
      </c>
      <c r="Q98" s="23"/>
      <c r="R98" s="95"/>
      <c r="S98" s="96"/>
      <c r="T98" s="29"/>
      <c r="U98" s="33">
        <v>1</v>
      </c>
      <c r="V98" s="33">
        <v>3</v>
      </c>
      <c r="W98" s="34">
        <v>1709</v>
      </c>
      <c r="X98" s="34">
        <v>17</v>
      </c>
      <c r="Y98" s="208"/>
      <c r="Z98" s="208"/>
      <c r="AA98" s="96" t="s">
        <v>1015</v>
      </c>
      <c r="AB98" s="236">
        <v>3</v>
      </c>
      <c r="AC98" s="731">
        <v>6900000</v>
      </c>
      <c r="AD98" s="731">
        <v>6200000</v>
      </c>
      <c r="AE98" s="96">
        <v>39</v>
      </c>
      <c r="AF98" s="96">
        <v>36</v>
      </c>
      <c r="AG98" s="63">
        <v>1</v>
      </c>
      <c r="AH98" s="97" t="s">
        <v>2816</v>
      </c>
      <c r="AI98" s="97" t="s">
        <v>2817</v>
      </c>
      <c r="AJ98" s="97"/>
      <c r="AK98" s="16"/>
      <c r="AL98" s="407"/>
    </row>
    <row r="99" spans="1:38" s="404" customFormat="1" ht="25.5" customHeight="1">
      <c r="A99" s="535" t="s">
        <v>245</v>
      </c>
      <c r="B99" s="37" t="s">
        <v>3073</v>
      </c>
      <c r="C99" s="421" t="s">
        <v>3802</v>
      </c>
      <c r="D99" s="456" t="s">
        <v>6723</v>
      </c>
      <c r="E99" s="96">
        <v>1779130</v>
      </c>
      <c r="F99" s="62">
        <v>92</v>
      </c>
      <c r="G99" s="30">
        <v>472043000840</v>
      </c>
      <c r="H99" s="29" t="s">
        <v>981</v>
      </c>
      <c r="I99" s="29"/>
      <c r="J99" s="30">
        <v>1052431262</v>
      </c>
      <c r="K99" s="39">
        <v>42949</v>
      </c>
      <c r="L99" s="40">
        <v>7</v>
      </c>
      <c r="M99" s="95" t="s">
        <v>1202</v>
      </c>
      <c r="N99" s="405">
        <v>10010</v>
      </c>
      <c r="O99" s="62">
        <v>1</v>
      </c>
      <c r="P99" s="40"/>
      <c r="Q99" s="22"/>
      <c r="R99" s="95"/>
      <c r="S99" s="96"/>
      <c r="T99" s="29"/>
      <c r="U99" s="402"/>
      <c r="V99" s="402">
        <v>3</v>
      </c>
      <c r="W99" s="34">
        <v>2930</v>
      </c>
      <c r="X99" s="34">
        <v>29</v>
      </c>
      <c r="Y99" s="208"/>
      <c r="Z99" s="208"/>
      <c r="AA99" s="460" t="s">
        <v>1063</v>
      </c>
      <c r="AB99" s="236">
        <v>6</v>
      </c>
      <c r="AC99" s="731">
        <v>10000000</v>
      </c>
      <c r="AD99" s="731">
        <v>10000000</v>
      </c>
      <c r="AE99" s="96">
        <v>369</v>
      </c>
      <c r="AF99" s="96">
        <v>362</v>
      </c>
      <c r="AG99" s="63">
        <v>1</v>
      </c>
      <c r="AH99" s="97" t="s">
        <v>2655</v>
      </c>
      <c r="AI99" s="97" t="s">
        <v>2656</v>
      </c>
      <c r="AJ99" s="97"/>
      <c r="AK99" s="16" t="s">
        <v>6724</v>
      </c>
      <c r="AL99" s="407"/>
    </row>
    <row r="100" spans="1:38" s="404" customFormat="1" ht="25.5" customHeight="1">
      <c r="A100" s="535" t="s">
        <v>245</v>
      </c>
      <c r="B100" s="461" t="s">
        <v>3074</v>
      </c>
      <c r="C100" s="421" t="s">
        <v>3802</v>
      </c>
      <c r="D100" s="26" t="s">
        <v>3653</v>
      </c>
      <c r="E100" s="96">
        <v>2850000</v>
      </c>
      <c r="F100" s="62">
        <v>93</v>
      </c>
      <c r="G100" s="30">
        <v>472043000843</v>
      </c>
      <c r="H100" s="29">
        <v>40491</v>
      </c>
      <c r="I100" s="30">
        <v>472023000843</v>
      </c>
      <c r="J100" s="30">
        <v>9841153516</v>
      </c>
      <c r="K100" s="463">
        <v>42303</v>
      </c>
      <c r="L100" s="454"/>
      <c r="M100" s="95" t="s">
        <v>2856</v>
      </c>
      <c r="N100" s="405">
        <v>9500</v>
      </c>
      <c r="O100" s="62">
        <v>1</v>
      </c>
      <c r="P100" s="40"/>
      <c r="Q100" s="22"/>
      <c r="R100" s="95"/>
      <c r="S100" s="96"/>
      <c r="T100" s="29"/>
      <c r="U100" s="402">
        <v>1</v>
      </c>
      <c r="V100" s="402">
        <v>2</v>
      </c>
      <c r="W100" s="34">
        <v>2212</v>
      </c>
      <c r="X100" s="34">
        <v>22</v>
      </c>
      <c r="Y100" s="208"/>
      <c r="Z100" s="208"/>
      <c r="AA100" s="96" t="s">
        <v>1015</v>
      </c>
      <c r="AB100" s="236">
        <v>3</v>
      </c>
      <c r="AC100" s="731">
        <v>6500000</v>
      </c>
      <c r="AD100" s="731">
        <v>6500000</v>
      </c>
      <c r="AE100" s="96">
        <v>54</v>
      </c>
      <c r="AF100" s="96">
        <v>52</v>
      </c>
      <c r="AG100" s="63">
        <v>1</v>
      </c>
      <c r="AH100" s="97" t="s">
        <v>3764</v>
      </c>
      <c r="AI100" s="97" t="s">
        <v>3765</v>
      </c>
      <c r="AJ100" s="438" t="s">
        <v>5781</v>
      </c>
      <c r="AK100" s="16"/>
      <c r="AL100" s="407"/>
    </row>
    <row r="101" spans="1:38" s="404" customFormat="1" ht="25.5" customHeight="1">
      <c r="A101" s="535" t="s">
        <v>245</v>
      </c>
      <c r="B101" s="37" t="s">
        <v>3075</v>
      </c>
      <c r="C101" s="421" t="s">
        <v>3802</v>
      </c>
      <c r="D101" s="26" t="s">
        <v>1204</v>
      </c>
      <c r="E101" s="96">
        <v>300000</v>
      </c>
      <c r="F101" s="62">
        <v>94</v>
      </c>
      <c r="G101" s="30">
        <v>472043000844</v>
      </c>
      <c r="H101" s="29">
        <v>40492</v>
      </c>
      <c r="I101" s="29"/>
      <c r="J101" s="30">
        <v>3216041512</v>
      </c>
      <c r="K101" s="39">
        <v>43388</v>
      </c>
      <c r="L101" s="40">
        <v>5</v>
      </c>
      <c r="M101" s="95" t="s">
        <v>1203</v>
      </c>
      <c r="N101" s="405">
        <v>4958.72</v>
      </c>
      <c r="O101" s="62">
        <v>1</v>
      </c>
      <c r="P101" s="40"/>
      <c r="Q101" s="22"/>
      <c r="R101" s="95"/>
      <c r="S101" s="96"/>
      <c r="T101" s="29"/>
      <c r="U101" s="402"/>
      <c r="V101" s="402"/>
      <c r="W101" s="34">
        <v>2220</v>
      </c>
      <c r="X101" s="34">
        <v>22</v>
      </c>
      <c r="Y101" s="208"/>
      <c r="Z101" s="208"/>
      <c r="AA101" s="96" t="s">
        <v>1015</v>
      </c>
      <c r="AB101" s="236">
        <v>3</v>
      </c>
      <c r="AC101" s="731">
        <v>500000</v>
      </c>
      <c r="AD101" s="731">
        <v>500000</v>
      </c>
      <c r="AE101" s="96">
        <v>386</v>
      </c>
      <c r="AF101" s="96">
        <v>384</v>
      </c>
      <c r="AG101" s="63">
        <v>1</v>
      </c>
      <c r="AH101" s="97" t="s">
        <v>2799</v>
      </c>
      <c r="AI101" s="97" t="s">
        <v>2935</v>
      </c>
      <c r="AJ101" s="97"/>
      <c r="AK101" s="16"/>
      <c r="AL101" s="407"/>
    </row>
    <row r="102" spans="1:38" s="404" customFormat="1" ht="25.5" customHeight="1">
      <c r="A102" s="535" t="s">
        <v>245</v>
      </c>
      <c r="B102" s="37"/>
      <c r="C102" s="92" t="s">
        <v>3907</v>
      </c>
      <c r="D102" s="26" t="s">
        <v>3816</v>
      </c>
      <c r="E102" s="96"/>
      <c r="F102" s="62">
        <v>95</v>
      </c>
      <c r="G102" s="30">
        <v>47221000848</v>
      </c>
      <c r="H102" s="29">
        <v>40511</v>
      </c>
      <c r="I102" s="29"/>
      <c r="J102" s="30"/>
      <c r="K102" s="39">
        <v>41004</v>
      </c>
      <c r="L102" s="40"/>
      <c r="M102" s="95" t="s">
        <v>1205</v>
      </c>
      <c r="N102" s="405">
        <v>80000</v>
      </c>
      <c r="O102" s="62">
        <v>1</v>
      </c>
      <c r="P102" s="40"/>
      <c r="Q102" s="15"/>
      <c r="R102" s="95"/>
      <c r="S102" s="96"/>
      <c r="T102" s="29">
        <v>41218</v>
      </c>
      <c r="U102" s="402"/>
      <c r="V102" s="402"/>
      <c r="W102" s="34">
        <v>1104</v>
      </c>
      <c r="X102" s="34">
        <v>11</v>
      </c>
      <c r="Y102" s="208"/>
      <c r="Z102" s="208"/>
      <c r="AA102" s="96" t="s">
        <v>1206</v>
      </c>
      <c r="AB102" s="239">
        <v>14</v>
      </c>
      <c r="AC102" s="731">
        <v>270000000</v>
      </c>
      <c r="AD102" s="731">
        <v>270000000</v>
      </c>
      <c r="AE102" s="96">
        <v>0</v>
      </c>
      <c r="AF102" s="96">
        <v>0</v>
      </c>
      <c r="AG102" s="63"/>
      <c r="AH102" s="97"/>
      <c r="AI102" s="97"/>
      <c r="AJ102" s="97"/>
      <c r="AK102" s="16"/>
      <c r="AL102" s="407"/>
    </row>
    <row r="103" spans="1:38" s="404" customFormat="1" ht="25.5" customHeight="1">
      <c r="A103" s="62" t="s">
        <v>245</v>
      </c>
      <c r="B103" s="37" t="s">
        <v>3076</v>
      </c>
      <c r="C103" s="421" t="s">
        <v>3802</v>
      </c>
      <c r="D103" s="26" t="s">
        <v>3817</v>
      </c>
      <c r="E103" s="96">
        <v>2500000</v>
      </c>
      <c r="F103" s="62">
        <v>96</v>
      </c>
      <c r="G103" s="30">
        <v>472043000864</v>
      </c>
      <c r="H103" s="29" t="s">
        <v>2520</v>
      </c>
      <c r="I103" s="29"/>
      <c r="J103" s="30">
        <v>8704604961</v>
      </c>
      <c r="K103" s="39">
        <v>43010</v>
      </c>
      <c r="L103" s="40">
        <v>4</v>
      </c>
      <c r="M103" s="95" t="s">
        <v>3943</v>
      </c>
      <c r="N103" s="405">
        <v>3456</v>
      </c>
      <c r="O103" s="62">
        <v>1</v>
      </c>
      <c r="P103" s="427"/>
      <c r="Q103" s="755" t="s">
        <v>7963</v>
      </c>
      <c r="R103" s="95"/>
      <c r="S103" s="96"/>
      <c r="T103" s="29"/>
      <c r="U103" s="402"/>
      <c r="V103" s="402"/>
      <c r="W103" s="34">
        <v>2819</v>
      </c>
      <c r="X103" s="34">
        <v>28</v>
      </c>
      <c r="Y103" s="208"/>
      <c r="Z103" s="208"/>
      <c r="AA103" s="96" t="s">
        <v>2460</v>
      </c>
      <c r="AB103" s="236">
        <v>3</v>
      </c>
      <c r="AC103" s="731">
        <v>7500000</v>
      </c>
      <c r="AD103" s="731">
        <v>7500000</v>
      </c>
      <c r="AE103" s="96">
        <v>36</v>
      </c>
      <c r="AF103" s="96">
        <v>34</v>
      </c>
      <c r="AG103" s="63">
        <v>1</v>
      </c>
      <c r="AH103" s="97" t="s">
        <v>6853</v>
      </c>
      <c r="AI103" s="97"/>
      <c r="AJ103" s="97"/>
      <c r="AK103" s="668" t="s">
        <v>3944</v>
      </c>
      <c r="AL103" s="538"/>
    </row>
    <row r="104" spans="1:38" s="404" customFormat="1" ht="25.5" customHeight="1">
      <c r="A104" s="62" t="s">
        <v>245</v>
      </c>
      <c r="B104" s="37" t="s">
        <v>3077</v>
      </c>
      <c r="C104" s="421" t="s">
        <v>3802</v>
      </c>
      <c r="D104" s="26" t="s">
        <v>6450</v>
      </c>
      <c r="E104" s="96">
        <v>28000000</v>
      </c>
      <c r="F104" s="62">
        <v>97</v>
      </c>
      <c r="G104" s="30">
        <v>472043000868</v>
      </c>
      <c r="H104" s="29">
        <v>40639</v>
      </c>
      <c r="I104" s="29"/>
      <c r="J104" s="30"/>
      <c r="K104" s="39">
        <v>42097</v>
      </c>
      <c r="L104" s="40"/>
      <c r="M104" s="95" t="s">
        <v>2524</v>
      </c>
      <c r="N104" s="405">
        <v>4400</v>
      </c>
      <c r="O104" s="62">
        <v>1</v>
      </c>
      <c r="P104" s="464">
        <v>1</v>
      </c>
      <c r="Q104" s="21"/>
      <c r="R104" s="95"/>
      <c r="S104" s="96"/>
      <c r="T104" s="29"/>
      <c r="U104" s="402"/>
      <c r="V104" s="402"/>
      <c r="W104" s="34">
        <v>3290</v>
      </c>
      <c r="X104" s="34">
        <v>32</v>
      </c>
      <c r="Y104" s="208"/>
      <c r="Z104" s="208"/>
      <c r="AA104" s="96" t="s">
        <v>2460</v>
      </c>
      <c r="AB104" s="236">
        <v>3</v>
      </c>
      <c r="AC104" s="731">
        <v>28000000</v>
      </c>
      <c r="AD104" s="731">
        <v>28000000</v>
      </c>
      <c r="AE104" s="96">
        <v>2661</v>
      </c>
      <c r="AF104" s="96">
        <v>2652</v>
      </c>
      <c r="AG104" s="63">
        <v>1</v>
      </c>
      <c r="AH104" s="97" t="s">
        <v>2672</v>
      </c>
      <c r="AI104" s="97" t="s">
        <v>2673</v>
      </c>
      <c r="AJ104" s="97"/>
      <c r="AK104" s="668"/>
      <c r="AL104" s="538"/>
    </row>
    <row r="105" spans="1:38" s="404" customFormat="1" ht="25.5" customHeight="1">
      <c r="A105" s="63" t="s">
        <v>245</v>
      </c>
      <c r="B105" s="37" t="s">
        <v>3615</v>
      </c>
      <c r="C105" s="421" t="s">
        <v>3802</v>
      </c>
      <c r="D105" s="26" t="s">
        <v>2537</v>
      </c>
      <c r="E105" s="96">
        <v>2800000</v>
      </c>
      <c r="F105" s="62">
        <v>98</v>
      </c>
      <c r="G105" s="30">
        <v>472043000872</v>
      </c>
      <c r="H105" s="29">
        <v>40674</v>
      </c>
      <c r="I105" s="29"/>
      <c r="J105" s="30">
        <v>1028450375</v>
      </c>
      <c r="K105" s="39">
        <v>42899</v>
      </c>
      <c r="L105" s="40">
        <v>4</v>
      </c>
      <c r="M105" s="95" t="s">
        <v>5093</v>
      </c>
      <c r="N105" s="405">
        <v>50000</v>
      </c>
      <c r="O105" s="62">
        <v>1</v>
      </c>
      <c r="P105" s="464">
        <v>1</v>
      </c>
      <c r="Q105" s="21"/>
      <c r="R105" s="95"/>
      <c r="S105" s="96"/>
      <c r="T105" s="29"/>
      <c r="U105" s="402"/>
      <c r="V105" s="402"/>
      <c r="W105" s="34">
        <v>3211</v>
      </c>
      <c r="X105" s="34">
        <v>32</v>
      </c>
      <c r="Y105" s="208"/>
      <c r="Z105" s="208"/>
      <c r="AA105" s="96" t="s">
        <v>2539</v>
      </c>
      <c r="AB105" s="239">
        <v>14</v>
      </c>
      <c r="AC105" s="731">
        <v>52000000</v>
      </c>
      <c r="AD105" s="731">
        <v>26800000</v>
      </c>
      <c r="AE105" s="96">
        <v>1988</v>
      </c>
      <c r="AF105" s="96">
        <v>1986</v>
      </c>
      <c r="AG105" s="63">
        <v>1</v>
      </c>
      <c r="AH105" s="97" t="s">
        <v>6855</v>
      </c>
      <c r="AI105" s="97"/>
      <c r="AJ105" s="97"/>
      <c r="AK105" s="668"/>
      <c r="AL105" s="538"/>
    </row>
    <row r="106" spans="1:38" s="404" customFormat="1" ht="25.5" customHeight="1">
      <c r="A106" s="63" t="s">
        <v>245</v>
      </c>
      <c r="B106" s="37" t="s">
        <v>3582</v>
      </c>
      <c r="C106" s="421" t="s">
        <v>3802</v>
      </c>
      <c r="D106" s="26" t="s">
        <v>8401</v>
      </c>
      <c r="E106" s="96">
        <v>20000000</v>
      </c>
      <c r="F106" s="62">
        <v>99</v>
      </c>
      <c r="G106" s="30">
        <v>472043000880</v>
      </c>
      <c r="H106" s="29">
        <v>40709</v>
      </c>
      <c r="I106" s="29"/>
      <c r="J106" s="30">
        <v>8755843366</v>
      </c>
      <c r="K106" s="39">
        <v>43525</v>
      </c>
      <c r="L106" s="40">
        <v>8</v>
      </c>
      <c r="M106" s="95" t="s">
        <v>2541</v>
      </c>
      <c r="N106" s="405">
        <v>33287</v>
      </c>
      <c r="O106" s="62">
        <v>1</v>
      </c>
      <c r="P106" s="427"/>
      <c r="Q106" s="20"/>
      <c r="R106" s="95"/>
      <c r="S106" s="96"/>
      <c r="T106" s="29"/>
      <c r="U106" s="402">
        <v>1</v>
      </c>
      <c r="V106" s="402"/>
      <c r="W106" s="34">
        <v>2750</v>
      </c>
      <c r="X106" s="34">
        <v>27</v>
      </c>
      <c r="Y106" s="208"/>
      <c r="Z106" s="208"/>
      <c r="AA106" s="96" t="s">
        <v>2460</v>
      </c>
      <c r="AB106" s="236">
        <v>3</v>
      </c>
      <c r="AC106" s="731">
        <v>37500000</v>
      </c>
      <c r="AD106" s="731">
        <v>19735000</v>
      </c>
      <c r="AE106" s="96">
        <v>363</v>
      </c>
      <c r="AF106" s="96">
        <v>359</v>
      </c>
      <c r="AG106" s="63">
        <v>1</v>
      </c>
      <c r="AH106" s="97" t="s">
        <v>4984</v>
      </c>
      <c r="AI106" s="97" t="s">
        <v>4985</v>
      </c>
      <c r="AJ106" s="97"/>
      <c r="AK106" s="668"/>
      <c r="AL106" s="538"/>
    </row>
    <row r="107" spans="1:38" s="404" customFormat="1" ht="25.5" customHeight="1">
      <c r="A107" s="63" t="s">
        <v>245</v>
      </c>
      <c r="B107" s="37">
        <v>3602600962</v>
      </c>
      <c r="C107" s="421" t="s">
        <v>3802</v>
      </c>
      <c r="D107" s="26" t="s">
        <v>5617</v>
      </c>
      <c r="E107" s="96">
        <v>4000000</v>
      </c>
      <c r="F107" s="62">
        <v>100</v>
      </c>
      <c r="G107" s="30">
        <v>472023000896</v>
      </c>
      <c r="H107" s="29">
        <v>40799</v>
      </c>
      <c r="I107" s="29"/>
      <c r="J107" s="30">
        <v>3200165488</v>
      </c>
      <c r="K107" s="39">
        <v>43363</v>
      </c>
      <c r="L107" s="40">
        <v>8</v>
      </c>
      <c r="M107" s="95" t="s">
        <v>3945</v>
      </c>
      <c r="N107" s="405"/>
      <c r="O107" s="62">
        <v>1</v>
      </c>
      <c r="P107" s="464">
        <v>1</v>
      </c>
      <c r="Q107" s="21"/>
      <c r="R107" s="95"/>
      <c r="S107" s="96"/>
      <c r="T107" s="29"/>
      <c r="U107" s="402"/>
      <c r="V107" s="402"/>
      <c r="W107" s="34">
        <v>3290</v>
      </c>
      <c r="X107" s="34">
        <v>32</v>
      </c>
      <c r="Y107" s="208"/>
      <c r="Z107" s="208"/>
      <c r="AA107" s="96" t="s">
        <v>2942</v>
      </c>
      <c r="AB107" s="236">
        <v>3</v>
      </c>
      <c r="AC107" s="731">
        <v>11200000</v>
      </c>
      <c r="AD107" s="731">
        <v>4304890</v>
      </c>
      <c r="AE107" s="96">
        <v>244</v>
      </c>
      <c r="AF107" s="96">
        <v>243</v>
      </c>
      <c r="AG107" s="63">
        <v>1</v>
      </c>
      <c r="AH107" s="97" t="s">
        <v>2949</v>
      </c>
      <c r="AI107" s="97" t="s">
        <v>2950</v>
      </c>
      <c r="AJ107" s="438" t="s">
        <v>5828</v>
      </c>
      <c r="AK107" s="668" t="s">
        <v>3946</v>
      </c>
      <c r="AL107" s="538"/>
    </row>
    <row r="108" spans="1:38" s="404" customFormat="1" ht="25.5" customHeight="1">
      <c r="A108" s="63" t="s">
        <v>245</v>
      </c>
      <c r="B108" s="37" t="s">
        <v>3078</v>
      </c>
      <c r="C108" s="421" t="s">
        <v>3802</v>
      </c>
      <c r="D108" s="26" t="s">
        <v>3818</v>
      </c>
      <c r="E108" s="96">
        <v>2593993</v>
      </c>
      <c r="F108" s="62">
        <v>101</v>
      </c>
      <c r="G108" s="30">
        <v>472023000902</v>
      </c>
      <c r="H108" s="29" t="s">
        <v>2707</v>
      </c>
      <c r="I108" s="30">
        <v>472043000902</v>
      </c>
      <c r="J108" s="30">
        <v>9802486436</v>
      </c>
      <c r="K108" s="39">
        <v>42863</v>
      </c>
      <c r="L108" s="40">
        <v>4</v>
      </c>
      <c r="M108" s="95" t="s">
        <v>2708</v>
      </c>
      <c r="N108" s="405">
        <v>19747.400000000001</v>
      </c>
      <c r="O108" s="62">
        <v>1</v>
      </c>
      <c r="P108" s="464">
        <v>1</v>
      </c>
      <c r="Q108" s="21"/>
      <c r="R108" s="95"/>
      <c r="S108" s="96"/>
      <c r="T108" s="29"/>
      <c r="U108" s="402"/>
      <c r="V108" s="402"/>
      <c r="W108" s="34">
        <v>2790</v>
      </c>
      <c r="X108" s="34">
        <v>27</v>
      </c>
      <c r="Y108" s="208"/>
      <c r="Z108" s="208"/>
      <c r="AA108" s="96" t="s">
        <v>2709</v>
      </c>
      <c r="AB108" s="236">
        <v>3</v>
      </c>
      <c r="AC108" s="731">
        <v>33993993</v>
      </c>
      <c r="AD108" s="731">
        <v>32193433</v>
      </c>
      <c r="AE108" s="96">
        <v>869</v>
      </c>
      <c r="AF108" s="96">
        <v>861</v>
      </c>
      <c r="AG108" s="63">
        <v>1</v>
      </c>
      <c r="AH108" s="97" t="s">
        <v>2808</v>
      </c>
      <c r="AI108" s="97" t="s">
        <v>2809</v>
      </c>
      <c r="AJ108" s="97"/>
      <c r="AK108" s="668"/>
      <c r="AL108" s="538"/>
    </row>
    <row r="109" spans="1:38" s="404" customFormat="1" ht="25.5" customHeight="1">
      <c r="A109" s="63" t="s">
        <v>245</v>
      </c>
      <c r="B109" s="37"/>
      <c r="C109" s="92" t="s">
        <v>3907</v>
      </c>
      <c r="D109" s="26" t="s">
        <v>2714</v>
      </c>
      <c r="E109" s="96"/>
      <c r="F109" s="62">
        <v>102</v>
      </c>
      <c r="G109" s="30">
        <v>47221000903</v>
      </c>
      <c r="H109" s="29">
        <v>40848</v>
      </c>
      <c r="I109" s="29"/>
      <c r="J109" s="30"/>
      <c r="K109" s="39">
        <v>41369</v>
      </c>
      <c r="L109" s="40"/>
      <c r="M109" s="95" t="s">
        <v>2713</v>
      </c>
      <c r="N109" s="405">
        <v>19688.09</v>
      </c>
      <c r="O109" s="62">
        <v>1</v>
      </c>
      <c r="P109" s="427"/>
      <c r="Q109" s="41"/>
      <c r="R109" s="95"/>
      <c r="S109" s="96"/>
      <c r="T109" s="29"/>
      <c r="U109" s="402"/>
      <c r="V109" s="402"/>
      <c r="W109" s="34">
        <v>1104</v>
      </c>
      <c r="X109" s="34">
        <v>11</v>
      </c>
      <c r="Y109" s="208"/>
      <c r="Z109" s="208"/>
      <c r="AA109" s="96" t="s">
        <v>2539</v>
      </c>
      <c r="AB109" s="239">
        <v>14</v>
      </c>
      <c r="AC109" s="731">
        <v>56000000</v>
      </c>
      <c r="AD109" s="731">
        <v>56000000</v>
      </c>
      <c r="AE109" s="96">
        <v>0</v>
      </c>
      <c r="AF109" s="96">
        <v>0</v>
      </c>
      <c r="AG109" s="63"/>
      <c r="AH109" s="97"/>
      <c r="AI109" s="97"/>
      <c r="AJ109" s="97"/>
      <c r="AK109" s="668"/>
      <c r="AL109" s="538"/>
    </row>
    <row r="110" spans="1:38" s="404" customFormat="1" ht="25.5" customHeight="1">
      <c r="A110" s="63" t="s">
        <v>245</v>
      </c>
      <c r="B110" s="37">
        <v>3602707401</v>
      </c>
      <c r="C110" s="421" t="s">
        <v>3802</v>
      </c>
      <c r="D110" s="26" t="s">
        <v>2796</v>
      </c>
      <c r="E110" s="96">
        <v>4650000</v>
      </c>
      <c r="F110" s="62">
        <v>103</v>
      </c>
      <c r="G110" s="30">
        <v>472043000913</v>
      </c>
      <c r="H110" s="29">
        <v>40912</v>
      </c>
      <c r="I110" s="29"/>
      <c r="J110" s="30">
        <v>2134365876</v>
      </c>
      <c r="K110" s="39">
        <v>43340</v>
      </c>
      <c r="L110" s="40">
        <v>5</v>
      </c>
      <c r="M110" s="95" t="s">
        <v>3947</v>
      </c>
      <c r="N110" s="405">
        <v>2691.2</v>
      </c>
      <c r="O110" s="62">
        <v>1</v>
      </c>
      <c r="P110" s="427"/>
      <c r="Q110" s="755" t="s">
        <v>7967</v>
      </c>
      <c r="R110" s="95"/>
      <c r="S110" s="96"/>
      <c r="T110" s="29"/>
      <c r="U110" s="402">
        <v>1</v>
      </c>
      <c r="V110" s="402">
        <v>3</v>
      </c>
      <c r="W110" s="34">
        <v>2023</v>
      </c>
      <c r="X110" s="34">
        <v>20</v>
      </c>
      <c r="Y110" s="208"/>
      <c r="Z110" s="208"/>
      <c r="AA110" s="96" t="s">
        <v>121</v>
      </c>
      <c r="AB110" s="236">
        <v>7</v>
      </c>
      <c r="AC110" s="731">
        <v>7650000</v>
      </c>
      <c r="AD110" s="731">
        <v>5750000</v>
      </c>
      <c r="AE110" s="96">
        <v>131</v>
      </c>
      <c r="AF110" s="96">
        <v>130</v>
      </c>
      <c r="AG110" s="63">
        <v>1</v>
      </c>
      <c r="AH110" s="97" t="s">
        <v>4359</v>
      </c>
      <c r="AI110" s="97" t="s">
        <v>969</v>
      </c>
      <c r="AJ110" s="97"/>
      <c r="AK110" s="668" t="s">
        <v>3948</v>
      </c>
      <c r="AL110" s="538"/>
    </row>
    <row r="111" spans="1:38" s="404" customFormat="1" ht="25.5" customHeight="1">
      <c r="A111" s="63" t="s">
        <v>245</v>
      </c>
      <c r="B111" s="37" t="s">
        <v>3593</v>
      </c>
      <c r="C111" s="421" t="s">
        <v>3802</v>
      </c>
      <c r="D111" s="266" t="s">
        <v>8640</v>
      </c>
      <c r="E111" s="96">
        <v>20139000</v>
      </c>
      <c r="F111" s="62">
        <v>104</v>
      </c>
      <c r="G111" s="30">
        <v>472043000914</v>
      </c>
      <c r="H111" s="29">
        <v>40912</v>
      </c>
      <c r="I111" s="29"/>
      <c r="J111" s="30">
        <v>5434345185</v>
      </c>
      <c r="K111" s="39">
        <v>43635</v>
      </c>
      <c r="L111" s="40">
        <v>11</v>
      </c>
      <c r="M111" s="95" t="s">
        <v>2797</v>
      </c>
      <c r="N111" s="405">
        <v>15150.3</v>
      </c>
      <c r="O111" s="62">
        <v>1</v>
      </c>
      <c r="P111" s="427"/>
      <c r="Q111" s="20"/>
      <c r="R111" s="95"/>
      <c r="S111" s="96"/>
      <c r="T111" s="29"/>
      <c r="U111" s="402">
        <v>1</v>
      </c>
      <c r="V111" s="402">
        <v>3</v>
      </c>
      <c r="W111" s="34">
        <v>1075</v>
      </c>
      <c r="X111" s="34">
        <v>10</v>
      </c>
      <c r="Y111" s="208"/>
      <c r="Z111" s="208"/>
      <c r="AA111" s="96" t="s">
        <v>2460</v>
      </c>
      <c r="AB111" s="236">
        <v>3</v>
      </c>
      <c r="AC111" s="731">
        <v>20139000</v>
      </c>
      <c r="AD111" s="731">
        <v>20139000</v>
      </c>
      <c r="AE111" s="96">
        <v>57</v>
      </c>
      <c r="AF111" s="96">
        <v>53</v>
      </c>
      <c r="AG111" s="63"/>
      <c r="AH111" s="97" t="s">
        <v>3689</v>
      </c>
      <c r="AI111" s="97" t="s">
        <v>3676</v>
      </c>
      <c r="AJ111" s="97"/>
      <c r="AK111" s="668"/>
      <c r="AL111" s="538"/>
    </row>
    <row r="112" spans="1:38" s="404" customFormat="1" ht="25.5" customHeight="1">
      <c r="A112" s="63" t="s">
        <v>245</v>
      </c>
      <c r="B112" s="37" t="s">
        <v>6019</v>
      </c>
      <c r="C112" s="92" t="s">
        <v>4074</v>
      </c>
      <c r="D112" s="26" t="s">
        <v>6008</v>
      </c>
      <c r="E112" s="96"/>
      <c r="F112" s="62">
        <v>105</v>
      </c>
      <c r="G112" s="30">
        <v>47211000919</v>
      </c>
      <c r="H112" s="29">
        <v>40948</v>
      </c>
      <c r="I112" s="29"/>
      <c r="J112" s="30">
        <v>7628054023</v>
      </c>
      <c r="K112" s="39">
        <v>42691</v>
      </c>
      <c r="L112" s="40">
        <v>2</v>
      </c>
      <c r="M112" s="95" t="s">
        <v>6710</v>
      </c>
      <c r="N112" s="405">
        <v>19584.71</v>
      </c>
      <c r="O112" s="62">
        <v>1</v>
      </c>
      <c r="P112" s="427"/>
      <c r="Q112" s="41"/>
      <c r="R112" s="95" t="s">
        <v>4075</v>
      </c>
      <c r="S112" s="96"/>
      <c r="T112" s="29"/>
      <c r="U112" s="402"/>
      <c r="V112" s="402"/>
      <c r="W112" s="34">
        <v>1104</v>
      </c>
      <c r="X112" s="34">
        <v>11</v>
      </c>
      <c r="Y112" s="208"/>
      <c r="Z112" s="208"/>
      <c r="AA112" s="96" t="s">
        <v>2467</v>
      </c>
      <c r="AB112" s="239">
        <v>18</v>
      </c>
      <c r="AC112" s="731">
        <v>100000000</v>
      </c>
      <c r="AD112" s="731">
        <v>57412000</v>
      </c>
      <c r="AE112" s="96">
        <v>427</v>
      </c>
      <c r="AF112" s="96">
        <v>427</v>
      </c>
      <c r="AG112" s="63">
        <v>1</v>
      </c>
      <c r="AH112" s="97" t="s">
        <v>6711</v>
      </c>
      <c r="AI112" s="97"/>
      <c r="AJ112" s="97"/>
      <c r="AK112" s="668" t="s">
        <v>6708</v>
      </c>
      <c r="AL112" s="538"/>
    </row>
    <row r="113" spans="1:38" s="404" customFormat="1" ht="25.5" customHeight="1">
      <c r="A113" s="63" t="s">
        <v>245</v>
      </c>
      <c r="B113" s="37" t="s">
        <v>3589</v>
      </c>
      <c r="C113" s="421" t="s">
        <v>3802</v>
      </c>
      <c r="D113" s="26" t="s">
        <v>6451</v>
      </c>
      <c r="E113" s="96">
        <v>400000</v>
      </c>
      <c r="F113" s="62">
        <v>106</v>
      </c>
      <c r="G113" s="30">
        <v>472043000936</v>
      </c>
      <c r="H113" s="29">
        <v>41018</v>
      </c>
      <c r="I113" s="29"/>
      <c r="J113" s="30">
        <v>8755574465</v>
      </c>
      <c r="K113" s="39">
        <v>42907</v>
      </c>
      <c r="L113" s="40">
        <v>7</v>
      </c>
      <c r="M113" s="95" t="s">
        <v>2865</v>
      </c>
      <c r="N113" s="405">
        <v>3328</v>
      </c>
      <c r="O113" s="62">
        <v>1</v>
      </c>
      <c r="P113" s="427"/>
      <c r="Q113" s="20"/>
      <c r="R113" s="95"/>
      <c r="S113" s="96"/>
      <c r="T113" s="29"/>
      <c r="U113" s="402">
        <v>1</v>
      </c>
      <c r="V113" s="402">
        <v>3</v>
      </c>
      <c r="W113" s="34">
        <v>2220</v>
      </c>
      <c r="X113" s="34">
        <v>22</v>
      </c>
      <c r="Y113" s="208"/>
      <c r="Z113" s="208"/>
      <c r="AA113" s="96" t="s">
        <v>2460</v>
      </c>
      <c r="AB113" s="236">
        <v>3</v>
      </c>
      <c r="AC113" s="731">
        <v>7000000</v>
      </c>
      <c r="AD113" s="731">
        <v>4000000</v>
      </c>
      <c r="AE113" s="96">
        <v>93</v>
      </c>
      <c r="AF113" s="96">
        <v>92</v>
      </c>
      <c r="AG113" s="63"/>
      <c r="AH113" s="97" t="s">
        <v>4374</v>
      </c>
      <c r="AI113" s="97"/>
      <c r="AJ113" s="97"/>
      <c r="AK113" s="668"/>
      <c r="AL113" s="538"/>
    </row>
    <row r="114" spans="1:38" s="404" customFormat="1" ht="25.5" customHeight="1">
      <c r="A114" s="63" t="s">
        <v>245</v>
      </c>
      <c r="B114" s="37" t="s">
        <v>3553</v>
      </c>
      <c r="C114" s="421" t="s">
        <v>3802</v>
      </c>
      <c r="D114" s="26" t="s">
        <v>4384</v>
      </c>
      <c r="E114" s="96">
        <v>4796163</v>
      </c>
      <c r="F114" s="62">
        <v>107</v>
      </c>
      <c r="G114" s="30">
        <v>472043000940</v>
      </c>
      <c r="H114" s="29">
        <v>41187</v>
      </c>
      <c r="I114" s="29"/>
      <c r="J114" s="30"/>
      <c r="K114" s="39">
        <v>41939</v>
      </c>
      <c r="L114" s="40"/>
      <c r="M114" s="95" t="s">
        <v>2877</v>
      </c>
      <c r="N114" s="405">
        <v>4894.5</v>
      </c>
      <c r="O114" s="62">
        <v>1</v>
      </c>
      <c r="P114" s="427"/>
      <c r="Q114" s="20"/>
      <c r="R114" s="95"/>
      <c r="S114" s="96"/>
      <c r="T114" s="29" t="s">
        <v>4129</v>
      </c>
      <c r="U114" s="402">
        <v>1</v>
      </c>
      <c r="V114" s="402">
        <v>3</v>
      </c>
      <c r="W114" s="34">
        <v>2630</v>
      </c>
      <c r="X114" s="34">
        <v>26</v>
      </c>
      <c r="Y114" s="208"/>
      <c r="Z114" s="208"/>
      <c r="AA114" s="96" t="s">
        <v>2460</v>
      </c>
      <c r="AB114" s="236">
        <v>3</v>
      </c>
      <c r="AC114" s="731">
        <v>5875300</v>
      </c>
      <c r="AD114" s="731">
        <v>5875300</v>
      </c>
      <c r="AE114" s="96">
        <v>184</v>
      </c>
      <c r="AF114" s="96">
        <v>181</v>
      </c>
      <c r="AG114" s="63">
        <v>1</v>
      </c>
      <c r="AH114" s="97" t="s">
        <v>4128</v>
      </c>
      <c r="AI114" s="97" t="s">
        <v>4127</v>
      </c>
      <c r="AJ114" s="97"/>
      <c r="AK114" s="668"/>
      <c r="AL114" s="538"/>
    </row>
    <row r="115" spans="1:38" s="404" customFormat="1" ht="25.5" customHeight="1">
      <c r="A115" s="63" t="s">
        <v>245</v>
      </c>
      <c r="B115" s="37" t="s">
        <v>3614</v>
      </c>
      <c r="C115" s="92" t="s">
        <v>3802</v>
      </c>
      <c r="D115" s="26" t="s">
        <v>5432</v>
      </c>
      <c r="E115" s="96">
        <v>800000</v>
      </c>
      <c r="F115" s="62">
        <v>108</v>
      </c>
      <c r="G115" s="30">
        <v>472043000941</v>
      </c>
      <c r="H115" s="29" t="s">
        <v>2878</v>
      </c>
      <c r="I115" s="30">
        <v>472023000941</v>
      </c>
      <c r="J115" s="30">
        <v>6530825814</v>
      </c>
      <c r="K115" s="39">
        <v>42550</v>
      </c>
      <c r="L115" s="40">
        <v>3</v>
      </c>
      <c r="M115" s="95" t="s">
        <v>2879</v>
      </c>
      <c r="N115" s="405">
        <v>2686.5</v>
      </c>
      <c r="O115" s="62">
        <v>1</v>
      </c>
      <c r="P115" s="427"/>
      <c r="Q115" s="41"/>
      <c r="R115" s="95"/>
      <c r="S115" s="96"/>
      <c r="T115" s="29" t="s">
        <v>4130</v>
      </c>
      <c r="U115" s="402">
        <v>1</v>
      </c>
      <c r="V115" s="402">
        <v>3</v>
      </c>
      <c r="W115" s="34">
        <v>2220</v>
      </c>
      <c r="X115" s="34">
        <v>22</v>
      </c>
      <c r="Y115" s="208"/>
      <c r="Z115" s="208"/>
      <c r="AA115" s="96" t="s">
        <v>2460</v>
      </c>
      <c r="AB115" s="236">
        <v>3</v>
      </c>
      <c r="AC115" s="731">
        <v>2600000</v>
      </c>
      <c r="AD115" s="731">
        <v>1770000</v>
      </c>
      <c r="AE115" s="96">
        <v>55</v>
      </c>
      <c r="AF115" s="96">
        <v>54</v>
      </c>
      <c r="AG115" s="63"/>
      <c r="AH115" s="97" t="s">
        <v>3786</v>
      </c>
      <c r="AI115" s="97"/>
      <c r="AJ115" s="97"/>
      <c r="AK115" s="668"/>
      <c r="AL115" s="538"/>
    </row>
    <row r="116" spans="1:38" s="404" customFormat="1" ht="25.5" customHeight="1">
      <c r="A116" s="63" t="s">
        <v>245</v>
      </c>
      <c r="B116" s="37">
        <v>3602938342</v>
      </c>
      <c r="C116" s="421" t="s">
        <v>3802</v>
      </c>
      <c r="D116" s="26" t="s">
        <v>2938</v>
      </c>
      <c r="E116" s="96">
        <v>2200000</v>
      </c>
      <c r="F116" s="62">
        <v>109</v>
      </c>
      <c r="G116" s="30">
        <v>472043000965</v>
      </c>
      <c r="H116" s="29">
        <v>41183</v>
      </c>
      <c r="I116" s="29"/>
      <c r="J116" s="30">
        <v>6558652732</v>
      </c>
      <c r="K116" s="39">
        <v>43462</v>
      </c>
      <c r="L116" s="40">
        <v>6</v>
      </c>
      <c r="M116" s="95" t="s">
        <v>2937</v>
      </c>
      <c r="N116" s="405"/>
      <c r="O116" s="62">
        <v>1</v>
      </c>
      <c r="P116" s="427"/>
      <c r="Q116" s="20"/>
      <c r="R116" s="95"/>
      <c r="S116" s="96"/>
      <c r="T116" s="29"/>
      <c r="U116" s="402"/>
      <c r="V116" s="402"/>
      <c r="W116" s="34">
        <v>2431</v>
      </c>
      <c r="X116" s="34">
        <v>24</v>
      </c>
      <c r="Y116" s="96" t="s">
        <v>6167</v>
      </c>
      <c r="Z116" s="208"/>
      <c r="AA116" s="96" t="s">
        <v>2939</v>
      </c>
      <c r="AB116" s="236">
        <v>7</v>
      </c>
      <c r="AC116" s="731">
        <v>8000000</v>
      </c>
      <c r="AD116" s="731">
        <v>6587840</v>
      </c>
      <c r="AE116" s="96">
        <v>53</v>
      </c>
      <c r="AF116" s="96">
        <v>52</v>
      </c>
      <c r="AG116" s="63">
        <v>1</v>
      </c>
      <c r="AH116" s="97" t="s">
        <v>3637</v>
      </c>
      <c r="AI116" s="97" t="s">
        <v>3638</v>
      </c>
      <c r="AJ116" s="438" t="s">
        <v>5905</v>
      </c>
      <c r="AK116" s="668" t="s">
        <v>6689</v>
      </c>
      <c r="AL116" s="538"/>
    </row>
    <row r="117" spans="1:38" s="404" customFormat="1" ht="25.5" customHeight="1">
      <c r="A117" s="63" t="s">
        <v>245</v>
      </c>
      <c r="B117" s="37">
        <v>3602978585</v>
      </c>
      <c r="C117" s="421" t="s">
        <v>3802</v>
      </c>
      <c r="D117" s="26" t="s">
        <v>2961</v>
      </c>
      <c r="E117" s="96">
        <v>830000</v>
      </c>
      <c r="F117" s="62">
        <v>110</v>
      </c>
      <c r="G117" s="30">
        <v>472043000974</v>
      </c>
      <c r="H117" s="29">
        <v>41229</v>
      </c>
      <c r="I117" s="29"/>
      <c r="J117" s="30">
        <v>5460808033</v>
      </c>
      <c r="K117" s="39">
        <v>42258</v>
      </c>
      <c r="L117" s="40"/>
      <c r="M117" s="95" t="s">
        <v>3949</v>
      </c>
      <c r="N117" s="405">
        <v>1281.5999999999999</v>
      </c>
      <c r="O117" s="62">
        <v>1</v>
      </c>
      <c r="P117" s="427"/>
      <c r="Q117" s="20"/>
      <c r="R117" s="95"/>
      <c r="S117" s="96"/>
      <c r="T117" s="29">
        <v>41609</v>
      </c>
      <c r="U117" s="402"/>
      <c r="V117" s="402"/>
      <c r="W117" s="34">
        <v>1410</v>
      </c>
      <c r="X117" s="34">
        <v>14</v>
      </c>
      <c r="Y117" s="208"/>
      <c r="Z117" s="208"/>
      <c r="AA117" s="96" t="s">
        <v>2460</v>
      </c>
      <c r="AB117" s="236">
        <v>3</v>
      </c>
      <c r="AC117" s="731">
        <v>1500000</v>
      </c>
      <c r="AD117" s="731">
        <v>1500000</v>
      </c>
      <c r="AE117" s="96">
        <v>38</v>
      </c>
      <c r="AF117" s="96">
        <v>38</v>
      </c>
      <c r="AG117" s="63">
        <v>1</v>
      </c>
      <c r="AH117" s="97" t="s">
        <v>3784</v>
      </c>
      <c r="AI117" s="97" t="s">
        <v>3785</v>
      </c>
      <c r="AJ117" s="438" t="s">
        <v>5879</v>
      </c>
      <c r="AK117" s="668" t="s">
        <v>3950</v>
      </c>
      <c r="AL117" s="538"/>
    </row>
    <row r="118" spans="1:38" s="404" customFormat="1" ht="25.5" customHeight="1">
      <c r="A118" s="63" t="s">
        <v>245</v>
      </c>
      <c r="B118" s="37">
        <v>3603050447</v>
      </c>
      <c r="C118" s="421" t="s">
        <v>3802</v>
      </c>
      <c r="D118" s="26" t="s">
        <v>6452</v>
      </c>
      <c r="E118" s="96">
        <v>7000000</v>
      </c>
      <c r="F118" s="62">
        <v>111</v>
      </c>
      <c r="G118" s="30">
        <v>472023001009</v>
      </c>
      <c r="H118" s="29">
        <v>41368</v>
      </c>
      <c r="I118" s="29"/>
      <c r="J118" s="30">
        <v>5477838341</v>
      </c>
      <c r="K118" s="39">
        <v>43444</v>
      </c>
      <c r="L118" s="40">
        <v>7</v>
      </c>
      <c r="M118" s="95" t="s">
        <v>3671</v>
      </c>
      <c r="N118" s="405">
        <v>2407.52</v>
      </c>
      <c r="O118" s="62">
        <v>1</v>
      </c>
      <c r="P118" s="464">
        <v>1</v>
      </c>
      <c r="Q118" s="21"/>
      <c r="R118" s="95"/>
      <c r="S118" s="96"/>
      <c r="T118" s="29"/>
      <c r="U118" s="402">
        <v>1</v>
      </c>
      <c r="V118" s="402">
        <v>3</v>
      </c>
      <c r="W118" s="34">
        <v>2220</v>
      </c>
      <c r="X118" s="34">
        <v>22</v>
      </c>
      <c r="Y118" s="208"/>
      <c r="Z118" s="208"/>
      <c r="AA118" s="96" t="s">
        <v>2460</v>
      </c>
      <c r="AB118" s="239">
        <v>3</v>
      </c>
      <c r="AC118" s="731">
        <v>20000000</v>
      </c>
      <c r="AD118" s="731">
        <v>9000000</v>
      </c>
      <c r="AE118" s="96">
        <v>93</v>
      </c>
      <c r="AF118" s="96">
        <v>90</v>
      </c>
      <c r="AG118" s="63">
        <v>1</v>
      </c>
      <c r="AH118" s="97" t="s">
        <v>3780</v>
      </c>
      <c r="AI118" s="97" t="s">
        <v>4523</v>
      </c>
      <c r="AJ118" s="97"/>
      <c r="AK118" s="668" t="s">
        <v>7248</v>
      </c>
      <c r="AL118" s="538"/>
    </row>
    <row r="119" spans="1:38" s="404" customFormat="1" ht="25.5" customHeight="1">
      <c r="A119" s="63" t="s">
        <v>245</v>
      </c>
      <c r="B119" s="439">
        <v>3603059545</v>
      </c>
      <c r="C119" s="197" t="s">
        <v>3802</v>
      </c>
      <c r="D119" s="440" t="s">
        <v>3688</v>
      </c>
      <c r="E119" s="228">
        <v>8595588.3200000003</v>
      </c>
      <c r="F119" s="62">
        <v>112</v>
      </c>
      <c r="G119" s="441">
        <v>472023001020</v>
      </c>
      <c r="H119" s="442">
        <v>41431</v>
      </c>
      <c r="I119" s="442"/>
      <c r="J119" s="30">
        <v>9880480676</v>
      </c>
      <c r="K119" s="39" t="s">
        <v>6349</v>
      </c>
      <c r="L119" s="226">
        <v>2</v>
      </c>
      <c r="M119" s="227" t="s">
        <v>3687</v>
      </c>
      <c r="N119" s="431">
        <v>32416.5</v>
      </c>
      <c r="O119" s="444">
        <v>1</v>
      </c>
      <c r="P119" s="231">
        <v>1</v>
      </c>
      <c r="Q119" s="42"/>
      <c r="R119" s="227"/>
      <c r="S119" s="228"/>
      <c r="T119" s="442">
        <v>41883</v>
      </c>
      <c r="U119" s="445"/>
      <c r="V119" s="445"/>
      <c r="W119" s="435">
        <v>1079</v>
      </c>
      <c r="X119" s="446">
        <v>10</v>
      </c>
      <c r="Y119" s="96" t="s">
        <v>6453</v>
      </c>
      <c r="Z119" s="465"/>
      <c r="AA119" s="96" t="s">
        <v>2460</v>
      </c>
      <c r="AB119" s="239">
        <v>3</v>
      </c>
      <c r="AC119" s="731">
        <v>28522532</v>
      </c>
      <c r="AD119" s="731">
        <v>21360650</v>
      </c>
      <c r="AE119" s="96">
        <v>345</v>
      </c>
      <c r="AF119" s="96">
        <v>341</v>
      </c>
      <c r="AG119" s="672">
        <v>1</v>
      </c>
      <c r="AH119" s="673" t="s">
        <v>4331</v>
      </c>
      <c r="AI119" s="673" t="s">
        <v>4330</v>
      </c>
      <c r="AJ119" s="674" t="s">
        <v>5877</v>
      </c>
      <c r="AK119" s="675"/>
      <c r="AL119" s="676"/>
    </row>
    <row r="120" spans="1:38" s="404" customFormat="1" ht="25.5" customHeight="1">
      <c r="A120" s="63" t="s">
        <v>245</v>
      </c>
      <c r="B120" s="439">
        <v>3603060678</v>
      </c>
      <c r="C120" s="197" t="s">
        <v>3802</v>
      </c>
      <c r="D120" s="440" t="s">
        <v>6454</v>
      </c>
      <c r="E120" s="228">
        <v>1000000</v>
      </c>
      <c r="F120" s="62">
        <v>113</v>
      </c>
      <c r="G120" s="441">
        <v>472043001023</v>
      </c>
      <c r="H120" s="442">
        <v>41437</v>
      </c>
      <c r="I120" s="442"/>
      <c r="J120" s="441">
        <v>9824354811</v>
      </c>
      <c r="K120" s="443">
        <v>42835</v>
      </c>
      <c r="L120" s="226">
        <v>4</v>
      </c>
      <c r="M120" s="227" t="s">
        <v>3951</v>
      </c>
      <c r="N120" s="431">
        <v>2407.52</v>
      </c>
      <c r="O120" s="444">
        <v>1</v>
      </c>
      <c r="P120" s="226"/>
      <c r="Q120" s="24"/>
      <c r="R120" s="227"/>
      <c r="S120" s="228"/>
      <c r="T120" s="442">
        <v>41821</v>
      </c>
      <c r="U120" s="445">
        <v>1</v>
      </c>
      <c r="V120" s="445">
        <v>3</v>
      </c>
      <c r="W120" s="435">
        <v>2220</v>
      </c>
      <c r="X120" s="446">
        <v>22</v>
      </c>
      <c r="Y120" s="465"/>
      <c r="Z120" s="465"/>
      <c r="AA120" s="96" t="s">
        <v>2460</v>
      </c>
      <c r="AB120" s="239">
        <v>3</v>
      </c>
      <c r="AC120" s="731">
        <v>10000000</v>
      </c>
      <c r="AD120" s="731">
        <v>6050000</v>
      </c>
      <c r="AE120" s="96">
        <v>100</v>
      </c>
      <c r="AF120" s="96">
        <v>98</v>
      </c>
      <c r="AG120" s="672">
        <v>1</v>
      </c>
      <c r="AH120" s="673" t="s">
        <v>4781</v>
      </c>
      <c r="AI120" s="673" t="s">
        <v>4969</v>
      </c>
      <c r="AJ120" s="674" t="s">
        <v>5888</v>
      </c>
      <c r="AK120" s="675" t="s">
        <v>3952</v>
      </c>
      <c r="AL120" s="676"/>
    </row>
    <row r="121" spans="1:38" s="404" customFormat="1" ht="25.5" customHeight="1">
      <c r="A121" s="63" t="s">
        <v>245</v>
      </c>
      <c r="B121" s="439"/>
      <c r="C121" s="197" t="s">
        <v>3868</v>
      </c>
      <c r="D121" s="440" t="s">
        <v>4077</v>
      </c>
      <c r="E121" s="228"/>
      <c r="F121" s="62">
        <v>114</v>
      </c>
      <c r="G121" s="441">
        <v>47212001037</v>
      </c>
      <c r="H121" s="442">
        <v>41505</v>
      </c>
      <c r="I121" s="442"/>
      <c r="J121" s="441"/>
      <c r="K121" s="443">
        <v>41641</v>
      </c>
      <c r="L121" s="226"/>
      <c r="M121" s="227" t="s">
        <v>3723</v>
      </c>
      <c r="N121" s="431">
        <v>1345.6</v>
      </c>
      <c r="O121" s="444">
        <v>1</v>
      </c>
      <c r="P121" s="226"/>
      <c r="Q121" s="24"/>
      <c r="R121" s="227" t="s">
        <v>3869</v>
      </c>
      <c r="S121" s="228"/>
      <c r="T121" s="442"/>
      <c r="U121" s="445"/>
      <c r="V121" s="445"/>
      <c r="W121" s="435">
        <v>1702</v>
      </c>
      <c r="X121" s="446">
        <v>17</v>
      </c>
      <c r="Y121" s="465"/>
      <c r="Z121" s="465"/>
      <c r="AA121" s="96" t="s">
        <v>2460</v>
      </c>
      <c r="AB121" s="239">
        <v>3</v>
      </c>
      <c r="AC121" s="731">
        <v>500000</v>
      </c>
      <c r="AD121" s="731">
        <v>500000</v>
      </c>
      <c r="AE121" s="96">
        <v>25</v>
      </c>
      <c r="AF121" s="96">
        <v>24</v>
      </c>
      <c r="AG121" s="672"/>
      <c r="AH121" s="673" t="s">
        <v>4361</v>
      </c>
      <c r="AI121" s="673"/>
      <c r="AJ121" s="673"/>
      <c r="AK121" s="675" t="s">
        <v>3870</v>
      </c>
      <c r="AL121" s="676"/>
    </row>
    <row r="122" spans="1:38" s="404" customFormat="1" ht="25.5" customHeight="1">
      <c r="A122" s="63" t="s">
        <v>245</v>
      </c>
      <c r="B122" s="37">
        <v>3603071341</v>
      </c>
      <c r="C122" s="197" t="s">
        <v>3802</v>
      </c>
      <c r="D122" s="440" t="s">
        <v>6795</v>
      </c>
      <c r="E122" s="96">
        <v>1140901</v>
      </c>
      <c r="F122" s="62">
        <v>115</v>
      </c>
      <c r="G122" s="28">
        <v>472043001034</v>
      </c>
      <c r="H122" s="29">
        <v>41494</v>
      </c>
      <c r="I122" s="29"/>
      <c r="J122" s="30">
        <v>1025720152</v>
      </c>
      <c r="K122" s="39">
        <v>43259</v>
      </c>
      <c r="L122" s="40">
        <v>3</v>
      </c>
      <c r="M122" s="95" t="s">
        <v>3953</v>
      </c>
      <c r="N122" s="405">
        <v>1345.6</v>
      </c>
      <c r="O122" s="91">
        <v>1</v>
      </c>
      <c r="P122" s="229">
        <v>1</v>
      </c>
      <c r="Q122" s="42"/>
      <c r="R122" s="95"/>
      <c r="S122" s="96"/>
      <c r="T122" s="29"/>
      <c r="U122" s="402"/>
      <c r="V122" s="402"/>
      <c r="W122" s="34">
        <v>2610</v>
      </c>
      <c r="X122" s="34">
        <v>26</v>
      </c>
      <c r="Y122" s="208"/>
      <c r="Z122" s="208"/>
      <c r="AA122" s="95" t="s">
        <v>2460</v>
      </c>
      <c r="AB122" s="236">
        <v>3</v>
      </c>
      <c r="AC122" s="731">
        <v>1901502</v>
      </c>
      <c r="AD122" s="731">
        <v>990150</v>
      </c>
      <c r="AE122" s="96">
        <v>60</v>
      </c>
      <c r="AF122" s="96">
        <v>59</v>
      </c>
      <c r="AG122" s="63">
        <v>1</v>
      </c>
      <c r="AH122" s="97" t="s">
        <v>4598</v>
      </c>
      <c r="AI122" s="97" t="s">
        <v>5434</v>
      </c>
      <c r="AJ122" s="97"/>
      <c r="AK122" s="16" t="s">
        <v>3954</v>
      </c>
      <c r="AL122" s="407"/>
    </row>
    <row r="123" spans="1:38" s="214" customFormat="1" ht="25.5" customHeight="1">
      <c r="A123" s="63" t="s">
        <v>245</v>
      </c>
      <c r="B123" s="225" t="s">
        <v>4116</v>
      </c>
      <c r="C123" s="197" t="s">
        <v>3802</v>
      </c>
      <c r="D123" s="440" t="s">
        <v>4202</v>
      </c>
      <c r="E123" s="91">
        <v>300000</v>
      </c>
      <c r="F123" s="62">
        <v>116</v>
      </c>
      <c r="G123" s="30">
        <v>472043001040</v>
      </c>
      <c r="H123" s="414">
        <v>41515</v>
      </c>
      <c r="I123" s="216"/>
      <c r="J123" s="215">
        <v>6576658058</v>
      </c>
      <c r="K123" s="217">
        <v>42480</v>
      </c>
      <c r="L123" s="40">
        <v>3</v>
      </c>
      <c r="M123" s="399" t="s">
        <v>4064</v>
      </c>
      <c r="N123" s="91">
        <v>8000</v>
      </c>
      <c r="O123" s="91">
        <v>1</v>
      </c>
      <c r="P123" s="40"/>
      <c r="Q123" s="16"/>
      <c r="R123" s="227"/>
      <c r="S123" s="228"/>
      <c r="T123" s="29">
        <v>41579</v>
      </c>
      <c r="U123" s="445">
        <v>1</v>
      </c>
      <c r="V123" s="445">
        <v>3</v>
      </c>
      <c r="W123" s="223">
        <v>2826</v>
      </c>
      <c r="X123" s="34">
        <v>28</v>
      </c>
      <c r="Y123" s="208"/>
      <c r="Z123" s="208"/>
      <c r="AA123" s="97" t="s">
        <v>1063</v>
      </c>
      <c r="AB123" s="97">
        <v>6</v>
      </c>
      <c r="AC123" s="731">
        <v>400000</v>
      </c>
      <c r="AD123" s="731">
        <v>400000</v>
      </c>
      <c r="AE123" s="96">
        <v>11</v>
      </c>
      <c r="AF123" s="96">
        <v>9</v>
      </c>
      <c r="AG123" s="62"/>
      <c r="AH123" s="91"/>
      <c r="AI123" s="91"/>
      <c r="AJ123" s="91"/>
      <c r="AL123" s="403"/>
    </row>
    <row r="124" spans="1:38" s="404" customFormat="1" ht="25.5" customHeight="1">
      <c r="A124" s="63" t="s">
        <v>245</v>
      </c>
      <c r="B124" s="37">
        <v>3603140002</v>
      </c>
      <c r="C124" s="92" t="s">
        <v>3802</v>
      </c>
      <c r="D124" s="440" t="s">
        <v>6455</v>
      </c>
      <c r="E124" s="96">
        <v>1650000</v>
      </c>
      <c r="F124" s="62">
        <v>117</v>
      </c>
      <c r="G124" s="28">
        <v>472023001085</v>
      </c>
      <c r="H124" s="29">
        <v>41654</v>
      </c>
      <c r="I124" s="29"/>
      <c r="J124" s="30">
        <v>1011842327</v>
      </c>
      <c r="K124" s="39">
        <v>43200</v>
      </c>
      <c r="L124" s="40">
        <v>3</v>
      </c>
      <c r="M124" s="95" t="s">
        <v>3894</v>
      </c>
      <c r="N124" s="405">
        <v>5137.8</v>
      </c>
      <c r="O124" s="444">
        <v>1</v>
      </c>
      <c r="P124" s="40"/>
      <c r="Q124" s="15"/>
      <c r="R124" s="95" t="s">
        <v>3895</v>
      </c>
      <c r="S124" s="96"/>
      <c r="T124" s="29"/>
      <c r="U124" s="402">
        <v>1</v>
      </c>
      <c r="V124" s="402">
        <v>3</v>
      </c>
      <c r="W124" s="34">
        <v>2399</v>
      </c>
      <c r="X124" s="34">
        <v>23</v>
      </c>
      <c r="Y124" s="208"/>
      <c r="Z124" s="208"/>
      <c r="AA124" s="96" t="s">
        <v>2540</v>
      </c>
      <c r="AB124" s="236">
        <v>6</v>
      </c>
      <c r="AC124" s="731">
        <v>3000000</v>
      </c>
      <c r="AD124" s="731">
        <v>3000000</v>
      </c>
      <c r="AE124" s="96">
        <v>30</v>
      </c>
      <c r="AF124" s="96">
        <v>28</v>
      </c>
      <c r="AG124" s="63"/>
      <c r="AH124" s="97" t="s">
        <v>4850</v>
      </c>
      <c r="AI124" s="97"/>
      <c r="AJ124" s="97"/>
      <c r="AK124" s="16"/>
      <c r="AL124" s="407"/>
    </row>
    <row r="125" spans="1:38" s="404" customFormat="1" ht="25.5" customHeight="1">
      <c r="A125" s="63" t="s">
        <v>245</v>
      </c>
      <c r="B125" s="37">
        <v>3603155048</v>
      </c>
      <c r="C125" s="92" t="s">
        <v>3802</v>
      </c>
      <c r="D125" s="26" t="s">
        <v>4146</v>
      </c>
      <c r="E125" s="96">
        <v>4500000</v>
      </c>
      <c r="F125" s="62">
        <v>118</v>
      </c>
      <c r="G125" s="28">
        <v>472043001101</v>
      </c>
      <c r="H125" s="29">
        <v>41705</v>
      </c>
      <c r="I125" s="29"/>
      <c r="J125" s="30">
        <v>2129512856</v>
      </c>
      <c r="K125" s="39">
        <v>43374</v>
      </c>
      <c r="L125" s="40">
        <v>1</v>
      </c>
      <c r="M125" s="95" t="s">
        <v>4145</v>
      </c>
      <c r="N125" s="405">
        <v>3219</v>
      </c>
      <c r="O125" s="444">
        <v>1</v>
      </c>
      <c r="P125" s="229">
        <v>1</v>
      </c>
      <c r="Q125" s="17"/>
      <c r="R125" s="95" t="s">
        <v>4147</v>
      </c>
      <c r="S125" s="96"/>
      <c r="T125" s="29"/>
      <c r="U125" s="402"/>
      <c r="V125" s="402"/>
      <c r="W125" s="34">
        <v>1430</v>
      </c>
      <c r="X125" s="34">
        <v>14</v>
      </c>
      <c r="Y125" s="208"/>
      <c r="Z125" s="208"/>
      <c r="AA125" s="96" t="s">
        <v>4148</v>
      </c>
      <c r="AB125" s="236">
        <v>41</v>
      </c>
      <c r="AC125" s="731">
        <v>10000000</v>
      </c>
      <c r="AD125" s="731">
        <v>10000000</v>
      </c>
      <c r="AE125" s="96">
        <v>242</v>
      </c>
      <c r="AF125" s="96">
        <v>236</v>
      </c>
      <c r="AG125" s="63">
        <v>1</v>
      </c>
      <c r="AH125" s="97" t="s">
        <v>4848</v>
      </c>
      <c r="AI125" s="97"/>
      <c r="AJ125" s="438" t="s">
        <v>5847</v>
      </c>
      <c r="AK125" s="16"/>
      <c r="AL125" s="407"/>
    </row>
    <row r="126" spans="1:38" s="404" customFormat="1" ht="25.5" customHeight="1">
      <c r="A126" s="63" t="s">
        <v>245</v>
      </c>
      <c r="B126" s="119" t="s">
        <v>7040</v>
      </c>
      <c r="C126" s="92" t="s">
        <v>4248</v>
      </c>
      <c r="D126" s="26" t="s">
        <v>4249</v>
      </c>
      <c r="E126" s="96"/>
      <c r="F126" s="62">
        <v>119</v>
      </c>
      <c r="G126" s="28">
        <v>47212001124</v>
      </c>
      <c r="H126" s="29">
        <v>41795</v>
      </c>
      <c r="I126" s="29"/>
      <c r="J126" s="30">
        <v>7631547787</v>
      </c>
      <c r="K126" s="39">
        <v>43340</v>
      </c>
      <c r="L126" s="40">
        <v>3</v>
      </c>
      <c r="M126" s="95" t="s">
        <v>4250</v>
      </c>
      <c r="N126" s="405">
        <v>27766.6</v>
      </c>
      <c r="O126" s="91">
        <v>1</v>
      </c>
      <c r="P126" s="40"/>
      <c r="Q126" s="15"/>
      <c r="R126" s="95" t="s">
        <v>4251</v>
      </c>
      <c r="S126" s="96"/>
      <c r="T126" s="29" t="s">
        <v>4943</v>
      </c>
      <c r="U126" s="402"/>
      <c r="V126" s="402"/>
      <c r="W126" s="34">
        <v>5210</v>
      </c>
      <c r="X126" s="34">
        <v>52</v>
      </c>
      <c r="Y126" s="208"/>
      <c r="Z126" s="208"/>
      <c r="AA126" s="96" t="s">
        <v>4239</v>
      </c>
      <c r="AB126" s="236">
        <v>3</v>
      </c>
      <c r="AC126" s="731">
        <v>10000000</v>
      </c>
      <c r="AD126" s="731">
        <v>10000000</v>
      </c>
      <c r="AE126" s="96">
        <v>0</v>
      </c>
      <c r="AF126" s="96">
        <v>0</v>
      </c>
      <c r="AG126" s="63">
        <v>1</v>
      </c>
      <c r="AH126" s="97" t="s">
        <v>6779</v>
      </c>
      <c r="AI126" s="97" t="s">
        <v>6265</v>
      </c>
      <c r="AJ126" s="438" t="s">
        <v>6431</v>
      </c>
      <c r="AK126" s="16"/>
      <c r="AL126" s="407"/>
    </row>
    <row r="127" spans="1:38" s="404" customFormat="1" ht="25.5" customHeight="1">
      <c r="A127" s="63" t="s">
        <v>245</v>
      </c>
      <c r="B127" s="37">
        <v>3603199334</v>
      </c>
      <c r="C127" s="92" t="s">
        <v>3802</v>
      </c>
      <c r="D127" s="26" t="s">
        <v>4295</v>
      </c>
      <c r="E127" s="96">
        <v>10000000</v>
      </c>
      <c r="F127" s="62">
        <v>120</v>
      </c>
      <c r="G127" s="28">
        <v>472043001138</v>
      </c>
      <c r="H127" s="29">
        <v>41843</v>
      </c>
      <c r="I127" s="29"/>
      <c r="J127" s="30">
        <v>2123026785</v>
      </c>
      <c r="K127" s="39">
        <v>42772</v>
      </c>
      <c r="L127" s="40">
        <v>3</v>
      </c>
      <c r="M127" s="95" t="s">
        <v>4294</v>
      </c>
      <c r="N127" s="405">
        <v>15110</v>
      </c>
      <c r="O127" s="91">
        <v>1</v>
      </c>
      <c r="P127" s="40"/>
      <c r="Q127" s="15"/>
      <c r="R127" s="95" t="s">
        <v>4296</v>
      </c>
      <c r="S127" s="96"/>
      <c r="T127" s="29">
        <v>42326</v>
      </c>
      <c r="U127" s="402">
        <v>1</v>
      </c>
      <c r="V127" s="402">
        <v>3</v>
      </c>
      <c r="W127" s="34">
        <v>2599</v>
      </c>
      <c r="X127" s="34">
        <v>25</v>
      </c>
      <c r="Y127" s="208"/>
      <c r="Z127" s="208"/>
      <c r="AA127" s="96" t="s">
        <v>2460</v>
      </c>
      <c r="AB127" s="236">
        <v>3</v>
      </c>
      <c r="AC127" s="731">
        <v>20000000</v>
      </c>
      <c r="AD127" s="731">
        <v>14000000</v>
      </c>
      <c r="AE127" s="96">
        <v>76</v>
      </c>
      <c r="AF127" s="96">
        <v>73</v>
      </c>
      <c r="AG127" s="63"/>
      <c r="AH127" s="97" t="s">
        <v>4893</v>
      </c>
      <c r="AI127" s="97"/>
      <c r="AJ127" s="97"/>
      <c r="AK127" s="16"/>
      <c r="AL127" s="407"/>
    </row>
    <row r="128" spans="1:38" s="404" customFormat="1" ht="25.5" customHeight="1">
      <c r="A128" s="63" t="s">
        <v>245</v>
      </c>
      <c r="B128" s="37">
        <v>3603201304</v>
      </c>
      <c r="C128" s="92" t="s">
        <v>3802</v>
      </c>
      <c r="D128" s="26" t="s">
        <v>5695</v>
      </c>
      <c r="E128" s="96">
        <v>400000</v>
      </c>
      <c r="F128" s="62">
        <v>121</v>
      </c>
      <c r="G128" s="28">
        <v>472023001141</v>
      </c>
      <c r="H128" s="29">
        <v>41851</v>
      </c>
      <c r="I128" s="29"/>
      <c r="J128" s="30">
        <v>2111126283</v>
      </c>
      <c r="K128" s="39">
        <v>43200</v>
      </c>
      <c r="L128" s="40">
        <v>2</v>
      </c>
      <c r="M128" s="95" t="s">
        <v>4299</v>
      </c>
      <c r="N128" s="405"/>
      <c r="O128" s="91">
        <v>1</v>
      </c>
      <c r="P128" s="40"/>
      <c r="Q128" s="755" t="s">
        <v>7965</v>
      </c>
      <c r="R128" s="95" t="s">
        <v>4301</v>
      </c>
      <c r="S128" s="96"/>
      <c r="T128" s="29"/>
      <c r="U128" s="402"/>
      <c r="V128" s="402">
        <v>3</v>
      </c>
      <c r="W128" s="34">
        <v>2610</v>
      </c>
      <c r="X128" s="34">
        <v>26</v>
      </c>
      <c r="Y128" s="208"/>
      <c r="Z128" s="208"/>
      <c r="AA128" s="96" t="s">
        <v>2459</v>
      </c>
      <c r="AB128" s="236">
        <v>5</v>
      </c>
      <c r="AC128" s="731">
        <v>600000</v>
      </c>
      <c r="AD128" s="731">
        <v>530000</v>
      </c>
      <c r="AE128" s="96">
        <v>25</v>
      </c>
      <c r="AF128" s="96">
        <v>24</v>
      </c>
      <c r="AG128" s="63">
        <v>1</v>
      </c>
      <c r="AH128" s="97" t="s">
        <v>4590</v>
      </c>
      <c r="AI128" s="97" t="s">
        <v>4591</v>
      </c>
      <c r="AJ128" s="97"/>
      <c r="AK128" s="16" t="s">
        <v>4300</v>
      </c>
      <c r="AL128" s="407"/>
    </row>
    <row r="129" spans="1:38" s="35" customFormat="1" ht="25.5" customHeight="1">
      <c r="A129" s="63" t="s">
        <v>245</v>
      </c>
      <c r="B129" s="37" t="s">
        <v>3434</v>
      </c>
      <c r="C129" s="92" t="s">
        <v>3802</v>
      </c>
      <c r="D129" s="451" t="s">
        <v>4307</v>
      </c>
      <c r="E129" s="96">
        <v>700000</v>
      </c>
      <c r="F129" s="62">
        <v>122</v>
      </c>
      <c r="G129" s="30" t="s">
        <v>2034</v>
      </c>
      <c r="H129" s="29">
        <v>38378</v>
      </c>
      <c r="I129" s="30">
        <v>472023000687</v>
      </c>
      <c r="J129" s="30">
        <v>1006251861</v>
      </c>
      <c r="K129" s="39">
        <v>43340</v>
      </c>
      <c r="L129" s="40">
        <v>8</v>
      </c>
      <c r="M129" s="450" t="s">
        <v>2035</v>
      </c>
      <c r="N129" s="405">
        <v>2000</v>
      </c>
      <c r="O129" s="91">
        <v>1</v>
      </c>
      <c r="P129" s="454">
        <v>3</v>
      </c>
      <c r="Q129" s="43"/>
      <c r="R129" s="95"/>
      <c r="S129" s="96"/>
      <c r="T129" s="29"/>
      <c r="U129" s="467"/>
      <c r="V129" s="467"/>
      <c r="W129" s="34">
        <v>6910</v>
      </c>
      <c r="X129" s="34">
        <v>69</v>
      </c>
      <c r="Y129" s="208"/>
      <c r="Z129" s="208"/>
      <c r="AA129" s="460" t="s">
        <v>2036</v>
      </c>
      <c r="AB129" s="478">
        <v>6</v>
      </c>
      <c r="AC129" s="731">
        <v>1750000</v>
      </c>
      <c r="AD129" s="731">
        <v>1700000</v>
      </c>
      <c r="AE129" s="96">
        <v>2</v>
      </c>
      <c r="AF129" s="96">
        <v>1</v>
      </c>
      <c r="AG129" s="62"/>
      <c r="AH129" s="91" t="s">
        <v>7755</v>
      </c>
      <c r="AI129" s="91" t="s">
        <v>2866</v>
      </c>
      <c r="AJ129" s="91"/>
      <c r="AK129" s="201"/>
      <c r="AL129" s="554"/>
    </row>
    <row r="130" spans="1:38" s="404" customFormat="1" ht="25.5" customHeight="1">
      <c r="A130" s="63" t="s">
        <v>245</v>
      </c>
      <c r="B130" s="37"/>
      <c r="C130" s="92" t="s">
        <v>3802</v>
      </c>
      <c r="D130" s="451" t="s">
        <v>4396</v>
      </c>
      <c r="E130" s="96">
        <v>300000</v>
      </c>
      <c r="F130" s="62">
        <v>123</v>
      </c>
      <c r="G130" s="30">
        <v>472043001174</v>
      </c>
      <c r="H130" s="29">
        <v>41863</v>
      </c>
      <c r="I130" s="29"/>
      <c r="J130" s="30"/>
      <c r="K130" s="39" t="s">
        <v>879</v>
      </c>
      <c r="L130" s="40"/>
      <c r="M130" s="450" t="s">
        <v>4395</v>
      </c>
      <c r="N130" s="405">
        <v>3430</v>
      </c>
      <c r="O130" s="91">
        <v>4</v>
      </c>
      <c r="P130" s="40"/>
      <c r="Q130" s="15"/>
      <c r="R130" s="95" t="s">
        <v>4377</v>
      </c>
      <c r="S130" s="96" t="s">
        <v>4934</v>
      </c>
      <c r="T130" s="29"/>
      <c r="U130" s="402"/>
      <c r="V130" s="402"/>
      <c r="W130" s="34">
        <v>2220</v>
      </c>
      <c r="X130" s="34">
        <v>22</v>
      </c>
      <c r="Y130" s="208"/>
      <c r="Z130" s="208"/>
      <c r="AA130" s="96" t="s">
        <v>2461</v>
      </c>
      <c r="AB130" s="239">
        <v>6</v>
      </c>
      <c r="AC130" s="731">
        <v>300000</v>
      </c>
      <c r="AD130" s="731">
        <v>0</v>
      </c>
      <c r="AE130" s="96"/>
      <c r="AF130" s="96"/>
      <c r="AG130" s="63"/>
      <c r="AH130" s="97"/>
      <c r="AI130" s="97"/>
      <c r="AJ130" s="97"/>
      <c r="AK130" s="16"/>
      <c r="AL130" s="407"/>
    </row>
    <row r="131" spans="1:38" s="404" customFormat="1" ht="25.5" customHeight="1">
      <c r="A131" s="63" t="s">
        <v>245</v>
      </c>
      <c r="B131" s="37">
        <v>3603236667</v>
      </c>
      <c r="C131" s="92" t="s">
        <v>3802</v>
      </c>
      <c r="D131" s="451" t="s">
        <v>5559</v>
      </c>
      <c r="E131" s="96">
        <v>1800000</v>
      </c>
      <c r="F131" s="62">
        <v>124</v>
      </c>
      <c r="G131" s="30">
        <v>472043001180</v>
      </c>
      <c r="H131" s="29">
        <v>41985</v>
      </c>
      <c r="I131" s="29"/>
      <c r="J131" s="30">
        <v>8773066358</v>
      </c>
      <c r="K131" s="39">
        <v>43109</v>
      </c>
      <c r="L131" s="40">
        <v>6</v>
      </c>
      <c r="M131" s="450" t="s">
        <v>4403</v>
      </c>
      <c r="N131" s="405">
        <v>2565</v>
      </c>
      <c r="O131" s="62">
        <v>1</v>
      </c>
      <c r="P131" s="229">
        <v>1</v>
      </c>
      <c r="Q131" s="755" t="s">
        <v>7966</v>
      </c>
      <c r="R131" s="95">
        <v>50</v>
      </c>
      <c r="S131" s="96"/>
      <c r="T131" s="29">
        <v>42248</v>
      </c>
      <c r="U131" s="402"/>
      <c r="V131" s="402">
        <v>1</v>
      </c>
      <c r="W131" s="34">
        <v>2790</v>
      </c>
      <c r="X131" s="34">
        <v>27</v>
      </c>
      <c r="Y131" s="208" t="s">
        <v>6325</v>
      </c>
      <c r="Z131" s="208"/>
      <c r="AA131" s="96" t="s">
        <v>2460</v>
      </c>
      <c r="AB131" s="239">
        <v>3</v>
      </c>
      <c r="AC131" s="731">
        <v>3600000</v>
      </c>
      <c r="AD131" s="731">
        <v>3600000</v>
      </c>
      <c r="AE131" s="96">
        <v>60</v>
      </c>
      <c r="AF131" s="96">
        <v>59</v>
      </c>
      <c r="AG131" s="63">
        <v>1</v>
      </c>
      <c r="AH131" s="97" t="s">
        <v>4788</v>
      </c>
      <c r="AI131" s="97" t="s">
        <v>5347</v>
      </c>
      <c r="AJ131" s="438" t="s">
        <v>5348</v>
      </c>
      <c r="AK131" s="16" t="s">
        <v>5130</v>
      </c>
      <c r="AL131" s="407"/>
    </row>
    <row r="132" spans="1:38" s="404" customFormat="1" ht="25.5" customHeight="1">
      <c r="A132" s="63" t="s">
        <v>245</v>
      </c>
      <c r="B132" s="37">
        <v>3603267993</v>
      </c>
      <c r="C132" s="92" t="s">
        <v>3802</v>
      </c>
      <c r="D132" s="456" t="s">
        <v>7329</v>
      </c>
      <c r="E132" s="96">
        <v>10000000</v>
      </c>
      <c r="F132" s="62">
        <v>125</v>
      </c>
      <c r="G132" s="30">
        <v>472043001198</v>
      </c>
      <c r="H132" s="29">
        <v>42044</v>
      </c>
      <c r="I132" s="29"/>
      <c r="J132" s="30">
        <v>2140052245</v>
      </c>
      <c r="K132" s="39">
        <v>43173</v>
      </c>
      <c r="L132" s="40">
        <v>5</v>
      </c>
      <c r="M132" s="450" t="s">
        <v>4497</v>
      </c>
      <c r="N132" s="405">
        <v>60000</v>
      </c>
      <c r="O132" s="62">
        <v>1</v>
      </c>
      <c r="P132" s="40"/>
      <c r="Q132" s="15"/>
      <c r="R132" s="95">
        <v>50</v>
      </c>
      <c r="S132" s="96" t="s">
        <v>4498</v>
      </c>
      <c r="T132" s="29">
        <v>42555</v>
      </c>
      <c r="U132" s="402">
        <v>1</v>
      </c>
      <c r="V132" s="402">
        <v>3</v>
      </c>
      <c r="W132" s="34">
        <v>2610</v>
      </c>
      <c r="X132" s="34">
        <v>26</v>
      </c>
      <c r="Y132" s="208" t="s">
        <v>4499</v>
      </c>
      <c r="Z132" s="208" t="s">
        <v>4500</v>
      </c>
      <c r="AA132" s="96" t="s">
        <v>2461</v>
      </c>
      <c r="AB132" s="239">
        <v>6</v>
      </c>
      <c r="AC132" s="731">
        <v>20000000</v>
      </c>
      <c r="AD132" s="731">
        <v>16823270</v>
      </c>
      <c r="AE132" s="96">
        <v>308</v>
      </c>
      <c r="AF132" s="96">
        <v>396</v>
      </c>
      <c r="AG132" s="63"/>
      <c r="AH132" s="97" t="s">
        <v>5355</v>
      </c>
      <c r="AI132" s="97" t="s">
        <v>5356</v>
      </c>
      <c r="AJ132" s="97"/>
      <c r="AK132" s="16"/>
      <c r="AL132" s="407"/>
    </row>
    <row r="133" spans="1:38" s="404" customFormat="1" ht="25.5" customHeight="1">
      <c r="A133" s="63" t="s">
        <v>245</v>
      </c>
      <c r="B133" s="37">
        <v>3603271291</v>
      </c>
      <c r="C133" s="92" t="s">
        <v>3802</v>
      </c>
      <c r="D133" s="451" t="s">
        <v>7330</v>
      </c>
      <c r="E133" s="96">
        <v>1000000</v>
      </c>
      <c r="F133" s="62">
        <v>126</v>
      </c>
      <c r="G133" s="30">
        <v>472043001202</v>
      </c>
      <c r="H133" s="29">
        <v>42072</v>
      </c>
      <c r="I133" s="29"/>
      <c r="J133" s="30">
        <v>2136255828</v>
      </c>
      <c r="K133" s="39">
        <v>42331</v>
      </c>
      <c r="L133" s="40"/>
      <c r="M133" s="450" t="s">
        <v>6456</v>
      </c>
      <c r="N133" s="405">
        <v>1523.63</v>
      </c>
      <c r="O133" s="62">
        <v>1</v>
      </c>
      <c r="P133" s="229">
        <v>1</v>
      </c>
      <c r="Q133" s="17"/>
      <c r="R133" s="95">
        <v>50</v>
      </c>
      <c r="S133" s="29" t="s">
        <v>5620</v>
      </c>
      <c r="T133" s="29">
        <v>42744</v>
      </c>
      <c r="U133" s="402"/>
      <c r="V133" s="402"/>
      <c r="W133" s="34">
        <v>2610</v>
      </c>
      <c r="X133" s="34">
        <v>26</v>
      </c>
      <c r="Y133" s="208" t="s">
        <v>4606</v>
      </c>
      <c r="Z133" s="208" t="s">
        <v>4607</v>
      </c>
      <c r="AA133" s="96" t="s">
        <v>121</v>
      </c>
      <c r="AB133" s="239">
        <v>7</v>
      </c>
      <c r="AC133" s="731">
        <v>1000000</v>
      </c>
      <c r="AD133" s="731">
        <v>1000000</v>
      </c>
      <c r="AE133" s="96">
        <v>11</v>
      </c>
      <c r="AF133" s="96">
        <v>11</v>
      </c>
      <c r="AG133" s="63">
        <v>1</v>
      </c>
      <c r="AH133" s="97" t="s">
        <v>5308</v>
      </c>
      <c r="AI133" s="97"/>
      <c r="AJ133" s="438" t="s">
        <v>5309</v>
      </c>
      <c r="AK133" s="16" t="s">
        <v>5042</v>
      </c>
      <c r="AL133" s="407"/>
    </row>
    <row r="134" spans="1:38" s="404" customFormat="1" ht="25.5" customHeight="1">
      <c r="A134" s="63" t="s">
        <v>245</v>
      </c>
      <c r="B134" s="37">
        <v>3603279942</v>
      </c>
      <c r="C134" s="92" t="s">
        <v>3802</v>
      </c>
      <c r="D134" s="451" t="s">
        <v>4667</v>
      </c>
      <c r="E134" s="96">
        <v>180000</v>
      </c>
      <c r="F134" s="62">
        <v>127</v>
      </c>
      <c r="G134" s="30">
        <v>472043001227</v>
      </c>
      <c r="H134" s="29">
        <v>42118</v>
      </c>
      <c r="I134" s="29"/>
      <c r="J134" s="30"/>
      <c r="K134" s="39"/>
      <c r="L134" s="40"/>
      <c r="M134" s="450" t="s">
        <v>4666</v>
      </c>
      <c r="N134" s="405">
        <v>2087.3200000000002</v>
      </c>
      <c r="O134" s="62">
        <v>1</v>
      </c>
      <c r="P134" s="229">
        <v>1</v>
      </c>
      <c r="Q134" s="17"/>
      <c r="R134" s="95">
        <v>50</v>
      </c>
      <c r="S134" s="96" t="s">
        <v>4456</v>
      </c>
      <c r="T134" s="29"/>
      <c r="U134" s="402"/>
      <c r="V134" s="402"/>
      <c r="W134" s="34">
        <v>1512</v>
      </c>
      <c r="X134" s="34">
        <v>15</v>
      </c>
      <c r="Y134" s="208" t="s">
        <v>4668</v>
      </c>
      <c r="Z134" s="208" t="s">
        <v>4669</v>
      </c>
      <c r="AA134" s="96" t="s">
        <v>2463</v>
      </c>
      <c r="AB134" s="239">
        <v>2</v>
      </c>
      <c r="AC134" s="731">
        <v>360000</v>
      </c>
      <c r="AD134" s="731">
        <v>180000</v>
      </c>
      <c r="AE134" s="96">
        <v>146</v>
      </c>
      <c r="AF134" s="96">
        <v>146</v>
      </c>
      <c r="AG134" s="63">
        <v>1</v>
      </c>
      <c r="AH134" s="97" t="s">
        <v>4852</v>
      </c>
      <c r="AI134" s="97"/>
      <c r="AJ134" s="438" t="s">
        <v>5880</v>
      </c>
      <c r="AK134" s="16"/>
      <c r="AL134" s="407"/>
    </row>
    <row r="135" spans="1:38" s="404" customFormat="1" ht="25.5" customHeight="1">
      <c r="A135" s="63" t="s">
        <v>245</v>
      </c>
      <c r="B135" s="37">
        <v>3603273531</v>
      </c>
      <c r="C135" s="92" t="s">
        <v>3802</v>
      </c>
      <c r="D135" s="26" t="s">
        <v>4623</v>
      </c>
      <c r="E135" s="96">
        <v>16800000</v>
      </c>
      <c r="F135" s="62">
        <v>128</v>
      </c>
      <c r="G135" s="28">
        <v>472023001211</v>
      </c>
      <c r="H135" s="29">
        <v>42088</v>
      </c>
      <c r="I135" s="30"/>
      <c r="J135" s="30">
        <v>1062665803</v>
      </c>
      <c r="K135" s="39" t="s">
        <v>6349</v>
      </c>
      <c r="L135" s="40">
        <v>4</v>
      </c>
      <c r="M135" s="95" t="s">
        <v>4628</v>
      </c>
      <c r="N135" s="405">
        <v>1000</v>
      </c>
      <c r="O135" s="62">
        <v>1</v>
      </c>
      <c r="P135" s="229">
        <v>1</v>
      </c>
      <c r="Q135" s="17"/>
      <c r="R135" s="95">
        <v>50</v>
      </c>
      <c r="S135" s="96" t="s">
        <v>4456</v>
      </c>
      <c r="T135" s="29">
        <v>42461</v>
      </c>
      <c r="U135" s="402"/>
      <c r="V135" s="402">
        <v>3</v>
      </c>
      <c r="W135" s="34">
        <v>2910</v>
      </c>
      <c r="X135" s="34">
        <v>29</v>
      </c>
      <c r="Y135" s="208" t="s">
        <v>6457</v>
      </c>
      <c r="Z135" s="208" t="s">
        <v>4629</v>
      </c>
      <c r="AA135" s="96" t="s">
        <v>2460</v>
      </c>
      <c r="AB135" s="38">
        <v>3</v>
      </c>
      <c r="AC135" s="731">
        <v>16800000</v>
      </c>
      <c r="AD135" s="731">
        <v>16800000</v>
      </c>
      <c r="AE135" s="96">
        <v>29</v>
      </c>
      <c r="AF135" s="96">
        <v>29</v>
      </c>
      <c r="AG135" s="63">
        <v>1</v>
      </c>
      <c r="AH135" s="97" t="s">
        <v>5537</v>
      </c>
      <c r="AI135" s="97" t="s">
        <v>5570</v>
      </c>
      <c r="AJ135" s="97"/>
      <c r="AK135" s="16"/>
      <c r="AL135" s="407"/>
    </row>
    <row r="136" spans="1:38" s="404" customFormat="1" ht="25.5" customHeight="1">
      <c r="A136" s="63" t="s">
        <v>245</v>
      </c>
      <c r="B136" s="37">
        <v>3603289362</v>
      </c>
      <c r="C136" s="92" t="s">
        <v>3802</v>
      </c>
      <c r="D136" s="26" t="s">
        <v>6458</v>
      </c>
      <c r="E136" s="96">
        <v>1000000</v>
      </c>
      <c r="F136" s="62">
        <v>129</v>
      </c>
      <c r="G136" s="30">
        <v>472043001238</v>
      </c>
      <c r="H136" s="29">
        <v>42157</v>
      </c>
      <c r="I136" s="29"/>
      <c r="J136" s="30">
        <v>2136787527</v>
      </c>
      <c r="K136" s="39">
        <v>43454</v>
      </c>
      <c r="L136" s="40">
        <v>4</v>
      </c>
      <c r="M136" s="450" t="s">
        <v>4697</v>
      </c>
      <c r="N136" s="405">
        <v>10827</v>
      </c>
      <c r="O136" s="62">
        <v>1</v>
      </c>
      <c r="P136" s="40"/>
      <c r="Q136" s="15"/>
      <c r="R136" s="95">
        <v>50</v>
      </c>
      <c r="S136" s="96" t="s">
        <v>4698</v>
      </c>
      <c r="T136" s="29"/>
      <c r="U136" s="402"/>
      <c r="V136" s="402">
        <v>3</v>
      </c>
      <c r="W136" s="34">
        <v>2710</v>
      </c>
      <c r="X136" s="34">
        <v>27</v>
      </c>
      <c r="Y136" s="208" t="s">
        <v>4699</v>
      </c>
      <c r="Z136" s="208" t="s">
        <v>4700</v>
      </c>
      <c r="AA136" s="96" t="s">
        <v>2466</v>
      </c>
      <c r="AB136" s="239">
        <v>9</v>
      </c>
      <c r="AC136" s="731">
        <v>10000000</v>
      </c>
      <c r="AD136" s="731">
        <v>1000000</v>
      </c>
      <c r="AE136" s="96">
        <v>1500</v>
      </c>
      <c r="AF136" s="96">
        <v>1496</v>
      </c>
      <c r="AG136" s="63"/>
      <c r="AH136" s="97" t="s">
        <v>6860</v>
      </c>
      <c r="AI136" s="97"/>
      <c r="AJ136" s="719" t="s">
        <v>6861</v>
      </c>
      <c r="AK136" s="238" t="s">
        <v>7155</v>
      </c>
      <c r="AL136" s="407"/>
    </row>
    <row r="137" spans="1:38" s="404" customFormat="1" ht="25.5" customHeight="1">
      <c r="A137" s="63" t="s">
        <v>245</v>
      </c>
      <c r="B137" s="37"/>
      <c r="C137" s="92" t="s">
        <v>3802</v>
      </c>
      <c r="D137" s="451" t="s">
        <v>6106</v>
      </c>
      <c r="E137" s="433"/>
      <c r="F137" s="62">
        <v>130</v>
      </c>
      <c r="G137" s="422">
        <v>47212001246</v>
      </c>
      <c r="H137" s="429">
        <v>42177</v>
      </c>
      <c r="I137" s="29"/>
      <c r="J137" s="30">
        <v>8762318814</v>
      </c>
      <c r="K137" s="39">
        <v>42733</v>
      </c>
      <c r="L137" s="424">
        <v>1</v>
      </c>
      <c r="M137" s="420" t="s">
        <v>4762</v>
      </c>
      <c r="N137" s="405">
        <v>5034.04</v>
      </c>
      <c r="O137" s="62">
        <v>1</v>
      </c>
      <c r="P137" s="40"/>
      <c r="Q137" s="15"/>
      <c r="R137" s="95">
        <v>20</v>
      </c>
      <c r="S137" s="96" t="s">
        <v>4726</v>
      </c>
      <c r="T137" s="29"/>
      <c r="U137" s="402"/>
      <c r="V137" s="402"/>
      <c r="W137" s="34">
        <v>1322</v>
      </c>
      <c r="X137" s="34">
        <v>13</v>
      </c>
      <c r="Y137" s="208" t="s">
        <v>4763</v>
      </c>
      <c r="Z137" s="208" t="s">
        <v>4764</v>
      </c>
      <c r="AA137" s="96" t="s">
        <v>2461</v>
      </c>
      <c r="AB137" s="239">
        <v>6</v>
      </c>
      <c r="AC137" s="731">
        <v>2700000</v>
      </c>
      <c r="AD137" s="731">
        <v>0</v>
      </c>
      <c r="AE137" s="96"/>
      <c r="AF137" s="96"/>
      <c r="AG137" s="63"/>
      <c r="AH137" s="97"/>
      <c r="AI137" s="97"/>
      <c r="AJ137" s="97"/>
      <c r="AK137" s="16"/>
      <c r="AL137" s="407"/>
    </row>
    <row r="138" spans="1:38" s="404" customFormat="1" ht="25.5" customHeight="1">
      <c r="A138" s="63" t="s">
        <v>245</v>
      </c>
      <c r="B138" s="37">
        <v>3603299307</v>
      </c>
      <c r="C138" s="92" t="s">
        <v>3802</v>
      </c>
      <c r="D138" s="44" t="s">
        <v>8566</v>
      </c>
      <c r="E138" s="433">
        <v>480000</v>
      </c>
      <c r="F138" s="62">
        <v>131</v>
      </c>
      <c r="G138" s="422">
        <v>7660834861</v>
      </c>
      <c r="H138" s="429">
        <v>42205</v>
      </c>
      <c r="I138" s="29"/>
      <c r="J138" s="422"/>
      <c r="K138" s="39">
        <v>43609</v>
      </c>
      <c r="L138" s="424">
        <v>9</v>
      </c>
      <c r="M138" s="420" t="s">
        <v>4826</v>
      </c>
      <c r="N138" s="405">
        <v>1523.63</v>
      </c>
      <c r="O138" s="62">
        <v>1</v>
      </c>
      <c r="P138" s="229">
        <v>1</v>
      </c>
      <c r="Q138" s="755" t="s">
        <v>7968</v>
      </c>
      <c r="R138" s="95">
        <v>50</v>
      </c>
      <c r="S138" s="96" t="s">
        <v>4654</v>
      </c>
      <c r="T138" s="29" t="s">
        <v>4935</v>
      </c>
      <c r="U138" s="402">
        <v>1</v>
      </c>
      <c r="V138" s="402">
        <v>3</v>
      </c>
      <c r="W138" s="34">
        <v>1701</v>
      </c>
      <c r="X138" s="34">
        <v>17</v>
      </c>
      <c r="Y138" s="208" t="s">
        <v>4827</v>
      </c>
      <c r="Z138" s="208" t="s">
        <v>4828</v>
      </c>
      <c r="AA138" s="96" t="s">
        <v>4171</v>
      </c>
      <c r="AB138" s="239">
        <v>16</v>
      </c>
      <c r="AC138" s="731">
        <v>3200000</v>
      </c>
      <c r="AD138" s="731">
        <v>1027890</v>
      </c>
      <c r="AE138" s="96">
        <v>155</v>
      </c>
      <c r="AF138" s="96">
        <v>153</v>
      </c>
      <c r="AG138" s="63">
        <v>1</v>
      </c>
      <c r="AH138" s="97" t="s">
        <v>5173</v>
      </c>
      <c r="AI138" s="97"/>
      <c r="AJ138" s="97"/>
      <c r="AK138" s="16" t="s">
        <v>5042</v>
      </c>
      <c r="AL138" s="407"/>
    </row>
    <row r="139" spans="1:38" s="404" customFormat="1" ht="25.5" customHeight="1">
      <c r="A139" s="63" t="s">
        <v>245</v>
      </c>
      <c r="B139" s="37">
        <v>3603312212</v>
      </c>
      <c r="C139" s="92" t="s">
        <v>3802</v>
      </c>
      <c r="D139" s="468" t="s">
        <v>7120</v>
      </c>
      <c r="E139" s="433">
        <v>12000000</v>
      </c>
      <c r="F139" s="62">
        <v>132</v>
      </c>
      <c r="G139" s="422">
        <v>7645117221</v>
      </c>
      <c r="H139" s="429">
        <v>42263</v>
      </c>
      <c r="I139" s="29"/>
      <c r="J139" s="422"/>
      <c r="K139" s="39">
        <v>43103</v>
      </c>
      <c r="L139" s="424">
        <v>3</v>
      </c>
      <c r="M139" s="420" t="s">
        <v>4902</v>
      </c>
      <c r="N139" s="405">
        <v>37244.699999999997</v>
      </c>
      <c r="O139" s="62">
        <v>1</v>
      </c>
      <c r="P139" s="40">
        <v>2</v>
      </c>
      <c r="Q139" s="15"/>
      <c r="R139" s="95">
        <v>50</v>
      </c>
      <c r="S139" s="407" t="s">
        <v>7121</v>
      </c>
      <c r="T139" s="29">
        <v>42461</v>
      </c>
      <c r="U139" s="402"/>
      <c r="V139" s="402"/>
      <c r="W139" s="34">
        <v>2220</v>
      </c>
      <c r="X139" s="34">
        <v>22</v>
      </c>
      <c r="Y139" s="208" t="s">
        <v>4903</v>
      </c>
      <c r="Z139" s="208" t="s">
        <v>4904</v>
      </c>
      <c r="AA139" s="96" t="s">
        <v>2461</v>
      </c>
      <c r="AB139" s="239">
        <v>6</v>
      </c>
      <c r="AC139" s="731">
        <v>55000000</v>
      </c>
      <c r="AD139" s="731">
        <v>50900000</v>
      </c>
      <c r="AE139" s="96">
        <v>1654</v>
      </c>
      <c r="AF139" s="96">
        <v>1630</v>
      </c>
      <c r="AG139" s="63">
        <v>1</v>
      </c>
      <c r="AH139" s="97" t="s">
        <v>6712</v>
      </c>
      <c r="AI139" s="97"/>
      <c r="AJ139" s="438" t="s">
        <v>5857</v>
      </c>
      <c r="AK139" s="238" t="s">
        <v>7122</v>
      </c>
      <c r="AL139" s="407"/>
    </row>
    <row r="140" spans="1:38" s="404" customFormat="1" ht="25.5" customHeight="1">
      <c r="A140" s="63" t="s">
        <v>245</v>
      </c>
      <c r="B140" s="37">
        <v>3603315982</v>
      </c>
      <c r="C140" s="92" t="s">
        <v>3802</v>
      </c>
      <c r="D140" s="468" t="s">
        <v>5018</v>
      </c>
      <c r="E140" s="433"/>
      <c r="F140" s="62">
        <v>133</v>
      </c>
      <c r="G140" s="422">
        <v>2142813728</v>
      </c>
      <c r="H140" s="429">
        <v>42289</v>
      </c>
      <c r="I140" s="29"/>
      <c r="J140" s="422"/>
      <c r="K140" s="39">
        <v>43572</v>
      </c>
      <c r="L140" s="424">
        <v>2</v>
      </c>
      <c r="M140" s="420" t="s">
        <v>7036</v>
      </c>
      <c r="N140" s="405">
        <v>2400</v>
      </c>
      <c r="O140" s="62">
        <v>1</v>
      </c>
      <c r="P140" s="229">
        <v>1</v>
      </c>
      <c r="Q140" s="755"/>
      <c r="R140" s="95">
        <v>50</v>
      </c>
      <c r="S140" s="96" t="s">
        <v>4484</v>
      </c>
      <c r="T140" s="29">
        <v>42304</v>
      </c>
      <c r="U140" s="402"/>
      <c r="V140" s="402"/>
      <c r="W140" s="34">
        <v>2610</v>
      </c>
      <c r="X140" s="34">
        <v>26</v>
      </c>
      <c r="Y140" s="208" t="s">
        <v>5019</v>
      </c>
      <c r="Z140" s="208" t="s">
        <v>435</v>
      </c>
      <c r="AA140" s="96" t="s">
        <v>435</v>
      </c>
      <c r="AB140" s="239">
        <v>26</v>
      </c>
      <c r="AC140" s="731">
        <v>1000000</v>
      </c>
      <c r="AD140" s="731">
        <v>1000000</v>
      </c>
      <c r="AE140" s="96">
        <v>70</v>
      </c>
      <c r="AF140" s="96">
        <v>66</v>
      </c>
      <c r="AG140" s="63"/>
      <c r="AH140" s="97" t="s">
        <v>5349</v>
      </c>
      <c r="AI140" s="97"/>
      <c r="AJ140" s="438" t="s">
        <v>5350</v>
      </c>
      <c r="AK140" s="16"/>
      <c r="AL140" s="407"/>
    </row>
    <row r="141" spans="1:38" s="404" customFormat="1" ht="25.5" customHeight="1">
      <c r="A141" s="63" t="s">
        <v>245</v>
      </c>
      <c r="B141" s="37">
        <v>3603327191</v>
      </c>
      <c r="C141" s="92" t="s">
        <v>3802</v>
      </c>
      <c r="D141" s="468" t="s">
        <v>5334</v>
      </c>
      <c r="E141" s="433">
        <v>160000</v>
      </c>
      <c r="F141" s="62">
        <v>134</v>
      </c>
      <c r="G141" s="422">
        <v>1041404708</v>
      </c>
      <c r="H141" s="429" t="s">
        <v>5082</v>
      </c>
      <c r="I141" s="29"/>
      <c r="J141" s="422"/>
      <c r="K141" s="39">
        <v>42514</v>
      </c>
      <c r="L141" s="424">
        <v>3</v>
      </c>
      <c r="M141" s="420" t="s">
        <v>5238</v>
      </c>
      <c r="N141" s="405">
        <v>288</v>
      </c>
      <c r="O141" s="62">
        <v>1</v>
      </c>
      <c r="P141" s="40"/>
      <c r="Q141" s="15"/>
      <c r="R141" s="95">
        <v>50</v>
      </c>
      <c r="S141" s="96" t="s">
        <v>4487</v>
      </c>
      <c r="T141" s="29" t="s">
        <v>5354</v>
      </c>
      <c r="U141" s="402">
        <v>1</v>
      </c>
      <c r="V141" s="402">
        <v>3</v>
      </c>
      <c r="W141" s="34">
        <v>1812</v>
      </c>
      <c r="X141" s="34">
        <v>18</v>
      </c>
      <c r="Y141" s="208" t="s">
        <v>5083</v>
      </c>
      <c r="Z141" s="208" t="s">
        <v>2461</v>
      </c>
      <c r="AA141" s="96" t="s">
        <v>2461</v>
      </c>
      <c r="AB141" s="239">
        <v>6</v>
      </c>
      <c r="AC141" s="731">
        <v>1000000</v>
      </c>
      <c r="AD141" s="731">
        <v>405886</v>
      </c>
      <c r="AE141" s="96">
        <v>3</v>
      </c>
      <c r="AF141" s="96">
        <v>2</v>
      </c>
      <c r="AG141" s="63">
        <v>1</v>
      </c>
      <c r="AH141" s="97" t="s">
        <v>5284</v>
      </c>
      <c r="AI141" s="97" t="s">
        <v>5508</v>
      </c>
      <c r="AJ141" s="438" t="s">
        <v>5285</v>
      </c>
      <c r="AK141" s="16"/>
      <c r="AL141" s="407"/>
    </row>
    <row r="142" spans="1:38" s="404" customFormat="1" ht="25.5" customHeight="1">
      <c r="A142" s="63" t="s">
        <v>245</v>
      </c>
      <c r="B142" s="37">
        <v>1101582892</v>
      </c>
      <c r="C142" s="92" t="s">
        <v>3802</v>
      </c>
      <c r="D142" s="44" t="s">
        <v>7485</v>
      </c>
      <c r="E142" s="433"/>
      <c r="F142" s="62">
        <v>135</v>
      </c>
      <c r="G142" s="422">
        <v>3252034235</v>
      </c>
      <c r="H142" s="429">
        <v>42359</v>
      </c>
      <c r="I142" s="29"/>
      <c r="J142" s="422"/>
      <c r="K142" s="39">
        <v>43228</v>
      </c>
      <c r="L142" s="424">
        <v>2</v>
      </c>
      <c r="M142" s="420" t="s">
        <v>6121</v>
      </c>
      <c r="N142" s="405">
        <v>4580.7</v>
      </c>
      <c r="O142" s="62">
        <v>1</v>
      </c>
      <c r="P142" s="40"/>
      <c r="Q142" s="15"/>
      <c r="R142" s="95">
        <v>46</v>
      </c>
      <c r="S142" s="96" t="s">
        <v>4754</v>
      </c>
      <c r="T142" s="29" t="s">
        <v>5678</v>
      </c>
      <c r="U142" s="402">
        <v>1</v>
      </c>
      <c r="V142" s="402">
        <v>3</v>
      </c>
      <c r="W142" s="34">
        <v>2511</v>
      </c>
      <c r="X142" s="34">
        <v>25</v>
      </c>
      <c r="Y142" s="208" t="s">
        <v>5098</v>
      </c>
      <c r="Z142" s="208" t="s">
        <v>5099</v>
      </c>
      <c r="AA142" s="96" t="s">
        <v>2460</v>
      </c>
      <c r="AB142" s="239">
        <v>3</v>
      </c>
      <c r="AC142" s="731">
        <v>3352080</v>
      </c>
      <c r="AD142" s="731">
        <v>2952080</v>
      </c>
      <c r="AE142" s="96">
        <v>53</v>
      </c>
      <c r="AF142" s="96">
        <v>52</v>
      </c>
      <c r="AG142" s="63">
        <v>1</v>
      </c>
      <c r="AH142" s="97" t="s">
        <v>5679</v>
      </c>
      <c r="AI142" s="97" t="s">
        <v>5680</v>
      </c>
      <c r="AJ142" s="438" t="s">
        <v>5683</v>
      </c>
      <c r="AK142" s="16"/>
      <c r="AL142" s="407"/>
    </row>
    <row r="143" spans="1:38" s="404" customFormat="1" ht="25.5" customHeight="1">
      <c r="A143" s="63" t="s">
        <v>245</v>
      </c>
      <c r="B143" s="37">
        <v>3603357044</v>
      </c>
      <c r="C143" s="92" t="s">
        <v>3802</v>
      </c>
      <c r="D143" s="44" t="s">
        <v>5331</v>
      </c>
      <c r="E143" s="433">
        <v>1378619</v>
      </c>
      <c r="F143" s="62">
        <v>136</v>
      </c>
      <c r="G143" s="422">
        <v>9803152408</v>
      </c>
      <c r="H143" s="429">
        <v>42397</v>
      </c>
      <c r="I143" s="29"/>
      <c r="J143" s="422"/>
      <c r="K143" s="39">
        <v>42978</v>
      </c>
      <c r="L143" s="424">
        <v>4</v>
      </c>
      <c r="M143" s="420" t="s">
        <v>5157</v>
      </c>
      <c r="N143" s="405">
        <v>10225.469999999999</v>
      </c>
      <c r="O143" s="62">
        <v>1</v>
      </c>
      <c r="P143" s="40"/>
      <c r="Q143" s="15"/>
      <c r="R143" s="95">
        <v>50</v>
      </c>
      <c r="S143" s="96" t="s">
        <v>6772</v>
      </c>
      <c r="T143" s="29" t="s">
        <v>4946</v>
      </c>
      <c r="U143" s="402">
        <v>1</v>
      </c>
      <c r="V143" s="402">
        <v>3</v>
      </c>
      <c r="W143" s="34">
        <v>2511</v>
      </c>
      <c r="X143" s="34">
        <v>25</v>
      </c>
      <c r="Y143" s="208" t="s">
        <v>5158</v>
      </c>
      <c r="Z143" s="208" t="s">
        <v>5159</v>
      </c>
      <c r="AA143" s="96" t="s">
        <v>2461</v>
      </c>
      <c r="AB143" s="239">
        <v>6</v>
      </c>
      <c r="AC143" s="731">
        <v>6000000</v>
      </c>
      <c r="AD143" s="731">
        <v>5128467</v>
      </c>
      <c r="AE143" s="96">
        <v>47</v>
      </c>
      <c r="AF143" s="96">
        <v>40</v>
      </c>
      <c r="AG143" s="63">
        <v>1</v>
      </c>
      <c r="AH143" s="97" t="s">
        <v>5889</v>
      </c>
      <c r="AI143" s="97"/>
      <c r="AJ143" s="719" t="s">
        <v>7352</v>
      </c>
      <c r="AK143" s="16"/>
      <c r="AL143" s="407"/>
    </row>
    <row r="144" spans="1:38" s="404" customFormat="1" ht="25.5" customHeight="1">
      <c r="A144" s="63" t="s">
        <v>245</v>
      </c>
      <c r="B144" s="37" t="s">
        <v>5661</v>
      </c>
      <c r="C144" s="92" t="s">
        <v>3802</v>
      </c>
      <c r="D144" s="44" t="s">
        <v>7193</v>
      </c>
      <c r="E144" s="433">
        <v>3500000</v>
      </c>
      <c r="F144" s="62">
        <v>137</v>
      </c>
      <c r="G144" s="422">
        <v>6565744058</v>
      </c>
      <c r="H144" s="429">
        <v>42446</v>
      </c>
      <c r="I144" s="29"/>
      <c r="J144" s="422"/>
      <c r="K144" s="39">
        <v>43647</v>
      </c>
      <c r="L144" s="424">
        <v>4</v>
      </c>
      <c r="M144" s="420" t="s">
        <v>5230</v>
      </c>
      <c r="N144" s="405">
        <v>7557</v>
      </c>
      <c r="O144" s="62">
        <v>1</v>
      </c>
      <c r="P144" s="40">
        <v>2</v>
      </c>
      <c r="Q144" s="15"/>
      <c r="R144" s="95">
        <v>42</v>
      </c>
      <c r="S144" s="96" t="s">
        <v>7194</v>
      </c>
      <c r="T144" s="29" t="s">
        <v>8158</v>
      </c>
      <c r="U144" s="402">
        <v>1</v>
      </c>
      <c r="V144" s="402">
        <v>3</v>
      </c>
      <c r="W144" s="34">
        <v>2029</v>
      </c>
      <c r="X144" s="34">
        <v>20</v>
      </c>
      <c r="Y144" s="208" t="s">
        <v>5232</v>
      </c>
      <c r="Z144" s="208" t="s">
        <v>5233</v>
      </c>
      <c r="AA144" s="96" t="s">
        <v>121</v>
      </c>
      <c r="AB144" s="239">
        <v>7</v>
      </c>
      <c r="AC144" s="731">
        <v>5500000</v>
      </c>
      <c r="AD144" s="731">
        <v>1200000</v>
      </c>
      <c r="AE144" s="96"/>
      <c r="AF144" s="96"/>
      <c r="AG144" s="63">
        <v>1</v>
      </c>
      <c r="AH144" s="240" t="s">
        <v>8159</v>
      </c>
      <c r="AI144" s="97" t="s">
        <v>8160</v>
      </c>
      <c r="AJ144" s="97"/>
      <c r="AK144" s="16"/>
      <c r="AL144" s="407"/>
    </row>
    <row r="145" spans="1:38" s="404" customFormat="1" ht="25.5" customHeight="1">
      <c r="A145" s="63" t="s">
        <v>245</v>
      </c>
      <c r="B145" s="37">
        <v>3603379922</v>
      </c>
      <c r="C145" s="92" t="s">
        <v>3802</v>
      </c>
      <c r="D145" s="44" t="s">
        <v>8311</v>
      </c>
      <c r="E145" s="433">
        <v>2000000</v>
      </c>
      <c r="F145" s="62">
        <v>138</v>
      </c>
      <c r="G145" s="422">
        <v>5400248651</v>
      </c>
      <c r="H145" s="429">
        <v>42486</v>
      </c>
      <c r="I145" s="29"/>
      <c r="J145" s="422"/>
      <c r="K145" s="39">
        <v>43489</v>
      </c>
      <c r="L145" s="424">
        <v>3</v>
      </c>
      <c r="M145" s="420" t="s">
        <v>5327</v>
      </c>
      <c r="N145" s="405">
        <v>9271.4</v>
      </c>
      <c r="O145" s="62">
        <v>1</v>
      </c>
      <c r="P145" s="40">
        <v>2</v>
      </c>
      <c r="Q145" s="15"/>
      <c r="R145" s="95">
        <v>50</v>
      </c>
      <c r="S145" s="96" t="s">
        <v>6224</v>
      </c>
      <c r="T145" s="29" t="s">
        <v>6080</v>
      </c>
      <c r="U145" s="402">
        <v>1</v>
      </c>
      <c r="V145" s="402">
        <v>2</v>
      </c>
      <c r="W145" s="34">
        <v>2599</v>
      </c>
      <c r="X145" s="34">
        <v>25</v>
      </c>
      <c r="Y145" s="208" t="s">
        <v>5328</v>
      </c>
      <c r="Z145" s="208" t="s">
        <v>5329</v>
      </c>
      <c r="AA145" s="96" t="s">
        <v>2461</v>
      </c>
      <c r="AB145" s="239">
        <v>6</v>
      </c>
      <c r="AC145" s="731">
        <v>8000000</v>
      </c>
      <c r="AD145" s="731">
        <v>6000000</v>
      </c>
      <c r="AE145" s="96">
        <v>74</v>
      </c>
      <c r="AF145" s="96">
        <v>70</v>
      </c>
      <c r="AG145" s="63">
        <v>1</v>
      </c>
      <c r="AH145" s="97" t="s">
        <v>8094</v>
      </c>
      <c r="AI145" s="97"/>
      <c r="AJ145" s="97"/>
      <c r="AK145" s="16"/>
      <c r="AL145" s="407"/>
    </row>
    <row r="146" spans="1:38" s="404" customFormat="1" ht="25.5" customHeight="1">
      <c r="A146" s="63" t="s">
        <v>245</v>
      </c>
      <c r="B146" s="37">
        <v>3602386162</v>
      </c>
      <c r="C146" s="92" t="s">
        <v>3867</v>
      </c>
      <c r="D146" s="44" t="s">
        <v>8295</v>
      </c>
      <c r="E146" s="433">
        <v>1300000</v>
      </c>
      <c r="F146" s="62">
        <v>139</v>
      </c>
      <c r="G146" s="422">
        <v>2128148652</v>
      </c>
      <c r="H146" s="429">
        <v>42528</v>
      </c>
      <c r="I146" s="29"/>
      <c r="J146" s="422"/>
      <c r="K146" s="39">
        <v>43472</v>
      </c>
      <c r="L146" s="424">
        <v>10</v>
      </c>
      <c r="M146" s="420" t="s">
        <v>8294</v>
      </c>
      <c r="N146" s="405">
        <v>6597.4</v>
      </c>
      <c r="O146" s="62">
        <v>1</v>
      </c>
      <c r="P146" s="40"/>
      <c r="Q146" s="15"/>
      <c r="R146" s="95" t="s">
        <v>5947</v>
      </c>
      <c r="S146" s="96" t="s">
        <v>5405</v>
      </c>
      <c r="T146" s="29"/>
      <c r="U146" s="402">
        <v>1</v>
      </c>
      <c r="V146" s="402">
        <v>2</v>
      </c>
      <c r="W146" s="34">
        <v>2813</v>
      </c>
      <c r="X146" s="34">
        <v>28</v>
      </c>
      <c r="Y146" s="208" t="s">
        <v>5454</v>
      </c>
      <c r="Z146" s="208" t="s">
        <v>5455</v>
      </c>
      <c r="AA146" s="96" t="s">
        <v>2461</v>
      </c>
      <c r="AB146" s="239">
        <v>6</v>
      </c>
      <c r="AC146" s="731">
        <v>1300000</v>
      </c>
      <c r="AD146" s="731">
        <v>1000000</v>
      </c>
      <c r="AE146" s="96">
        <v>72</v>
      </c>
      <c r="AF146" s="96">
        <v>67</v>
      </c>
      <c r="AG146" s="63"/>
      <c r="AH146" s="97" t="s">
        <v>5685</v>
      </c>
      <c r="AI146" s="97" t="s">
        <v>5810</v>
      </c>
      <c r="AJ146" s="438" t="s">
        <v>5686</v>
      </c>
      <c r="AK146" s="16" t="s">
        <v>5811</v>
      </c>
      <c r="AL146" s="407"/>
    </row>
    <row r="147" spans="1:38" s="404" customFormat="1" ht="25.5" customHeight="1">
      <c r="A147" s="63" t="s">
        <v>245</v>
      </c>
      <c r="B147" s="37" t="s">
        <v>5638</v>
      </c>
      <c r="C147" s="92" t="s">
        <v>3802</v>
      </c>
      <c r="D147" s="44" t="s">
        <v>6459</v>
      </c>
      <c r="E147" s="433">
        <v>1900215</v>
      </c>
      <c r="F147" s="62">
        <v>140</v>
      </c>
      <c r="G147" s="422">
        <v>6553087071</v>
      </c>
      <c r="H147" s="429">
        <v>42556</v>
      </c>
      <c r="I147" s="29"/>
      <c r="J147" s="422"/>
      <c r="K147" s="39">
        <v>43545</v>
      </c>
      <c r="L147" s="424">
        <v>4</v>
      </c>
      <c r="M147" s="420" t="s">
        <v>6460</v>
      </c>
      <c r="N147" s="405">
        <v>1565</v>
      </c>
      <c r="O147" s="62">
        <v>1</v>
      </c>
      <c r="P147" s="40">
        <v>2</v>
      </c>
      <c r="Q147" s="15"/>
      <c r="R147" s="95">
        <v>50</v>
      </c>
      <c r="S147" s="96" t="s">
        <v>5688</v>
      </c>
      <c r="T147" s="29">
        <v>42781</v>
      </c>
      <c r="U147" s="402"/>
      <c r="V147" s="402"/>
      <c r="W147" s="34">
        <v>2022</v>
      </c>
      <c r="X147" s="34">
        <v>20</v>
      </c>
      <c r="Y147" s="208" t="s">
        <v>5442</v>
      </c>
      <c r="Z147" s="208" t="s">
        <v>5443</v>
      </c>
      <c r="AA147" s="96" t="s">
        <v>3793</v>
      </c>
      <c r="AB147" s="239">
        <v>41</v>
      </c>
      <c r="AC147" s="731">
        <v>9000000</v>
      </c>
      <c r="AD147" s="731">
        <v>300000</v>
      </c>
      <c r="AE147" s="96">
        <v>8</v>
      </c>
      <c r="AF147" s="96">
        <v>5</v>
      </c>
      <c r="AG147" s="63">
        <v>1</v>
      </c>
      <c r="AH147" s="97" t="s">
        <v>7201</v>
      </c>
      <c r="AI147" s="97"/>
      <c r="AJ147" s="719" t="s">
        <v>7202</v>
      </c>
      <c r="AK147" s="16"/>
      <c r="AL147" s="407"/>
    </row>
    <row r="148" spans="1:38" s="404" customFormat="1" ht="25.5" customHeight="1">
      <c r="A148" s="63" t="s">
        <v>245</v>
      </c>
      <c r="B148" s="37" t="s">
        <v>5640</v>
      </c>
      <c r="C148" s="92" t="s">
        <v>3802</v>
      </c>
      <c r="D148" s="44" t="s">
        <v>7198</v>
      </c>
      <c r="E148" s="433">
        <v>500000</v>
      </c>
      <c r="F148" s="62">
        <v>141</v>
      </c>
      <c r="G148" s="422">
        <v>5440507203</v>
      </c>
      <c r="H148" s="429">
        <v>42564</v>
      </c>
      <c r="I148" s="29"/>
      <c r="J148" s="422"/>
      <c r="K148" s="39">
        <v>43439</v>
      </c>
      <c r="L148" s="424">
        <v>3</v>
      </c>
      <c r="M148" s="420" t="s">
        <v>5446</v>
      </c>
      <c r="N148" s="405">
        <v>8193.7999999999993</v>
      </c>
      <c r="O148" s="62">
        <v>1</v>
      </c>
      <c r="P148" s="40">
        <v>1</v>
      </c>
      <c r="Q148" s="15"/>
      <c r="R148" s="95">
        <v>50</v>
      </c>
      <c r="S148" s="96" t="s">
        <v>5447</v>
      </c>
      <c r="T148" s="29">
        <v>42825</v>
      </c>
      <c r="U148" s="402"/>
      <c r="V148" s="402"/>
      <c r="W148" s="34">
        <v>2733</v>
      </c>
      <c r="X148" s="34">
        <v>27</v>
      </c>
      <c r="Y148" s="208" t="s">
        <v>5448</v>
      </c>
      <c r="Z148" s="208" t="s">
        <v>5449</v>
      </c>
      <c r="AA148" s="96" t="s">
        <v>2468</v>
      </c>
      <c r="AB148" s="239">
        <v>16</v>
      </c>
      <c r="AC148" s="731">
        <v>16500000</v>
      </c>
      <c r="AD148" s="731">
        <v>500000</v>
      </c>
      <c r="AE148" s="96">
        <v>132</v>
      </c>
      <c r="AF148" s="96">
        <v>126</v>
      </c>
      <c r="AG148" s="63"/>
      <c r="AH148" s="97" t="s">
        <v>6429</v>
      </c>
      <c r="AI148" s="97" t="s">
        <v>6430</v>
      </c>
      <c r="AJ148" s="97"/>
      <c r="AK148" s="16"/>
      <c r="AL148" s="407"/>
    </row>
    <row r="149" spans="1:38" s="404" customFormat="1" ht="25.5" customHeight="1">
      <c r="A149" s="63" t="s">
        <v>245</v>
      </c>
      <c r="B149" s="37" t="s">
        <v>6967</v>
      </c>
      <c r="C149" s="92" t="s">
        <v>3802</v>
      </c>
      <c r="D149" s="44" t="s">
        <v>6077</v>
      </c>
      <c r="E149" s="433">
        <v>2995000</v>
      </c>
      <c r="F149" s="62">
        <v>142</v>
      </c>
      <c r="G149" s="422">
        <v>1006563263</v>
      </c>
      <c r="H149" s="429" t="s">
        <v>6078</v>
      </c>
      <c r="I149" s="29"/>
      <c r="J149" s="422"/>
      <c r="K149" s="39">
        <v>43623</v>
      </c>
      <c r="L149" s="424">
        <v>1</v>
      </c>
      <c r="M149" s="420" t="s">
        <v>6079</v>
      </c>
      <c r="N149" s="405">
        <v>19997.5</v>
      </c>
      <c r="O149" s="62">
        <v>1</v>
      </c>
      <c r="P149" s="40"/>
      <c r="Q149" s="15"/>
      <c r="R149" s="95">
        <v>28</v>
      </c>
      <c r="S149" s="96" t="s">
        <v>6080</v>
      </c>
      <c r="T149" s="29" t="s">
        <v>6080</v>
      </c>
      <c r="U149" s="402"/>
      <c r="V149" s="402"/>
      <c r="W149" s="34">
        <v>1520</v>
      </c>
      <c r="X149" s="34">
        <v>15</v>
      </c>
      <c r="Y149" s="208" t="s">
        <v>6081</v>
      </c>
      <c r="Z149" s="208" t="s">
        <v>6082</v>
      </c>
      <c r="AA149" s="96" t="s">
        <v>6083</v>
      </c>
      <c r="AB149" s="239">
        <v>20</v>
      </c>
      <c r="AC149" s="731">
        <v>4995000</v>
      </c>
      <c r="AD149" s="731">
        <v>0</v>
      </c>
      <c r="AE149" s="96"/>
      <c r="AF149" s="96"/>
      <c r="AG149" s="63">
        <v>1</v>
      </c>
      <c r="AH149" s="97" t="s">
        <v>7057</v>
      </c>
      <c r="AI149" s="97" t="s">
        <v>6814</v>
      </c>
      <c r="AJ149" s="97" t="s">
        <v>6815</v>
      </c>
      <c r="AK149" s="16"/>
      <c r="AL149" s="407"/>
    </row>
    <row r="150" spans="1:38" s="404" customFormat="1" ht="25.5" customHeight="1">
      <c r="A150" s="63" t="s">
        <v>245</v>
      </c>
      <c r="B150" s="37" t="s">
        <v>6938</v>
      </c>
      <c r="C150" s="92" t="s">
        <v>3802</v>
      </c>
      <c r="D150" s="44" t="s">
        <v>6767</v>
      </c>
      <c r="E150" s="433">
        <v>800000</v>
      </c>
      <c r="F150" s="62">
        <v>143</v>
      </c>
      <c r="G150" s="422">
        <v>5413184768</v>
      </c>
      <c r="H150" s="429">
        <v>42829</v>
      </c>
      <c r="I150" s="29"/>
      <c r="J150" s="422"/>
      <c r="K150" s="39">
        <v>43494</v>
      </c>
      <c r="L150" s="424">
        <v>3</v>
      </c>
      <c r="M150" s="420" t="s">
        <v>6461</v>
      </c>
      <c r="N150" s="405">
        <v>2685.5</v>
      </c>
      <c r="O150" s="62">
        <v>1</v>
      </c>
      <c r="P150" s="40">
        <v>1</v>
      </c>
      <c r="Q150" s="15"/>
      <c r="R150" s="95">
        <v>50</v>
      </c>
      <c r="S150" s="96" t="s">
        <v>6808</v>
      </c>
      <c r="T150" s="29">
        <v>43095</v>
      </c>
      <c r="U150" s="402"/>
      <c r="V150" s="402">
        <v>1</v>
      </c>
      <c r="W150" s="34">
        <v>2599</v>
      </c>
      <c r="X150" s="34">
        <v>25</v>
      </c>
      <c r="Y150" s="208" t="s">
        <v>6250</v>
      </c>
      <c r="Z150" s="208" t="s">
        <v>6251</v>
      </c>
      <c r="AA150" s="96" t="s">
        <v>2460</v>
      </c>
      <c r="AB150" s="239">
        <v>3</v>
      </c>
      <c r="AC150" s="731">
        <v>2000000</v>
      </c>
      <c r="AD150" s="731">
        <v>800000</v>
      </c>
      <c r="AE150" s="96">
        <v>7</v>
      </c>
      <c r="AF150" s="96">
        <v>6</v>
      </c>
      <c r="AG150" s="63">
        <v>1</v>
      </c>
      <c r="AH150" s="97" t="s">
        <v>7055</v>
      </c>
      <c r="AI150" s="97"/>
      <c r="AJ150" s="719" t="s">
        <v>7056</v>
      </c>
      <c r="AK150" s="16"/>
      <c r="AL150" s="407"/>
    </row>
    <row r="151" spans="1:38" s="404" customFormat="1" ht="25.5" customHeight="1">
      <c r="A151" s="63" t="s">
        <v>245</v>
      </c>
      <c r="B151" s="37" t="s">
        <v>6960</v>
      </c>
      <c r="C151" s="92" t="s">
        <v>3802</v>
      </c>
      <c r="D151" s="44" t="s">
        <v>7833</v>
      </c>
      <c r="E151" s="433">
        <v>1800000</v>
      </c>
      <c r="F151" s="62">
        <v>144</v>
      </c>
      <c r="G151" s="422">
        <v>9812647643</v>
      </c>
      <c r="H151" s="429" t="s">
        <v>6319</v>
      </c>
      <c r="I151" s="29"/>
      <c r="J151" s="422"/>
      <c r="K151" s="39">
        <v>43374</v>
      </c>
      <c r="L151" s="424">
        <v>3</v>
      </c>
      <c r="M151" s="420" t="s">
        <v>6320</v>
      </c>
      <c r="N151" s="405">
        <v>70005.100000000006</v>
      </c>
      <c r="O151" s="62">
        <v>1</v>
      </c>
      <c r="P151" s="40">
        <v>1</v>
      </c>
      <c r="Q151" s="15"/>
      <c r="R151" s="95">
        <v>50</v>
      </c>
      <c r="S151" s="96" t="s">
        <v>6321</v>
      </c>
      <c r="T151" s="29">
        <v>43260</v>
      </c>
      <c r="U151" s="402"/>
      <c r="V151" s="402">
        <v>3</v>
      </c>
      <c r="W151" s="34">
        <v>3290</v>
      </c>
      <c r="X151" s="34">
        <v>32</v>
      </c>
      <c r="Y151" s="208" t="s">
        <v>6322</v>
      </c>
      <c r="Z151" s="208" t="s">
        <v>6323</v>
      </c>
      <c r="AA151" s="96" t="s">
        <v>2460</v>
      </c>
      <c r="AB151" s="239">
        <v>3</v>
      </c>
      <c r="AC151" s="731">
        <v>18000000</v>
      </c>
      <c r="AD151" s="731">
        <v>17700000</v>
      </c>
      <c r="AE151" s="96">
        <v>556</v>
      </c>
      <c r="AF151" s="96">
        <v>553</v>
      </c>
      <c r="AG151" s="63">
        <v>1</v>
      </c>
      <c r="AH151" s="97" t="s">
        <v>7841</v>
      </c>
      <c r="AI151" s="97"/>
      <c r="AJ151" s="719" t="s">
        <v>7840</v>
      </c>
      <c r="AK151" s="16"/>
      <c r="AL151" s="407"/>
    </row>
    <row r="152" spans="1:38" s="404" customFormat="1" ht="25.5" customHeight="1">
      <c r="A152" s="63" t="s">
        <v>245</v>
      </c>
      <c r="B152" s="37" t="s">
        <v>6951</v>
      </c>
      <c r="C152" s="92" t="s">
        <v>3802</v>
      </c>
      <c r="D152" s="44" t="s">
        <v>8729</v>
      </c>
      <c r="E152" s="433">
        <v>3000000</v>
      </c>
      <c r="F152" s="62">
        <v>145</v>
      </c>
      <c r="G152" s="422">
        <v>6582510540</v>
      </c>
      <c r="H152" s="429">
        <v>42921</v>
      </c>
      <c r="I152" s="29"/>
      <c r="J152" s="422"/>
      <c r="K152" s="39">
        <v>43650</v>
      </c>
      <c r="L152" s="424">
        <v>5</v>
      </c>
      <c r="M152" s="420" t="s">
        <v>6402</v>
      </c>
      <c r="N152" s="405">
        <v>3011.3</v>
      </c>
      <c r="O152" s="62">
        <v>1</v>
      </c>
      <c r="P152" s="40"/>
      <c r="Q152" s="15" t="s">
        <v>6641</v>
      </c>
      <c r="R152" s="95">
        <v>50</v>
      </c>
      <c r="S152" s="96" t="s">
        <v>6403</v>
      </c>
      <c r="T152" s="29" t="s">
        <v>5277</v>
      </c>
      <c r="U152" s="402">
        <v>1</v>
      </c>
      <c r="V152" s="402">
        <v>3</v>
      </c>
      <c r="W152" s="34">
        <v>2220</v>
      </c>
      <c r="X152" s="34">
        <v>22</v>
      </c>
      <c r="Y152" s="208" t="s">
        <v>6404</v>
      </c>
      <c r="Z152" s="208" t="s">
        <v>6405</v>
      </c>
      <c r="AA152" s="96" t="s">
        <v>6406</v>
      </c>
      <c r="AB152" s="239">
        <v>8</v>
      </c>
      <c r="AC152" s="731">
        <v>10000000</v>
      </c>
      <c r="AD152" s="731">
        <v>3800000</v>
      </c>
      <c r="AE152" s="96">
        <v>63</v>
      </c>
      <c r="AF152" s="96">
        <v>62</v>
      </c>
      <c r="AG152" s="63">
        <v>1</v>
      </c>
      <c r="AH152" s="97" t="s">
        <v>7350</v>
      </c>
      <c r="AI152" s="97"/>
      <c r="AJ152" s="719" t="s">
        <v>7351</v>
      </c>
      <c r="AK152" s="16"/>
      <c r="AL152" s="407"/>
    </row>
    <row r="153" spans="1:38" s="404" customFormat="1" ht="25.5" customHeight="1">
      <c r="A153" s="63" t="s">
        <v>245</v>
      </c>
      <c r="B153" s="37" t="s">
        <v>6945</v>
      </c>
      <c r="C153" s="92" t="s">
        <v>3802</v>
      </c>
      <c r="D153" s="44" t="s">
        <v>6919</v>
      </c>
      <c r="E153" s="433">
        <v>1000000</v>
      </c>
      <c r="F153" s="62">
        <v>146</v>
      </c>
      <c r="G153" s="422">
        <v>4316571771</v>
      </c>
      <c r="H153" s="429">
        <v>42923</v>
      </c>
      <c r="I153" s="29"/>
      <c r="J153" s="422"/>
      <c r="K153" s="39">
        <v>43014</v>
      </c>
      <c r="L153" s="424">
        <v>1</v>
      </c>
      <c r="M153" s="420" t="s">
        <v>8416</v>
      </c>
      <c r="N153" s="405">
        <v>4085.03</v>
      </c>
      <c r="O153" s="62">
        <v>1</v>
      </c>
      <c r="P153" s="40"/>
      <c r="Q153" s="748" t="s">
        <v>6640</v>
      </c>
      <c r="R153" s="95">
        <v>50</v>
      </c>
      <c r="S153" s="96" t="s">
        <v>6407</v>
      </c>
      <c r="T153" s="29">
        <v>43335</v>
      </c>
      <c r="U153" s="402"/>
      <c r="V153" s="402"/>
      <c r="W153" s="34">
        <v>2220</v>
      </c>
      <c r="X153" s="34">
        <v>22</v>
      </c>
      <c r="Y153" s="208" t="s">
        <v>6408</v>
      </c>
      <c r="Z153" s="208" t="s">
        <v>6409</v>
      </c>
      <c r="AA153" s="96" t="s">
        <v>6410</v>
      </c>
      <c r="AB153" s="239">
        <v>27</v>
      </c>
      <c r="AC153" s="731">
        <v>10000000</v>
      </c>
      <c r="AD153" s="731">
        <v>1000000</v>
      </c>
      <c r="AE153" s="96"/>
      <c r="AF153" s="96"/>
      <c r="AG153" s="63">
        <v>1</v>
      </c>
      <c r="AH153" s="97" t="s">
        <v>7842</v>
      </c>
      <c r="AI153" s="97" t="s">
        <v>7843</v>
      </c>
      <c r="AJ153" s="719" t="s">
        <v>7054</v>
      </c>
      <c r="AK153" s="16"/>
      <c r="AL153" s="407"/>
    </row>
    <row r="154" spans="1:38" s="404" customFormat="1" ht="25.5" customHeight="1">
      <c r="A154" s="63" t="s">
        <v>245</v>
      </c>
      <c r="B154" s="37"/>
      <c r="C154" s="92" t="s">
        <v>3802</v>
      </c>
      <c r="D154" s="44" t="s">
        <v>6656</v>
      </c>
      <c r="E154" s="433"/>
      <c r="F154" s="62">
        <v>147</v>
      </c>
      <c r="G154" s="422">
        <v>9800216012</v>
      </c>
      <c r="H154" s="429" t="s">
        <v>6657</v>
      </c>
      <c r="I154" s="29"/>
      <c r="J154" s="422"/>
      <c r="K154" s="39"/>
      <c r="L154" s="424"/>
      <c r="M154" s="420" t="s">
        <v>6658</v>
      </c>
      <c r="N154" s="405">
        <v>20316</v>
      </c>
      <c r="O154" s="62">
        <v>2</v>
      </c>
      <c r="P154" s="40"/>
      <c r="Q154" s="15"/>
      <c r="R154" s="95">
        <v>50</v>
      </c>
      <c r="S154" s="96" t="s">
        <v>7341</v>
      </c>
      <c r="T154" s="29"/>
      <c r="U154" s="402"/>
      <c r="V154" s="402"/>
      <c r="W154" s="34">
        <v>2220</v>
      </c>
      <c r="X154" s="34">
        <v>22</v>
      </c>
      <c r="Y154" s="208" t="s">
        <v>6659</v>
      </c>
      <c r="Z154" s="208" t="s">
        <v>6660</v>
      </c>
      <c r="AA154" s="96" t="s">
        <v>2459</v>
      </c>
      <c r="AB154" s="239">
        <v>5</v>
      </c>
      <c r="AC154" s="731">
        <v>24000000</v>
      </c>
      <c r="AD154" s="731">
        <v>0</v>
      </c>
      <c r="AE154" s="96"/>
      <c r="AF154" s="96"/>
      <c r="AG154" s="63"/>
      <c r="AH154" s="97"/>
      <c r="AI154" s="97"/>
      <c r="AJ154" s="97"/>
      <c r="AK154" s="16"/>
      <c r="AL154" s="407"/>
    </row>
    <row r="155" spans="1:38" s="404" customFormat="1" ht="25.5" customHeight="1">
      <c r="A155" s="63" t="s">
        <v>245</v>
      </c>
      <c r="B155" s="37" t="s">
        <v>6944</v>
      </c>
      <c r="C155" s="92" t="s">
        <v>3802</v>
      </c>
      <c r="D155" s="44" t="s">
        <v>8305</v>
      </c>
      <c r="E155" s="433">
        <v>500000</v>
      </c>
      <c r="F155" s="62">
        <v>148</v>
      </c>
      <c r="G155" s="422">
        <v>6587834140</v>
      </c>
      <c r="H155" s="429" t="s">
        <v>6661</v>
      </c>
      <c r="I155" s="29"/>
      <c r="J155" s="422"/>
      <c r="K155" s="39">
        <v>43476</v>
      </c>
      <c r="L155" s="424">
        <v>3</v>
      </c>
      <c r="M155" s="420" t="s">
        <v>6662</v>
      </c>
      <c r="N155" s="405">
        <v>3430.2</v>
      </c>
      <c r="O155" s="62">
        <v>2</v>
      </c>
      <c r="P155" s="40"/>
      <c r="Q155" s="748" t="s">
        <v>6663</v>
      </c>
      <c r="R155" s="95">
        <v>50</v>
      </c>
      <c r="S155" s="96" t="s">
        <v>7710</v>
      </c>
      <c r="T155" s="29"/>
      <c r="U155" s="402">
        <v>1</v>
      </c>
      <c r="V155" s="402">
        <v>3</v>
      </c>
      <c r="W155" s="34">
        <v>2740</v>
      </c>
      <c r="X155" s="34">
        <v>27</v>
      </c>
      <c r="Y155" s="208" t="s">
        <v>6664</v>
      </c>
      <c r="Z155" s="208" t="s">
        <v>6665</v>
      </c>
      <c r="AA155" s="96" t="s">
        <v>2462</v>
      </c>
      <c r="AB155" s="239">
        <v>8</v>
      </c>
      <c r="AC155" s="731">
        <v>1000000</v>
      </c>
      <c r="AD155" s="731">
        <v>1000000</v>
      </c>
      <c r="AE155" s="96">
        <v>15</v>
      </c>
      <c r="AF155" s="96">
        <v>10</v>
      </c>
      <c r="AG155" s="63"/>
      <c r="AH155" s="97" t="s">
        <v>8099</v>
      </c>
      <c r="AI155" s="97"/>
      <c r="AJ155" s="719" t="s">
        <v>7883</v>
      </c>
      <c r="AK155" s="16"/>
      <c r="AL155" s="407"/>
    </row>
    <row r="156" spans="1:38" s="404" customFormat="1" ht="25.5" customHeight="1">
      <c r="A156" s="63" t="s">
        <v>245</v>
      </c>
      <c r="B156" s="37">
        <v>3603504972</v>
      </c>
      <c r="C156" s="92" t="s">
        <v>3802</v>
      </c>
      <c r="D156" s="44" t="s">
        <v>6899</v>
      </c>
      <c r="E156" s="433">
        <v>50000</v>
      </c>
      <c r="F156" s="62">
        <v>149</v>
      </c>
      <c r="G156" s="422">
        <v>3287617519</v>
      </c>
      <c r="H156" s="429">
        <v>43033</v>
      </c>
      <c r="I156" s="29"/>
      <c r="J156" s="422"/>
      <c r="K156" s="39">
        <v>43228</v>
      </c>
      <c r="L156" s="424">
        <v>1</v>
      </c>
      <c r="M156" s="420" t="s">
        <v>6900</v>
      </c>
      <c r="N156" s="405">
        <v>52</v>
      </c>
      <c r="O156" s="62">
        <v>1</v>
      </c>
      <c r="P156" s="40"/>
      <c r="Q156" s="755" t="s">
        <v>7890</v>
      </c>
      <c r="R156" s="95">
        <v>50</v>
      </c>
      <c r="S156" s="96" t="s">
        <v>6742</v>
      </c>
      <c r="T156" s="29" t="s">
        <v>5277</v>
      </c>
      <c r="U156" s="402">
        <v>1</v>
      </c>
      <c r="V156" s="402">
        <v>3</v>
      </c>
      <c r="W156" s="34">
        <v>7110</v>
      </c>
      <c r="X156" s="34">
        <v>71</v>
      </c>
      <c r="Y156" s="208" t="s">
        <v>6901</v>
      </c>
      <c r="Z156" s="208" t="s">
        <v>6902</v>
      </c>
      <c r="AA156" s="96" t="s">
        <v>2461</v>
      </c>
      <c r="AB156" s="239">
        <v>6</v>
      </c>
      <c r="AC156" s="731">
        <v>1000000</v>
      </c>
      <c r="AD156" s="731">
        <v>0</v>
      </c>
      <c r="AE156" s="96"/>
      <c r="AF156" s="96"/>
      <c r="AG156" s="63"/>
      <c r="AH156" s="97" t="s">
        <v>7355</v>
      </c>
      <c r="AI156" s="97"/>
      <c r="AJ156" s="97"/>
      <c r="AK156" s="16"/>
      <c r="AL156" s="407"/>
    </row>
    <row r="157" spans="1:38" s="404" customFormat="1" ht="25.5" customHeight="1">
      <c r="A157" s="63" t="s">
        <v>245</v>
      </c>
      <c r="B157" s="37"/>
      <c r="C157" s="92" t="s">
        <v>3802</v>
      </c>
      <c r="D157" s="44" t="s">
        <v>7026</v>
      </c>
      <c r="E157" s="433">
        <v>23000000</v>
      </c>
      <c r="F157" s="62">
        <v>150</v>
      </c>
      <c r="G157" s="422">
        <v>4333406579</v>
      </c>
      <c r="H157" s="429" t="s">
        <v>7027</v>
      </c>
      <c r="I157" s="29"/>
      <c r="J157" s="422"/>
      <c r="K157" s="39">
        <v>43623</v>
      </c>
      <c r="L157" s="424">
        <v>1</v>
      </c>
      <c r="M157" s="420" t="s">
        <v>7028</v>
      </c>
      <c r="N157" s="405">
        <v>40000</v>
      </c>
      <c r="O157" s="62">
        <v>2</v>
      </c>
      <c r="P157" s="40"/>
      <c r="Q157" s="15"/>
      <c r="R157" s="95">
        <v>44</v>
      </c>
      <c r="S157" s="96" t="s">
        <v>7029</v>
      </c>
      <c r="T157" s="29"/>
      <c r="U157" s="402"/>
      <c r="V157" s="402"/>
      <c r="W157" s="34">
        <v>2100</v>
      </c>
      <c r="X157" s="34">
        <v>21</v>
      </c>
      <c r="Y157" s="208" t="s">
        <v>7030</v>
      </c>
      <c r="Z157" s="208" t="s">
        <v>7031</v>
      </c>
      <c r="AA157" s="96" t="s">
        <v>2460</v>
      </c>
      <c r="AB157" s="239">
        <v>3</v>
      </c>
      <c r="AC157" s="731">
        <v>49500000</v>
      </c>
      <c r="AD157" s="731">
        <v>0</v>
      </c>
      <c r="AE157" s="96"/>
      <c r="AF157" s="96"/>
      <c r="AG157" s="63"/>
      <c r="AH157" s="97"/>
      <c r="AI157" s="97"/>
      <c r="AJ157" s="97"/>
      <c r="AK157" s="16"/>
      <c r="AL157" s="407"/>
    </row>
    <row r="158" spans="1:38" s="404" customFormat="1" ht="25.5" customHeight="1">
      <c r="A158" s="63" t="s">
        <v>245</v>
      </c>
      <c r="B158" s="119" t="s">
        <v>7844</v>
      </c>
      <c r="C158" s="92" t="s">
        <v>3802</v>
      </c>
      <c r="D158" s="44" t="s">
        <v>7179</v>
      </c>
      <c r="E158" s="433">
        <v>700000</v>
      </c>
      <c r="F158" s="62">
        <v>151</v>
      </c>
      <c r="G158" s="422">
        <v>8772347634</v>
      </c>
      <c r="H158" s="429">
        <v>43109</v>
      </c>
      <c r="I158" s="29"/>
      <c r="J158" s="422"/>
      <c r="K158" s="39"/>
      <c r="L158" s="424"/>
      <c r="M158" s="420" t="s">
        <v>7180</v>
      </c>
      <c r="N158" s="405">
        <v>6195.8</v>
      </c>
      <c r="O158" s="62">
        <v>1</v>
      </c>
      <c r="P158" s="40"/>
      <c r="Q158" s="15"/>
      <c r="R158" s="95">
        <v>50</v>
      </c>
      <c r="S158" s="402" t="s">
        <v>7181</v>
      </c>
      <c r="T158" s="29" t="s">
        <v>7234</v>
      </c>
      <c r="U158" s="402"/>
      <c r="V158" s="402"/>
      <c r="W158" s="34">
        <v>22209</v>
      </c>
      <c r="X158" s="34">
        <v>22</v>
      </c>
      <c r="Y158" s="208" t="s">
        <v>7182</v>
      </c>
      <c r="Z158" s="208" t="s">
        <v>7183</v>
      </c>
      <c r="AA158" s="96" t="s">
        <v>2461</v>
      </c>
      <c r="AB158" s="239">
        <v>6</v>
      </c>
      <c r="AC158" s="731">
        <v>3500000</v>
      </c>
      <c r="AD158" s="731">
        <v>0</v>
      </c>
      <c r="AE158" s="96"/>
      <c r="AF158" s="96"/>
      <c r="AG158" s="63">
        <v>1</v>
      </c>
      <c r="AH158" s="97" t="s">
        <v>7846</v>
      </c>
      <c r="AI158" s="97"/>
      <c r="AJ158" s="719" t="s">
        <v>7845</v>
      </c>
      <c r="AK158" s="16"/>
      <c r="AL158" s="407"/>
    </row>
    <row r="159" spans="1:38" s="404" customFormat="1" ht="25.5" customHeight="1">
      <c r="A159" s="63" t="s">
        <v>245</v>
      </c>
      <c r="B159" s="37">
        <v>3603531285</v>
      </c>
      <c r="C159" s="92" t="s">
        <v>3802</v>
      </c>
      <c r="D159" s="44" t="s">
        <v>7415</v>
      </c>
      <c r="E159" s="433">
        <v>700000</v>
      </c>
      <c r="F159" s="62">
        <v>152</v>
      </c>
      <c r="G159" s="422">
        <v>4349684421</v>
      </c>
      <c r="H159" s="429">
        <v>43137</v>
      </c>
      <c r="I159" s="29"/>
      <c r="J159" s="422"/>
      <c r="K159" s="39">
        <v>43374</v>
      </c>
      <c r="L159" s="424">
        <v>2</v>
      </c>
      <c r="M159" s="420" t="s">
        <v>7216</v>
      </c>
      <c r="N159" s="405">
        <v>24230.2</v>
      </c>
      <c r="O159" s="62">
        <v>2</v>
      </c>
      <c r="P159" s="40"/>
      <c r="Q159" s="15"/>
      <c r="R159" s="95">
        <v>50</v>
      </c>
      <c r="S159" s="402" t="s">
        <v>7217</v>
      </c>
      <c r="T159" s="29"/>
      <c r="U159" s="402">
        <v>1</v>
      </c>
      <c r="V159" s="402">
        <v>3</v>
      </c>
      <c r="W159" s="34">
        <v>2513</v>
      </c>
      <c r="X159" s="34">
        <v>25</v>
      </c>
      <c r="Y159" s="208" t="s">
        <v>7219</v>
      </c>
      <c r="Z159" s="208" t="s">
        <v>7218</v>
      </c>
      <c r="AA159" s="96" t="s">
        <v>2461</v>
      </c>
      <c r="AB159" s="239">
        <v>6</v>
      </c>
      <c r="AC159" s="731">
        <v>7000000</v>
      </c>
      <c r="AD159" s="731">
        <v>0</v>
      </c>
      <c r="AE159" s="96"/>
      <c r="AF159" s="96"/>
      <c r="AG159" s="63">
        <v>1</v>
      </c>
      <c r="AH159" s="240" t="s">
        <v>7518</v>
      </c>
      <c r="AI159" s="97"/>
      <c r="AJ159" s="97"/>
      <c r="AK159" s="16"/>
      <c r="AL159" s="407"/>
    </row>
    <row r="160" spans="1:38" s="404" customFormat="1" ht="25.5" customHeight="1">
      <c r="A160" s="63" t="s">
        <v>245</v>
      </c>
      <c r="B160" s="37" t="s">
        <v>8220</v>
      </c>
      <c r="C160" s="92" t="s">
        <v>3802</v>
      </c>
      <c r="D160" s="44" t="s">
        <v>7441</v>
      </c>
      <c r="E160" s="433">
        <v>2000000</v>
      </c>
      <c r="F160" s="62">
        <v>153</v>
      </c>
      <c r="G160" s="422">
        <v>9869686496</v>
      </c>
      <c r="H160" s="429">
        <v>43223</v>
      </c>
      <c r="I160" s="29"/>
      <c r="J160" s="422"/>
      <c r="K160" s="39"/>
      <c r="L160" s="424"/>
      <c r="M160" s="420" t="s">
        <v>7444</v>
      </c>
      <c r="N160" s="405">
        <v>15000</v>
      </c>
      <c r="O160" s="62">
        <v>1</v>
      </c>
      <c r="P160" s="40"/>
      <c r="Q160" s="15"/>
      <c r="R160" s="95">
        <v>43</v>
      </c>
      <c r="S160" s="402" t="s">
        <v>7445</v>
      </c>
      <c r="T160" s="29" t="s">
        <v>8219</v>
      </c>
      <c r="U160" s="402"/>
      <c r="V160" s="402"/>
      <c r="W160" s="34">
        <v>2220</v>
      </c>
      <c r="X160" s="34">
        <v>22</v>
      </c>
      <c r="Y160" s="208" t="s">
        <v>7446</v>
      </c>
      <c r="Z160" s="208" t="s">
        <v>7447</v>
      </c>
      <c r="AA160" s="96" t="s">
        <v>2459</v>
      </c>
      <c r="AB160" s="239">
        <v>5</v>
      </c>
      <c r="AC160" s="731">
        <v>5400000</v>
      </c>
      <c r="AD160" s="731">
        <v>0</v>
      </c>
      <c r="AE160" s="96"/>
      <c r="AF160" s="96"/>
      <c r="AG160" s="63"/>
      <c r="AH160" s="97" t="s">
        <v>8221</v>
      </c>
      <c r="AI160" s="97" t="s">
        <v>8222</v>
      </c>
      <c r="AJ160" s="97"/>
      <c r="AK160" s="16"/>
      <c r="AL160" s="407"/>
    </row>
    <row r="161" spans="1:38" s="404" customFormat="1" ht="25.5" customHeight="1">
      <c r="A161" s="63" t="s">
        <v>245</v>
      </c>
      <c r="B161" s="119" t="s">
        <v>7493</v>
      </c>
      <c r="C161" s="92" t="s">
        <v>3802</v>
      </c>
      <c r="D161" s="44" t="s">
        <v>7442</v>
      </c>
      <c r="E161" s="433">
        <v>300000</v>
      </c>
      <c r="F161" s="62">
        <v>154</v>
      </c>
      <c r="G161" s="422">
        <v>9977294838</v>
      </c>
      <c r="H161" s="429">
        <v>43231</v>
      </c>
      <c r="I161" s="29"/>
      <c r="J161" s="422"/>
      <c r="K161" s="39">
        <v>43409</v>
      </c>
      <c r="L161" s="424">
        <v>1</v>
      </c>
      <c r="M161" s="420" t="s">
        <v>7443</v>
      </c>
      <c r="N161" s="405">
        <v>15412</v>
      </c>
      <c r="O161" s="62">
        <v>1</v>
      </c>
      <c r="P161" s="40"/>
      <c r="Q161" s="755" t="s">
        <v>7888</v>
      </c>
      <c r="R161" s="95">
        <v>50</v>
      </c>
      <c r="S161" s="402" t="s">
        <v>7992</v>
      </c>
      <c r="T161" s="29">
        <v>43266</v>
      </c>
      <c r="U161" s="402"/>
      <c r="V161" s="402"/>
      <c r="W161" s="34">
        <v>2821</v>
      </c>
      <c r="X161" s="34">
        <v>28</v>
      </c>
      <c r="Y161" s="208" t="s">
        <v>7448</v>
      </c>
      <c r="Z161" s="208" t="s">
        <v>7449</v>
      </c>
      <c r="AA161" s="96" t="s">
        <v>2464</v>
      </c>
      <c r="AB161" s="239">
        <v>4</v>
      </c>
      <c r="AC161" s="731">
        <v>4000000</v>
      </c>
      <c r="AD161" s="731">
        <v>1250000</v>
      </c>
      <c r="AE161" s="96"/>
      <c r="AF161" s="96"/>
      <c r="AG161" s="63">
        <v>1</v>
      </c>
      <c r="AH161" s="97" t="s">
        <v>7727</v>
      </c>
      <c r="AI161" s="97"/>
      <c r="AJ161" s="719" t="s">
        <v>7728</v>
      </c>
      <c r="AK161" s="16"/>
      <c r="AL161" s="407"/>
    </row>
    <row r="162" spans="1:38" s="404" customFormat="1" ht="25.5" customHeight="1">
      <c r="A162" s="63" t="s">
        <v>245</v>
      </c>
      <c r="B162" s="37">
        <v>3603558047</v>
      </c>
      <c r="C162" s="92" t="s">
        <v>3802</v>
      </c>
      <c r="D162" s="44" t="s">
        <v>7450</v>
      </c>
      <c r="E162" s="433">
        <v>200000</v>
      </c>
      <c r="F162" s="62">
        <v>155</v>
      </c>
      <c r="G162" s="422">
        <v>8749113302</v>
      </c>
      <c r="H162" s="429">
        <v>43236</v>
      </c>
      <c r="I162" s="29"/>
      <c r="J162" s="422"/>
      <c r="K162" s="39">
        <v>43614</v>
      </c>
      <c r="L162" s="424">
        <v>1</v>
      </c>
      <c r="M162" s="420" t="s">
        <v>7451</v>
      </c>
      <c r="N162" s="405">
        <v>1000</v>
      </c>
      <c r="O162" s="62">
        <v>2</v>
      </c>
      <c r="P162" s="40"/>
      <c r="Q162" s="755" t="s">
        <v>8622</v>
      </c>
      <c r="R162" s="95">
        <v>40</v>
      </c>
      <c r="S162" s="402" t="s">
        <v>7296</v>
      </c>
      <c r="T162" s="29"/>
      <c r="U162" s="402">
        <v>1</v>
      </c>
      <c r="V162" s="402">
        <v>3</v>
      </c>
      <c r="W162" s="34">
        <v>2599</v>
      </c>
      <c r="X162" s="34">
        <v>25</v>
      </c>
      <c r="Y162" s="208" t="s">
        <v>7452</v>
      </c>
      <c r="Z162" s="208" t="s">
        <v>7453</v>
      </c>
      <c r="AA162" s="96" t="s">
        <v>2461</v>
      </c>
      <c r="AB162" s="239">
        <v>6</v>
      </c>
      <c r="AC162" s="731">
        <v>500000</v>
      </c>
      <c r="AD162" s="731">
        <v>263830</v>
      </c>
      <c r="AE162" s="96"/>
      <c r="AF162" s="96"/>
      <c r="AG162" s="63"/>
      <c r="AH162" s="97" t="s">
        <v>8524</v>
      </c>
      <c r="AI162" s="97"/>
      <c r="AJ162" s="719" t="s">
        <v>8525</v>
      </c>
      <c r="AK162" s="16"/>
      <c r="AL162" s="407"/>
    </row>
    <row r="163" spans="1:38" s="404" customFormat="1" ht="25.5" customHeight="1">
      <c r="A163" s="63" t="s">
        <v>245</v>
      </c>
      <c r="B163" s="37"/>
      <c r="C163" s="92" t="s">
        <v>3802</v>
      </c>
      <c r="D163" s="44" t="s">
        <v>7987</v>
      </c>
      <c r="E163" s="433">
        <v>15948517</v>
      </c>
      <c r="F163" s="62">
        <v>156</v>
      </c>
      <c r="G163" s="422">
        <v>9981456392</v>
      </c>
      <c r="H163" s="429">
        <v>43263</v>
      </c>
      <c r="I163" s="29"/>
      <c r="J163" s="422"/>
      <c r="K163" s="39">
        <v>43391</v>
      </c>
      <c r="L163" s="424">
        <v>1</v>
      </c>
      <c r="M163" s="420" t="s">
        <v>7540</v>
      </c>
      <c r="N163" s="405">
        <v>20000</v>
      </c>
      <c r="O163" s="62">
        <v>2</v>
      </c>
      <c r="P163" s="40"/>
      <c r="Q163" s="15"/>
      <c r="R163" s="95">
        <v>50</v>
      </c>
      <c r="S163" s="402" t="s">
        <v>7477</v>
      </c>
      <c r="T163" s="29"/>
      <c r="U163" s="402">
        <v>1</v>
      </c>
      <c r="V163" s="402">
        <v>3</v>
      </c>
      <c r="W163" s="34">
        <v>1061</v>
      </c>
      <c r="X163" s="34">
        <v>10</v>
      </c>
      <c r="Y163" s="208" t="s">
        <v>7541</v>
      </c>
      <c r="Z163" s="208" t="s">
        <v>7542</v>
      </c>
      <c r="AA163" s="96" t="s">
        <v>2460</v>
      </c>
      <c r="AB163" s="239">
        <v>3</v>
      </c>
      <c r="AC163" s="731">
        <v>23316545</v>
      </c>
      <c r="AD163" s="731">
        <v>0</v>
      </c>
      <c r="AE163" s="96"/>
      <c r="AF163" s="96"/>
      <c r="AG163" s="63"/>
      <c r="AH163" s="97"/>
      <c r="AI163" s="97"/>
      <c r="AJ163" s="97"/>
      <c r="AK163" s="16"/>
      <c r="AL163" s="407"/>
    </row>
    <row r="164" spans="1:38" s="404" customFormat="1" ht="25.5" customHeight="1">
      <c r="A164" s="63" t="s">
        <v>245</v>
      </c>
      <c r="B164" s="37">
        <v>3603574151</v>
      </c>
      <c r="C164" s="92" t="s">
        <v>3802</v>
      </c>
      <c r="D164" s="44" t="s">
        <v>7634</v>
      </c>
      <c r="E164" s="433">
        <v>1000000</v>
      </c>
      <c r="F164" s="62">
        <v>157</v>
      </c>
      <c r="G164" s="422">
        <v>3261285706</v>
      </c>
      <c r="H164" s="429">
        <v>43290</v>
      </c>
      <c r="I164" s="29"/>
      <c r="J164" s="422"/>
      <c r="K164" s="39">
        <v>43416</v>
      </c>
      <c r="L164" s="424">
        <v>1</v>
      </c>
      <c r="M164" s="420" t="s">
        <v>7635</v>
      </c>
      <c r="N164" s="405">
        <v>19997</v>
      </c>
      <c r="O164" s="62">
        <v>1</v>
      </c>
      <c r="P164" s="40"/>
      <c r="Q164" s="755" t="s">
        <v>7891</v>
      </c>
      <c r="R164" s="95">
        <v>50</v>
      </c>
      <c r="S164" s="402" t="s">
        <v>8200</v>
      </c>
      <c r="T164" s="29" t="s">
        <v>8216</v>
      </c>
      <c r="U164" s="402"/>
      <c r="V164" s="402"/>
      <c r="W164" s="34">
        <v>2599</v>
      </c>
      <c r="X164" s="34">
        <v>25</v>
      </c>
      <c r="Y164" s="208" t="s">
        <v>7636</v>
      </c>
      <c r="Z164" s="208" t="s">
        <v>7637</v>
      </c>
      <c r="AA164" s="96" t="s">
        <v>2464</v>
      </c>
      <c r="AB164" s="239">
        <v>4</v>
      </c>
      <c r="AC164" s="731">
        <v>17000000</v>
      </c>
      <c r="AD164" s="731">
        <v>2500000</v>
      </c>
      <c r="AE164" s="96"/>
      <c r="AF164" s="96"/>
      <c r="AG164" s="63">
        <v>1</v>
      </c>
      <c r="AH164" s="97" t="s">
        <v>7884</v>
      </c>
      <c r="AI164" s="97"/>
      <c r="AJ164" s="97"/>
      <c r="AK164" s="16"/>
      <c r="AL164" s="407"/>
    </row>
    <row r="165" spans="1:38" s="404" customFormat="1" ht="25.5" customHeight="1">
      <c r="A165" s="63" t="s">
        <v>245</v>
      </c>
      <c r="B165" s="37">
        <v>3603591446</v>
      </c>
      <c r="C165" s="92" t="s">
        <v>3802</v>
      </c>
      <c r="D165" s="44" t="s">
        <v>7798</v>
      </c>
      <c r="E165" s="433">
        <v>540000</v>
      </c>
      <c r="F165" s="62">
        <v>158</v>
      </c>
      <c r="G165" s="422">
        <v>7680455491</v>
      </c>
      <c r="H165" s="429">
        <v>43357</v>
      </c>
      <c r="I165" s="29"/>
      <c r="J165" s="422"/>
      <c r="K165" s="39"/>
      <c r="L165" s="424"/>
      <c r="M165" s="420" t="s">
        <v>7799</v>
      </c>
      <c r="N165" s="405">
        <v>1523.62</v>
      </c>
      <c r="O165" s="62">
        <v>2</v>
      </c>
      <c r="P165" s="40"/>
      <c r="Q165" s="755" t="s">
        <v>7891</v>
      </c>
      <c r="R165" s="95">
        <v>50</v>
      </c>
      <c r="S165" s="402" t="s">
        <v>6905</v>
      </c>
      <c r="T165" s="29"/>
      <c r="U165" s="402"/>
      <c r="V165" s="402"/>
      <c r="W165" s="34">
        <v>1399</v>
      </c>
      <c r="X165" s="34">
        <v>13</v>
      </c>
      <c r="Y165" s="208" t="s">
        <v>7800</v>
      </c>
      <c r="Z165" s="208" t="s">
        <v>7801</v>
      </c>
      <c r="AA165" s="96" t="s">
        <v>2460</v>
      </c>
      <c r="AB165" s="239">
        <v>3</v>
      </c>
      <c r="AC165" s="731">
        <v>1620000</v>
      </c>
      <c r="AD165" s="731">
        <v>0</v>
      </c>
      <c r="AE165" s="96"/>
      <c r="AF165" s="96"/>
      <c r="AG165" s="63"/>
      <c r="AH165" s="97"/>
      <c r="AI165" s="97"/>
      <c r="AJ165" s="97"/>
      <c r="AK165" s="16"/>
      <c r="AL165" s="407"/>
    </row>
    <row r="166" spans="1:38" s="404" customFormat="1" ht="25.5" customHeight="1">
      <c r="A166" s="63" t="s">
        <v>245</v>
      </c>
      <c r="B166" s="37"/>
      <c r="C166" s="92" t="s">
        <v>3802</v>
      </c>
      <c r="D166" s="44" t="s">
        <v>8224</v>
      </c>
      <c r="E166" s="433">
        <v>1000000</v>
      </c>
      <c r="F166" s="62">
        <v>159</v>
      </c>
      <c r="G166" s="422">
        <v>3271975419</v>
      </c>
      <c r="H166" s="429">
        <v>43470</v>
      </c>
      <c r="I166" s="29"/>
      <c r="J166" s="422"/>
      <c r="K166" s="39"/>
      <c r="L166" s="424"/>
      <c r="M166" s="420" t="s">
        <v>8226</v>
      </c>
      <c r="N166" s="405">
        <v>2080</v>
      </c>
      <c r="O166" s="62">
        <v>2</v>
      </c>
      <c r="P166" s="40"/>
      <c r="Q166" s="755" t="s">
        <v>8228</v>
      </c>
      <c r="R166" s="95">
        <v>50</v>
      </c>
      <c r="S166" s="402" t="s">
        <v>7066</v>
      </c>
      <c r="T166" s="29"/>
      <c r="U166" s="402"/>
      <c r="V166" s="402"/>
      <c r="W166" s="34">
        <v>2814</v>
      </c>
      <c r="X166" s="34">
        <v>28</v>
      </c>
      <c r="Y166" s="208" t="s">
        <v>8229</v>
      </c>
      <c r="Z166" s="208" t="s">
        <v>8230</v>
      </c>
      <c r="AA166" s="96" t="s">
        <v>2459</v>
      </c>
      <c r="AB166" s="239">
        <v>5</v>
      </c>
      <c r="AC166" s="731">
        <v>1000000</v>
      </c>
      <c r="AD166" s="731">
        <v>0</v>
      </c>
      <c r="AE166" s="96">
        <v>197</v>
      </c>
      <c r="AF166" s="96"/>
      <c r="AG166" s="63"/>
      <c r="AH166" s="97"/>
      <c r="AI166" s="97"/>
      <c r="AJ166" s="97"/>
      <c r="AK166" s="16"/>
      <c r="AL166" s="407"/>
    </row>
    <row r="167" spans="1:38" s="404" customFormat="1" ht="25.5" customHeight="1">
      <c r="A167" s="63" t="s">
        <v>245</v>
      </c>
      <c r="B167" s="37"/>
      <c r="C167" s="92" t="s">
        <v>3802</v>
      </c>
      <c r="D167" s="44" t="s">
        <v>8225</v>
      </c>
      <c r="E167" s="433">
        <v>1000000</v>
      </c>
      <c r="F167" s="62">
        <v>160</v>
      </c>
      <c r="G167" s="422">
        <v>9861143292</v>
      </c>
      <c r="H167" s="429">
        <v>43494</v>
      </c>
      <c r="I167" s="29"/>
      <c r="J167" s="422"/>
      <c r="K167" s="39"/>
      <c r="L167" s="424"/>
      <c r="M167" s="420" t="s">
        <v>8227</v>
      </c>
      <c r="N167" s="405">
        <v>2565</v>
      </c>
      <c r="O167" s="62">
        <v>2</v>
      </c>
      <c r="P167" s="40"/>
      <c r="Q167" s="755"/>
      <c r="R167" s="95">
        <v>50</v>
      </c>
      <c r="S167" s="402" t="s">
        <v>7477</v>
      </c>
      <c r="T167" s="29"/>
      <c r="U167" s="402"/>
      <c r="V167" s="402"/>
      <c r="W167" s="34">
        <v>2591</v>
      </c>
      <c r="X167" s="34">
        <v>25</v>
      </c>
      <c r="Y167" s="208" t="s">
        <v>8231</v>
      </c>
      <c r="Z167" s="208" t="s">
        <v>8232</v>
      </c>
      <c r="AA167" s="96" t="s">
        <v>2461</v>
      </c>
      <c r="AB167" s="239">
        <v>6</v>
      </c>
      <c r="AC167" s="731">
        <v>1350000</v>
      </c>
      <c r="AD167" s="731">
        <v>0</v>
      </c>
      <c r="AE167" s="96">
        <v>20</v>
      </c>
      <c r="AF167" s="96"/>
      <c r="AG167" s="63"/>
      <c r="AH167" s="97"/>
      <c r="AI167" s="97"/>
      <c r="AJ167" s="97"/>
      <c r="AK167" s="16"/>
      <c r="AL167" s="407"/>
    </row>
    <row r="168" spans="1:38" s="404" customFormat="1" ht="25.5" customHeight="1">
      <c r="A168" s="63" t="s">
        <v>245</v>
      </c>
      <c r="B168" s="37"/>
      <c r="C168" s="92" t="s">
        <v>3802</v>
      </c>
      <c r="D168" s="44" t="s">
        <v>8383</v>
      </c>
      <c r="E168" s="433">
        <v>5000000</v>
      </c>
      <c r="F168" s="62">
        <v>161</v>
      </c>
      <c r="G168" s="422">
        <v>8735176167</v>
      </c>
      <c r="H168" s="429">
        <v>43536</v>
      </c>
      <c r="I168" s="29"/>
      <c r="J168" s="422"/>
      <c r="K168" s="39"/>
      <c r="L168" s="424"/>
      <c r="M168" s="420" t="s">
        <v>8384</v>
      </c>
      <c r="N168" s="405">
        <v>15000</v>
      </c>
      <c r="O168" s="62">
        <v>3</v>
      </c>
      <c r="P168" s="40">
        <v>1</v>
      </c>
      <c r="Q168" s="755"/>
      <c r="R168" s="95">
        <v>50</v>
      </c>
      <c r="S168" s="402" t="s">
        <v>7405</v>
      </c>
      <c r="T168" s="29"/>
      <c r="U168" s="402"/>
      <c r="V168" s="402"/>
      <c r="W168" s="34">
        <v>1073</v>
      </c>
      <c r="X168" s="34">
        <v>10</v>
      </c>
      <c r="Y168" s="208" t="s">
        <v>8385</v>
      </c>
      <c r="Z168" s="208" t="s">
        <v>8386</v>
      </c>
      <c r="AA168" s="96" t="s">
        <v>2460</v>
      </c>
      <c r="AB168" s="239">
        <v>3</v>
      </c>
      <c r="AC168" s="731">
        <v>14000000</v>
      </c>
      <c r="AD168" s="731">
        <v>0</v>
      </c>
      <c r="AE168" s="96"/>
      <c r="AF168" s="96"/>
      <c r="AG168" s="63"/>
      <c r="AH168" s="97"/>
      <c r="AI168" s="97"/>
      <c r="AJ168" s="97"/>
      <c r="AK168" s="16"/>
      <c r="AL168" s="407"/>
    </row>
    <row r="169" spans="1:38" s="404" customFormat="1" ht="25.5" customHeight="1">
      <c r="A169" s="63"/>
      <c r="B169" s="37"/>
      <c r="C169" s="92"/>
      <c r="D169" s="678"/>
      <c r="E169" s="679"/>
      <c r="F169" s="63"/>
      <c r="G169" s="680"/>
      <c r="H169" s="677"/>
      <c r="I169" s="29"/>
      <c r="J169" s="30"/>
      <c r="K169" s="39"/>
      <c r="L169" s="40"/>
      <c r="M169" s="450" t="s">
        <v>3819</v>
      </c>
      <c r="N169" s="405"/>
      <c r="O169" s="62"/>
      <c r="P169" s="40"/>
      <c r="Q169" s="15"/>
      <c r="R169" s="95"/>
      <c r="S169" s="96"/>
      <c r="T169" s="29"/>
      <c r="U169" s="402"/>
      <c r="V169" s="402"/>
      <c r="W169" s="34"/>
      <c r="X169" s="34"/>
      <c r="Y169" s="208"/>
      <c r="Z169" s="208"/>
      <c r="AA169" s="96"/>
      <c r="AB169" s="239"/>
      <c r="AC169" s="731"/>
      <c r="AD169" s="731"/>
      <c r="AE169" s="96"/>
      <c r="AF169" s="96"/>
      <c r="AG169" s="63"/>
      <c r="AH169" s="97"/>
      <c r="AI169" s="97"/>
      <c r="AJ169" s="97"/>
      <c r="AK169" s="16"/>
      <c r="AL169" s="407"/>
    </row>
    <row r="170" spans="1:38" s="404" customFormat="1" ht="25.5" customHeight="1">
      <c r="A170" s="63"/>
      <c r="B170" s="37" t="s">
        <v>6965</v>
      </c>
      <c r="C170" s="92"/>
      <c r="D170" s="26"/>
      <c r="E170" s="96"/>
      <c r="F170" s="63"/>
      <c r="G170" s="30"/>
      <c r="H170" s="29"/>
      <c r="I170" s="29"/>
      <c r="J170" s="30"/>
      <c r="K170" s="39" t="s">
        <v>879</v>
      </c>
      <c r="L170" s="40"/>
      <c r="M170" s="426"/>
      <c r="N170" s="405"/>
      <c r="O170" s="62"/>
      <c r="P170" s="40"/>
      <c r="Q170" s="15"/>
      <c r="R170" s="95"/>
      <c r="S170" s="96"/>
      <c r="T170" s="29"/>
      <c r="U170" s="402"/>
      <c r="V170" s="402"/>
      <c r="W170" s="34"/>
      <c r="X170" s="34"/>
      <c r="Y170" s="208"/>
      <c r="Z170" s="208"/>
      <c r="AA170" s="96"/>
      <c r="AB170" s="239"/>
      <c r="AC170" s="731">
        <v>0</v>
      </c>
      <c r="AD170" s="731">
        <v>0</v>
      </c>
      <c r="AE170" s="96"/>
      <c r="AF170" s="96"/>
      <c r="AG170" s="63"/>
      <c r="AH170" s="97"/>
      <c r="AI170" s="97"/>
      <c r="AJ170" s="97"/>
      <c r="AK170" s="16"/>
      <c r="AL170" s="407"/>
    </row>
    <row r="171" spans="1:38" s="35" customFormat="1" ht="25.5" customHeight="1">
      <c r="A171" s="45" t="s">
        <v>295</v>
      </c>
      <c r="B171" s="46"/>
      <c r="C171" s="48"/>
      <c r="D171" s="47"/>
      <c r="E171" s="46">
        <f>SUBTOTAL(9,E6:E170)</f>
        <v>1023337201.86</v>
      </c>
      <c r="F171" s="46">
        <f>COUNT(F7:F170)</f>
        <v>161</v>
      </c>
      <c r="G171" s="46"/>
      <c r="H171" s="46"/>
      <c r="I171" s="46"/>
      <c r="J171" s="49"/>
      <c r="K171" s="46"/>
      <c r="L171" s="50"/>
      <c r="M171" s="46" t="s">
        <v>1207</v>
      </c>
      <c r="N171" s="46">
        <f>SUBTOTAL(9,N6:N170)</f>
        <v>2695314.4800000004</v>
      </c>
      <c r="O171" s="46"/>
      <c r="P171" s="50"/>
      <c r="Q171" s="51"/>
      <c r="R171" s="47"/>
      <c r="S171" s="47"/>
      <c r="T171" s="52"/>
      <c r="U171" s="46"/>
      <c r="V171" s="46"/>
      <c r="W171" s="46"/>
      <c r="X171" s="46"/>
      <c r="Y171" s="47"/>
      <c r="Z171" s="47"/>
      <c r="AA171" s="46"/>
      <c r="AB171" s="46"/>
      <c r="AC171" s="732">
        <v>2828846857.5299997</v>
      </c>
      <c r="AD171" s="732">
        <v>2324076063.145</v>
      </c>
      <c r="AE171" s="53">
        <f t="shared" ref="AE171:AI171" si="0">SUBTOTAL(9,AE6:AE170)</f>
        <v>49619</v>
      </c>
      <c r="AF171" s="53">
        <f t="shared" si="0"/>
        <v>48959</v>
      </c>
      <c r="AG171" s="53">
        <f t="shared" si="0"/>
        <v>117</v>
      </c>
      <c r="AH171" s="53">
        <f t="shared" si="0"/>
        <v>0</v>
      </c>
      <c r="AI171" s="53">
        <f t="shared" si="0"/>
        <v>0</v>
      </c>
      <c r="AJ171" s="53"/>
      <c r="AK171" s="54"/>
      <c r="AL171" s="55"/>
    </row>
    <row r="172" spans="1:38" s="35" customFormat="1" ht="25.5" customHeight="1">
      <c r="A172" s="58"/>
      <c r="B172" s="46"/>
      <c r="C172" s="48"/>
      <c r="D172" s="47"/>
      <c r="E172" s="46"/>
      <c r="F172" s="46"/>
      <c r="G172" s="46"/>
      <c r="H172" s="46"/>
      <c r="I172" s="46"/>
      <c r="J172" s="49"/>
      <c r="K172" s="46"/>
      <c r="L172" s="50"/>
      <c r="M172" s="46" t="s">
        <v>3878</v>
      </c>
      <c r="N172" s="46"/>
      <c r="O172" s="46"/>
      <c r="P172" s="50"/>
      <c r="Q172" s="51"/>
      <c r="R172" s="47"/>
      <c r="S172" s="47"/>
      <c r="T172" s="52"/>
      <c r="U172" s="46"/>
      <c r="V172" s="46"/>
      <c r="W172" s="46"/>
      <c r="X172" s="46"/>
      <c r="Y172" s="47"/>
      <c r="Z172" s="47"/>
      <c r="AA172" s="46"/>
      <c r="AB172" s="46"/>
      <c r="AC172" s="732"/>
      <c r="AD172" s="732"/>
      <c r="AE172" s="53"/>
      <c r="AF172" s="53"/>
      <c r="AG172" s="53"/>
      <c r="AH172" s="59"/>
      <c r="AI172" s="59"/>
      <c r="AJ172" s="59"/>
      <c r="AK172" s="60"/>
      <c r="AL172" s="470"/>
    </row>
    <row r="173" spans="1:38" s="404" customFormat="1" ht="25.5" customHeight="1">
      <c r="A173" s="535" t="s">
        <v>124</v>
      </c>
      <c r="B173" s="37" t="s">
        <v>3079</v>
      </c>
      <c r="C173" s="92" t="s">
        <v>3969</v>
      </c>
      <c r="D173" s="26" t="s">
        <v>5716</v>
      </c>
      <c r="E173" s="96">
        <v>50255495</v>
      </c>
      <c r="F173" s="62">
        <v>1</v>
      </c>
      <c r="G173" s="30" t="s">
        <v>216</v>
      </c>
      <c r="H173" s="29">
        <v>33291</v>
      </c>
      <c r="I173" s="30">
        <v>472043000321</v>
      </c>
      <c r="J173" s="30">
        <v>1034475278</v>
      </c>
      <c r="K173" s="39">
        <v>43649</v>
      </c>
      <c r="L173" s="40">
        <v>11</v>
      </c>
      <c r="M173" s="95" t="s">
        <v>1209</v>
      </c>
      <c r="N173" s="408">
        <v>144094.39999999999</v>
      </c>
      <c r="O173" s="62">
        <v>1</v>
      </c>
      <c r="P173" s="40"/>
      <c r="Q173" s="15"/>
      <c r="R173" s="95"/>
      <c r="S173" s="96"/>
      <c r="T173" s="29" t="s">
        <v>2273</v>
      </c>
      <c r="U173" s="402">
        <v>1</v>
      </c>
      <c r="V173" s="402">
        <v>3</v>
      </c>
      <c r="W173" s="34">
        <v>1079</v>
      </c>
      <c r="X173" s="34">
        <v>10</v>
      </c>
      <c r="Y173" s="208"/>
      <c r="Z173" s="208"/>
      <c r="AA173" s="96" t="s">
        <v>1015</v>
      </c>
      <c r="AB173" s="38">
        <v>3</v>
      </c>
      <c r="AC173" s="731">
        <v>70255495</v>
      </c>
      <c r="AD173" s="731">
        <v>70255495</v>
      </c>
      <c r="AE173" s="96">
        <v>2341</v>
      </c>
      <c r="AF173" s="96">
        <v>2331</v>
      </c>
      <c r="AG173" s="63">
        <v>1</v>
      </c>
      <c r="AH173" s="97" t="s">
        <v>579</v>
      </c>
      <c r="AI173" s="97" t="s">
        <v>542</v>
      </c>
      <c r="AJ173" s="97"/>
      <c r="AK173" s="16" t="s">
        <v>4724</v>
      </c>
      <c r="AL173" s="407"/>
    </row>
    <row r="174" spans="1:38" s="404" customFormat="1" ht="25.5" customHeight="1">
      <c r="A174" s="535" t="s">
        <v>124</v>
      </c>
      <c r="B174" s="37" t="s">
        <v>3080</v>
      </c>
      <c r="C174" s="92" t="s">
        <v>3969</v>
      </c>
      <c r="D174" s="26" t="s">
        <v>1211</v>
      </c>
      <c r="E174" s="96">
        <v>1540000</v>
      </c>
      <c r="F174" s="62">
        <v>2</v>
      </c>
      <c r="G174" s="30" t="s">
        <v>486</v>
      </c>
      <c r="H174" s="29">
        <v>33878</v>
      </c>
      <c r="I174" s="30">
        <v>472023000682</v>
      </c>
      <c r="J174" s="30"/>
      <c r="K174" s="39">
        <v>40316</v>
      </c>
      <c r="L174" s="40"/>
      <c r="M174" s="95" t="s">
        <v>1210</v>
      </c>
      <c r="N174" s="405">
        <v>14008</v>
      </c>
      <c r="O174" s="62">
        <v>1</v>
      </c>
      <c r="P174" s="40"/>
      <c r="Q174" s="15"/>
      <c r="R174" s="95"/>
      <c r="S174" s="96"/>
      <c r="T174" s="29"/>
      <c r="U174" s="402"/>
      <c r="V174" s="402">
        <v>3</v>
      </c>
      <c r="W174" s="34">
        <v>1629</v>
      </c>
      <c r="X174" s="34">
        <v>16</v>
      </c>
      <c r="Y174" s="208"/>
      <c r="Z174" s="208"/>
      <c r="AA174" s="96" t="s">
        <v>1024</v>
      </c>
      <c r="AB174" s="38">
        <v>5</v>
      </c>
      <c r="AC174" s="731">
        <v>2300000</v>
      </c>
      <c r="AD174" s="731">
        <v>2300000</v>
      </c>
      <c r="AE174" s="96">
        <v>216</v>
      </c>
      <c r="AF174" s="96">
        <v>211</v>
      </c>
      <c r="AG174" s="63">
        <v>1</v>
      </c>
      <c r="AH174" s="97" t="s">
        <v>4527</v>
      </c>
      <c r="AI174" s="97" t="s">
        <v>443</v>
      </c>
      <c r="AJ174" s="438" t="s">
        <v>5732</v>
      </c>
      <c r="AK174" s="16"/>
      <c r="AL174" s="407"/>
    </row>
    <row r="175" spans="1:38" s="404" customFormat="1" ht="25.5" customHeight="1">
      <c r="A175" s="535" t="s">
        <v>124</v>
      </c>
      <c r="B175" s="37" t="s">
        <v>3067</v>
      </c>
      <c r="C175" s="92" t="s">
        <v>3969</v>
      </c>
      <c r="D175" s="26" t="s">
        <v>6462</v>
      </c>
      <c r="E175" s="96">
        <v>7991999</v>
      </c>
      <c r="F175" s="62">
        <v>3</v>
      </c>
      <c r="G175" s="30" t="s">
        <v>621</v>
      </c>
      <c r="H175" s="29">
        <v>34430</v>
      </c>
      <c r="I175" s="30">
        <v>472033000387</v>
      </c>
      <c r="J175" s="30">
        <v>7601237280</v>
      </c>
      <c r="K175" s="39">
        <v>42669</v>
      </c>
      <c r="L175" s="40">
        <v>7</v>
      </c>
      <c r="M175" s="95" t="s">
        <v>1212</v>
      </c>
      <c r="N175" s="405">
        <v>15299</v>
      </c>
      <c r="O175" s="62">
        <v>1</v>
      </c>
      <c r="P175" s="40"/>
      <c r="Q175" s="15"/>
      <c r="R175" s="95"/>
      <c r="S175" s="96"/>
      <c r="T175" s="29" t="s">
        <v>2274</v>
      </c>
      <c r="U175" s="402"/>
      <c r="V175" s="402"/>
      <c r="W175" s="34">
        <v>1104</v>
      </c>
      <c r="X175" s="34">
        <v>11</v>
      </c>
      <c r="Y175" s="208"/>
      <c r="Z175" s="208"/>
      <c r="AA175" s="96" t="s">
        <v>1213</v>
      </c>
      <c r="AB175" s="241">
        <v>16</v>
      </c>
      <c r="AC175" s="731">
        <v>7991999</v>
      </c>
      <c r="AD175" s="731">
        <v>7991999</v>
      </c>
      <c r="AE175" s="96">
        <v>216</v>
      </c>
      <c r="AF175" s="96">
        <v>213</v>
      </c>
      <c r="AG175" s="63">
        <v>1</v>
      </c>
      <c r="AH175" s="97" t="s">
        <v>4553</v>
      </c>
      <c r="AI175" s="97" t="s">
        <v>527</v>
      </c>
      <c r="AJ175" s="438" t="s">
        <v>5922</v>
      </c>
      <c r="AK175" s="16"/>
      <c r="AL175" s="407"/>
    </row>
    <row r="176" spans="1:38" s="404" customFormat="1" ht="25.5" customHeight="1">
      <c r="A176" s="535" t="s">
        <v>124</v>
      </c>
      <c r="B176" s="37" t="s">
        <v>3081</v>
      </c>
      <c r="C176" s="92" t="s">
        <v>3969</v>
      </c>
      <c r="D176" s="26" t="s">
        <v>1216</v>
      </c>
      <c r="E176" s="96">
        <v>29670222</v>
      </c>
      <c r="F176" s="62">
        <v>4</v>
      </c>
      <c r="G176" s="30" t="s">
        <v>508</v>
      </c>
      <c r="H176" s="29">
        <v>34859</v>
      </c>
      <c r="I176" s="30">
        <v>472023000615</v>
      </c>
      <c r="J176" s="30"/>
      <c r="K176" s="39">
        <v>41877</v>
      </c>
      <c r="L176" s="40"/>
      <c r="M176" s="95" t="s">
        <v>1215</v>
      </c>
      <c r="N176" s="405">
        <v>29235</v>
      </c>
      <c r="O176" s="62">
        <v>1</v>
      </c>
      <c r="P176" s="40"/>
      <c r="Q176" s="15"/>
      <c r="R176" s="95"/>
      <c r="S176" s="96"/>
      <c r="T176" s="29" t="s">
        <v>2275</v>
      </c>
      <c r="U176" s="402"/>
      <c r="V176" s="402"/>
      <c r="W176" s="34">
        <v>2599</v>
      </c>
      <c r="X176" s="34">
        <v>25</v>
      </c>
      <c r="Y176" s="208"/>
      <c r="Z176" s="208"/>
      <c r="AA176" s="96" t="s">
        <v>1217</v>
      </c>
      <c r="AB176" s="38">
        <v>3</v>
      </c>
      <c r="AC176" s="731">
        <v>98900740</v>
      </c>
      <c r="AD176" s="731">
        <v>98900740</v>
      </c>
      <c r="AE176" s="96">
        <v>314</v>
      </c>
      <c r="AF176" s="96">
        <v>313</v>
      </c>
      <c r="AG176" s="63">
        <v>1</v>
      </c>
      <c r="AH176" s="97" t="s">
        <v>365</v>
      </c>
      <c r="AI176" s="97" t="s">
        <v>622</v>
      </c>
      <c r="AJ176" s="438" t="s">
        <v>5140</v>
      </c>
      <c r="AK176" s="16"/>
      <c r="AL176" s="407"/>
    </row>
    <row r="177" spans="1:38" s="404" customFormat="1" ht="25.5" customHeight="1">
      <c r="A177" s="535" t="s">
        <v>124</v>
      </c>
      <c r="B177" s="37" t="s">
        <v>3082</v>
      </c>
      <c r="C177" s="92" t="s">
        <v>3969</v>
      </c>
      <c r="D177" s="26" t="s">
        <v>1218</v>
      </c>
      <c r="E177" s="96">
        <v>1100000</v>
      </c>
      <c r="F177" s="62">
        <v>5</v>
      </c>
      <c r="G177" s="30" t="s">
        <v>88</v>
      </c>
      <c r="H177" s="29">
        <v>35336</v>
      </c>
      <c r="I177" s="30">
        <v>472022000801</v>
      </c>
      <c r="J177" s="30"/>
      <c r="K177" s="39">
        <v>42011</v>
      </c>
      <c r="L177" s="40"/>
      <c r="M177" s="95" t="s">
        <v>2543</v>
      </c>
      <c r="N177" s="405">
        <v>19136</v>
      </c>
      <c r="O177" s="62">
        <v>1</v>
      </c>
      <c r="P177" s="40"/>
      <c r="Q177" s="755" t="s">
        <v>7894</v>
      </c>
      <c r="R177" s="95" t="s">
        <v>7100</v>
      </c>
      <c r="S177" s="96"/>
      <c r="T177" s="29"/>
      <c r="U177" s="402"/>
      <c r="V177" s="402"/>
      <c r="W177" s="34">
        <v>2220</v>
      </c>
      <c r="X177" s="34">
        <v>22</v>
      </c>
      <c r="Y177" s="208"/>
      <c r="Z177" s="208"/>
      <c r="AA177" s="96" t="s">
        <v>1214</v>
      </c>
      <c r="AB177" s="38">
        <v>6</v>
      </c>
      <c r="AC177" s="731">
        <v>1300000</v>
      </c>
      <c r="AD177" s="731">
        <v>1300000</v>
      </c>
      <c r="AE177" s="96">
        <v>92</v>
      </c>
      <c r="AF177" s="96">
        <v>91</v>
      </c>
      <c r="AG177" s="63">
        <v>1</v>
      </c>
      <c r="AH177" s="97" t="s">
        <v>452</v>
      </c>
      <c r="AI177" s="97" t="s">
        <v>271</v>
      </c>
      <c r="AJ177" s="97"/>
      <c r="AK177" s="16" t="s">
        <v>4421</v>
      </c>
      <c r="AL177" s="407"/>
    </row>
    <row r="178" spans="1:38" s="404" customFormat="1" ht="25.5" customHeight="1">
      <c r="A178" s="535" t="s">
        <v>124</v>
      </c>
      <c r="B178" s="37" t="s">
        <v>3083</v>
      </c>
      <c r="C178" s="92" t="s">
        <v>3969</v>
      </c>
      <c r="D178" s="26" t="s">
        <v>1220</v>
      </c>
      <c r="E178" s="96">
        <v>8000000</v>
      </c>
      <c r="F178" s="62">
        <v>6</v>
      </c>
      <c r="G178" s="30" t="s">
        <v>363</v>
      </c>
      <c r="H178" s="29">
        <v>35577</v>
      </c>
      <c r="I178" s="30">
        <v>472023000657</v>
      </c>
      <c r="J178" s="30">
        <v>4320822225</v>
      </c>
      <c r="K178" s="39">
        <v>43067</v>
      </c>
      <c r="L178" s="40">
        <v>8</v>
      </c>
      <c r="M178" s="95" t="s">
        <v>1219</v>
      </c>
      <c r="N178" s="405">
        <v>24019</v>
      </c>
      <c r="O178" s="62">
        <v>1</v>
      </c>
      <c r="P178" s="40"/>
      <c r="Q178" s="15"/>
      <c r="R178" s="95"/>
      <c r="S178" s="96"/>
      <c r="T178" s="29"/>
      <c r="U178" s="402"/>
      <c r="V178" s="402"/>
      <c r="W178" s="34">
        <v>2599</v>
      </c>
      <c r="X178" s="34">
        <v>25</v>
      </c>
      <c r="Y178" s="406" t="s">
        <v>7001</v>
      </c>
      <c r="Z178" s="208"/>
      <c r="AA178" s="96" t="s">
        <v>1221</v>
      </c>
      <c r="AB178" s="38">
        <v>3</v>
      </c>
      <c r="AC178" s="731">
        <v>20000000</v>
      </c>
      <c r="AD178" s="731">
        <v>20000000</v>
      </c>
      <c r="AE178" s="96">
        <v>103</v>
      </c>
      <c r="AF178" s="96">
        <v>101</v>
      </c>
      <c r="AG178" s="63">
        <v>1</v>
      </c>
      <c r="AH178" s="97" t="s">
        <v>548</v>
      </c>
      <c r="AI178" s="97" t="s">
        <v>10</v>
      </c>
      <c r="AJ178" s="97"/>
      <c r="AK178" s="16"/>
      <c r="AL178" s="407"/>
    </row>
    <row r="179" spans="1:38" s="404" customFormat="1" ht="25.5" customHeight="1">
      <c r="A179" s="535" t="s">
        <v>124</v>
      </c>
      <c r="B179" s="37">
        <v>3600451024</v>
      </c>
      <c r="C179" s="92"/>
      <c r="D179" s="26" t="s">
        <v>1223</v>
      </c>
      <c r="E179" s="96"/>
      <c r="F179" s="62">
        <v>7</v>
      </c>
      <c r="G179" s="30" t="s">
        <v>412</v>
      </c>
      <c r="H179" s="29">
        <v>33430</v>
      </c>
      <c r="I179" s="30">
        <v>47222000693</v>
      </c>
      <c r="J179" s="30">
        <v>3222687186</v>
      </c>
      <c r="K179" s="39">
        <v>43098</v>
      </c>
      <c r="L179" s="40">
        <v>10</v>
      </c>
      <c r="M179" s="95" t="s">
        <v>1222</v>
      </c>
      <c r="N179" s="405">
        <v>4264</v>
      </c>
      <c r="O179" s="62">
        <v>1</v>
      </c>
      <c r="P179" s="40"/>
      <c r="Q179" s="15"/>
      <c r="R179" s="95" t="s">
        <v>7130</v>
      </c>
      <c r="S179" s="96"/>
      <c r="T179" s="29"/>
      <c r="U179" s="402"/>
      <c r="V179" s="402"/>
      <c r="W179" s="34">
        <v>2022</v>
      </c>
      <c r="X179" s="34">
        <v>20</v>
      </c>
      <c r="Y179" s="96" t="s">
        <v>6463</v>
      </c>
      <c r="Z179" s="208"/>
      <c r="AA179" s="96" t="s">
        <v>1224</v>
      </c>
      <c r="AB179" s="236">
        <v>7</v>
      </c>
      <c r="AC179" s="731">
        <v>1411681</v>
      </c>
      <c r="AD179" s="731">
        <v>1411681</v>
      </c>
      <c r="AE179" s="96">
        <v>48</v>
      </c>
      <c r="AF179" s="96">
        <v>48</v>
      </c>
      <c r="AG179" s="63">
        <v>1</v>
      </c>
      <c r="AH179" s="97" t="s">
        <v>5320</v>
      </c>
      <c r="AI179" s="97" t="s">
        <v>5321</v>
      </c>
      <c r="AJ179" s="97"/>
      <c r="AK179" s="16"/>
      <c r="AL179" s="407"/>
    </row>
    <row r="180" spans="1:38" s="404" customFormat="1" ht="25.5" customHeight="1">
      <c r="A180" s="535" t="s">
        <v>124</v>
      </c>
      <c r="B180" s="461" t="s">
        <v>3084</v>
      </c>
      <c r="C180" s="92" t="s">
        <v>3969</v>
      </c>
      <c r="D180" s="451" t="s">
        <v>4416</v>
      </c>
      <c r="E180" s="96">
        <v>154000</v>
      </c>
      <c r="F180" s="62">
        <v>8</v>
      </c>
      <c r="G180" s="452" t="s">
        <v>1226</v>
      </c>
      <c r="H180" s="453">
        <v>36878</v>
      </c>
      <c r="I180" s="30">
        <v>472043000481</v>
      </c>
      <c r="J180" s="30">
        <v>2152242318</v>
      </c>
      <c r="K180" s="463">
        <v>43444</v>
      </c>
      <c r="L180" s="454">
        <v>7</v>
      </c>
      <c r="M180" s="450" t="s">
        <v>1227</v>
      </c>
      <c r="N180" s="405">
        <v>4049</v>
      </c>
      <c r="O180" s="62">
        <v>1</v>
      </c>
      <c r="P180" s="454"/>
      <c r="Q180" s="755" t="s">
        <v>7892</v>
      </c>
      <c r="R180" s="95"/>
      <c r="S180" s="95"/>
      <c r="T180" s="453"/>
      <c r="U180" s="457"/>
      <c r="V180" s="457"/>
      <c r="W180" s="458">
        <v>1629</v>
      </c>
      <c r="X180" s="34">
        <v>16</v>
      </c>
      <c r="Y180" s="208"/>
      <c r="Z180" s="208"/>
      <c r="AA180" s="96" t="s">
        <v>1024</v>
      </c>
      <c r="AB180" s="471">
        <v>5</v>
      </c>
      <c r="AC180" s="731">
        <v>200000</v>
      </c>
      <c r="AD180" s="731">
        <v>200000</v>
      </c>
      <c r="AE180" s="96">
        <v>46</v>
      </c>
      <c r="AF180" s="96">
        <v>45</v>
      </c>
      <c r="AG180" s="63"/>
      <c r="AH180" s="97" t="s">
        <v>549</v>
      </c>
      <c r="AI180" s="97" t="s">
        <v>344</v>
      </c>
      <c r="AJ180" s="97"/>
      <c r="AK180" s="201"/>
      <c r="AL180" s="554"/>
    </row>
    <row r="181" spans="1:38" s="404" customFormat="1" ht="25.5" customHeight="1">
      <c r="A181" s="535" t="s">
        <v>124</v>
      </c>
      <c r="B181" s="461" t="s">
        <v>3085</v>
      </c>
      <c r="C181" s="92" t="s">
        <v>3969</v>
      </c>
      <c r="D181" s="451" t="s">
        <v>1230</v>
      </c>
      <c r="E181" s="96">
        <v>750000</v>
      </c>
      <c r="F181" s="62">
        <v>9</v>
      </c>
      <c r="G181" s="452" t="s">
        <v>1228</v>
      </c>
      <c r="H181" s="453">
        <v>37201</v>
      </c>
      <c r="I181" s="30">
        <v>472023000601</v>
      </c>
      <c r="J181" s="30">
        <v>9895036904</v>
      </c>
      <c r="K181" s="463">
        <v>43304</v>
      </c>
      <c r="L181" s="454">
        <v>9</v>
      </c>
      <c r="M181" s="450" t="s">
        <v>1229</v>
      </c>
      <c r="N181" s="405">
        <v>10783.4</v>
      </c>
      <c r="O181" s="62">
        <v>1</v>
      </c>
      <c r="P181" s="454"/>
      <c r="Q181" s="43"/>
      <c r="R181" s="95"/>
      <c r="S181" s="96"/>
      <c r="T181" s="453" t="s">
        <v>2276</v>
      </c>
      <c r="U181" s="473">
        <v>1</v>
      </c>
      <c r="V181" s="473">
        <v>3</v>
      </c>
      <c r="W181" s="474">
        <v>2391</v>
      </c>
      <c r="X181" s="34">
        <v>23</v>
      </c>
      <c r="Y181" s="208"/>
      <c r="Z181" s="208"/>
      <c r="AA181" s="96" t="s">
        <v>1231</v>
      </c>
      <c r="AB181" s="475">
        <v>16</v>
      </c>
      <c r="AC181" s="731">
        <v>750000</v>
      </c>
      <c r="AD181" s="731">
        <v>750000</v>
      </c>
      <c r="AE181" s="96">
        <v>23</v>
      </c>
      <c r="AF181" s="96">
        <v>22</v>
      </c>
      <c r="AG181" s="63">
        <v>1</v>
      </c>
      <c r="AH181" s="97" t="s">
        <v>550</v>
      </c>
      <c r="AI181" s="97" t="s">
        <v>371</v>
      </c>
      <c r="AJ181" s="438" t="s">
        <v>5740</v>
      </c>
      <c r="AK181" s="201"/>
      <c r="AL181" s="554"/>
    </row>
    <row r="182" spans="1:38" s="404" customFormat="1" ht="25.5" customHeight="1">
      <c r="A182" s="535" t="s">
        <v>124</v>
      </c>
      <c r="B182" s="461" t="s">
        <v>3086</v>
      </c>
      <c r="C182" s="92" t="s">
        <v>3969</v>
      </c>
      <c r="D182" s="451" t="s">
        <v>6256</v>
      </c>
      <c r="E182" s="96">
        <v>470000</v>
      </c>
      <c r="F182" s="62">
        <v>10</v>
      </c>
      <c r="G182" s="452" t="s">
        <v>1232</v>
      </c>
      <c r="H182" s="453">
        <v>37291</v>
      </c>
      <c r="I182" s="30">
        <v>472043000165</v>
      </c>
      <c r="J182" s="30">
        <v>8732331765</v>
      </c>
      <c r="K182" s="463" t="s">
        <v>6243</v>
      </c>
      <c r="L182" s="454">
        <v>5</v>
      </c>
      <c r="M182" s="450" t="s">
        <v>1233</v>
      </c>
      <c r="N182" s="405">
        <v>18078.5</v>
      </c>
      <c r="O182" s="62">
        <v>1</v>
      </c>
      <c r="P182" s="454"/>
      <c r="Q182" s="755" t="s">
        <v>7893</v>
      </c>
      <c r="R182" s="95"/>
      <c r="S182" s="96"/>
      <c r="T182" s="453" t="s">
        <v>2277</v>
      </c>
      <c r="U182" s="473"/>
      <c r="V182" s="473"/>
      <c r="W182" s="474">
        <v>2393</v>
      </c>
      <c r="X182" s="34">
        <v>23</v>
      </c>
      <c r="Y182" s="208"/>
      <c r="Z182" s="208"/>
      <c r="AA182" s="96" t="s">
        <v>1063</v>
      </c>
      <c r="AB182" s="472">
        <v>6</v>
      </c>
      <c r="AC182" s="731">
        <v>1500000</v>
      </c>
      <c r="AD182" s="731">
        <v>1500000</v>
      </c>
      <c r="AE182" s="96">
        <v>88</v>
      </c>
      <c r="AF182" s="96">
        <v>85</v>
      </c>
      <c r="AG182" s="63">
        <v>1</v>
      </c>
      <c r="AH182" s="97" t="s">
        <v>5898</v>
      </c>
      <c r="AI182" s="97" t="s">
        <v>5899</v>
      </c>
      <c r="AJ182" s="438" t="s">
        <v>5900</v>
      </c>
      <c r="AK182" s="201"/>
      <c r="AL182" s="554"/>
    </row>
    <row r="183" spans="1:38" s="404" customFormat="1" ht="25.5" customHeight="1">
      <c r="A183" s="535" t="s">
        <v>124</v>
      </c>
      <c r="B183" s="461" t="s">
        <v>3087</v>
      </c>
      <c r="C183" s="92" t="s">
        <v>3969</v>
      </c>
      <c r="D183" s="451" t="s">
        <v>4278</v>
      </c>
      <c r="E183" s="96">
        <v>800000</v>
      </c>
      <c r="F183" s="62">
        <v>11</v>
      </c>
      <c r="G183" s="452" t="s">
        <v>1234</v>
      </c>
      <c r="H183" s="453">
        <v>38376</v>
      </c>
      <c r="I183" s="30">
        <v>472043000718</v>
      </c>
      <c r="J183" s="30"/>
      <c r="K183" s="463">
        <v>41820</v>
      </c>
      <c r="L183" s="454"/>
      <c r="M183" s="450" t="s">
        <v>3955</v>
      </c>
      <c r="N183" s="405">
        <v>3615</v>
      </c>
      <c r="O183" s="62">
        <v>1</v>
      </c>
      <c r="P183" s="454"/>
      <c r="Q183" s="43"/>
      <c r="R183" s="95"/>
      <c r="S183" s="96"/>
      <c r="T183" s="453"/>
      <c r="U183" s="473"/>
      <c r="V183" s="473"/>
      <c r="W183" s="474">
        <v>9620</v>
      </c>
      <c r="X183" s="34">
        <v>96</v>
      </c>
      <c r="Y183" s="208"/>
      <c r="Z183" s="208"/>
      <c r="AA183" s="96" t="s">
        <v>1235</v>
      </c>
      <c r="AB183" s="476">
        <v>34</v>
      </c>
      <c r="AC183" s="731">
        <v>800000</v>
      </c>
      <c r="AD183" s="731">
        <v>800000</v>
      </c>
      <c r="AE183" s="96"/>
      <c r="AF183" s="96"/>
      <c r="AG183" s="63">
        <v>1</v>
      </c>
      <c r="AH183" s="97" t="s">
        <v>761</v>
      </c>
      <c r="AI183" s="97" t="s">
        <v>671</v>
      </c>
      <c r="AJ183" s="97"/>
      <c r="AK183" s="201" t="s">
        <v>3956</v>
      </c>
      <c r="AL183" s="554"/>
    </row>
    <row r="184" spans="1:38" s="404" customFormat="1" ht="25.5" customHeight="1">
      <c r="A184" s="535" t="s">
        <v>124</v>
      </c>
      <c r="B184" s="461" t="s">
        <v>3088</v>
      </c>
      <c r="C184" s="92" t="s">
        <v>3969</v>
      </c>
      <c r="D184" s="451" t="s">
        <v>1238</v>
      </c>
      <c r="E184" s="96">
        <v>300000</v>
      </c>
      <c r="F184" s="62">
        <v>12</v>
      </c>
      <c r="G184" s="452" t="s">
        <v>1236</v>
      </c>
      <c r="H184" s="453">
        <v>38639</v>
      </c>
      <c r="I184" s="30">
        <v>472023000596</v>
      </c>
      <c r="J184" s="30"/>
      <c r="K184" s="463">
        <v>41648</v>
      </c>
      <c r="L184" s="454"/>
      <c r="M184" s="450" t="s">
        <v>1237</v>
      </c>
      <c r="N184" s="405"/>
      <c r="O184" s="62">
        <v>4</v>
      </c>
      <c r="P184" s="454"/>
      <c r="Q184" s="43"/>
      <c r="R184" s="95"/>
      <c r="S184" s="96"/>
      <c r="T184" s="453"/>
      <c r="U184" s="473"/>
      <c r="V184" s="473">
        <v>3</v>
      </c>
      <c r="W184" s="474">
        <v>2651</v>
      </c>
      <c r="X184" s="474">
        <v>26</v>
      </c>
      <c r="Y184" s="477"/>
      <c r="Z184" s="477"/>
      <c r="AA184" s="96" t="s">
        <v>1239</v>
      </c>
      <c r="AB184" s="478">
        <v>3</v>
      </c>
      <c r="AC184" s="731">
        <v>300000</v>
      </c>
      <c r="AD184" s="731">
        <v>300000</v>
      </c>
      <c r="AE184" s="96">
        <v>6</v>
      </c>
      <c r="AF184" s="96">
        <v>6</v>
      </c>
      <c r="AG184" s="63"/>
      <c r="AH184" s="97" t="s">
        <v>474</v>
      </c>
      <c r="AI184" s="97" t="s">
        <v>540</v>
      </c>
      <c r="AJ184" s="97"/>
      <c r="AK184" s="201"/>
      <c r="AL184" s="554"/>
    </row>
    <row r="185" spans="1:38" s="404" customFormat="1" ht="25.5" customHeight="1">
      <c r="A185" s="535" t="s">
        <v>124</v>
      </c>
      <c r="B185" s="461" t="s">
        <v>3089</v>
      </c>
      <c r="C185" s="92" t="s">
        <v>3969</v>
      </c>
      <c r="D185" s="451" t="s">
        <v>1243</v>
      </c>
      <c r="E185" s="96">
        <v>64000</v>
      </c>
      <c r="F185" s="62">
        <v>13</v>
      </c>
      <c r="G185" s="452" t="s">
        <v>1241</v>
      </c>
      <c r="H185" s="453">
        <v>37210</v>
      </c>
      <c r="I185" s="453"/>
      <c r="J185" s="479"/>
      <c r="K185" s="463" t="s">
        <v>879</v>
      </c>
      <c r="L185" s="454"/>
      <c r="M185" s="450" t="s">
        <v>1242</v>
      </c>
      <c r="N185" s="405"/>
      <c r="O185" s="62">
        <v>4</v>
      </c>
      <c r="P185" s="454"/>
      <c r="Q185" s="43"/>
      <c r="R185" s="95"/>
      <c r="S185" s="96"/>
      <c r="T185" s="453"/>
      <c r="U185" s="473"/>
      <c r="V185" s="473"/>
      <c r="W185" s="474">
        <v>2599</v>
      </c>
      <c r="X185" s="474">
        <v>25</v>
      </c>
      <c r="Y185" s="477"/>
      <c r="Z185" s="477"/>
      <c r="AA185" s="96" t="s">
        <v>1063</v>
      </c>
      <c r="AB185" s="478">
        <v>6</v>
      </c>
      <c r="AC185" s="731">
        <v>195000</v>
      </c>
      <c r="AD185" s="731">
        <v>195000</v>
      </c>
      <c r="AE185" s="96">
        <v>12</v>
      </c>
      <c r="AF185" s="96">
        <v>11</v>
      </c>
      <c r="AG185" s="63"/>
      <c r="AH185" s="97" t="s">
        <v>4431</v>
      </c>
      <c r="AI185" s="97" t="s">
        <v>161</v>
      </c>
      <c r="AJ185" s="97"/>
      <c r="AK185" s="201"/>
      <c r="AL185" s="554"/>
    </row>
    <row r="186" spans="1:38" s="404" customFormat="1" ht="25.5" customHeight="1">
      <c r="A186" s="535" t="s">
        <v>124</v>
      </c>
      <c r="B186" s="461" t="s">
        <v>3537</v>
      </c>
      <c r="C186" s="92" t="s">
        <v>3969</v>
      </c>
      <c r="D186" s="451" t="s">
        <v>1247</v>
      </c>
      <c r="E186" s="96">
        <v>1000000</v>
      </c>
      <c r="F186" s="62">
        <v>14</v>
      </c>
      <c r="G186" s="452">
        <v>472023000028</v>
      </c>
      <c r="H186" s="453">
        <v>39062</v>
      </c>
      <c r="I186" s="453"/>
      <c r="J186" s="479"/>
      <c r="K186" s="463">
        <v>40302</v>
      </c>
      <c r="L186" s="454"/>
      <c r="M186" s="450" t="s">
        <v>1246</v>
      </c>
      <c r="N186" s="405">
        <v>9304</v>
      </c>
      <c r="O186" s="62">
        <v>1</v>
      </c>
      <c r="P186" s="454"/>
      <c r="Q186" s="755" t="s">
        <v>7894</v>
      </c>
      <c r="R186" s="95"/>
      <c r="S186" s="96"/>
      <c r="T186" s="453"/>
      <c r="U186" s="473"/>
      <c r="V186" s="473"/>
      <c r="W186" s="474">
        <v>2220</v>
      </c>
      <c r="X186" s="474">
        <v>22</v>
      </c>
      <c r="Y186" s="477"/>
      <c r="Z186" s="477"/>
      <c r="AA186" s="96" t="s">
        <v>1095</v>
      </c>
      <c r="AB186" s="476">
        <v>16</v>
      </c>
      <c r="AC186" s="731">
        <v>3000000</v>
      </c>
      <c r="AD186" s="731">
        <v>2000000</v>
      </c>
      <c r="AE186" s="96">
        <v>56</v>
      </c>
      <c r="AF186" s="96">
        <v>53</v>
      </c>
      <c r="AG186" s="63"/>
      <c r="AH186" s="97" t="s">
        <v>863</v>
      </c>
      <c r="AI186" s="97" t="s">
        <v>864</v>
      </c>
      <c r="AJ186" s="97"/>
      <c r="AK186" s="201"/>
      <c r="AL186" s="554"/>
    </row>
    <row r="187" spans="1:38" s="404" customFormat="1" ht="25.5" customHeight="1">
      <c r="A187" s="535" t="s">
        <v>124</v>
      </c>
      <c r="B187" s="461" t="s">
        <v>3090</v>
      </c>
      <c r="C187" s="92" t="s">
        <v>3969</v>
      </c>
      <c r="D187" s="451" t="s">
        <v>1249</v>
      </c>
      <c r="E187" s="96">
        <v>1500000</v>
      </c>
      <c r="F187" s="62">
        <v>15</v>
      </c>
      <c r="G187" s="452">
        <v>472043000206</v>
      </c>
      <c r="H187" s="453">
        <v>39294</v>
      </c>
      <c r="I187" s="453"/>
      <c r="J187" s="479"/>
      <c r="K187" s="463">
        <v>42041</v>
      </c>
      <c r="L187" s="454"/>
      <c r="M187" s="450" t="s">
        <v>1248</v>
      </c>
      <c r="N187" s="405">
        <v>4853</v>
      </c>
      <c r="O187" s="62">
        <v>4</v>
      </c>
      <c r="P187" s="454"/>
      <c r="Q187" s="43" t="s">
        <v>5595</v>
      </c>
      <c r="R187" s="95"/>
      <c r="S187" s="96"/>
      <c r="T187" s="453" t="s">
        <v>2278</v>
      </c>
      <c r="U187" s="473"/>
      <c r="V187" s="473"/>
      <c r="W187" s="474">
        <v>2211</v>
      </c>
      <c r="X187" s="474">
        <v>22</v>
      </c>
      <c r="Y187" s="477"/>
      <c r="Z187" s="477"/>
      <c r="AA187" s="96" t="s">
        <v>1250</v>
      </c>
      <c r="AB187" s="476">
        <v>16</v>
      </c>
      <c r="AC187" s="731">
        <v>1500000</v>
      </c>
      <c r="AD187" s="731">
        <v>1269603</v>
      </c>
      <c r="AE187" s="96">
        <v>209</v>
      </c>
      <c r="AF187" s="96">
        <v>201</v>
      </c>
      <c r="AG187" s="63">
        <v>1</v>
      </c>
      <c r="AH187" s="97" t="s">
        <v>569</v>
      </c>
      <c r="AI187" s="97" t="s">
        <v>129</v>
      </c>
      <c r="AJ187" s="97"/>
      <c r="AK187" s="201" t="s">
        <v>4502</v>
      </c>
      <c r="AL187" s="554"/>
    </row>
    <row r="188" spans="1:38" s="404" customFormat="1" ht="25.5" customHeight="1">
      <c r="A188" s="535" t="s">
        <v>124</v>
      </c>
      <c r="B188" s="461" t="s">
        <v>3601</v>
      </c>
      <c r="C188" s="92" t="s">
        <v>3969</v>
      </c>
      <c r="D188" s="26" t="s">
        <v>2710</v>
      </c>
      <c r="E188" s="96">
        <v>600000</v>
      </c>
      <c r="F188" s="62">
        <v>16</v>
      </c>
      <c r="G188" s="30">
        <v>472043000904</v>
      </c>
      <c r="H188" s="29">
        <v>40735</v>
      </c>
      <c r="I188" s="480"/>
      <c r="J188" s="454"/>
      <c r="K188" s="463">
        <v>42038</v>
      </c>
      <c r="L188" s="454"/>
      <c r="M188" s="95" t="s">
        <v>3957</v>
      </c>
      <c r="N188" s="405">
        <v>4704</v>
      </c>
      <c r="O188" s="62">
        <v>1</v>
      </c>
      <c r="P188" s="454"/>
      <c r="Q188" s="755" t="s">
        <v>7895</v>
      </c>
      <c r="R188" s="95"/>
      <c r="S188" s="96"/>
      <c r="T188" s="453"/>
      <c r="U188" s="402"/>
      <c r="V188" s="402"/>
      <c r="W188" s="474">
        <v>1629</v>
      </c>
      <c r="X188" s="474">
        <v>16</v>
      </c>
      <c r="Y188" s="477"/>
      <c r="Z188" s="477"/>
      <c r="AA188" s="96" t="s">
        <v>2711</v>
      </c>
      <c r="AB188" s="476">
        <v>27</v>
      </c>
      <c r="AC188" s="731">
        <v>600000</v>
      </c>
      <c r="AD188" s="731">
        <v>0</v>
      </c>
      <c r="AE188" s="96">
        <v>0</v>
      </c>
      <c r="AF188" s="96">
        <v>0</v>
      </c>
      <c r="AG188" s="63">
        <v>1</v>
      </c>
      <c r="AH188" s="97" t="s">
        <v>4795</v>
      </c>
      <c r="AI188" s="97"/>
      <c r="AJ188" s="97"/>
      <c r="AK188" s="201" t="s">
        <v>4501</v>
      </c>
      <c r="AL188" s="554"/>
    </row>
    <row r="189" spans="1:38" s="404" customFormat="1" ht="25.5" customHeight="1">
      <c r="A189" s="535" t="s">
        <v>124</v>
      </c>
      <c r="B189" s="461" t="s">
        <v>6026</v>
      </c>
      <c r="C189" s="462" t="s">
        <v>4076</v>
      </c>
      <c r="D189" s="26" t="s">
        <v>6054</v>
      </c>
      <c r="E189" s="96"/>
      <c r="F189" s="62">
        <v>17</v>
      </c>
      <c r="G189" s="30">
        <v>47211000909</v>
      </c>
      <c r="H189" s="29" t="s">
        <v>2784</v>
      </c>
      <c r="I189" s="453"/>
      <c r="J189" s="479">
        <v>6576370720</v>
      </c>
      <c r="K189" s="463">
        <v>43143</v>
      </c>
      <c r="L189" s="454">
        <v>4</v>
      </c>
      <c r="M189" s="95" t="s">
        <v>2785</v>
      </c>
      <c r="N189" s="405">
        <v>37726.6</v>
      </c>
      <c r="O189" s="62">
        <v>1</v>
      </c>
      <c r="P189" s="454"/>
      <c r="Q189" s="43"/>
      <c r="R189" s="95"/>
      <c r="S189" s="96"/>
      <c r="T189" s="453"/>
      <c r="U189" s="402"/>
      <c r="V189" s="402">
        <v>3</v>
      </c>
      <c r="W189" s="474">
        <v>1323</v>
      </c>
      <c r="X189" s="474">
        <v>13</v>
      </c>
      <c r="Y189" s="477"/>
      <c r="Z189" s="477"/>
      <c r="AA189" s="96" t="s">
        <v>2461</v>
      </c>
      <c r="AB189" s="478">
        <v>6</v>
      </c>
      <c r="AC189" s="731">
        <v>4650000</v>
      </c>
      <c r="AD189" s="731">
        <v>4650000</v>
      </c>
      <c r="AE189" s="96">
        <v>572</v>
      </c>
      <c r="AF189" s="96">
        <v>568</v>
      </c>
      <c r="AG189" s="63">
        <v>1</v>
      </c>
      <c r="AH189" s="97" t="s">
        <v>4980</v>
      </c>
      <c r="AI189" s="97" t="s">
        <v>4981</v>
      </c>
      <c r="AJ189" s="97"/>
      <c r="AK189" s="201"/>
      <c r="AL189" s="554"/>
    </row>
    <row r="190" spans="1:38" s="71" customFormat="1" ht="25.5" customHeight="1">
      <c r="A190" s="535" t="s">
        <v>124</v>
      </c>
      <c r="B190" s="61" t="s">
        <v>4209</v>
      </c>
      <c r="C190" s="92" t="s">
        <v>5191</v>
      </c>
      <c r="D190" s="26" t="s">
        <v>3874</v>
      </c>
      <c r="E190" s="63">
        <v>1250000</v>
      </c>
      <c r="F190" s="62">
        <v>18</v>
      </c>
      <c r="G190" s="28">
        <v>472033001056</v>
      </c>
      <c r="H190" s="29">
        <v>41563</v>
      </c>
      <c r="I190" s="64"/>
      <c r="J190" s="162">
        <v>4306101872</v>
      </c>
      <c r="K190" s="251">
        <v>42888</v>
      </c>
      <c r="L190" s="67">
        <v>6</v>
      </c>
      <c r="M190" s="95" t="s">
        <v>6037</v>
      </c>
      <c r="N190" s="62"/>
      <c r="O190" s="68">
        <v>4</v>
      </c>
      <c r="P190" s="40"/>
      <c r="Q190" s="755" t="s">
        <v>7896</v>
      </c>
      <c r="R190" s="69"/>
      <c r="S190" s="70"/>
      <c r="T190" s="64" t="s">
        <v>4137</v>
      </c>
      <c r="U190" s="402"/>
      <c r="V190" s="402"/>
      <c r="W190" s="258">
        <v>1329</v>
      </c>
      <c r="X190" s="258">
        <v>13</v>
      </c>
      <c r="Y190" s="477" t="s">
        <v>6363</v>
      </c>
      <c r="Z190" s="259"/>
      <c r="AA190" s="70" t="s">
        <v>2461</v>
      </c>
      <c r="AB190" s="681">
        <v>6</v>
      </c>
      <c r="AC190" s="731">
        <v>1300000</v>
      </c>
      <c r="AD190" s="731">
        <v>1300000</v>
      </c>
      <c r="AE190" s="96">
        <v>124</v>
      </c>
      <c r="AF190" s="96">
        <v>123</v>
      </c>
      <c r="AG190" s="63"/>
      <c r="AH190" s="97" t="s">
        <v>5978</v>
      </c>
      <c r="AI190" s="97" t="s">
        <v>5976</v>
      </c>
      <c r="AJ190" s="97"/>
      <c r="AK190" s="16" t="s">
        <v>5977</v>
      </c>
      <c r="AL190" s="242"/>
    </row>
    <row r="191" spans="1:38" s="404" customFormat="1" ht="25.5" customHeight="1">
      <c r="A191" s="63" t="s">
        <v>124</v>
      </c>
      <c r="B191" s="37" t="s">
        <v>5648</v>
      </c>
      <c r="C191" s="92" t="s">
        <v>5191</v>
      </c>
      <c r="D191" s="44" t="s">
        <v>5192</v>
      </c>
      <c r="E191" s="433">
        <v>6000000</v>
      </c>
      <c r="F191" s="62">
        <v>19</v>
      </c>
      <c r="G191" s="422">
        <v>8737421602</v>
      </c>
      <c r="H191" s="429">
        <v>42401</v>
      </c>
      <c r="I191" s="29"/>
      <c r="J191" s="422">
        <v>8737421602</v>
      </c>
      <c r="K191" s="39">
        <v>43090</v>
      </c>
      <c r="L191" s="424">
        <v>2</v>
      </c>
      <c r="M191" s="420" t="s">
        <v>5193</v>
      </c>
      <c r="N191" s="405">
        <v>39936</v>
      </c>
      <c r="O191" s="62">
        <v>1</v>
      </c>
      <c r="P191" s="40">
        <v>2</v>
      </c>
      <c r="Q191" s="15"/>
      <c r="R191" s="95">
        <v>50</v>
      </c>
      <c r="S191" s="96" t="s">
        <v>5194</v>
      </c>
      <c r="T191" s="29" t="s">
        <v>5278</v>
      </c>
      <c r="U191" s="402"/>
      <c r="V191" s="402"/>
      <c r="W191" s="34">
        <v>3100</v>
      </c>
      <c r="X191" s="34">
        <v>31</v>
      </c>
      <c r="Y191" s="208" t="s">
        <v>7124</v>
      </c>
      <c r="Z191" s="208"/>
      <c r="AA191" s="96" t="s">
        <v>437</v>
      </c>
      <c r="AB191" s="239">
        <v>28</v>
      </c>
      <c r="AC191" s="731">
        <v>15000000</v>
      </c>
      <c r="AD191" s="731">
        <v>15000000</v>
      </c>
      <c r="AE191" s="96">
        <v>1992</v>
      </c>
      <c r="AF191" s="96">
        <v>1954</v>
      </c>
      <c r="AG191" s="63">
        <v>1</v>
      </c>
      <c r="AH191" s="97" t="s">
        <v>5649</v>
      </c>
      <c r="AI191" s="97" t="s">
        <v>2819</v>
      </c>
      <c r="AJ191" s="97"/>
      <c r="AK191" s="16"/>
      <c r="AL191" s="407"/>
    </row>
    <row r="192" spans="1:38" s="404" customFormat="1" ht="25.5" customHeight="1">
      <c r="A192" s="535"/>
      <c r="B192" s="461"/>
      <c r="C192" s="462"/>
      <c r="D192" s="451"/>
      <c r="E192" s="96"/>
      <c r="F192" s="62"/>
      <c r="G192" s="452"/>
      <c r="H192" s="453"/>
      <c r="I192" s="453"/>
      <c r="J192" s="479"/>
      <c r="K192" s="463" t="s">
        <v>879</v>
      </c>
      <c r="L192" s="454"/>
      <c r="M192" s="481" t="s">
        <v>3774</v>
      </c>
      <c r="N192" s="405"/>
      <c r="O192" s="62"/>
      <c r="P192" s="454"/>
      <c r="Q192" s="43"/>
      <c r="R192" s="95"/>
      <c r="S192" s="96"/>
      <c r="T192" s="453"/>
      <c r="U192" s="473"/>
      <c r="V192" s="473"/>
      <c r="W192" s="474"/>
      <c r="X192" s="474"/>
      <c r="Y192" s="208"/>
      <c r="Z192" s="477"/>
      <c r="AA192" s="96"/>
      <c r="AB192" s="476"/>
      <c r="AC192" s="731">
        <v>0</v>
      </c>
      <c r="AD192" s="731">
        <v>0</v>
      </c>
      <c r="AE192" s="96"/>
      <c r="AF192" s="96"/>
      <c r="AG192" s="63"/>
      <c r="AH192" s="97"/>
      <c r="AI192" s="97"/>
      <c r="AJ192" s="97"/>
      <c r="AK192" s="201"/>
      <c r="AL192" s="554"/>
    </row>
    <row r="193" spans="1:38" s="404" customFormat="1" ht="25.5" customHeight="1">
      <c r="A193" s="535"/>
      <c r="B193" s="461"/>
      <c r="C193" s="462"/>
      <c r="D193" s="451"/>
      <c r="E193" s="96"/>
      <c r="F193" s="62"/>
      <c r="G193" s="452"/>
      <c r="H193" s="453"/>
      <c r="I193" s="453"/>
      <c r="J193" s="479"/>
      <c r="K193" s="463" t="s">
        <v>879</v>
      </c>
      <c r="L193" s="454"/>
      <c r="M193" s="450"/>
      <c r="N193" s="405"/>
      <c r="O193" s="62"/>
      <c r="P193" s="454"/>
      <c r="Q193" s="43"/>
      <c r="R193" s="95"/>
      <c r="S193" s="96"/>
      <c r="T193" s="453"/>
      <c r="U193" s="473"/>
      <c r="V193" s="473"/>
      <c r="W193" s="474"/>
      <c r="X193" s="474"/>
      <c r="Y193" s="477"/>
      <c r="Z193" s="477"/>
      <c r="AA193" s="96"/>
      <c r="AB193" s="475"/>
      <c r="AC193" s="731">
        <v>0</v>
      </c>
      <c r="AD193" s="731">
        <v>0</v>
      </c>
      <c r="AE193" s="96"/>
      <c r="AF193" s="96"/>
      <c r="AG193" s="63"/>
      <c r="AH193" s="97"/>
      <c r="AI193" s="97"/>
      <c r="AJ193" s="97"/>
      <c r="AK193" s="201"/>
      <c r="AL193" s="554"/>
    </row>
    <row r="194" spans="1:38" s="404" customFormat="1" ht="25.5" customHeight="1">
      <c r="A194" s="535"/>
      <c r="B194" s="461"/>
      <c r="C194" s="462"/>
      <c r="D194" s="451"/>
      <c r="E194" s="96"/>
      <c r="F194" s="62"/>
      <c r="G194" s="452"/>
      <c r="H194" s="453"/>
      <c r="I194" s="453"/>
      <c r="J194" s="479"/>
      <c r="K194" s="463" t="s">
        <v>879</v>
      </c>
      <c r="L194" s="454"/>
      <c r="M194" s="450" t="s">
        <v>1251</v>
      </c>
      <c r="N194" s="405"/>
      <c r="O194" s="62"/>
      <c r="P194" s="454"/>
      <c r="Q194" s="43"/>
      <c r="R194" s="95"/>
      <c r="S194" s="96"/>
      <c r="T194" s="453"/>
      <c r="U194" s="473"/>
      <c r="V194" s="473"/>
      <c r="W194" s="474"/>
      <c r="X194" s="474"/>
      <c r="Y194" s="477"/>
      <c r="Z194" s="477"/>
      <c r="AA194" s="96"/>
      <c r="AB194" s="476"/>
      <c r="AC194" s="731">
        <v>0</v>
      </c>
      <c r="AD194" s="731">
        <v>0</v>
      </c>
      <c r="AE194" s="96"/>
      <c r="AF194" s="96"/>
      <c r="AG194" s="63"/>
      <c r="AH194" s="97"/>
      <c r="AI194" s="97"/>
      <c r="AJ194" s="97"/>
      <c r="AK194" s="201"/>
      <c r="AL194" s="554"/>
    </row>
    <row r="195" spans="1:38" s="404" customFormat="1" ht="25.5" customHeight="1">
      <c r="A195" s="535"/>
      <c r="B195" s="461"/>
      <c r="C195" s="462"/>
      <c r="D195" s="451"/>
      <c r="E195" s="96"/>
      <c r="F195" s="62"/>
      <c r="G195" s="452"/>
      <c r="H195" s="453"/>
      <c r="I195" s="453"/>
      <c r="J195" s="479"/>
      <c r="K195" s="463" t="s">
        <v>879</v>
      </c>
      <c r="L195" s="454"/>
      <c r="M195" s="450"/>
      <c r="N195" s="405"/>
      <c r="O195" s="62"/>
      <c r="P195" s="454"/>
      <c r="Q195" s="43"/>
      <c r="R195" s="95"/>
      <c r="S195" s="96"/>
      <c r="T195" s="453"/>
      <c r="U195" s="473"/>
      <c r="V195" s="473"/>
      <c r="W195" s="474"/>
      <c r="X195" s="474"/>
      <c r="Y195" s="477"/>
      <c r="Z195" s="477"/>
      <c r="AA195" s="96"/>
      <c r="AB195" s="476"/>
      <c r="AC195" s="731">
        <v>0</v>
      </c>
      <c r="AD195" s="731">
        <v>0</v>
      </c>
      <c r="AE195" s="96"/>
      <c r="AF195" s="96"/>
      <c r="AG195" s="63"/>
      <c r="AH195" s="97"/>
      <c r="AI195" s="97"/>
      <c r="AJ195" s="97"/>
      <c r="AK195" s="201"/>
      <c r="AL195" s="554"/>
    </row>
    <row r="196" spans="1:38" s="404" customFormat="1" ht="25.5" customHeight="1">
      <c r="A196" s="535"/>
      <c r="B196" s="461"/>
      <c r="C196" s="462"/>
      <c r="D196" s="451"/>
      <c r="E196" s="96"/>
      <c r="F196" s="62"/>
      <c r="G196" s="452"/>
      <c r="H196" s="453"/>
      <c r="I196" s="453"/>
      <c r="J196" s="479"/>
      <c r="K196" s="463" t="s">
        <v>879</v>
      </c>
      <c r="L196" s="454"/>
      <c r="M196" s="450"/>
      <c r="N196" s="405"/>
      <c r="O196" s="62"/>
      <c r="P196" s="454"/>
      <c r="Q196" s="43"/>
      <c r="R196" s="95"/>
      <c r="S196" s="96"/>
      <c r="T196" s="453"/>
      <c r="U196" s="473"/>
      <c r="V196" s="473"/>
      <c r="W196" s="474"/>
      <c r="X196" s="474"/>
      <c r="Y196" s="477"/>
      <c r="Z196" s="477"/>
      <c r="AA196" s="96"/>
      <c r="AB196" s="476"/>
      <c r="AC196" s="731">
        <v>0</v>
      </c>
      <c r="AD196" s="731">
        <v>0</v>
      </c>
      <c r="AE196" s="96"/>
      <c r="AF196" s="96"/>
      <c r="AG196" s="63"/>
      <c r="AH196" s="97"/>
      <c r="AI196" s="97"/>
      <c r="AJ196" s="97"/>
      <c r="AK196" s="201"/>
      <c r="AL196" s="554"/>
    </row>
    <row r="197" spans="1:38" s="404" customFormat="1" ht="25.5" customHeight="1">
      <c r="A197" s="535"/>
      <c r="B197" s="461"/>
      <c r="C197" s="462"/>
      <c r="D197" s="451"/>
      <c r="E197" s="96"/>
      <c r="F197" s="62"/>
      <c r="G197" s="452"/>
      <c r="H197" s="453"/>
      <c r="I197" s="453"/>
      <c r="J197" s="479"/>
      <c r="K197" s="463" t="s">
        <v>879</v>
      </c>
      <c r="L197" s="454"/>
      <c r="M197" s="450"/>
      <c r="N197" s="405"/>
      <c r="O197" s="62"/>
      <c r="P197" s="454"/>
      <c r="Q197" s="43"/>
      <c r="R197" s="95"/>
      <c r="S197" s="96"/>
      <c r="T197" s="453"/>
      <c r="U197" s="473"/>
      <c r="V197" s="473"/>
      <c r="W197" s="474"/>
      <c r="X197" s="474"/>
      <c r="Y197" s="477"/>
      <c r="Z197" s="477"/>
      <c r="AA197" s="96"/>
      <c r="AB197" s="476"/>
      <c r="AC197" s="731">
        <v>0</v>
      </c>
      <c r="AD197" s="731">
        <v>0</v>
      </c>
      <c r="AE197" s="96"/>
      <c r="AF197" s="96"/>
      <c r="AG197" s="63"/>
      <c r="AH197" s="97"/>
      <c r="AI197" s="97"/>
      <c r="AJ197" s="97"/>
      <c r="AK197" s="201"/>
      <c r="AL197" s="554"/>
    </row>
    <row r="198" spans="1:38" s="404" customFormat="1" ht="25.5" customHeight="1">
      <c r="A198" s="535"/>
      <c r="B198" s="461"/>
      <c r="C198" s="462"/>
      <c r="D198" s="451"/>
      <c r="E198" s="96"/>
      <c r="F198" s="62"/>
      <c r="G198" s="452"/>
      <c r="H198" s="453"/>
      <c r="I198" s="453"/>
      <c r="J198" s="479"/>
      <c r="K198" s="463" t="s">
        <v>879</v>
      </c>
      <c r="L198" s="454"/>
      <c r="M198" s="450"/>
      <c r="N198" s="405"/>
      <c r="O198" s="62"/>
      <c r="P198" s="454"/>
      <c r="Q198" s="43"/>
      <c r="R198" s="95"/>
      <c r="S198" s="96"/>
      <c r="T198" s="453"/>
      <c r="U198" s="473"/>
      <c r="V198" s="473"/>
      <c r="W198" s="474"/>
      <c r="X198" s="474"/>
      <c r="Y198" s="477"/>
      <c r="Z198" s="477"/>
      <c r="AA198" s="96"/>
      <c r="AB198" s="476"/>
      <c r="AC198" s="731">
        <v>0</v>
      </c>
      <c r="AD198" s="731">
        <v>0</v>
      </c>
      <c r="AE198" s="96"/>
      <c r="AF198" s="96"/>
      <c r="AG198" s="63"/>
      <c r="AH198" s="97"/>
      <c r="AI198" s="97"/>
      <c r="AJ198" s="97"/>
      <c r="AK198" s="201"/>
      <c r="AL198" s="554"/>
    </row>
    <row r="199" spans="1:38" s="404" customFormat="1" ht="25.5" customHeight="1">
      <c r="A199" s="535"/>
      <c r="B199" s="461"/>
      <c r="C199" s="462"/>
      <c r="D199" s="451"/>
      <c r="E199" s="96"/>
      <c r="F199" s="62"/>
      <c r="G199" s="452"/>
      <c r="H199" s="453"/>
      <c r="I199" s="453"/>
      <c r="J199" s="479"/>
      <c r="K199" s="463" t="s">
        <v>879</v>
      </c>
      <c r="L199" s="454"/>
      <c r="M199" s="450"/>
      <c r="N199" s="405"/>
      <c r="O199" s="62"/>
      <c r="P199" s="454"/>
      <c r="Q199" s="43"/>
      <c r="R199" s="95"/>
      <c r="S199" s="96"/>
      <c r="T199" s="453"/>
      <c r="U199" s="473"/>
      <c r="V199" s="473"/>
      <c r="W199" s="474"/>
      <c r="X199" s="474"/>
      <c r="Y199" s="477"/>
      <c r="Z199" s="477"/>
      <c r="AA199" s="96"/>
      <c r="AB199" s="476"/>
      <c r="AC199" s="731">
        <v>0</v>
      </c>
      <c r="AD199" s="731">
        <v>0</v>
      </c>
      <c r="AE199" s="96"/>
      <c r="AF199" s="96"/>
      <c r="AG199" s="63"/>
      <c r="AH199" s="97"/>
      <c r="AI199" s="97"/>
      <c r="AJ199" s="97"/>
      <c r="AK199" s="201"/>
      <c r="AL199" s="554"/>
    </row>
    <row r="200" spans="1:38" s="404" customFormat="1" ht="25.5" customHeight="1">
      <c r="A200" s="535"/>
      <c r="B200" s="461"/>
      <c r="C200" s="462"/>
      <c r="D200" s="451"/>
      <c r="E200" s="96"/>
      <c r="F200" s="62"/>
      <c r="G200" s="452"/>
      <c r="H200" s="453"/>
      <c r="I200" s="453"/>
      <c r="J200" s="479"/>
      <c r="K200" s="463" t="s">
        <v>879</v>
      </c>
      <c r="L200" s="454"/>
      <c r="M200" s="450"/>
      <c r="N200" s="405"/>
      <c r="O200" s="62"/>
      <c r="P200" s="454"/>
      <c r="Q200" s="43"/>
      <c r="R200" s="95"/>
      <c r="S200" s="96"/>
      <c r="T200" s="453"/>
      <c r="U200" s="473"/>
      <c r="V200" s="473"/>
      <c r="W200" s="474"/>
      <c r="X200" s="474"/>
      <c r="Y200" s="477"/>
      <c r="Z200" s="477"/>
      <c r="AA200" s="96"/>
      <c r="AB200" s="475"/>
      <c r="AC200" s="731">
        <v>0</v>
      </c>
      <c r="AD200" s="731">
        <v>0</v>
      </c>
      <c r="AE200" s="96"/>
      <c r="AF200" s="96"/>
      <c r="AG200" s="63"/>
      <c r="AH200" s="97"/>
      <c r="AI200" s="97"/>
      <c r="AJ200" s="97"/>
      <c r="AK200" s="201"/>
      <c r="AL200" s="554"/>
    </row>
    <row r="201" spans="1:38" s="35" customFormat="1" ht="25.5" customHeight="1">
      <c r="A201" s="45" t="s">
        <v>296</v>
      </c>
      <c r="B201" s="53"/>
      <c r="C201" s="73"/>
      <c r="D201" s="74"/>
      <c r="E201" s="56">
        <f>SUBTOTAL(9,E172:E200)</f>
        <v>111445716</v>
      </c>
      <c r="F201" s="53">
        <f>COUNT(F173:F200)</f>
        <v>19</v>
      </c>
      <c r="G201" s="49"/>
      <c r="H201" s="52"/>
      <c r="I201" s="52"/>
      <c r="J201" s="49"/>
      <c r="K201" s="75"/>
      <c r="L201" s="50"/>
      <c r="M201" s="56" t="s">
        <v>3879</v>
      </c>
      <c r="N201" s="56">
        <f>SUBTOTAL(9,N173:N200)</f>
        <v>383104.89999999997</v>
      </c>
      <c r="O201" s="57"/>
      <c r="P201" s="76"/>
      <c r="Q201" s="77"/>
      <c r="R201" s="78"/>
      <c r="S201" s="79"/>
      <c r="T201" s="52"/>
      <c r="U201" s="80"/>
      <c r="V201" s="80"/>
      <c r="W201" s="81"/>
      <c r="X201" s="81"/>
      <c r="Y201" s="82"/>
      <c r="Z201" s="82"/>
      <c r="AA201" s="72"/>
      <c r="AB201" s="83"/>
      <c r="AC201" s="733">
        <v>231954915</v>
      </c>
      <c r="AD201" s="733">
        <v>230124518</v>
      </c>
      <c r="AE201" s="56">
        <f t="shared" ref="AE201:AG201" si="1">SUBTOTAL(9,AE172:AE200)</f>
        <v>6458</v>
      </c>
      <c r="AF201" s="56">
        <f t="shared" si="1"/>
        <v>6376</v>
      </c>
      <c r="AG201" s="56">
        <f t="shared" si="1"/>
        <v>14</v>
      </c>
      <c r="AH201" s="59"/>
      <c r="AI201" s="59"/>
      <c r="AJ201" s="59"/>
      <c r="AK201" s="54"/>
      <c r="AL201" s="84"/>
    </row>
    <row r="202" spans="1:38" s="398" customFormat="1" ht="25.5" customHeight="1">
      <c r="A202" s="482"/>
      <c r="B202" s="53"/>
      <c r="C202" s="73"/>
      <c r="D202" s="74"/>
      <c r="E202" s="72"/>
      <c r="F202" s="56"/>
      <c r="G202" s="49"/>
      <c r="H202" s="52"/>
      <c r="I202" s="52"/>
      <c r="J202" s="49"/>
      <c r="K202" s="75"/>
      <c r="L202" s="50"/>
      <c r="M202" s="469" t="s">
        <v>3880</v>
      </c>
      <c r="N202" s="90"/>
      <c r="O202" s="74"/>
      <c r="P202" s="76"/>
      <c r="Q202" s="77"/>
      <c r="R202" s="78"/>
      <c r="S202" s="79"/>
      <c r="T202" s="52"/>
      <c r="U202" s="483"/>
      <c r="V202" s="483"/>
      <c r="W202" s="81"/>
      <c r="X202" s="81"/>
      <c r="Y202" s="82"/>
      <c r="Z202" s="82"/>
      <c r="AA202" s="72"/>
      <c r="AB202" s="83"/>
      <c r="AC202" s="738"/>
      <c r="AD202" s="738"/>
      <c r="AE202" s="72"/>
      <c r="AF202" s="72"/>
      <c r="AG202" s="72"/>
      <c r="AH202" s="59"/>
      <c r="AI202" s="59"/>
      <c r="AJ202" s="59"/>
      <c r="AK202" s="60"/>
      <c r="AL202" s="470"/>
    </row>
    <row r="203" spans="1:38" s="404" customFormat="1" ht="25.5" customHeight="1">
      <c r="A203" s="535" t="s">
        <v>554</v>
      </c>
      <c r="B203" s="37" t="s">
        <v>3091</v>
      </c>
      <c r="C203" s="92" t="s">
        <v>3907</v>
      </c>
      <c r="D203" s="26" t="s">
        <v>3683</v>
      </c>
      <c r="E203" s="96" t="s">
        <v>6365</v>
      </c>
      <c r="F203" s="62">
        <v>1</v>
      </c>
      <c r="G203" s="30" t="s">
        <v>226</v>
      </c>
      <c r="H203" s="29">
        <v>33854</v>
      </c>
      <c r="I203" s="30">
        <v>472033000584</v>
      </c>
      <c r="J203" s="30">
        <v>9830011883</v>
      </c>
      <c r="K203" s="39">
        <v>42893</v>
      </c>
      <c r="L203" s="40">
        <v>7</v>
      </c>
      <c r="M203" s="95" t="s">
        <v>1252</v>
      </c>
      <c r="N203" s="405">
        <v>56890</v>
      </c>
      <c r="O203" s="62">
        <v>1</v>
      </c>
      <c r="P203" s="40"/>
      <c r="Q203" s="15"/>
      <c r="R203" s="95"/>
      <c r="S203" s="96"/>
      <c r="T203" s="29"/>
      <c r="U203" s="402">
        <v>1</v>
      </c>
      <c r="V203" s="402">
        <v>3</v>
      </c>
      <c r="W203" s="34">
        <v>2732</v>
      </c>
      <c r="X203" s="34">
        <v>27</v>
      </c>
      <c r="Y203" s="212" t="s">
        <v>6220</v>
      </c>
      <c r="Z203" s="208"/>
      <c r="AA203" s="96" t="s">
        <v>6221</v>
      </c>
      <c r="AB203" s="38">
        <v>34</v>
      </c>
      <c r="AC203" s="731">
        <v>21444240</v>
      </c>
      <c r="AD203" s="731">
        <v>21444240</v>
      </c>
      <c r="AE203" s="96">
        <v>269</v>
      </c>
      <c r="AF203" s="96">
        <v>259</v>
      </c>
      <c r="AG203" s="63">
        <v>1</v>
      </c>
      <c r="AH203" s="97" t="s">
        <v>2766</v>
      </c>
      <c r="AI203" s="97" t="s">
        <v>665</v>
      </c>
      <c r="AJ203" s="438" t="s">
        <v>5751</v>
      </c>
      <c r="AK203" s="16"/>
      <c r="AL203" s="407"/>
    </row>
    <row r="204" spans="1:38" s="404" customFormat="1" ht="25.5" customHeight="1">
      <c r="A204" s="535" t="s">
        <v>554</v>
      </c>
      <c r="B204" s="37" t="s">
        <v>3092</v>
      </c>
      <c r="C204" s="92" t="s">
        <v>3907</v>
      </c>
      <c r="D204" s="26" t="s">
        <v>1254</v>
      </c>
      <c r="E204" s="96">
        <v>4310280</v>
      </c>
      <c r="F204" s="62">
        <v>2</v>
      </c>
      <c r="G204" s="30" t="s">
        <v>21</v>
      </c>
      <c r="H204" s="29">
        <v>33891</v>
      </c>
      <c r="I204" s="29" t="s">
        <v>1253</v>
      </c>
      <c r="J204" s="30">
        <v>5436280001</v>
      </c>
      <c r="K204" s="39">
        <v>43388</v>
      </c>
      <c r="L204" s="40">
        <v>19</v>
      </c>
      <c r="M204" s="95" t="s">
        <v>5949</v>
      </c>
      <c r="N204" s="405">
        <v>10012</v>
      </c>
      <c r="O204" s="62">
        <v>1</v>
      </c>
      <c r="P204" s="40"/>
      <c r="Q204" s="15"/>
      <c r="R204" s="95"/>
      <c r="S204" s="96"/>
      <c r="T204" s="29"/>
      <c r="U204" s="402"/>
      <c r="V204" s="402"/>
      <c r="W204" s="34">
        <v>1410</v>
      </c>
      <c r="X204" s="34">
        <v>14</v>
      </c>
      <c r="Y204" s="208"/>
      <c r="Z204" s="208"/>
      <c r="AA204" s="96" t="s">
        <v>1255</v>
      </c>
      <c r="AB204" s="241">
        <v>16</v>
      </c>
      <c r="AC204" s="731">
        <v>6500000</v>
      </c>
      <c r="AD204" s="731">
        <v>6500000</v>
      </c>
      <c r="AE204" s="96">
        <v>1601</v>
      </c>
      <c r="AF204" s="96">
        <v>1586</v>
      </c>
      <c r="AG204" s="63"/>
      <c r="AH204" s="97" t="s">
        <v>2738</v>
      </c>
      <c r="AI204" s="97" t="s">
        <v>2574</v>
      </c>
      <c r="AJ204" s="97"/>
      <c r="AK204" s="16" t="s">
        <v>7045</v>
      </c>
      <c r="AL204" s="407"/>
    </row>
    <row r="205" spans="1:38" s="404" customFormat="1" ht="25.5" customHeight="1">
      <c r="A205" s="535" t="s">
        <v>554</v>
      </c>
      <c r="B205" s="37" t="s">
        <v>3093</v>
      </c>
      <c r="C205" s="92" t="s">
        <v>3907</v>
      </c>
      <c r="D205" s="26" t="s">
        <v>6329</v>
      </c>
      <c r="E205" s="96">
        <v>1252000</v>
      </c>
      <c r="F205" s="62">
        <v>3</v>
      </c>
      <c r="G205" s="30" t="s">
        <v>356</v>
      </c>
      <c r="H205" s="29">
        <v>33950</v>
      </c>
      <c r="I205" s="30">
        <v>472043000463</v>
      </c>
      <c r="J205" s="30" t="s">
        <v>7560</v>
      </c>
      <c r="K205" s="39">
        <v>43256</v>
      </c>
      <c r="L205" s="40">
        <v>5</v>
      </c>
      <c r="M205" s="95" t="s">
        <v>1256</v>
      </c>
      <c r="N205" s="405">
        <v>5625</v>
      </c>
      <c r="O205" s="62">
        <v>1</v>
      </c>
      <c r="P205" s="40"/>
      <c r="Q205" s="15"/>
      <c r="R205" s="95"/>
      <c r="S205" s="96"/>
      <c r="T205" s="29" t="s">
        <v>2279</v>
      </c>
      <c r="U205" s="402"/>
      <c r="V205" s="402"/>
      <c r="W205" s="34">
        <v>1410</v>
      </c>
      <c r="X205" s="34">
        <v>14</v>
      </c>
      <c r="Y205" s="208"/>
      <c r="Z205" s="208"/>
      <c r="AA205" s="96" t="s">
        <v>1172</v>
      </c>
      <c r="AB205" s="38">
        <v>9</v>
      </c>
      <c r="AC205" s="731">
        <v>4170355</v>
      </c>
      <c r="AD205" s="731">
        <v>4170354.8600000003</v>
      </c>
      <c r="AE205" s="96">
        <v>647</v>
      </c>
      <c r="AF205" s="96">
        <v>644</v>
      </c>
      <c r="AG205" s="63"/>
      <c r="AH205" s="97" t="s">
        <v>6822</v>
      </c>
      <c r="AI205" s="97" t="s">
        <v>746</v>
      </c>
      <c r="AJ205" s="97"/>
      <c r="AK205" s="16" t="s">
        <v>7044</v>
      </c>
      <c r="AL205" s="407"/>
    </row>
    <row r="206" spans="1:38" s="404" customFormat="1" ht="25.5" customHeight="1">
      <c r="A206" s="535" t="s">
        <v>554</v>
      </c>
      <c r="B206" s="37" t="s">
        <v>3094</v>
      </c>
      <c r="C206" s="92" t="s">
        <v>3907</v>
      </c>
      <c r="D206" s="266" t="s">
        <v>7336</v>
      </c>
      <c r="E206" s="96">
        <v>10149007</v>
      </c>
      <c r="F206" s="62">
        <v>4</v>
      </c>
      <c r="G206" s="30" t="s">
        <v>96</v>
      </c>
      <c r="H206" s="29">
        <v>33977</v>
      </c>
      <c r="I206" s="484">
        <v>472023000541</v>
      </c>
      <c r="J206" s="484">
        <v>6537757746</v>
      </c>
      <c r="K206" s="39">
        <v>43187</v>
      </c>
      <c r="L206" s="40">
        <v>13</v>
      </c>
      <c r="M206" s="95" t="s">
        <v>1258</v>
      </c>
      <c r="N206" s="405">
        <v>18400</v>
      </c>
      <c r="O206" s="62">
        <v>1</v>
      </c>
      <c r="P206" s="229">
        <v>1</v>
      </c>
      <c r="Q206" s="17"/>
      <c r="R206" s="95"/>
      <c r="S206" s="96"/>
      <c r="T206" s="29"/>
      <c r="U206" s="402"/>
      <c r="V206" s="402">
        <v>3</v>
      </c>
      <c r="W206" s="34">
        <v>2393</v>
      </c>
      <c r="X206" s="34">
        <v>23</v>
      </c>
      <c r="Y206" s="208"/>
      <c r="Z206" s="208"/>
      <c r="AA206" s="96" t="s">
        <v>6056</v>
      </c>
      <c r="AB206" s="38">
        <v>3</v>
      </c>
      <c r="AC206" s="731">
        <v>27149007</v>
      </c>
      <c r="AD206" s="731">
        <v>27149007.390000001</v>
      </c>
      <c r="AE206" s="96">
        <v>1087</v>
      </c>
      <c r="AF206" s="96">
        <v>1081</v>
      </c>
      <c r="AG206" s="63">
        <v>1</v>
      </c>
      <c r="AH206" s="97" t="s">
        <v>2687</v>
      </c>
      <c r="AI206" s="97" t="s">
        <v>388</v>
      </c>
      <c r="AJ206" s="97"/>
      <c r="AK206" s="16" t="s">
        <v>5377</v>
      </c>
      <c r="AL206" s="407"/>
    </row>
    <row r="207" spans="1:38" s="404" customFormat="1" ht="25.5" customHeight="1">
      <c r="A207" s="535" t="s">
        <v>554</v>
      </c>
      <c r="B207" s="37" t="s">
        <v>3095</v>
      </c>
      <c r="C207" s="92" t="s">
        <v>3907</v>
      </c>
      <c r="D207" s="26" t="s">
        <v>1259</v>
      </c>
      <c r="E207" s="96">
        <v>400000</v>
      </c>
      <c r="F207" s="62">
        <v>5</v>
      </c>
      <c r="G207" s="30" t="s">
        <v>170</v>
      </c>
      <c r="H207" s="29">
        <v>33987</v>
      </c>
      <c r="I207" s="30">
        <v>472043000445</v>
      </c>
      <c r="J207" s="30"/>
      <c r="K207" s="39">
        <v>40393</v>
      </c>
      <c r="L207" s="40"/>
      <c r="M207" s="95" t="s">
        <v>3958</v>
      </c>
      <c r="N207" s="405">
        <v>4090</v>
      </c>
      <c r="O207" s="62">
        <v>1</v>
      </c>
      <c r="P207" s="40"/>
      <c r="Q207" s="15"/>
      <c r="R207" s="95"/>
      <c r="S207" s="96"/>
      <c r="T207" s="29" t="s">
        <v>2280</v>
      </c>
      <c r="U207" s="402"/>
      <c r="V207" s="402">
        <v>3</v>
      </c>
      <c r="W207" s="34">
        <v>3220</v>
      </c>
      <c r="X207" s="34">
        <v>32</v>
      </c>
      <c r="Y207" s="208"/>
      <c r="Z207" s="208"/>
      <c r="AA207" s="96" t="s">
        <v>1024</v>
      </c>
      <c r="AB207" s="38">
        <v>5</v>
      </c>
      <c r="AC207" s="731">
        <v>800000</v>
      </c>
      <c r="AD207" s="731">
        <v>800000</v>
      </c>
      <c r="AE207" s="96">
        <v>65</v>
      </c>
      <c r="AF207" s="96">
        <v>63</v>
      </c>
      <c r="AG207" s="63">
        <v>1</v>
      </c>
      <c r="AH207" s="97" t="s">
        <v>4791</v>
      </c>
      <c r="AI207" s="97" t="s">
        <v>342</v>
      </c>
      <c r="AJ207" s="438" t="s">
        <v>5989</v>
      </c>
      <c r="AK207" s="16" t="s">
        <v>7044</v>
      </c>
      <c r="AL207" s="407"/>
    </row>
    <row r="208" spans="1:38" s="404" customFormat="1" ht="25.5" customHeight="1">
      <c r="A208" s="535" t="s">
        <v>554</v>
      </c>
      <c r="B208" s="37" t="s">
        <v>3096</v>
      </c>
      <c r="C208" s="92" t="s">
        <v>3907</v>
      </c>
      <c r="D208" s="26" t="s">
        <v>1260</v>
      </c>
      <c r="E208" s="96">
        <v>2145000</v>
      </c>
      <c r="F208" s="62">
        <v>6</v>
      </c>
      <c r="G208" s="30" t="s">
        <v>31</v>
      </c>
      <c r="H208" s="29">
        <v>34065</v>
      </c>
      <c r="I208" s="30">
        <v>472043000696</v>
      </c>
      <c r="J208" s="30">
        <v>8767517860</v>
      </c>
      <c r="K208" s="39">
        <v>43482</v>
      </c>
      <c r="L208" s="40">
        <v>10</v>
      </c>
      <c r="M208" s="95" t="s">
        <v>3675</v>
      </c>
      <c r="N208" s="405">
        <v>20296</v>
      </c>
      <c r="O208" s="62">
        <v>1</v>
      </c>
      <c r="P208" s="40"/>
      <c r="Q208" s="15"/>
      <c r="R208" s="95"/>
      <c r="S208" s="96"/>
      <c r="T208" s="29" t="s">
        <v>2281</v>
      </c>
      <c r="U208" s="402">
        <v>1</v>
      </c>
      <c r="V208" s="402">
        <v>3</v>
      </c>
      <c r="W208" s="34">
        <v>2410</v>
      </c>
      <c r="X208" s="34">
        <v>24</v>
      </c>
      <c r="Y208" s="208"/>
      <c r="Z208" s="208"/>
      <c r="AA208" s="96" t="s">
        <v>121</v>
      </c>
      <c r="AB208" s="38">
        <v>7</v>
      </c>
      <c r="AC208" s="731">
        <v>13000000</v>
      </c>
      <c r="AD208" s="731">
        <v>13000000</v>
      </c>
      <c r="AE208" s="96">
        <v>92</v>
      </c>
      <c r="AF208" s="96">
        <v>92</v>
      </c>
      <c r="AG208" s="63">
        <v>1</v>
      </c>
      <c r="AH208" s="97" t="s">
        <v>4423</v>
      </c>
      <c r="AI208" s="97" t="s">
        <v>132</v>
      </c>
      <c r="AJ208" s="438" t="s">
        <v>5764</v>
      </c>
      <c r="AK208" s="16"/>
      <c r="AL208" s="407"/>
    </row>
    <row r="209" spans="1:38" s="404" customFormat="1" ht="25.5" customHeight="1">
      <c r="A209" s="535" t="s">
        <v>554</v>
      </c>
      <c r="B209" s="37" t="s">
        <v>3519</v>
      </c>
      <c r="C209" s="92" t="s">
        <v>3907</v>
      </c>
      <c r="D209" s="26" t="s">
        <v>2475</v>
      </c>
      <c r="E209" s="96">
        <v>7115131</v>
      </c>
      <c r="F209" s="62">
        <v>7</v>
      </c>
      <c r="G209" s="30" t="s">
        <v>162</v>
      </c>
      <c r="H209" s="29">
        <v>34197</v>
      </c>
      <c r="I209" s="30">
        <v>472043000475</v>
      </c>
      <c r="J209" s="30">
        <v>1004705573</v>
      </c>
      <c r="K209" s="39">
        <v>42822</v>
      </c>
      <c r="L209" s="40">
        <v>10</v>
      </c>
      <c r="M209" s="95" t="s">
        <v>3959</v>
      </c>
      <c r="N209" s="405">
        <v>20445</v>
      </c>
      <c r="O209" s="62">
        <v>1</v>
      </c>
      <c r="P209" s="40"/>
      <c r="Q209" s="15"/>
      <c r="R209" s="95"/>
      <c r="S209" s="96"/>
      <c r="T209" s="29"/>
      <c r="U209" s="402"/>
      <c r="V209" s="402"/>
      <c r="W209" s="34">
        <v>1410</v>
      </c>
      <c r="X209" s="34">
        <v>14</v>
      </c>
      <c r="Y209" s="212" t="s">
        <v>6253</v>
      </c>
      <c r="Z209" s="208"/>
      <c r="AA209" s="96" t="s">
        <v>1024</v>
      </c>
      <c r="AB209" s="38">
        <v>5</v>
      </c>
      <c r="AC209" s="731">
        <v>10000000</v>
      </c>
      <c r="AD209" s="731">
        <v>10000000</v>
      </c>
      <c r="AE209" s="96">
        <v>656</v>
      </c>
      <c r="AF209" s="96">
        <v>652</v>
      </c>
      <c r="AG209" s="63">
        <v>1</v>
      </c>
      <c r="AH209" s="97" t="s">
        <v>5788</v>
      </c>
      <c r="AI209" s="97" t="s">
        <v>979</v>
      </c>
      <c r="AJ209" s="438" t="s">
        <v>5789</v>
      </c>
      <c r="AK209" s="16" t="s">
        <v>7044</v>
      </c>
      <c r="AL209" s="407"/>
    </row>
    <row r="210" spans="1:38" s="404" customFormat="1" ht="25.5" customHeight="1">
      <c r="A210" s="535" t="s">
        <v>554</v>
      </c>
      <c r="B210" s="37" t="s">
        <v>3097</v>
      </c>
      <c r="C210" s="92" t="s">
        <v>3907</v>
      </c>
      <c r="D210" s="26" t="s">
        <v>1263</v>
      </c>
      <c r="E210" s="96">
        <v>1801398</v>
      </c>
      <c r="F210" s="62">
        <v>8</v>
      </c>
      <c r="G210" s="30" t="s">
        <v>163</v>
      </c>
      <c r="H210" s="29">
        <v>34221</v>
      </c>
      <c r="I210" s="30">
        <v>472043000887</v>
      </c>
      <c r="J210" s="30"/>
      <c r="K210" s="39">
        <v>42104</v>
      </c>
      <c r="L210" s="40"/>
      <c r="M210" s="95" t="s">
        <v>1262</v>
      </c>
      <c r="N210" s="405">
        <v>20043</v>
      </c>
      <c r="O210" s="62">
        <v>1</v>
      </c>
      <c r="P210" s="229">
        <v>1</v>
      </c>
      <c r="Q210" s="17"/>
      <c r="R210" s="95"/>
      <c r="S210" s="96"/>
      <c r="T210" s="29"/>
      <c r="U210" s="402"/>
      <c r="V210" s="402"/>
      <c r="W210" s="34">
        <v>3211</v>
      </c>
      <c r="X210" s="34">
        <v>32</v>
      </c>
      <c r="Y210" s="208"/>
      <c r="Z210" s="208"/>
      <c r="AA210" s="96" t="s">
        <v>3803</v>
      </c>
      <c r="AB210" s="241">
        <v>43</v>
      </c>
      <c r="AC210" s="731">
        <v>6004662</v>
      </c>
      <c r="AD210" s="731">
        <v>6004662</v>
      </c>
      <c r="AE210" s="96">
        <v>697</v>
      </c>
      <c r="AF210" s="96">
        <v>694</v>
      </c>
      <c r="AG210" s="63">
        <v>1</v>
      </c>
      <c r="AH210" s="97" t="s">
        <v>430</v>
      </c>
      <c r="AI210" s="97" t="s">
        <v>589</v>
      </c>
      <c r="AJ210" s="438" t="s">
        <v>5754</v>
      </c>
      <c r="AK210" s="16"/>
      <c r="AL210" s="407"/>
    </row>
    <row r="211" spans="1:38" s="404" customFormat="1" ht="25.5" customHeight="1">
      <c r="A211" s="535" t="s">
        <v>554</v>
      </c>
      <c r="B211" s="37" t="s">
        <v>3610</v>
      </c>
      <c r="C211" s="92" t="s">
        <v>3907</v>
      </c>
      <c r="D211" s="26" t="s">
        <v>1265</v>
      </c>
      <c r="E211" s="96">
        <v>4250000</v>
      </c>
      <c r="F211" s="62">
        <v>9</v>
      </c>
      <c r="G211" s="30" t="s">
        <v>406</v>
      </c>
      <c r="H211" s="29">
        <v>34235</v>
      </c>
      <c r="I211" s="30">
        <v>472043000051</v>
      </c>
      <c r="J211" s="30">
        <v>2156313213</v>
      </c>
      <c r="K211" s="39">
        <v>43460</v>
      </c>
      <c r="L211" s="40">
        <v>6</v>
      </c>
      <c r="M211" s="95" t="s">
        <v>1264</v>
      </c>
      <c r="N211" s="405">
        <v>23805</v>
      </c>
      <c r="O211" s="62">
        <v>1</v>
      </c>
      <c r="P211" s="40">
        <v>3</v>
      </c>
      <c r="Q211" s="15"/>
      <c r="R211" s="95"/>
      <c r="S211" s="96"/>
      <c r="T211" s="29"/>
      <c r="U211" s="402"/>
      <c r="V211" s="402">
        <v>3</v>
      </c>
      <c r="W211" s="34">
        <v>1329</v>
      </c>
      <c r="X211" s="34">
        <v>13</v>
      </c>
      <c r="Y211" s="208"/>
      <c r="Z211" s="208"/>
      <c r="AA211" s="96" t="s">
        <v>1047</v>
      </c>
      <c r="AB211" s="236">
        <v>2</v>
      </c>
      <c r="AC211" s="731">
        <v>14220000</v>
      </c>
      <c r="AD211" s="731">
        <v>14220000</v>
      </c>
      <c r="AE211" s="96">
        <v>70</v>
      </c>
      <c r="AF211" s="96">
        <v>66</v>
      </c>
      <c r="AG211" s="63">
        <v>1</v>
      </c>
      <c r="AH211" s="97" t="s">
        <v>431</v>
      </c>
      <c r="AI211" s="97" t="s">
        <v>146</v>
      </c>
      <c r="AJ211" s="97"/>
      <c r="AK211" s="16" t="s">
        <v>4422</v>
      </c>
      <c r="AL211" s="407"/>
    </row>
    <row r="212" spans="1:38" s="404" customFormat="1" ht="25.5" customHeight="1">
      <c r="A212" s="535" t="s">
        <v>554</v>
      </c>
      <c r="B212" s="37" t="s">
        <v>3098</v>
      </c>
      <c r="C212" s="92" t="s">
        <v>3907</v>
      </c>
      <c r="D212" s="26" t="s">
        <v>1267</v>
      </c>
      <c r="E212" s="96">
        <v>2527000</v>
      </c>
      <c r="F212" s="62">
        <v>10</v>
      </c>
      <c r="G212" s="30" t="s">
        <v>416</v>
      </c>
      <c r="H212" s="29">
        <v>34262</v>
      </c>
      <c r="I212" s="30">
        <v>472023000307</v>
      </c>
      <c r="J212" s="30"/>
      <c r="K212" s="39">
        <v>39400</v>
      </c>
      <c r="L212" s="40"/>
      <c r="M212" s="95" t="s">
        <v>1266</v>
      </c>
      <c r="N212" s="405">
        <v>20783</v>
      </c>
      <c r="O212" s="62">
        <v>1</v>
      </c>
      <c r="P212" s="40"/>
      <c r="Q212" s="15"/>
      <c r="R212" s="95"/>
      <c r="S212" s="96"/>
      <c r="T212" s="29" t="s">
        <v>2282</v>
      </c>
      <c r="U212" s="402"/>
      <c r="V212" s="402">
        <v>3</v>
      </c>
      <c r="W212" s="34">
        <v>2220</v>
      </c>
      <c r="X212" s="34">
        <v>22</v>
      </c>
      <c r="Y212" s="208"/>
      <c r="Z212" s="208"/>
      <c r="AA212" s="96" t="s">
        <v>1268</v>
      </c>
      <c r="AB212" s="241">
        <v>31</v>
      </c>
      <c r="AC212" s="731">
        <v>3127500</v>
      </c>
      <c r="AD212" s="731">
        <v>3127500</v>
      </c>
      <c r="AE212" s="96">
        <v>48</v>
      </c>
      <c r="AF212" s="96">
        <v>46</v>
      </c>
      <c r="AG212" s="63">
        <v>1</v>
      </c>
      <c r="AH212" s="97" t="s">
        <v>432</v>
      </c>
      <c r="AI212" s="97" t="s">
        <v>362</v>
      </c>
      <c r="AJ212" s="97"/>
      <c r="AK212" s="16"/>
      <c r="AL212" s="407"/>
    </row>
    <row r="213" spans="1:38" s="404" customFormat="1" ht="25.5" customHeight="1">
      <c r="A213" s="535" t="s">
        <v>554</v>
      </c>
      <c r="B213" s="37" t="s">
        <v>3099</v>
      </c>
      <c r="C213" s="92" t="s">
        <v>3907</v>
      </c>
      <c r="D213" s="26" t="s">
        <v>1244</v>
      </c>
      <c r="E213" s="96">
        <v>333751</v>
      </c>
      <c r="F213" s="62">
        <v>11</v>
      </c>
      <c r="G213" s="30" t="s">
        <v>29</v>
      </c>
      <c r="H213" s="29">
        <v>34446</v>
      </c>
      <c r="I213" s="30">
        <v>472043000661</v>
      </c>
      <c r="J213" s="30"/>
      <c r="K213" s="39">
        <v>39931</v>
      </c>
      <c r="L213" s="40"/>
      <c r="M213" s="95" t="s">
        <v>2535</v>
      </c>
      <c r="N213" s="405">
        <v>20797</v>
      </c>
      <c r="O213" s="62">
        <v>1</v>
      </c>
      <c r="P213" s="40"/>
      <c r="Q213" s="15"/>
      <c r="R213" s="95"/>
      <c r="S213" s="96"/>
      <c r="T213" s="29"/>
      <c r="U213" s="402"/>
      <c r="V213" s="402"/>
      <c r="W213" s="34">
        <v>1410</v>
      </c>
      <c r="X213" s="34">
        <v>14</v>
      </c>
      <c r="Y213" s="208"/>
      <c r="Z213" s="208"/>
      <c r="AA213" s="96" t="s">
        <v>1269</v>
      </c>
      <c r="AB213" s="241">
        <v>34</v>
      </c>
      <c r="AC213" s="731">
        <v>5500000</v>
      </c>
      <c r="AD213" s="731">
        <v>5500000</v>
      </c>
      <c r="AE213" s="96">
        <v>947</v>
      </c>
      <c r="AF213" s="96">
        <v>933</v>
      </c>
      <c r="AG213" s="63">
        <v>1</v>
      </c>
      <c r="AH213" s="97" t="s">
        <v>2</v>
      </c>
      <c r="AI213" s="97" t="s">
        <v>4535</v>
      </c>
      <c r="AJ213" s="438" t="s">
        <v>5972</v>
      </c>
      <c r="AK213" s="16"/>
      <c r="AL213" s="407"/>
    </row>
    <row r="214" spans="1:38" s="404" customFormat="1" ht="25.5" customHeight="1">
      <c r="A214" s="535" t="s">
        <v>554</v>
      </c>
      <c r="B214" s="37" t="s">
        <v>3100</v>
      </c>
      <c r="C214" s="92" t="s">
        <v>3907</v>
      </c>
      <c r="D214" s="26" t="s">
        <v>6464</v>
      </c>
      <c r="E214" s="96">
        <v>6000000</v>
      </c>
      <c r="F214" s="62">
        <v>12</v>
      </c>
      <c r="G214" s="30" t="s">
        <v>478</v>
      </c>
      <c r="H214" s="29">
        <v>34521</v>
      </c>
      <c r="I214" s="30">
        <v>472043000421</v>
      </c>
      <c r="J214" s="30">
        <v>5427482614</v>
      </c>
      <c r="K214" s="39">
        <v>42923</v>
      </c>
      <c r="L214" s="40">
        <v>7</v>
      </c>
      <c r="M214" s="95" t="s">
        <v>1270</v>
      </c>
      <c r="N214" s="405">
        <v>43159.7</v>
      </c>
      <c r="O214" s="62">
        <v>1</v>
      </c>
      <c r="P214" s="40"/>
      <c r="Q214" s="15"/>
      <c r="R214" s="95"/>
      <c r="S214" s="96"/>
      <c r="T214" s="29"/>
      <c r="U214" s="402">
        <v>1</v>
      </c>
      <c r="V214" s="402">
        <v>3</v>
      </c>
      <c r="W214" s="34">
        <v>2022</v>
      </c>
      <c r="X214" s="34">
        <v>20</v>
      </c>
      <c r="Y214" s="96" t="s">
        <v>6465</v>
      </c>
      <c r="Z214" s="208"/>
      <c r="AA214" s="96" t="s">
        <v>1030</v>
      </c>
      <c r="AB214" s="38">
        <v>7</v>
      </c>
      <c r="AC214" s="731">
        <v>20000000</v>
      </c>
      <c r="AD214" s="731">
        <v>20000000</v>
      </c>
      <c r="AE214" s="96">
        <v>285</v>
      </c>
      <c r="AF214" s="96">
        <v>280</v>
      </c>
      <c r="AG214" s="63">
        <v>1</v>
      </c>
      <c r="AH214" s="97" t="s">
        <v>2630</v>
      </c>
      <c r="AI214" s="97" t="s">
        <v>347</v>
      </c>
      <c r="AJ214" s="97"/>
      <c r="AK214" s="16" t="s">
        <v>6707</v>
      </c>
      <c r="AL214" s="407"/>
    </row>
    <row r="215" spans="1:38" s="404" customFormat="1" ht="25.5" customHeight="1">
      <c r="A215" s="535" t="s">
        <v>554</v>
      </c>
      <c r="B215" s="37" t="s">
        <v>3101</v>
      </c>
      <c r="C215" s="92" t="s">
        <v>3907</v>
      </c>
      <c r="D215" s="26" t="s">
        <v>2511</v>
      </c>
      <c r="E215" s="96">
        <v>15000000</v>
      </c>
      <c r="F215" s="62">
        <v>13</v>
      </c>
      <c r="G215" s="30" t="s">
        <v>587</v>
      </c>
      <c r="H215" s="29">
        <v>34528</v>
      </c>
      <c r="I215" s="30">
        <v>472043000151</v>
      </c>
      <c r="J215" s="30"/>
      <c r="K215" s="39">
        <v>41876</v>
      </c>
      <c r="L215" s="40"/>
      <c r="M215" s="455" t="s">
        <v>1271</v>
      </c>
      <c r="N215" s="405">
        <v>148423</v>
      </c>
      <c r="O215" s="62">
        <v>1</v>
      </c>
      <c r="P215" s="229">
        <v>1</v>
      </c>
      <c r="Q215" s="17"/>
      <c r="R215" s="95"/>
      <c r="S215" s="96"/>
      <c r="T215" s="29" t="s">
        <v>2283</v>
      </c>
      <c r="U215" s="402"/>
      <c r="V215" s="402"/>
      <c r="W215" s="34">
        <v>1520</v>
      </c>
      <c r="X215" s="34">
        <v>15</v>
      </c>
      <c r="Y215" s="208"/>
      <c r="Z215" s="208"/>
      <c r="AA215" s="96" t="s">
        <v>1063</v>
      </c>
      <c r="AB215" s="38">
        <v>6</v>
      </c>
      <c r="AC215" s="731">
        <v>150000000</v>
      </c>
      <c r="AD215" s="731">
        <v>150000000</v>
      </c>
      <c r="AE215" s="96">
        <v>37087</v>
      </c>
      <c r="AF215" s="96">
        <v>36999</v>
      </c>
      <c r="AG215" s="63">
        <v>1</v>
      </c>
      <c r="AH215" s="97" t="s">
        <v>2956</v>
      </c>
      <c r="AI215" s="97" t="s">
        <v>302</v>
      </c>
      <c r="AJ215" s="97"/>
      <c r="AK215" s="560" t="s">
        <v>3935</v>
      </c>
      <c r="AL215" s="402"/>
    </row>
    <row r="216" spans="1:38" s="404" customFormat="1" ht="25.5" customHeight="1">
      <c r="A216" s="535" t="s">
        <v>554</v>
      </c>
      <c r="B216" s="37" t="s">
        <v>3102</v>
      </c>
      <c r="C216" s="92" t="s">
        <v>3907</v>
      </c>
      <c r="D216" s="26" t="s">
        <v>3877</v>
      </c>
      <c r="E216" s="96">
        <v>10000000</v>
      </c>
      <c r="F216" s="62">
        <v>14</v>
      </c>
      <c r="G216" s="30" t="s">
        <v>585</v>
      </c>
      <c r="H216" s="29">
        <v>34540</v>
      </c>
      <c r="I216" s="30">
        <v>472043000256</v>
      </c>
      <c r="J216" s="30">
        <v>3272014486</v>
      </c>
      <c r="K216" s="39">
        <v>42613</v>
      </c>
      <c r="L216" s="40">
        <v>10</v>
      </c>
      <c r="M216" s="95" t="s">
        <v>4168</v>
      </c>
      <c r="N216" s="405">
        <v>35000</v>
      </c>
      <c r="O216" s="62">
        <v>1</v>
      </c>
      <c r="P216" s="40"/>
      <c r="Q216" s="15"/>
      <c r="R216" s="95"/>
      <c r="S216" s="96"/>
      <c r="T216" s="29" t="s">
        <v>2284</v>
      </c>
      <c r="U216" s="402">
        <v>1</v>
      </c>
      <c r="V216" s="402">
        <v>3</v>
      </c>
      <c r="W216" s="34">
        <v>2220</v>
      </c>
      <c r="X216" s="34">
        <v>22</v>
      </c>
      <c r="Y216" s="208"/>
      <c r="Z216" s="208"/>
      <c r="AA216" s="96" t="s">
        <v>1272</v>
      </c>
      <c r="AB216" s="236">
        <v>3</v>
      </c>
      <c r="AC216" s="731">
        <v>25000000</v>
      </c>
      <c r="AD216" s="731">
        <v>25000000</v>
      </c>
      <c r="AE216" s="96">
        <v>485</v>
      </c>
      <c r="AF216" s="96">
        <v>480</v>
      </c>
      <c r="AG216" s="63">
        <v>1</v>
      </c>
      <c r="AH216" s="97" t="s">
        <v>3</v>
      </c>
      <c r="AI216" s="97" t="s">
        <v>149</v>
      </c>
      <c r="AJ216" s="97"/>
      <c r="AK216" s="16" t="s">
        <v>7156</v>
      </c>
      <c r="AL216" s="407"/>
    </row>
    <row r="217" spans="1:38" s="404" customFormat="1" ht="25.5" customHeight="1">
      <c r="A217" s="535" t="s">
        <v>554</v>
      </c>
      <c r="B217" s="37" t="s">
        <v>3103</v>
      </c>
      <c r="C217" s="92" t="s">
        <v>3907</v>
      </c>
      <c r="D217" s="26" t="s">
        <v>1274</v>
      </c>
      <c r="E217" s="96">
        <v>14420000</v>
      </c>
      <c r="F217" s="62">
        <v>15</v>
      </c>
      <c r="G217" s="30" t="s">
        <v>515</v>
      </c>
      <c r="H217" s="29">
        <v>34559</v>
      </c>
      <c r="I217" s="30">
        <v>472043000613</v>
      </c>
      <c r="J217" s="30"/>
      <c r="K217" s="39">
        <v>41094</v>
      </c>
      <c r="L217" s="40"/>
      <c r="M217" s="95" t="s">
        <v>1273</v>
      </c>
      <c r="N217" s="405">
        <v>17124</v>
      </c>
      <c r="O217" s="62">
        <v>1</v>
      </c>
      <c r="P217" s="40"/>
      <c r="Q217" s="15"/>
      <c r="R217" s="95"/>
      <c r="S217" s="96"/>
      <c r="T217" s="29"/>
      <c r="U217" s="402"/>
      <c r="V217" s="402">
        <v>3</v>
      </c>
      <c r="W217" s="34">
        <v>2100</v>
      </c>
      <c r="X217" s="34">
        <v>21</v>
      </c>
      <c r="Y217" s="208"/>
      <c r="Z217" s="208"/>
      <c r="AA217" s="96" t="s">
        <v>1015</v>
      </c>
      <c r="AB217" s="38">
        <v>3</v>
      </c>
      <c r="AC217" s="731">
        <v>25440000</v>
      </c>
      <c r="AD217" s="731">
        <v>25440000</v>
      </c>
      <c r="AE217" s="96">
        <v>356</v>
      </c>
      <c r="AF217" s="96">
        <v>354</v>
      </c>
      <c r="AG217" s="63">
        <v>1</v>
      </c>
      <c r="AH217" s="97" t="s">
        <v>4</v>
      </c>
      <c r="AI217" s="97" t="s">
        <v>670</v>
      </c>
      <c r="AJ217" s="438" t="s">
        <v>5770</v>
      </c>
      <c r="AK217" s="16"/>
      <c r="AL217" s="407"/>
    </row>
    <row r="218" spans="1:38" s="404" customFormat="1" ht="25.5" customHeight="1">
      <c r="A218" s="535" t="s">
        <v>554</v>
      </c>
      <c r="B218" s="37" t="s">
        <v>3104</v>
      </c>
      <c r="C218" s="92" t="s">
        <v>3907</v>
      </c>
      <c r="D218" s="26" t="s">
        <v>1275</v>
      </c>
      <c r="E218" s="96">
        <v>4778325</v>
      </c>
      <c r="F218" s="62">
        <v>16</v>
      </c>
      <c r="G218" s="30" t="s">
        <v>647</v>
      </c>
      <c r="H218" s="29">
        <v>34573</v>
      </c>
      <c r="I218" s="30">
        <v>472043000467</v>
      </c>
      <c r="J218" s="30">
        <v>1001653633</v>
      </c>
      <c r="K218" s="39">
        <v>43397</v>
      </c>
      <c r="L218" s="40">
        <v>11</v>
      </c>
      <c r="M218" s="95" t="s">
        <v>3777</v>
      </c>
      <c r="N218" s="405">
        <v>14782</v>
      </c>
      <c r="O218" s="62">
        <v>1</v>
      </c>
      <c r="P218" s="40"/>
      <c r="Q218" s="15"/>
      <c r="R218" s="95"/>
      <c r="S218" s="96"/>
      <c r="T218" s="29" t="s">
        <v>2285</v>
      </c>
      <c r="U218" s="402"/>
      <c r="V218" s="402"/>
      <c r="W218" s="34">
        <v>2220</v>
      </c>
      <c r="X218" s="34">
        <v>22</v>
      </c>
      <c r="Y218" s="96" t="s">
        <v>6327</v>
      </c>
      <c r="Z218" s="208"/>
      <c r="AA218" s="96" t="s">
        <v>1276</v>
      </c>
      <c r="AB218" s="38">
        <v>4</v>
      </c>
      <c r="AC218" s="731">
        <v>7628325</v>
      </c>
      <c r="AD218" s="731">
        <v>7628325</v>
      </c>
      <c r="AE218" s="96">
        <v>164</v>
      </c>
      <c r="AF218" s="96">
        <v>161</v>
      </c>
      <c r="AG218" s="63">
        <v>1</v>
      </c>
      <c r="AH218" s="97" t="s">
        <v>5</v>
      </c>
      <c r="AI218" s="97" t="s">
        <v>519</v>
      </c>
      <c r="AJ218" s="438" t="s">
        <v>5967</v>
      </c>
      <c r="AK218" s="16"/>
      <c r="AL218" s="407"/>
    </row>
    <row r="219" spans="1:38" s="404" customFormat="1" ht="25.5" customHeight="1">
      <c r="A219" s="535" t="s">
        <v>554</v>
      </c>
      <c r="B219" s="37" t="s">
        <v>3105</v>
      </c>
      <c r="C219" s="92"/>
      <c r="D219" s="26" t="s">
        <v>6466</v>
      </c>
      <c r="E219" s="96">
        <v>600000</v>
      </c>
      <c r="F219" s="62">
        <v>17</v>
      </c>
      <c r="G219" s="30" t="s">
        <v>607</v>
      </c>
      <c r="H219" s="29">
        <v>34583</v>
      </c>
      <c r="I219" s="30">
        <v>472043001155</v>
      </c>
      <c r="J219" s="30">
        <v>5417124013</v>
      </c>
      <c r="K219" s="39">
        <v>42704</v>
      </c>
      <c r="L219" s="40">
        <v>3</v>
      </c>
      <c r="M219" s="95" t="s">
        <v>4397</v>
      </c>
      <c r="N219" s="405">
        <v>15011</v>
      </c>
      <c r="O219" s="62">
        <v>1</v>
      </c>
      <c r="P219" s="229">
        <v>1</v>
      </c>
      <c r="Q219" s="17"/>
      <c r="R219" s="95"/>
      <c r="S219" s="96"/>
      <c r="T219" s="29"/>
      <c r="U219" s="402"/>
      <c r="V219" s="402"/>
      <c r="W219" s="34">
        <v>1520</v>
      </c>
      <c r="X219" s="34">
        <v>15</v>
      </c>
      <c r="Y219" s="208" t="s">
        <v>3916</v>
      </c>
      <c r="Z219" s="208"/>
      <c r="AA219" s="96" t="s">
        <v>1276</v>
      </c>
      <c r="AB219" s="38">
        <v>4</v>
      </c>
      <c r="AC219" s="731">
        <v>1650000</v>
      </c>
      <c r="AD219" s="731">
        <v>1650000</v>
      </c>
      <c r="AE219" s="96">
        <v>113</v>
      </c>
      <c r="AF219" s="96">
        <v>113</v>
      </c>
      <c r="AG219" s="63"/>
      <c r="AH219" s="97" t="s">
        <v>260</v>
      </c>
      <c r="AI219" s="97" t="s">
        <v>18</v>
      </c>
      <c r="AJ219" s="438" t="s">
        <v>5814</v>
      </c>
      <c r="AK219" s="16"/>
      <c r="AL219" s="407"/>
    </row>
    <row r="220" spans="1:38" s="404" customFormat="1" ht="25.5" customHeight="1">
      <c r="A220" s="535" t="s">
        <v>554</v>
      </c>
      <c r="B220" s="37" t="s">
        <v>3106</v>
      </c>
      <c r="C220" s="92" t="s">
        <v>3907</v>
      </c>
      <c r="D220" s="26" t="s">
        <v>4112</v>
      </c>
      <c r="E220" s="96">
        <v>1500000</v>
      </c>
      <c r="F220" s="62">
        <v>18</v>
      </c>
      <c r="G220" s="30" t="s">
        <v>106</v>
      </c>
      <c r="H220" s="29">
        <v>34614</v>
      </c>
      <c r="I220" s="30">
        <v>472043000835</v>
      </c>
      <c r="J220" s="30"/>
      <c r="K220" s="39">
        <v>41919</v>
      </c>
      <c r="L220" s="40"/>
      <c r="M220" s="95" t="s">
        <v>1277</v>
      </c>
      <c r="N220" s="405">
        <v>10637</v>
      </c>
      <c r="O220" s="62">
        <v>1</v>
      </c>
      <c r="P220" s="40"/>
      <c r="Q220" s="15"/>
      <c r="R220" s="95"/>
      <c r="S220" s="96"/>
      <c r="T220" s="29"/>
      <c r="U220" s="402">
        <v>1</v>
      </c>
      <c r="V220" s="402"/>
      <c r="W220" s="34">
        <v>3211</v>
      </c>
      <c r="X220" s="34">
        <v>32</v>
      </c>
      <c r="Y220" s="208"/>
      <c r="Z220" s="208"/>
      <c r="AA220" s="96" t="s">
        <v>1056</v>
      </c>
      <c r="AB220" s="38">
        <v>8</v>
      </c>
      <c r="AC220" s="731">
        <v>3480000</v>
      </c>
      <c r="AD220" s="731">
        <v>3480000</v>
      </c>
      <c r="AE220" s="96">
        <v>265</v>
      </c>
      <c r="AF220" s="96">
        <v>257</v>
      </c>
      <c r="AG220" s="63">
        <v>1</v>
      </c>
      <c r="AH220" s="97" t="s">
        <v>261</v>
      </c>
      <c r="AI220" s="97" t="s">
        <v>674</v>
      </c>
      <c r="AJ220" s="97"/>
      <c r="AK220" s="16"/>
      <c r="AL220" s="407"/>
    </row>
    <row r="221" spans="1:38" s="404" customFormat="1" ht="25.5" customHeight="1">
      <c r="A221" s="535" t="s">
        <v>554</v>
      </c>
      <c r="B221" s="37" t="s">
        <v>3107</v>
      </c>
      <c r="C221" s="92" t="s">
        <v>3907</v>
      </c>
      <c r="D221" s="26" t="s">
        <v>6467</v>
      </c>
      <c r="E221" s="96">
        <v>8000000</v>
      </c>
      <c r="F221" s="62">
        <v>19</v>
      </c>
      <c r="G221" s="30" t="s">
        <v>276</v>
      </c>
      <c r="H221" s="29">
        <v>34691</v>
      </c>
      <c r="I221" s="30">
        <v>472043000403</v>
      </c>
      <c r="J221" s="30">
        <v>4346673771</v>
      </c>
      <c r="K221" s="39">
        <v>42405</v>
      </c>
      <c r="L221" s="40">
        <v>15</v>
      </c>
      <c r="M221" s="95" t="s">
        <v>3714</v>
      </c>
      <c r="N221" s="449">
        <v>34062.400000000001</v>
      </c>
      <c r="O221" s="62">
        <v>1</v>
      </c>
      <c r="P221" s="40"/>
      <c r="Q221" s="15"/>
      <c r="R221" s="95"/>
      <c r="S221" s="96"/>
      <c r="T221" s="29"/>
      <c r="U221" s="402">
        <v>1</v>
      </c>
      <c r="V221" s="402">
        <v>3</v>
      </c>
      <c r="W221" s="34">
        <v>2021</v>
      </c>
      <c r="X221" s="34">
        <v>20</v>
      </c>
      <c r="Y221" s="208"/>
      <c r="Z221" s="208"/>
      <c r="AA221" s="96" t="s">
        <v>1278</v>
      </c>
      <c r="AB221" s="38">
        <v>12</v>
      </c>
      <c r="AC221" s="731">
        <v>13800000</v>
      </c>
      <c r="AD221" s="731">
        <v>13800000</v>
      </c>
      <c r="AE221" s="96">
        <v>371</v>
      </c>
      <c r="AF221" s="96">
        <v>368</v>
      </c>
      <c r="AG221" s="63">
        <v>1</v>
      </c>
      <c r="AH221" s="97" t="s">
        <v>2658</v>
      </c>
      <c r="AI221" s="97" t="s">
        <v>2659</v>
      </c>
      <c r="AJ221" s="97"/>
      <c r="AK221" s="16"/>
      <c r="AL221" s="407"/>
    </row>
    <row r="222" spans="1:38" s="404" customFormat="1" ht="25.5" customHeight="1">
      <c r="A222" s="535" t="s">
        <v>554</v>
      </c>
      <c r="B222" s="37" t="s">
        <v>3108</v>
      </c>
      <c r="C222" s="92" t="s">
        <v>3907</v>
      </c>
      <c r="D222" s="26" t="s">
        <v>8628</v>
      </c>
      <c r="E222" s="96">
        <v>155266000</v>
      </c>
      <c r="F222" s="62">
        <v>20</v>
      </c>
      <c r="G222" s="30" t="s">
        <v>244</v>
      </c>
      <c r="H222" s="29">
        <v>34759</v>
      </c>
      <c r="I222" s="30">
        <v>472043000180</v>
      </c>
      <c r="J222" s="30">
        <v>3273102906</v>
      </c>
      <c r="K222" s="39">
        <v>43616</v>
      </c>
      <c r="L222" s="40">
        <v>18</v>
      </c>
      <c r="M222" s="95" t="s">
        <v>3960</v>
      </c>
      <c r="N222" s="405">
        <v>70479</v>
      </c>
      <c r="O222" s="62">
        <v>1</v>
      </c>
      <c r="P222" s="40"/>
      <c r="Q222" s="15"/>
      <c r="R222" s="95"/>
      <c r="S222" s="96"/>
      <c r="T222" s="29" t="s">
        <v>2286</v>
      </c>
      <c r="U222" s="402">
        <v>1</v>
      </c>
      <c r="V222" s="402">
        <v>3</v>
      </c>
      <c r="W222" s="34">
        <v>1104</v>
      </c>
      <c r="X222" s="34">
        <v>11</v>
      </c>
      <c r="Y222" s="208"/>
      <c r="Z222" s="208"/>
      <c r="AA222" s="96" t="s">
        <v>1279</v>
      </c>
      <c r="AB222" s="38">
        <v>14</v>
      </c>
      <c r="AC222" s="731">
        <v>124454600</v>
      </c>
      <c r="AD222" s="731">
        <v>124454600</v>
      </c>
      <c r="AE222" s="96">
        <v>1761</v>
      </c>
      <c r="AF222" s="96">
        <v>1746</v>
      </c>
      <c r="AG222" s="63">
        <v>1</v>
      </c>
      <c r="AH222" s="682" t="s">
        <v>2770</v>
      </c>
      <c r="AI222" s="97" t="s">
        <v>973</v>
      </c>
      <c r="AJ222" s="438" t="s">
        <v>5837</v>
      </c>
      <c r="AK222" s="16" t="s">
        <v>3961</v>
      </c>
      <c r="AL222" s="407"/>
    </row>
    <row r="223" spans="1:38" s="404" customFormat="1" ht="25.5" customHeight="1">
      <c r="A223" s="535" t="s">
        <v>554</v>
      </c>
      <c r="B223" s="37" t="s">
        <v>3109</v>
      </c>
      <c r="C223" s="92" t="s">
        <v>3907</v>
      </c>
      <c r="D223" s="26" t="s">
        <v>1281</v>
      </c>
      <c r="E223" s="96">
        <f>12877639+1147430</f>
        <v>14025069</v>
      </c>
      <c r="F223" s="62">
        <v>21</v>
      </c>
      <c r="G223" s="30" t="s">
        <v>243</v>
      </c>
      <c r="H223" s="29">
        <v>34794</v>
      </c>
      <c r="I223" s="30">
        <v>472033000244</v>
      </c>
      <c r="J223" s="30">
        <v>7678612880</v>
      </c>
      <c r="K223" s="39">
        <v>42375</v>
      </c>
      <c r="L223" s="40">
        <v>8</v>
      </c>
      <c r="M223" s="95" t="s">
        <v>1280</v>
      </c>
      <c r="N223" s="405">
        <v>22000</v>
      </c>
      <c r="O223" s="62">
        <v>1</v>
      </c>
      <c r="P223" s="40"/>
      <c r="Q223" s="15"/>
      <c r="R223" s="95"/>
      <c r="S223" s="96"/>
      <c r="T223" s="29" t="s">
        <v>2287</v>
      </c>
      <c r="U223" s="402"/>
      <c r="V223" s="402"/>
      <c r="W223" s="34">
        <v>2599</v>
      </c>
      <c r="X223" s="34">
        <v>25</v>
      </c>
      <c r="Y223" s="208"/>
      <c r="Z223" s="208"/>
      <c r="AA223" s="96" t="s">
        <v>1282</v>
      </c>
      <c r="AB223" s="38">
        <v>5</v>
      </c>
      <c r="AC223" s="731">
        <v>45000000</v>
      </c>
      <c r="AD223" s="731">
        <v>45000000</v>
      </c>
      <c r="AE223" s="96">
        <v>226</v>
      </c>
      <c r="AF223" s="96">
        <v>223</v>
      </c>
      <c r="AG223" s="63">
        <v>1</v>
      </c>
      <c r="AH223" s="97" t="s">
        <v>174</v>
      </c>
      <c r="AI223" s="683" t="s">
        <v>123</v>
      </c>
      <c r="AJ223" s="683"/>
      <c r="AK223" s="16"/>
      <c r="AL223" s="407"/>
    </row>
    <row r="224" spans="1:38" s="404" customFormat="1" ht="25.5" customHeight="1">
      <c r="A224" s="535" t="s">
        <v>554</v>
      </c>
      <c r="B224" s="37" t="s">
        <v>3110</v>
      </c>
      <c r="C224" s="92" t="s">
        <v>3907</v>
      </c>
      <c r="D224" s="26" t="s">
        <v>3820</v>
      </c>
      <c r="E224" s="96">
        <v>10100000</v>
      </c>
      <c r="F224" s="62">
        <v>22</v>
      </c>
      <c r="G224" s="30" t="s">
        <v>346</v>
      </c>
      <c r="H224" s="29">
        <v>34832</v>
      </c>
      <c r="I224" s="30">
        <v>472043000562</v>
      </c>
      <c r="J224" s="30"/>
      <c r="K224" s="39">
        <v>41914</v>
      </c>
      <c r="L224" s="40"/>
      <c r="M224" s="95" t="s">
        <v>1283</v>
      </c>
      <c r="N224" s="405">
        <v>26410</v>
      </c>
      <c r="O224" s="62">
        <v>1</v>
      </c>
      <c r="P224" s="40"/>
      <c r="Q224" s="15"/>
      <c r="R224" s="95"/>
      <c r="S224" s="96"/>
      <c r="T224" s="29" t="s">
        <v>2288</v>
      </c>
      <c r="U224" s="402"/>
      <c r="V224" s="402">
        <v>3</v>
      </c>
      <c r="W224" s="34">
        <v>3290</v>
      </c>
      <c r="X224" s="34">
        <v>32</v>
      </c>
      <c r="Y224" s="208"/>
      <c r="Z224" s="208"/>
      <c r="AA224" s="96" t="s">
        <v>1015</v>
      </c>
      <c r="AB224" s="38">
        <v>3</v>
      </c>
      <c r="AC224" s="731">
        <v>20450000</v>
      </c>
      <c r="AD224" s="731">
        <v>20450000</v>
      </c>
      <c r="AE224" s="96">
        <v>2305</v>
      </c>
      <c r="AF224" s="96">
        <v>2297</v>
      </c>
      <c r="AG224" s="63">
        <v>1</v>
      </c>
      <c r="AH224" s="97" t="s">
        <v>390</v>
      </c>
      <c r="AI224" s="97" t="s">
        <v>387</v>
      </c>
      <c r="AJ224" s="97" t="s">
        <v>5843</v>
      </c>
      <c r="AK224" s="16"/>
      <c r="AL224" s="407"/>
    </row>
    <row r="225" spans="1:38" s="404" customFormat="1" ht="25.5" customHeight="1">
      <c r="A225" s="535" t="s">
        <v>554</v>
      </c>
      <c r="B225" s="37" t="s">
        <v>3543</v>
      </c>
      <c r="C225" s="92" t="s">
        <v>3907</v>
      </c>
      <c r="D225" s="26" t="s">
        <v>6927</v>
      </c>
      <c r="E225" s="96">
        <v>2830000</v>
      </c>
      <c r="F225" s="62">
        <v>23</v>
      </c>
      <c r="G225" s="30" t="s">
        <v>594</v>
      </c>
      <c r="H225" s="29">
        <v>34865</v>
      </c>
      <c r="I225" s="30">
        <v>472043000050</v>
      </c>
      <c r="J225" s="30">
        <v>6542893006</v>
      </c>
      <c r="K225" s="39">
        <v>43034</v>
      </c>
      <c r="L225" s="40">
        <v>3</v>
      </c>
      <c r="M225" s="95" t="s">
        <v>1284</v>
      </c>
      <c r="N225" s="405">
        <v>15926</v>
      </c>
      <c r="O225" s="62">
        <v>1</v>
      </c>
      <c r="P225" s="40"/>
      <c r="Q225" s="15"/>
      <c r="R225" s="95"/>
      <c r="S225" s="96"/>
      <c r="T225" s="29"/>
      <c r="U225" s="402"/>
      <c r="V225" s="402"/>
      <c r="W225" s="34">
        <v>1621</v>
      </c>
      <c r="X225" s="34">
        <v>16</v>
      </c>
      <c r="Y225" s="208"/>
      <c r="Z225" s="208"/>
      <c r="AA225" s="96" t="s">
        <v>1111</v>
      </c>
      <c r="AB225" s="241">
        <v>16</v>
      </c>
      <c r="AC225" s="731">
        <v>5500000</v>
      </c>
      <c r="AD225" s="731">
        <v>5000000</v>
      </c>
      <c r="AE225" s="96">
        <v>200</v>
      </c>
      <c r="AF225" s="96">
        <v>199</v>
      </c>
      <c r="AG225" s="63">
        <v>1</v>
      </c>
      <c r="AH225" s="97" t="s">
        <v>391</v>
      </c>
      <c r="AI225" s="97" t="s">
        <v>425</v>
      </c>
      <c r="AJ225" s="97"/>
      <c r="AK225" s="16"/>
      <c r="AL225" s="407"/>
    </row>
    <row r="226" spans="1:38" s="404" customFormat="1" ht="25.5" customHeight="1">
      <c r="A226" s="535" t="s">
        <v>554</v>
      </c>
      <c r="B226" s="37" t="s">
        <v>3111</v>
      </c>
      <c r="C226" s="92" t="s">
        <v>3907</v>
      </c>
      <c r="D226" s="266" t="s">
        <v>7981</v>
      </c>
      <c r="E226" s="96">
        <v>12800000</v>
      </c>
      <c r="F226" s="62">
        <v>24</v>
      </c>
      <c r="G226" s="30" t="s">
        <v>694</v>
      </c>
      <c r="H226" s="29">
        <v>34867</v>
      </c>
      <c r="I226" s="30">
        <v>472023000231</v>
      </c>
      <c r="J226" s="30">
        <v>6540814034</v>
      </c>
      <c r="K226" s="39">
        <v>43389</v>
      </c>
      <c r="L226" s="40">
        <v>9</v>
      </c>
      <c r="M226" s="95" t="s">
        <v>1285</v>
      </c>
      <c r="N226" s="405">
        <v>11826</v>
      </c>
      <c r="O226" s="62">
        <v>1</v>
      </c>
      <c r="P226" s="40"/>
      <c r="Q226" s="15"/>
      <c r="R226" s="95"/>
      <c r="S226" s="96"/>
      <c r="T226" s="29" t="s">
        <v>2289</v>
      </c>
      <c r="U226" s="402"/>
      <c r="V226" s="402"/>
      <c r="W226" s="34">
        <v>2220</v>
      </c>
      <c r="X226" s="34">
        <v>22</v>
      </c>
      <c r="Y226" s="208"/>
      <c r="Z226" s="208"/>
      <c r="AA226" s="96" t="s">
        <v>1015</v>
      </c>
      <c r="AB226" s="38">
        <v>3</v>
      </c>
      <c r="AC226" s="731">
        <v>27800000</v>
      </c>
      <c r="AD226" s="731">
        <v>27800000</v>
      </c>
      <c r="AE226" s="96">
        <v>1574</v>
      </c>
      <c r="AF226" s="96">
        <v>1568</v>
      </c>
      <c r="AG226" s="63"/>
      <c r="AH226" s="97" t="s">
        <v>392</v>
      </c>
      <c r="AI226" s="97" t="s">
        <v>712</v>
      </c>
      <c r="AJ226" s="97"/>
      <c r="AK226" s="16"/>
      <c r="AL226" s="407"/>
    </row>
    <row r="227" spans="1:38" s="404" customFormat="1" ht="25.5" customHeight="1">
      <c r="A227" s="535" t="s">
        <v>554</v>
      </c>
      <c r="B227" s="37" t="s">
        <v>3112</v>
      </c>
      <c r="C227" s="92" t="s">
        <v>3907</v>
      </c>
      <c r="D227" s="26" t="s">
        <v>3727</v>
      </c>
      <c r="E227" s="96">
        <v>3500000</v>
      </c>
      <c r="F227" s="62">
        <v>25</v>
      </c>
      <c r="G227" s="30" t="s">
        <v>228</v>
      </c>
      <c r="H227" s="29">
        <v>34873</v>
      </c>
      <c r="I227" s="30">
        <v>472043000858</v>
      </c>
      <c r="J227" s="30">
        <v>3299807684</v>
      </c>
      <c r="K227" s="39">
        <v>43550</v>
      </c>
      <c r="L227" s="40">
        <v>10</v>
      </c>
      <c r="M227" s="95" t="s">
        <v>1286</v>
      </c>
      <c r="N227" s="405">
        <v>13132</v>
      </c>
      <c r="O227" s="62">
        <v>1</v>
      </c>
      <c r="P227" s="40"/>
      <c r="Q227" s="15"/>
      <c r="R227" s="95"/>
      <c r="S227" s="96"/>
      <c r="T227" s="29"/>
      <c r="U227" s="402">
        <v>1</v>
      </c>
      <c r="V227" s="402">
        <v>3</v>
      </c>
      <c r="W227" s="34">
        <v>2029</v>
      </c>
      <c r="X227" s="34">
        <v>20</v>
      </c>
      <c r="Y227" s="208"/>
      <c r="Z227" s="208"/>
      <c r="AA227" s="96" t="s">
        <v>1261</v>
      </c>
      <c r="AB227" s="38">
        <v>10</v>
      </c>
      <c r="AC227" s="731">
        <v>18000000</v>
      </c>
      <c r="AD227" s="731">
        <v>19000000</v>
      </c>
      <c r="AE227" s="96">
        <v>178</v>
      </c>
      <c r="AF227" s="96">
        <v>175</v>
      </c>
      <c r="AG227" s="63">
        <v>1</v>
      </c>
      <c r="AH227" s="97" t="s">
        <v>393</v>
      </c>
      <c r="AI227" s="97" t="s">
        <v>614</v>
      </c>
      <c r="AJ227" s="97"/>
      <c r="AK227" s="16"/>
      <c r="AL227" s="407"/>
    </row>
    <row r="228" spans="1:38" s="404" customFormat="1" ht="25.5" customHeight="1">
      <c r="A228" s="535" t="s">
        <v>554</v>
      </c>
      <c r="B228" s="37" t="s">
        <v>3113</v>
      </c>
      <c r="C228" s="92" t="s">
        <v>3907</v>
      </c>
      <c r="D228" s="26" t="s">
        <v>3821</v>
      </c>
      <c r="E228" s="96">
        <v>24447450</v>
      </c>
      <c r="F228" s="62">
        <v>26</v>
      </c>
      <c r="G228" s="30" t="s">
        <v>326</v>
      </c>
      <c r="H228" s="29">
        <v>34919</v>
      </c>
      <c r="I228" s="30">
        <v>472043000558</v>
      </c>
      <c r="J228" s="30">
        <v>7665355813</v>
      </c>
      <c r="K228" s="39">
        <v>43445</v>
      </c>
      <c r="L228" s="40">
        <v>8</v>
      </c>
      <c r="M228" s="95" t="s">
        <v>1287</v>
      </c>
      <c r="N228" s="405">
        <v>71250</v>
      </c>
      <c r="O228" s="62">
        <v>1</v>
      </c>
      <c r="P228" s="40"/>
      <c r="Q228" s="15"/>
      <c r="R228" s="95">
        <v>50</v>
      </c>
      <c r="S228" s="96"/>
      <c r="T228" s="29" t="s">
        <v>2290</v>
      </c>
      <c r="U228" s="402">
        <v>1</v>
      </c>
      <c r="V228" s="402">
        <v>2</v>
      </c>
      <c r="W228" s="34">
        <v>2599</v>
      </c>
      <c r="X228" s="34">
        <v>25</v>
      </c>
      <c r="Y228" s="96" t="s">
        <v>6208</v>
      </c>
      <c r="Z228" s="208"/>
      <c r="AA228" s="96" t="s">
        <v>1063</v>
      </c>
      <c r="AB228" s="38">
        <v>6</v>
      </c>
      <c r="AC228" s="731">
        <v>35491500</v>
      </c>
      <c r="AD228" s="731">
        <v>25491500</v>
      </c>
      <c r="AE228" s="96">
        <v>484</v>
      </c>
      <c r="AF228" s="96">
        <v>478</v>
      </c>
      <c r="AG228" s="63">
        <v>1</v>
      </c>
      <c r="AH228" s="97" t="s">
        <v>659</v>
      </c>
      <c r="AI228" s="97" t="s">
        <v>345</v>
      </c>
      <c r="AJ228" s="97"/>
      <c r="AK228" s="16"/>
      <c r="AL228" s="407"/>
    </row>
    <row r="229" spans="1:38" s="404" customFormat="1" ht="25.5" customHeight="1">
      <c r="A229" s="535" t="s">
        <v>554</v>
      </c>
      <c r="B229" s="37" t="s">
        <v>3114</v>
      </c>
      <c r="C229" s="92" t="s">
        <v>3907</v>
      </c>
      <c r="D229" s="266" t="s">
        <v>8504</v>
      </c>
      <c r="E229" s="96">
        <v>42300000</v>
      </c>
      <c r="F229" s="62">
        <v>27</v>
      </c>
      <c r="G229" s="30" t="s">
        <v>89</v>
      </c>
      <c r="H229" s="29">
        <v>34964</v>
      </c>
      <c r="I229" s="30">
        <v>472043000610</v>
      </c>
      <c r="J229" s="30">
        <v>6525541072</v>
      </c>
      <c r="K229" s="39">
        <v>43563</v>
      </c>
      <c r="L229" s="40">
        <v>7</v>
      </c>
      <c r="M229" s="95" t="s">
        <v>1288</v>
      </c>
      <c r="N229" s="405">
        <v>89349.9</v>
      </c>
      <c r="O229" s="62">
        <v>1</v>
      </c>
      <c r="P229" s="229">
        <v>1</v>
      </c>
      <c r="Q229" s="17"/>
      <c r="R229" s="95"/>
      <c r="S229" s="96"/>
      <c r="T229" s="29"/>
      <c r="U229" s="402"/>
      <c r="V229" s="402"/>
      <c r="W229" s="34">
        <v>2610</v>
      </c>
      <c r="X229" s="34">
        <v>26</v>
      </c>
      <c r="Y229" s="96" t="s">
        <v>6468</v>
      </c>
      <c r="Z229" s="208"/>
      <c r="AA229" s="96" t="s">
        <v>1015</v>
      </c>
      <c r="AB229" s="38">
        <v>3</v>
      </c>
      <c r="AC229" s="731">
        <v>259000000</v>
      </c>
      <c r="AD229" s="731">
        <v>198818719</v>
      </c>
      <c r="AE229" s="96">
        <v>1804</v>
      </c>
      <c r="AF229" s="96">
        <v>1793</v>
      </c>
      <c r="AG229" s="63">
        <v>1</v>
      </c>
      <c r="AH229" s="97" t="s">
        <v>2948</v>
      </c>
      <c r="AI229" s="97" t="s">
        <v>615</v>
      </c>
      <c r="AJ229" s="97"/>
      <c r="AK229" s="16"/>
      <c r="AL229" s="407"/>
    </row>
    <row r="230" spans="1:38" s="404" customFormat="1" ht="25.5" customHeight="1">
      <c r="A230" s="535" t="s">
        <v>554</v>
      </c>
      <c r="B230" s="37" t="s">
        <v>3115</v>
      </c>
      <c r="C230" s="92" t="s">
        <v>3907</v>
      </c>
      <c r="D230" s="26" t="s">
        <v>1290</v>
      </c>
      <c r="E230" s="96">
        <v>6000000</v>
      </c>
      <c r="F230" s="62">
        <v>28</v>
      </c>
      <c r="G230" s="30" t="s">
        <v>327</v>
      </c>
      <c r="H230" s="29">
        <v>34985</v>
      </c>
      <c r="I230" s="30">
        <v>472043000548</v>
      </c>
      <c r="J230" s="30">
        <v>3264384206</v>
      </c>
      <c r="K230" s="39">
        <v>43473</v>
      </c>
      <c r="L230" s="40">
        <v>4</v>
      </c>
      <c r="M230" s="95" t="s">
        <v>1289</v>
      </c>
      <c r="N230" s="405">
        <v>15023</v>
      </c>
      <c r="O230" s="62">
        <v>1</v>
      </c>
      <c r="P230" s="40"/>
      <c r="Q230" s="15"/>
      <c r="R230" s="95"/>
      <c r="S230" s="96"/>
      <c r="T230" s="29" t="s">
        <v>2291</v>
      </c>
      <c r="U230" s="402"/>
      <c r="V230" s="402"/>
      <c r="W230" s="34">
        <v>2710</v>
      </c>
      <c r="X230" s="34">
        <v>27</v>
      </c>
      <c r="Y230" s="96" t="s">
        <v>8296</v>
      </c>
      <c r="Z230" s="208"/>
      <c r="AA230" s="96" t="s">
        <v>1015</v>
      </c>
      <c r="AB230" s="38">
        <v>3</v>
      </c>
      <c r="AC230" s="731">
        <v>16000000</v>
      </c>
      <c r="AD230" s="731">
        <v>16000000</v>
      </c>
      <c r="AE230" s="96">
        <v>1185</v>
      </c>
      <c r="AF230" s="96">
        <v>1174</v>
      </c>
      <c r="AG230" s="63">
        <v>1</v>
      </c>
      <c r="AH230" s="97" t="s">
        <v>597</v>
      </c>
      <c r="AI230" s="97" t="s">
        <v>424</v>
      </c>
      <c r="AJ230" s="97"/>
      <c r="AK230" s="16"/>
      <c r="AL230" s="407"/>
    </row>
    <row r="231" spans="1:38" s="404" customFormat="1" ht="25.5" customHeight="1">
      <c r="A231" s="535" t="s">
        <v>554</v>
      </c>
      <c r="B231" s="37" t="s">
        <v>3116</v>
      </c>
      <c r="C231" s="92" t="s">
        <v>3907</v>
      </c>
      <c r="D231" s="26" t="s">
        <v>6372</v>
      </c>
      <c r="E231" s="96">
        <v>2850000</v>
      </c>
      <c r="F231" s="62">
        <v>29</v>
      </c>
      <c r="G231" s="30" t="s">
        <v>180</v>
      </c>
      <c r="H231" s="29">
        <v>34995</v>
      </c>
      <c r="I231" s="30">
        <v>472043000612</v>
      </c>
      <c r="J231" s="30">
        <v>8736451644</v>
      </c>
      <c r="K231" s="39">
        <v>42901</v>
      </c>
      <c r="L231" s="40">
        <v>5</v>
      </c>
      <c r="M231" s="95" t="s">
        <v>3962</v>
      </c>
      <c r="N231" s="405">
        <v>6865</v>
      </c>
      <c r="O231" s="62">
        <v>1</v>
      </c>
      <c r="P231" s="40"/>
      <c r="Q231" s="15"/>
      <c r="R231" s="95"/>
      <c r="S231" s="96"/>
      <c r="T231" s="29"/>
      <c r="U231" s="402"/>
      <c r="V231" s="402"/>
      <c r="W231" s="34">
        <v>2100</v>
      </c>
      <c r="X231" s="34">
        <v>21</v>
      </c>
      <c r="Y231" s="96" t="s">
        <v>6469</v>
      </c>
      <c r="Z231" s="208"/>
      <c r="AA231" s="96" t="s">
        <v>2854</v>
      </c>
      <c r="AB231" s="239">
        <v>4</v>
      </c>
      <c r="AC231" s="731">
        <v>10966000</v>
      </c>
      <c r="AD231" s="731">
        <v>10966000</v>
      </c>
      <c r="AE231" s="96">
        <v>22</v>
      </c>
      <c r="AF231" s="96">
        <v>22</v>
      </c>
      <c r="AG231" s="63">
        <v>1</v>
      </c>
      <c r="AH231" s="97" t="s">
        <v>598</v>
      </c>
      <c r="AI231" s="97" t="s">
        <v>643</v>
      </c>
      <c r="AJ231" s="97"/>
      <c r="AK231" s="16"/>
      <c r="AL231" s="407"/>
    </row>
    <row r="232" spans="1:38" s="404" customFormat="1" ht="25.5" customHeight="1">
      <c r="A232" s="535" t="s">
        <v>554</v>
      </c>
      <c r="B232" s="37" t="s">
        <v>3117</v>
      </c>
      <c r="C232" s="92" t="s">
        <v>3907</v>
      </c>
      <c r="D232" s="26" t="s">
        <v>3822</v>
      </c>
      <c r="E232" s="96">
        <v>3055999</v>
      </c>
      <c r="F232" s="62">
        <v>30</v>
      </c>
      <c r="G232" s="30" t="s">
        <v>604</v>
      </c>
      <c r="H232" s="29">
        <v>35002</v>
      </c>
      <c r="I232" s="30">
        <v>472043000493</v>
      </c>
      <c r="J232" s="30">
        <v>9845563425</v>
      </c>
      <c r="K232" s="39">
        <v>42838</v>
      </c>
      <c r="L232" s="40">
        <v>7</v>
      </c>
      <c r="M232" s="95" t="s">
        <v>1291</v>
      </c>
      <c r="N232" s="405">
        <v>20000</v>
      </c>
      <c r="O232" s="62">
        <v>1</v>
      </c>
      <c r="P232" s="40"/>
      <c r="Q232" s="15"/>
      <c r="R232" s="95"/>
      <c r="S232" s="96"/>
      <c r="T232" s="29" t="s">
        <v>2292</v>
      </c>
      <c r="U232" s="402"/>
      <c r="V232" s="402">
        <v>3</v>
      </c>
      <c r="W232" s="34">
        <v>2930</v>
      </c>
      <c r="X232" s="34">
        <v>29</v>
      </c>
      <c r="Y232" s="208"/>
      <c r="Z232" s="208"/>
      <c r="AA232" s="96" t="s">
        <v>1024</v>
      </c>
      <c r="AB232" s="38">
        <v>5</v>
      </c>
      <c r="AC232" s="731">
        <v>7919150</v>
      </c>
      <c r="AD232" s="731">
        <v>7919150</v>
      </c>
      <c r="AE232" s="96">
        <v>608</v>
      </c>
      <c r="AF232" s="96">
        <v>595</v>
      </c>
      <c r="AG232" s="63">
        <v>1</v>
      </c>
      <c r="AH232" s="97" t="s">
        <v>8587</v>
      </c>
      <c r="AI232" s="97" t="s">
        <v>2698</v>
      </c>
      <c r="AJ232" s="97"/>
      <c r="AK232" s="16"/>
      <c r="AL232" s="407"/>
    </row>
    <row r="233" spans="1:38" s="404" customFormat="1" ht="25.5" customHeight="1">
      <c r="A233" s="535" t="s">
        <v>554</v>
      </c>
      <c r="B233" s="37" t="s">
        <v>3526</v>
      </c>
      <c r="C233" s="92" t="s">
        <v>3907</v>
      </c>
      <c r="D233" s="26" t="s">
        <v>4281</v>
      </c>
      <c r="E233" s="96">
        <v>23838000</v>
      </c>
      <c r="F233" s="62">
        <v>31</v>
      </c>
      <c r="G233" s="30" t="s">
        <v>667</v>
      </c>
      <c r="H233" s="29">
        <v>35003</v>
      </c>
      <c r="I233" s="30">
        <v>472043000219</v>
      </c>
      <c r="J233" s="30">
        <v>6523860726</v>
      </c>
      <c r="K233" s="39">
        <v>43363</v>
      </c>
      <c r="L233" s="40">
        <v>15</v>
      </c>
      <c r="M233" s="95" t="s">
        <v>1292</v>
      </c>
      <c r="N233" s="405">
        <v>60784</v>
      </c>
      <c r="O233" s="62">
        <v>1</v>
      </c>
      <c r="P233" s="40">
        <v>2</v>
      </c>
      <c r="Q233" s="15"/>
      <c r="R233" s="95"/>
      <c r="S233" s="96"/>
      <c r="T233" s="29" t="s">
        <v>2293</v>
      </c>
      <c r="U233" s="402">
        <v>1</v>
      </c>
      <c r="V233" s="402">
        <v>3</v>
      </c>
      <c r="W233" s="34">
        <v>1080</v>
      </c>
      <c r="X233" s="34">
        <v>10</v>
      </c>
      <c r="Y233" s="208"/>
      <c r="Z233" s="208"/>
      <c r="AA233" s="96" t="s">
        <v>1293</v>
      </c>
      <c r="AB233" s="236">
        <v>7</v>
      </c>
      <c r="AC233" s="731">
        <v>22508108</v>
      </c>
      <c r="AD233" s="731">
        <v>100838527</v>
      </c>
      <c r="AE233" s="96">
        <v>1726</v>
      </c>
      <c r="AF233" s="96">
        <v>1722</v>
      </c>
      <c r="AG233" s="63">
        <v>1</v>
      </c>
      <c r="AH233" s="97" t="s">
        <v>7736</v>
      </c>
      <c r="AI233" s="97" t="s">
        <v>266</v>
      </c>
      <c r="AJ233" s="97"/>
      <c r="AK233" s="16"/>
      <c r="AL233" s="407"/>
    </row>
    <row r="234" spans="1:38" s="404" customFormat="1" ht="25.5" customHeight="1">
      <c r="A234" s="535" t="s">
        <v>554</v>
      </c>
      <c r="B234" s="37" t="s">
        <v>3118</v>
      </c>
      <c r="C234" s="92" t="s">
        <v>3907</v>
      </c>
      <c r="D234" s="26" t="s">
        <v>4635</v>
      </c>
      <c r="E234" s="96">
        <v>4000000</v>
      </c>
      <c r="F234" s="62">
        <v>32</v>
      </c>
      <c r="G234" s="30" t="s">
        <v>578</v>
      </c>
      <c r="H234" s="29">
        <v>35033</v>
      </c>
      <c r="I234" s="30">
        <v>472043000040</v>
      </c>
      <c r="J234" s="30">
        <v>9853731351</v>
      </c>
      <c r="K234" s="39">
        <v>42870</v>
      </c>
      <c r="L234" s="40">
        <v>9</v>
      </c>
      <c r="M234" s="95" t="s">
        <v>1294</v>
      </c>
      <c r="N234" s="405">
        <v>22839</v>
      </c>
      <c r="O234" s="62">
        <v>1</v>
      </c>
      <c r="P234" s="40"/>
      <c r="Q234" s="15"/>
      <c r="R234" s="95"/>
      <c r="S234" s="96"/>
      <c r="T234" s="29"/>
      <c r="U234" s="402">
        <v>1</v>
      </c>
      <c r="V234" s="402"/>
      <c r="W234" s="34">
        <v>2930</v>
      </c>
      <c r="X234" s="34">
        <v>29</v>
      </c>
      <c r="Y234" s="208"/>
      <c r="Z234" s="208"/>
      <c r="AA234" s="96" t="s">
        <v>1063</v>
      </c>
      <c r="AB234" s="38">
        <v>6</v>
      </c>
      <c r="AC234" s="731">
        <v>10000000</v>
      </c>
      <c r="AD234" s="731">
        <v>10000000</v>
      </c>
      <c r="AE234" s="96">
        <v>789</v>
      </c>
      <c r="AF234" s="96">
        <v>782</v>
      </c>
      <c r="AG234" s="63">
        <v>1</v>
      </c>
      <c r="AH234" s="97" t="s">
        <v>12</v>
      </c>
      <c r="AI234" s="97" t="s">
        <v>513</v>
      </c>
      <c r="AJ234" s="97"/>
      <c r="AK234" s="16" t="s">
        <v>4169</v>
      </c>
      <c r="AL234" s="407"/>
    </row>
    <row r="235" spans="1:38" s="404" customFormat="1" ht="25.5" customHeight="1">
      <c r="A235" s="535" t="s">
        <v>554</v>
      </c>
      <c r="B235" s="37" t="s">
        <v>3119</v>
      </c>
      <c r="C235" s="92" t="s">
        <v>3907</v>
      </c>
      <c r="D235" s="266" t="s">
        <v>6255</v>
      </c>
      <c r="E235" s="96">
        <v>23869052</v>
      </c>
      <c r="F235" s="62">
        <v>33</v>
      </c>
      <c r="G235" s="30" t="s">
        <v>195</v>
      </c>
      <c r="H235" s="29">
        <v>35042</v>
      </c>
      <c r="I235" s="30">
        <v>472033000196</v>
      </c>
      <c r="J235" s="30">
        <v>1082503562</v>
      </c>
      <c r="K235" s="39">
        <v>43201</v>
      </c>
      <c r="L235" s="40">
        <v>7</v>
      </c>
      <c r="M235" s="95" t="s">
        <v>1295</v>
      </c>
      <c r="N235" s="405">
        <v>68220</v>
      </c>
      <c r="O235" s="62">
        <v>1</v>
      </c>
      <c r="P235" s="40"/>
      <c r="Q235" s="15" t="s">
        <v>7133</v>
      </c>
      <c r="R235" s="95"/>
      <c r="S235" s="96"/>
      <c r="T235" s="29" t="s">
        <v>2294</v>
      </c>
      <c r="U235" s="402"/>
      <c r="V235" s="402">
        <v>2</v>
      </c>
      <c r="W235" s="34">
        <v>2100</v>
      </c>
      <c r="X235" s="34">
        <v>21</v>
      </c>
      <c r="Y235" s="208"/>
      <c r="Z235" s="208"/>
      <c r="AA235" s="96" t="s">
        <v>121</v>
      </c>
      <c r="AB235" s="236">
        <v>7</v>
      </c>
      <c r="AC235" s="731">
        <v>71607156</v>
      </c>
      <c r="AD235" s="731">
        <v>71607156</v>
      </c>
      <c r="AE235" s="96">
        <v>362</v>
      </c>
      <c r="AF235" s="96">
        <v>356</v>
      </c>
      <c r="AG235" s="63">
        <v>1</v>
      </c>
      <c r="AH235" s="97" t="s">
        <v>6287</v>
      </c>
      <c r="AI235" s="97" t="s">
        <v>580</v>
      </c>
      <c r="AJ235" s="97"/>
      <c r="AK235" s="16" t="s">
        <v>2295</v>
      </c>
      <c r="AL235" s="407"/>
    </row>
    <row r="236" spans="1:38" s="404" customFormat="1" ht="25.5" customHeight="1">
      <c r="A236" s="535" t="s">
        <v>554</v>
      </c>
      <c r="B236" s="37" t="s">
        <v>3120</v>
      </c>
      <c r="C236" s="92" t="s">
        <v>3907</v>
      </c>
      <c r="D236" s="26" t="s">
        <v>1297</v>
      </c>
      <c r="E236" s="96">
        <v>1350000</v>
      </c>
      <c r="F236" s="62">
        <v>34</v>
      </c>
      <c r="G236" s="30" t="s">
        <v>726</v>
      </c>
      <c r="H236" s="29">
        <v>35053</v>
      </c>
      <c r="I236" s="30">
        <v>472023000526</v>
      </c>
      <c r="J236" s="30"/>
      <c r="K236" s="39">
        <v>40021</v>
      </c>
      <c r="L236" s="40"/>
      <c r="M236" s="95" t="s">
        <v>1296</v>
      </c>
      <c r="N236" s="405">
        <v>5122</v>
      </c>
      <c r="O236" s="62">
        <v>1</v>
      </c>
      <c r="P236" s="40"/>
      <c r="Q236" s="15"/>
      <c r="R236" s="95"/>
      <c r="S236" s="96"/>
      <c r="T236" s="29"/>
      <c r="U236" s="402"/>
      <c r="V236" s="402">
        <v>3</v>
      </c>
      <c r="W236" s="34">
        <v>2220</v>
      </c>
      <c r="X236" s="34">
        <v>22</v>
      </c>
      <c r="Y236" s="208"/>
      <c r="Z236" s="208"/>
      <c r="AA236" s="96" t="s">
        <v>2459</v>
      </c>
      <c r="AB236" s="38">
        <v>5</v>
      </c>
      <c r="AC236" s="731">
        <v>1700000</v>
      </c>
      <c r="AD236" s="731">
        <v>1700000</v>
      </c>
      <c r="AE236" s="96">
        <v>40</v>
      </c>
      <c r="AF236" s="96">
        <v>39</v>
      </c>
      <c r="AG236" s="63">
        <v>1</v>
      </c>
      <c r="AH236" s="97" t="s">
        <v>98</v>
      </c>
      <c r="AI236" s="97" t="s">
        <v>4543</v>
      </c>
      <c r="AJ236" s="97"/>
      <c r="AK236" s="16"/>
      <c r="AL236" s="407"/>
    </row>
    <row r="237" spans="1:38" s="404" customFormat="1" ht="25.5" customHeight="1">
      <c r="A237" s="535" t="s">
        <v>554</v>
      </c>
      <c r="B237" s="37">
        <v>3600257517</v>
      </c>
      <c r="C237" s="92" t="s">
        <v>3907</v>
      </c>
      <c r="D237" s="26" t="s">
        <v>1298</v>
      </c>
      <c r="E237" s="96">
        <v>44000000</v>
      </c>
      <c r="F237" s="62">
        <v>35</v>
      </c>
      <c r="G237" s="30" t="s">
        <v>584</v>
      </c>
      <c r="H237" s="29">
        <v>35062</v>
      </c>
      <c r="I237" s="30">
        <v>472043000053</v>
      </c>
      <c r="J237" s="30">
        <v>4316637173</v>
      </c>
      <c r="K237" s="39">
        <v>42549</v>
      </c>
      <c r="L237" s="40">
        <v>7</v>
      </c>
      <c r="M237" s="95" t="s">
        <v>4393</v>
      </c>
      <c r="N237" s="405">
        <v>77466</v>
      </c>
      <c r="O237" s="62">
        <v>1</v>
      </c>
      <c r="P237" s="40"/>
      <c r="Q237" s="15"/>
      <c r="R237" s="95"/>
      <c r="S237" s="96"/>
      <c r="T237" s="29"/>
      <c r="U237" s="402">
        <v>1</v>
      </c>
      <c r="V237" s="402"/>
      <c r="W237" s="34">
        <v>2640</v>
      </c>
      <c r="X237" s="34">
        <v>26</v>
      </c>
      <c r="Y237" s="208"/>
      <c r="Z237" s="208"/>
      <c r="AA237" s="96" t="s">
        <v>121</v>
      </c>
      <c r="AB237" s="38">
        <v>3</v>
      </c>
      <c r="AC237" s="731">
        <v>75000000</v>
      </c>
      <c r="AD237" s="731">
        <v>75000000</v>
      </c>
      <c r="AE237" s="96">
        <v>1645</v>
      </c>
      <c r="AF237" s="96">
        <v>1635</v>
      </c>
      <c r="AG237" s="63">
        <v>1</v>
      </c>
      <c r="AH237" s="97" t="s">
        <v>99</v>
      </c>
      <c r="AI237" s="97" t="s">
        <v>289</v>
      </c>
      <c r="AJ237" s="438" t="s">
        <v>5835</v>
      </c>
      <c r="AK237" s="16" t="s">
        <v>5429</v>
      </c>
      <c r="AL237" s="407"/>
    </row>
    <row r="238" spans="1:38" s="404" customFormat="1" ht="25.5" customHeight="1">
      <c r="A238" s="535" t="s">
        <v>554</v>
      </c>
      <c r="B238" s="37" t="s">
        <v>3121</v>
      </c>
      <c r="C238" s="92" t="s">
        <v>3907</v>
      </c>
      <c r="D238" s="26" t="s">
        <v>4325</v>
      </c>
      <c r="E238" s="96">
        <v>3000000</v>
      </c>
      <c r="F238" s="62">
        <v>36</v>
      </c>
      <c r="G238" s="30" t="s">
        <v>192</v>
      </c>
      <c r="H238" s="29">
        <v>35063</v>
      </c>
      <c r="I238" s="30">
        <v>472043000303</v>
      </c>
      <c r="J238" s="30">
        <v>9883567519</v>
      </c>
      <c r="K238" s="39">
        <v>43494</v>
      </c>
      <c r="L238" s="40">
        <v>7</v>
      </c>
      <c r="M238" s="95" t="s">
        <v>2930</v>
      </c>
      <c r="N238" s="405">
        <v>4879</v>
      </c>
      <c r="O238" s="62">
        <v>1</v>
      </c>
      <c r="P238" s="40"/>
      <c r="Q238" s="15"/>
      <c r="R238" s="95"/>
      <c r="S238" s="96"/>
      <c r="T238" s="29" t="s">
        <v>2296</v>
      </c>
      <c r="U238" s="402"/>
      <c r="V238" s="402"/>
      <c r="W238" s="34">
        <v>1410</v>
      </c>
      <c r="X238" s="34">
        <v>14</v>
      </c>
      <c r="Y238" s="208"/>
      <c r="Z238" s="208"/>
      <c r="AA238" s="96" t="s">
        <v>1024</v>
      </c>
      <c r="AB238" s="38">
        <v>5</v>
      </c>
      <c r="AC238" s="731">
        <v>4000000</v>
      </c>
      <c r="AD238" s="731">
        <v>4000000</v>
      </c>
      <c r="AE238" s="96">
        <v>457</v>
      </c>
      <c r="AF238" s="96">
        <v>448</v>
      </c>
      <c r="AG238" s="63">
        <v>1</v>
      </c>
      <c r="AH238" s="97" t="s">
        <v>100</v>
      </c>
      <c r="AI238" s="97" t="s">
        <v>290</v>
      </c>
      <c r="AJ238" s="97"/>
      <c r="AK238" s="238" t="s">
        <v>8312</v>
      </c>
      <c r="AL238" s="407"/>
    </row>
    <row r="239" spans="1:38" s="404" customFormat="1" ht="25.5" customHeight="1">
      <c r="A239" s="535" t="s">
        <v>554</v>
      </c>
      <c r="B239" s="37" t="s">
        <v>3122</v>
      </c>
      <c r="C239" s="92" t="s">
        <v>3907</v>
      </c>
      <c r="D239" s="26" t="s">
        <v>1300</v>
      </c>
      <c r="E239" s="96">
        <v>5800000</v>
      </c>
      <c r="F239" s="62">
        <v>37</v>
      </c>
      <c r="G239" s="30" t="s">
        <v>404</v>
      </c>
      <c r="H239" s="29">
        <v>35072</v>
      </c>
      <c r="I239" s="30">
        <v>472043000606</v>
      </c>
      <c r="J239" s="30">
        <v>3218728438</v>
      </c>
      <c r="K239" s="39">
        <v>42851</v>
      </c>
      <c r="L239" s="40">
        <v>3</v>
      </c>
      <c r="M239" s="95" t="s">
        <v>1299</v>
      </c>
      <c r="N239" s="405">
        <v>14749</v>
      </c>
      <c r="O239" s="62">
        <v>1</v>
      </c>
      <c r="P239" s="40"/>
      <c r="Q239" s="15"/>
      <c r="R239" s="95"/>
      <c r="S239" s="96"/>
      <c r="T239" s="29"/>
      <c r="U239" s="402"/>
      <c r="V239" s="402">
        <v>3</v>
      </c>
      <c r="W239" s="34">
        <v>2022</v>
      </c>
      <c r="X239" s="34">
        <v>20</v>
      </c>
      <c r="Y239" s="208"/>
      <c r="Z239" s="208"/>
      <c r="AA239" s="96" t="s">
        <v>1056</v>
      </c>
      <c r="AB239" s="38">
        <v>8</v>
      </c>
      <c r="AC239" s="731">
        <v>6401140</v>
      </c>
      <c r="AD239" s="731">
        <v>6401140</v>
      </c>
      <c r="AE239" s="96">
        <v>193</v>
      </c>
      <c r="AF239" s="96">
        <v>181</v>
      </c>
      <c r="AG239" s="63">
        <v>1</v>
      </c>
      <c r="AH239" s="97" t="s">
        <v>4528</v>
      </c>
      <c r="AI239" s="97" t="s">
        <v>2569</v>
      </c>
      <c r="AJ239" s="97"/>
      <c r="AK239" s="16"/>
      <c r="AL239" s="407"/>
    </row>
    <row r="240" spans="1:38" s="404" customFormat="1" ht="25.5" customHeight="1">
      <c r="A240" s="535" t="s">
        <v>554</v>
      </c>
      <c r="B240" s="37" t="s">
        <v>3570</v>
      </c>
      <c r="C240" s="92" t="s">
        <v>3907</v>
      </c>
      <c r="D240" s="26" t="s">
        <v>1301</v>
      </c>
      <c r="E240" s="96">
        <v>76928181</v>
      </c>
      <c r="F240" s="62">
        <v>38</v>
      </c>
      <c r="G240" s="30" t="s">
        <v>221</v>
      </c>
      <c r="H240" s="29">
        <v>35080</v>
      </c>
      <c r="I240" s="30">
        <v>472033000599</v>
      </c>
      <c r="J240" s="30">
        <v>1002657826</v>
      </c>
      <c r="K240" s="39">
        <v>43137</v>
      </c>
      <c r="L240" s="40">
        <v>18</v>
      </c>
      <c r="M240" s="95" t="s">
        <v>2998</v>
      </c>
      <c r="N240" s="405">
        <v>10043</v>
      </c>
      <c r="O240" s="62">
        <v>1</v>
      </c>
      <c r="P240" s="40"/>
      <c r="Q240" s="15"/>
      <c r="R240" s="95"/>
      <c r="S240" s="96"/>
      <c r="T240" s="29"/>
      <c r="U240" s="402">
        <v>1</v>
      </c>
      <c r="V240" s="402">
        <v>3</v>
      </c>
      <c r="W240" s="34">
        <v>3520</v>
      </c>
      <c r="X240" s="34">
        <v>35</v>
      </c>
      <c r="Y240" s="208"/>
      <c r="Z240" s="208"/>
      <c r="AA240" s="96" t="s">
        <v>1015</v>
      </c>
      <c r="AB240" s="38">
        <v>3</v>
      </c>
      <c r="AC240" s="731">
        <v>108415480</v>
      </c>
      <c r="AD240" s="731">
        <v>108415480</v>
      </c>
      <c r="AE240" s="96">
        <v>119</v>
      </c>
      <c r="AF240" s="96">
        <v>115</v>
      </c>
      <c r="AG240" s="63">
        <v>1</v>
      </c>
      <c r="AH240" s="97" t="s">
        <v>2598</v>
      </c>
      <c r="AI240" s="97" t="s">
        <v>687</v>
      </c>
      <c r="AJ240" s="97"/>
      <c r="AK240" s="16"/>
      <c r="AL240" s="407"/>
    </row>
    <row r="241" spans="1:38" s="404" customFormat="1" ht="25.5" customHeight="1">
      <c r="A241" s="535" t="s">
        <v>554</v>
      </c>
      <c r="B241" s="37" t="s">
        <v>3123</v>
      </c>
      <c r="C241" s="92" t="s">
        <v>3907</v>
      </c>
      <c r="D241" s="26" t="s">
        <v>6169</v>
      </c>
      <c r="E241" s="96">
        <v>145000000</v>
      </c>
      <c r="F241" s="62">
        <v>39</v>
      </c>
      <c r="G241" s="30" t="s">
        <v>94</v>
      </c>
      <c r="H241" s="29">
        <v>35098</v>
      </c>
      <c r="I241" s="30">
        <v>472043000478</v>
      </c>
      <c r="J241" s="30">
        <v>5413280811</v>
      </c>
      <c r="K241" s="39">
        <v>43641</v>
      </c>
      <c r="L241" s="40">
        <v>8</v>
      </c>
      <c r="M241" s="95" t="s">
        <v>1302</v>
      </c>
      <c r="N241" s="405">
        <v>296756</v>
      </c>
      <c r="O241" s="62">
        <v>1</v>
      </c>
      <c r="P241" s="40"/>
      <c r="Q241" s="15"/>
      <c r="R241" s="95"/>
      <c r="S241" s="96"/>
      <c r="T241" s="29"/>
      <c r="U241" s="402">
        <v>1</v>
      </c>
      <c r="V241" s="402">
        <v>3</v>
      </c>
      <c r="W241" s="34">
        <v>1311</v>
      </c>
      <c r="X241" s="34">
        <v>13</v>
      </c>
      <c r="Y241" s="208"/>
      <c r="Z241" s="208"/>
      <c r="AA241" s="96" t="s">
        <v>1024</v>
      </c>
      <c r="AB241" s="38">
        <v>5</v>
      </c>
      <c r="AC241" s="731">
        <v>198040000</v>
      </c>
      <c r="AD241" s="731">
        <v>198040000</v>
      </c>
      <c r="AE241" s="96">
        <v>3281</v>
      </c>
      <c r="AF241" s="96">
        <v>3247</v>
      </c>
      <c r="AG241" s="63">
        <v>1</v>
      </c>
      <c r="AH241" s="97" t="s">
        <v>284</v>
      </c>
      <c r="AI241" s="97" t="s">
        <v>448</v>
      </c>
      <c r="AJ241" s="97"/>
      <c r="AK241" s="16"/>
      <c r="AL241" s="407"/>
    </row>
    <row r="242" spans="1:38" s="404" customFormat="1" ht="25.5" customHeight="1">
      <c r="A242" s="535" t="s">
        <v>554</v>
      </c>
      <c r="B242" s="37" t="s">
        <v>3124</v>
      </c>
      <c r="C242" s="92" t="s">
        <v>3907</v>
      </c>
      <c r="D242" s="26" t="s">
        <v>1304</v>
      </c>
      <c r="E242" s="96">
        <v>3000000</v>
      </c>
      <c r="F242" s="62">
        <v>40</v>
      </c>
      <c r="G242" s="30" t="s">
        <v>487</v>
      </c>
      <c r="H242" s="29">
        <v>35098</v>
      </c>
      <c r="I242" s="30">
        <v>472043000699</v>
      </c>
      <c r="J242" s="30"/>
      <c r="K242" s="39">
        <v>40287</v>
      </c>
      <c r="L242" s="40"/>
      <c r="M242" s="95" t="s">
        <v>1303</v>
      </c>
      <c r="N242" s="405">
        <v>10000</v>
      </c>
      <c r="O242" s="62">
        <v>1</v>
      </c>
      <c r="P242" s="40"/>
      <c r="Q242" s="15"/>
      <c r="R242" s="95"/>
      <c r="S242" s="96"/>
      <c r="T242" s="29"/>
      <c r="U242" s="402"/>
      <c r="V242" s="402"/>
      <c r="W242" s="34">
        <v>2599</v>
      </c>
      <c r="X242" s="34">
        <v>25</v>
      </c>
      <c r="Y242" s="208"/>
      <c r="Z242" s="208"/>
      <c r="AA242" s="96" t="s">
        <v>1034</v>
      </c>
      <c r="AB242" s="241">
        <v>18</v>
      </c>
      <c r="AC242" s="731">
        <v>5900000</v>
      </c>
      <c r="AD242" s="731">
        <v>5900000</v>
      </c>
      <c r="AE242" s="96">
        <v>21</v>
      </c>
      <c r="AF242" s="96">
        <v>19</v>
      </c>
      <c r="AG242" s="63"/>
      <c r="AH242" s="97" t="s">
        <v>285</v>
      </c>
      <c r="AI242" s="97" t="s">
        <v>288</v>
      </c>
      <c r="AJ242" s="97"/>
      <c r="AK242" s="16"/>
      <c r="AL242" s="407"/>
    </row>
    <row r="243" spans="1:38" s="404" customFormat="1" ht="25.5" customHeight="1">
      <c r="A243" s="535" t="s">
        <v>554</v>
      </c>
      <c r="B243" s="37" t="s">
        <v>3126</v>
      </c>
      <c r="C243" s="92" t="s">
        <v>3907</v>
      </c>
      <c r="D243" s="26" t="s">
        <v>6470</v>
      </c>
      <c r="E243" s="96">
        <v>34000000</v>
      </c>
      <c r="F243" s="62">
        <v>41</v>
      </c>
      <c r="G243" s="30" t="s">
        <v>524</v>
      </c>
      <c r="H243" s="29">
        <v>35102</v>
      </c>
      <c r="I243" s="30">
        <v>472043000712</v>
      </c>
      <c r="J243" s="30"/>
      <c r="K243" s="39">
        <v>41912</v>
      </c>
      <c r="L243" s="40"/>
      <c r="M243" s="95" t="s">
        <v>1305</v>
      </c>
      <c r="N243" s="405">
        <v>63768</v>
      </c>
      <c r="O243" s="62">
        <v>1</v>
      </c>
      <c r="P243" s="229">
        <v>1</v>
      </c>
      <c r="Q243" s="17"/>
      <c r="R243" s="95"/>
      <c r="S243" s="96"/>
      <c r="T243" s="29"/>
      <c r="U243" s="402"/>
      <c r="V243" s="402"/>
      <c r="W243" s="34">
        <v>3290</v>
      </c>
      <c r="X243" s="34">
        <v>32</v>
      </c>
      <c r="Y243" s="208"/>
      <c r="Z243" s="208"/>
      <c r="AA243" s="96" t="s">
        <v>1015</v>
      </c>
      <c r="AB243" s="38">
        <v>3</v>
      </c>
      <c r="AC243" s="731">
        <v>90836150</v>
      </c>
      <c r="AD243" s="731">
        <v>90836150</v>
      </c>
      <c r="AE243" s="96">
        <v>3799</v>
      </c>
      <c r="AF243" s="96">
        <v>3795</v>
      </c>
      <c r="AG243" s="63">
        <v>1</v>
      </c>
      <c r="AH243" s="97" t="s">
        <v>286</v>
      </c>
      <c r="AI243" s="97" t="s">
        <v>635</v>
      </c>
      <c r="AJ243" s="438" t="s">
        <v>5839</v>
      </c>
      <c r="AK243" s="16"/>
      <c r="AL243" s="407"/>
    </row>
    <row r="244" spans="1:38" s="404" customFormat="1" ht="25.5" customHeight="1">
      <c r="A244" s="535" t="s">
        <v>554</v>
      </c>
      <c r="B244" s="37" t="s">
        <v>3127</v>
      </c>
      <c r="C244" s="92" t="s">
        <v>3907</v>
      </c>
      <c r="D244" s="26" t="s">
        <v>1306</v>
      </c>
      <c r="E244" s="96">
        <v>1023000</v>
      </c>
      <c r="F244" s="62">
        <v>42</v>
      </c>
      <c r="G244" s="30" t="s">
        <v>689</v>
      </c>
      <c r="H244" s="29">
        <v>35159</v>
      </c>
      <c r="I244" s="30">
        <v>472043001059</v>
      </c>
      <c r="J244" s="30">
        <v>5465758713</v>
      </c>
      <c r="K244" s="39">
        <v>42864</v>
      </c>
      <c r="L244" s="40">
        <v>3</v>
      </c>
      <c r="M244" s="95" t="s">
        <v>6326</v>
      </c>
      <c r="N244" s="405">
        <v>12819.2</v>
      </c>
      <c r="O244" s="62">
        <v>1</v>
      </c>
      <c r="P244" s="229">
        <v>1</v>
      </c>
      <c r="Q244" s="17"/>
      <c r="R244" s="95"/>
      <c r="S244" s="96"/>
      <c r="T244" s="29"/>
      <c r="U244" s="402"/>
      <c r="V244" s="402"/>
      <c r="W244" s="34">
        <v>2814</v>
      </c>
      <c r="X244" s="34">
        <v>28</v>
      </c>
      <c r="Y244" s="208"/>
      <c r="Z244" s="208"/>
      <c r="AA244" s="96" t="s">
        <v>1276</v>
      </c>
      <c r="AB244" s="38">
        <v>4</v>
      </c>
      <c r="AC244" s="731">
        <v>17000000</v>
      </c>
      <c r="AD244" s="731">
        <v>17000000</v>
      </c>
      <c r="AE244" s="96">
        <v>669</v>
      </c>
      <c r="AF244" s="96">
        <v>666</v>
      </c>
      <c r="AG244" s="63">
        <v>1</v>
      </c>
      <c r="AH244" s="97" t="s">
        <v>287</v>
      </c>
      <c r="AI244" s="97" t="s">
        <v>405</v>
      </c>
      <c r="AJ244" s="97"/>
      <c r="AK244" s="16"/>
      <c r="AL244" s="407"/>
    </row>
    <row r="245" spans="1:38" s="404" customFormat="1" ht="25.5" customHeight="1">
      <c r="A245" s="535" t="s">
        <v>554</v>
      </c>
      <c r="B245" s="37" t="s">
        <v>3128</v>
      </c>
      <c r="C245" s="92" t="s">
        <v>3907</v>
      </c>
      <c r="D245" s="26" t="s">
        <v>1308</v>
      </c>
      <c r="E245" s="96">
        <v>3100000</v>
      </c>
      <c r="F245" s="62">
        <v>43</v>
      </c>
      <c r="G245" s="30" t="s">
        <v>193</v>
      </c>
      <c r="H245" s="29">
        <v>35241</v>
      </c>
      <c r="I245" s="30">
        <v>472043000212</v>
      </c>
      <c r="J245" s="30">
        <v>2152552120</v>
      </c>
      <c r="K245" s="39">
        <v>42248</v>
      </c>
      <c r="L245" s="40"/>
      <c r="M245" s="95" t="s">
        <v>1307</v>
      </c>
      <c r="N245" s="405">
        <v>28649</v>
      </c>
      <c r="O245" s="62">
        <v>1</v>
      </c>
      <c r="P245" s="40"/>
      <c r="Q245" s="15"/>
      <c r="R245" s="95" t="s">
        <v>4923</v>
      </c>
      <c r="S245" s="96"/>
      <c r="T245" s="29" t="s">
        <v>2297</v>
      </c>
      <c r="U245" s="402"/>
      <c r="V245" s="402"/>
      <c r="W245" s="34">
        <v>2920</v>
      </c>
      <c r="X245" s="34">
        <v>29</v>
      </c>
      <c r="Y245" s="208"/>
      <c r="Z245" s="208"/>
      <c r="AA245" s="96" t="s">
        <v>1024</v>
      </c>
      <c r="AB245" s="38">
        <v>5</v>
      </c>
      <c r="AC245" s="731">
        <v>10286540</v>
      </c>
      <c r="AD245" s="731">
        <v>10286540</v>
      </c>
      <c r="AE245" s="96">
        <v>52</v>
      </c>
      <c r="AF245" s="96">
        <v>49</v>
      </c>
      <c r="AG245" s="63">
        <v>1</v>
      </c>
      <c r="AH245" s="97" t="s">
        <v>2779</v>
      </c>
      <c r="AI245" s="97" t="s">
        <v>669</v>
      </c>
      <c r="AJ245" s="438" t="s">
        <v>5727</v>
      </c>
      <c r="AK245" s="16"/>
      <c r="AL245" s="407"/>
    </row>
    <row r="246" spans="1:38" s="404" customFormat="1" ht="25.5" customHeight="1">
      <c r="A246" s="535" t="s">
        <v>554</v>
      </c>
      <c r="B246" s="37" t="s">
        <v>3129</v>
      </c>
      <c r="C246" s="92" t="s">
        <v>3907</v>
      </c>
      <c r="D246" s="26" t="s">
        <v>6010</v>
      </c>
      <c r="E246" s="96">
        <v>2200000</v>
      </c>
      <c r="F246" s="62">
        <v>44</v>
      </c>
      <c r="G246" s="30" t="s">
        <v>66</v>
      </c>
      <c r="H246" s="29">
        <v>35242</v>
      </c>
      <c r="I246" s="30">
        <v>472023000692</v>
      </c>
      <c r="J246" s="30">
        <v>5480328728</v>
      </c>
      <c r="K246" s="39">
        <v>42696</v>
      </c>
      <c r="L246" s="40">
        <v>4</v>
      </c>
      <c r="M246" s="95" t="s">
        <v>1309</v>
      </c>
      <c r="N246" s="405">
        <v>9680</v>
      </c>
      <c r="O246" s="62">
        <v>1</v>
      </c>
      <c r="P246" s="40"/>
      <c r="Q246" s="15"/>
      <c r="R246" s="95"/>
      <c r="S246" s="96"/>
      <c r="T246" s="29"/>
      <c r="U246" s="402"/>
      <c r="V246" s="402"/>
      <c r="W246" s="34">
        <v>2220</v>
      </c>
      <c r="X246" s="34">
        <v>22</v>
      </c>
      <c r="Y246" s="208"/>
      <c r="Z246" s="208"/>
      <c r="AA246" s="96" t="s">
        <v>1056</v>
      </c>
      <c r="AB246" s="38">
        <v>8</v>
      </c>
      <c r="AC246" s="731">
        <v>3500000</v>
      </c>
      <c r="AD246" s="731">
        <v>3500000</v>
      </c>
      <c r="AE246" s="96">
        <v>100</v>
      </c>
      <c r="AF246" s="96">
        <v>99</v>
      </c>
      <c r="AG246" s="63">
        <v>1</v>
      </c>
      <c r="AH246" s="97" t="s">
        <v>573</v>
      </c>
      <c r="AI246" s="97" t="s">
        <v>576</v>
      </c>
      <c r="AJ246" s="438" t="s">
        <v>5739</v>
      </c>
      <c r="AK246" s="16"/>
      <c r="AL246" s="407"/>
    </row>
    <row r="247" spans="1:38" s="404" customFormat="1" ht="25.5" customHeight="1">
      <c r="A247" s="535" t="s">
        <v>554</v>
      </c>
      <c r="B247" s="37" t="s">
        <v>3130</v>
      </c>
      <c r="C247" s="92" t="s">
        <v>3907</v>
      </c>
      <c r="D247" s="26" t="s">
        <v>1311</v>
      </c>
      <c r="E247" s="96">
        <v>6000000</v>
      </c>
      <c r="F247" s="62">
        <v>45</v>
      </c>
      <c r="G247" s="30" t="s">
        <v>257</v>
      </c>
      <c r="H247" s="29">
        <v>35326</v>
      </c>
      <c r="I247" s="30">
        <v>472023000836</v>
      </c>
      <c r="J247" s="30"/>
      <c r="K247" s="39">
        <v>40414</v>
      </c>
      <c r="L247" s="40"/>
      <c r="M247" s="95" t="s">
        <v>1310</v>
      </c>
      <c r="N247" s="405">
        <v>10127</v>
      </c>
      <c r="O247" s="62">
        <v>1</v>
      </c>
      <c r="P247" s="40"/>
      <c r="Q247" s="15"/>
      <c r="R247" s="95"/>
      <c r="S247" s="96"/>
      <c r="T247" s="29"/>
      <c r="U247" s="402"/>
      <c r="V247" s="402">
        <v>3</v>
      </c>
      <c r="W247" s="34">
        <v>1321</v>
      </c>
      <c r="X247" s="34">
        <v>13</v>
      </c>
      <c r="Y247" s="208"/>
      <c r="Z247" s="208"/>
      <c r="AA247" s="96" t="s">
        <v>1024</v>
      </c>
      <c r="AB247" s="38">
        <v>5</v>
      </c>
      <c r="AC247" s="731">
        <v>10000000</v>
      </c>
      <c r="AD247" s="731">
        <v>10000000.24</v>
      </c>
      <c r="AE247" s="96">
        <v>193</v>
      </c>
      <c r="AF247" s="96">
        <v>188</v>
      </c>
      <c r="AG247" s="63"/>
      <c r="AH247" s="97" t="s">
        <v>5830</v>
      </c>
      <c r="AI247" s="97" t="s">
        <v>68</v>
      </c>
      <c r="AJ247" s="438" t="s">
        <v>5831</v>
      </c>
      <c r="AK247" s="16"/>
      <c r="AL247" s="407"/>
    </row>
    <row r="248" spans="1:38" s="404" customFormat="1" ht="25.5" customHeight="1">
      <c r="A248" s="535" t="s">
        <v>554</v>
      </c>
      <c r="B248" s="37" t="s">
        <v>3131</v>
      </c>
      <c r="C248" s="92" t="s">
        <v>3907</v>
      </c>
      <c r="D248" s="26" t="s">
        <v>8402</v>
      </c>
      <c r="E248" s="96">
        <v>9500000</v>
      </c>
      <c r="F248" s="62">
        <v>46</v>
      </c>
      <c r="G248" s="30" t="s">
        <v>605</v>
      </c>
      <c r="H248" s="29">
        <v>35342</v>
      </c>
      <c r="I248" s="30">
        <v>472023000345</v>
      </c>
      <c r="J248" s="30">
        <v>3271277177</v>
      </c>
      <c r="K248" s="39">
        <v>43530</v>
      </c>
      <c r="L248" s="40">
        <v>12</v>
      </c>
      <c r="M248" s="95" t="s">
        <v>1312</v>
      </c>
      <c r="N248" s="405">
        <v>20000</v>
      </c>
      <c r="O248" s="62">
        <v>1</v>
      </c>
      <c r="P248" s="40"/>
      <c r="Q248" s="15"/>
      <c r="R248" s="95"/>
      <c r="S248" s="96"/>
      <c r="T248" s="29"/>
      <c r="U248" s="402"/>
      <c r="V248" s="402"/>
      <c r="W248" s="34">
        <v>2100</v>
      </c>
      <c r="X248" s="34">
        <v>21</v>
      </c>
      <c r="Y248" s="684" t="s">
        <v>6471</v>
      </c>
      <c r="Z248" s="208" t="s">
        <v>5615</v>
      </c>
      <c r="AA248" s="96" t="s">
        <v>2943</v>
      </c>
      <c r="AB248" s="38">
        <v>6</v>
      </c>
      <c r="AC248" s="731">
        <v>18030000</v>
      </c>
      <c r="AD248" s="731">
        <v>14600000</v>
      </c>
      <c r="AE248" s="96">
        <v>224</v>
      </c>
      <c r="AF248" s="96">
        <v>221</v>
      </c>
      <c r="AG248" s="63">
        <v>1</v>
      </c>
      <c r="AH248" s="97" t="s">
        <v>599</v>
      </c>
      <c r="AI248" s="97" t="s">
        <v>523</v>
      </c>
      <c r="AJ248" s="438" t="s">
        <v>5137</v>
      </c>
      <c r="AK248" s="16" t="s">
        <v>4630</v>
      </c>
      <c r="AL248" s="407"/>
    </row>
    <row r="249" spans="1:38" s="404" customFormat="1" ht="25.5" customHeight="1">
      <c r="A249" s="535" t="s">
        <v>554</v>
      </c>
      <c r="B249" s="37" t="s">
        <v>3132</v>
      </c>
      <c r="C249" s="92" t="s">
        <v>3907</v>
      </c>
      <c r="D249" s="26" t="s">
        <v>6399</v>
      </c>
      <c r="E249" s="96">
        <v>3772429</v>
      </c>
      <c r="F249" s="62">
        <v>47</v>
      </c>
      <c r="G249" s="30" t="s">
        <v>349</v>
      </c>
      <c r="H249" s="29">
        <v>35406</v>
      </c>
      <c r="I249" s="30">
        <v>472023000738</v>
      </c>
      <c r="J249" s="30">
        <v>9868016728</v>
      </c>
      <c r="K249" s="39">
        <v>43580</v>
      </c>
      <c r="L249" s="40">
        <v>13</v>
      </c>
      <c r="M249" s="95" t="s">
        <v>2822</v>
      </c>
      <c r="N249" s="405">
        <v>22025.9</v>
      </c>
      <c r="O249" s="62">
        <v>1</v>
      </c>
      <c r="P249" s="40"/>
      <c r="Q249" s="15"/>
      <c r="R249" s="95"/>
      <c r="S249" s="96"/>
      <c r="T249" s="29"/>
      <c r="U249" s="402"/>
      <c r="V249" s="402"/>
      <c r="W249" s="34">
        <v>2591</v>
      </c>
      <c r="X249" s="34">
        <v>25</v>
      </c>
      <c r="Y249" s="208"/>
      <c r="Z249" s="208"/>
      <c r="AA249" s="96" t="s">
        <v>2757</v>
      </c>
      <c r="AB249" s="38">
        <v>3</v>
      </c>
      <c r="AC249" s="731">
        <v>8360000</v>
      </c>
      <c r="AD249" s="731">
        <v>8360000</v>
      </c>
      <c r="AE249" s="96">
        <v>155</v>
      </c>
      <c r="AF249" s="96">
        <v>153</v>
      </c>
      <c r="AG249" s="63">
        <v>1</v>
      </c>
      <c r="AH249" s="97" t="s">
        <v>600</v>
      </c>
      <c r="AI249" s="97" t="s">
        <v>501</v>
      </c>
      <c r="AJ249" s="438" t="s">
        <v>5936</v>
      </c>
      <c r="AK249" s="16"/>
      <c r="AL249" s="407"/>
    </row>
    <row r="250" spans="1:38" s="404" customFormat="1" ht="25.5" customHeight="1">
      <c r="A250" s="535" t="s">
        <v>554</v>
      </c>
      <c r="B250" s="37" t="s">
        <v>3522</v>
      </c>
      <c r="C250" s="92" t="s">
        <v>3907</v>
      </c>
      <c r="D250" s="266" t="s">
        <v>6675</v>
      </c>
      <c r="E250" s="96">
        <v>600000</v>
      </c>
      <c r="F250" s="62">
        <v>48</v>
      </c>
      <c r="G250" s="30" t="s">
        <v>190</v>
      </c>
      <c r="H250" s="29">
        <v>35413</v>
      </c>
      <c r="I250" s="30">
        <v>472043000266</v>
      </c>
      <c r="J250" s="30">
        <v>4348158357</v>
      </c>
      <c r="K250" s="39">
        <v>42927</v>
      </c>
      <c r="L250" s="40">
        <v>3</v>
      </c>
      <c r="M250" s="95" t="s">
        <v>3963</v>
      </c>
      <c r="N250" s="405">
        <v>10080</v>
      </c>
      <c r="O250" s="62">
        <v>1</v>
      </c>
      <c r="P250" s="40"/>
      <c r="Q250" s="15"/>
      <c r="R250" s="95"/>
      <c r="S250" s="96"/>
      <c r="T250" s="29" t="s">
        <v>2298</v>
      </c>
      <c r="U250" s="402"/>
      <c r="V250" s="402"/>
      <c r="W250" s="34">
        <v>1322</v>
      </c>
      <c r="X250" s="34">
        <v>13</v>
      </c>
      <c r="Y250" s="208"/>
      <c r="Z250" s="208"/>
      <c r="AA250" s="96" t="s">
        <v>1172</v>
      </c>
      <c r="AB250" s="38">
        <v>9</v>
      </c>
      <c r="AC250" s="731">
        <v>2000000</v>
      </c>
      <c r="AD250" s="731">
        <v>2000000</v>
      </c>
      <c r="AE250" s="96">
        <v>407</v>
      </c>
      <c r="AF250" s="96">
        <v>407</v>
      </c>
      <c r="AG250" s="63">
        <v>1</v>
      </c>
      <c r="AH250" s="97" t="s">
        <v>601</v>
      </c>
      <c r="AI250" s="97" t="s">
        <v>343</v>
      </c>
      <c r="AJ250" s="97"/>
      <c r="AK250" s="16" t="s">
        <v>7044</v>
      </c>
      <c r="AL250" s="407"/>
    </row>
    <row r="251" spans="1:38" s="404" customFormat="1" ht="25.5" customHeight="1">
      <c r="A251" s="535" t="s">
        <v>554</v>
      </c>
      <c r="B251" s="37" t="s">
        <v>3133</v>
      </c>
      <c r="C251" s="92" t="s">
        <v>3907</v>
      </c>
      <c r="D251" s="26" t="s">
        <v>1315</v>
      </c>
      <c r="E251" s="96">
        <v>18108945</v>
      </c>
      <c r="F251" s="62">
        <v>49</v>
      </c>
      <c r="G251" s="30" t="s">
        <v>1313</v>
      </c>
      <c r="H251" s="29">
        <v>32414</v>
      </c>
      <c r="I251" s="30">
        <v>472033000341</v>
      </c>
      <c r="J251" s="30">
        <v>3261473280</v>
      </c>
      <c r="K251" s="39">
        <v>43164</v>
      </c>
      <c r="L251" s="40">
        <v>11</v>
      </c>
      <c r="M251" s="95" t="s">
        <v>1314</v>
      </c>
      <c r="N251" s="405">
        <v>10000</v>
      </c>
      <c r="O251" s="62">
        <v>1</v>
      </c>
      <c r="P251" s="40"/>
      <c r="Q251" s="15"/>
      <c r="R251" s="95">
        <v>50</v>
      </c>
      <c r="S251" s="96"/>
      <c r="T251" s="29"/>
      <c r="U251" s="402">
        <v>1</v>
      </c>
      <c r="V251" s="402">
        <v>3</v>
      </c>
      <c r="W251" s="34">
        <v>1410</v>
      </c>
      <c r="X251" s="34">
        <v>14</v>
      </c>
      <c r="Y251" s="208"/>
      <c r="Z251" s="208"/>
      <c r="AA251" s="96" t="s">
        <v>1276</v>
      </c>
      <c r="AB251" s="38">
        <v>4</v>
      </c>
      <c r="AC251" s="731">
        <v>23467317</v>
      </c>
      <c r="AD251" s="731">
        <v>23467317</v>
      </c>
      <c r="AE251" s="96">
        <v>2461</v>
      </c>
      <c r="AF251" s="96">
        <v>2456</v>
      </c>
      <c r="AG251" s="63">
        <v>1</v>
      </c>
      <c r="AH251" s="97" t="s">
        <v>7695</v>
      </c>
      <c r="AI251" s="97" t="s">
        <v>2740</v>
      </c>
      <c r="AJ251" s="97"/>
      <c r="AK251" s="16"/>
      <c r="AL251" s="407"/>
    </row>
    <row r="252" spans="1:38" s="404" customFormat="1" ht="25.5" customHeight="1">
      <c r="A252" s="535" t="s">
        <v>554</v>
      </c>
      <c r="B252" s="37" t="s">
        <v>3134</v>
      </c>
      <c r="C252" s="92" t="s">
        <v>3907</v>
      </c>
      <c r="D252" s="26" t="s">
        <v>1317</v>
      </c>
      <c r="E252" s="96">
        <v>7954796</v>
      </c>
      <c r="F252" s="62">
        <v>50</v>
      </c>
      <c r="G252" s="30" t="s">
        <v>366</v>
      </c>
      <c r="H252" s="29">
        <v>35446</v>
      </c>
      <c r="I252" s="30">
        <v>472033000358</v>
      </c>
      <c r="J252" s="30">
        <v>7658110072</v>
      </c>
      <c r="K252" s="39">
        <v>42992</v>
      </c>
      <c r="L252" s="40">
        <v>6</v>
      </c>
      <c r="M252" s="95" t="s">
        <v>1316</v>
      </c>
      <c r="N252" s="405">
        <v>13986</v>
      </c>
      <c r="O252" s="62">
        <v>1</v>
      </c>
      <c r="P252" s="40"/>
      <c r="Q252" s="15"/>
      <c r="R252" s="95"/>
      <c r="S252" s="96"/>
      <c r="T252" s="29" t="s">
        <v>91</v>
      </c>
      <c r="U252" s="402">
        <v>1</v>
      </c>
      <c r="V252" s="402">
        <v>3</v>
      </c>
      <c r="W252" s="34">
        <v>2212</v>
      </c>
      <c r="X252" s="34">
        <v>22</v>
      </c>
      <c r="Y252" s="208"/>
      <c r="Z252" s="208"/>
      <c r="AA252" s="96" t="s">
        <v>1278</v>
      </c>
      <c r="AB252" s="38">
        <v>12</v>
      </c>
      <c r="AC252" s="731">
        <v>7954796</v>
      </c>
      <c r="AD252" s="731">
        <v>7954796</v>
      </c>
      <c r="AE252" s="96">
        <v>298</v>
      </c>
      <c r="AF252" s="96">
        <v>297</v>
      </c>
      <c r="AG252" s="63">
        <v>1</v>
      </c>
      <c r="AH252" s="97" t="s">
        <v>4786</v>
      </c>
      <c r="AI252" s="97" t="s">
        <v>97</v>
      </c>
      <c r="AJ252" s="438" t="s">
        <v>5780</v>
      </c>
      <c r="AK252" s="16"/>
      <c r="AL252" s="407"/>
    </row>
    <row r="253" spans="1:38" s="404" customFormat="1" ht="25.5" customHeight="1">
      <c r="A253" s="535" t="s">
        <v>554</v>
      </c>
      <c r="B253" s="37" t="s">
        <v>3135</v>
      </c>
      <c r="C253" s="92" t="s">
        <v>3907</v>
      </c>
      <c r="D253" s="26" t="s">
        <v>1319</v>
      </c>
      <c r="E253" s="96">
        <v>3750000</v>
      </c>
      <c r="F253" s="62">
        <v>51</v>
      </c>
      <c r="G253" s="30" t="s">
        <v>367</v>
      </c>
      <c r="H253" s="29">
        <v>35465</v>
      </c>
      <c r="I253" s="30">
        <v>472043000686</v>
      </c>
      <c r="J253" s="30">
        <v>9950164296</v>
      </c>
      <c r="K253" s="39">
        <v>43292</v>
      </c>
      <c r="L253" s="40">
        <v>2</v>
      </c>
      <c r="M253" s="95" t="s">
        <v>1318</v>
      </c>
      <c r="N253" s="405">
        <v>20000</v>
      </c>
      <c r="O253" s="62">
        <v>1</v>
      </c>
      <c r="P253" s="40"/>
      <c r="Q253" s="15"/>
      <c r="R253" s="95"/>
      <c r="S253" s="96"/>
      <c r="T253" s="29"/>
      <c r="U253" s="402"/>
      <c r="V253" s="402"/>
      <c r="W253" s="34">
        <v>1311</v>
      </c>
      <c r="X253" s="34">
        <v>13</v>
      </c>
      <c r="Y253" s="208" t="s">
        <v>7659</v>
      </c>
      <c r="Z253" s="208"/>
      <c r="AA253" s="96" t="s">
        <v>7658</v>
      </c>
      <c r="AB253" s="38">
        <v>41</v>
      </c>
      <c r="AC253" s="731">
        <v>10093440</v>
      </c>
      <c r="AD253" s="731">
        <v>10093440</v>
      </c>
      <c r="AE253" s="96">
        <v>160</v>
      </c>
      <c r="AF253" s="96">
        <v>150</v>
      </c>
      <c r="AG253" s="63">
        <v>1</v>
      </c>
      <c r="AH253" s="97" t="s">
        <v>543</v>
      </c>
      <c r="AI253" s="97" t="s">
        <v>219</v>
      </c>
      <c r="AJ253" s="97" t="s">
        <v>5776</v>
      </c>
      <c r="AK253" s="16"/>
      <c r="AL253" s="407"/>
    </row>
    <row r="254" spans="1:38" s="404" customFormat="1" ht="25.5" customHeight="1">
      <c r="A254" s="535" t="s">
        <v>554</v>
      </c>
      <c r="B254" s="37" t="s">
        <v>3136</v>
      </c>
      <c r="C254" s="92" t="s">
        <v>3907</v>
      </c>
      <c r="D254" s="26" t="s">
        <v>6472</v>
      </c>
      <c r="E254" s="96">
        <v>2100000</v>
      </c>
      <c r="F254" s="62">
        <v>52</v>
      </c>
      <c r="G254" s="30" t="s">
        <v>108</v>
      </c>
      <c r="H254" s="29">
        <v>35502</v>
      </c>
      <c r="I254" s="30">
        <v>472043000122</v>
      </c>
      <c r="J254" s="30">
        <v>6533165780</v>
      </c>
      <c r="K254" s="39">
        <v>42825</v>
      </c>
      <c r="L254" s="40">
        <v>9</v>
      </c>
      <c r="M254" s="95" t="s">
        <v>1320</v>
      </c>
      <c r="N254" s="405">
        <v>22752</v>
      </c>
      <c r="O254" s="62">
        <v>1</v>
      </c>
      <c r="P254" s="40"/>
      <c r="Q254" s="15"/>
      <c r="R254" s="95"/>
      <c r="S254" s="96"/>
      <c r="T254" s="29" t="s">
        <v>2299</v>
      </c>
      <c r="U254" s="402"/>
      <c r="V254" s="402">
        <v>1</v>
      </c>
      <c r="W254" s="34">
        <v>2512</v>
      </c>
      <c r="X254" s="34">
        <v>25</v>
      </c>
      <c r="Y254" s="208"/>
      <c r="Z254" s="208"/>
      <c r="AA254" s="96" t="s">
        <v>1015</v>
      </c>
      <c r="AB254" s="38">
        <v>3</v>
      </c>
      <c r="AC254" s="731">
        <v>6780000</v>
      </c>
      <c r="AD254" s="731">
        <v>6780000</v>
      </c>
      <c r="AE254" s="96">
        <v>168</v>
      </c>
      <c r="AF254" s="96">
        <v>165</v>
      </c>
      <c r="AG254" s="63">
        <v>1</v>
      </c>
      <c r="AH254" s="97" t="s">
        <v>544</v>
      </c>
      <c r="AI254" s="97" t="s">
        <v>220</v>
      </c>
      <c r="AJ254" s="438" t="s">
        <v>5974</v>
      </c>
      <c r="AK254" s="16"/>
      <c r="AL254" s="407"/>
    </row>
    <row r="255" spans="1:38" s="404" customFormat="1" ht="25.5" customHeight="1">
      <c r="A255" s="535" t="s">
        <v>554</v>
      </c>
      <c r="B255" s="37" t="s">
        <v>3137</v>
      </c>
      <c r="C255" s="92" t="s">
        <v>3907</v>
      </c>
      <c r="D255" s="26" t="s">
        <v>1322</v>
      </c>
      <c r="E255" s="96">
        <v>2400000</v>
      </c>
      <c r="F255" s="62">
        <v>53</v>
      </c>
      <c r="G255" s="30" t="s">
        <v>6</v>
      </c>
      <c r="H255" s="29">
        <v>35593</v>
      </c>
      <c r="I255" s="30">
        <v>472043000608</v>
      </c>
      <c r="J255" s="30"/>
      <c r="K255" s="39">
        <v>39665</v>
      </c>
      <c r="L255" s="40"/>
      <c r="M255" s="95" t="s">
        <v>1321</v>
      </c>
      <c r="N255" s="405">
        <v>11527</v>
      </c>
      <c r="O255" s="62">
        <v>1</v>
      </c>
      <c r="P255" s="40"/>
      <c r="Q255" s="15"/>
      <c r="R255" s="95"/>
      <c r="S255" s="96"/>
      <c r="T255" s="29" t="s">
        <v>2300</v>
      </c>
      <c r="U255" s="402"/>
      <c r="V255" s="402">
        <v>3</v>
      </c>
      <c r="W255" s="34">
        <v>2790</v>
      </c>
      <c r="X255" s="34">
        <v>27</v>
      </c>
      <c r="Y255" s="208"/>
      <c r="Z255" s="208"/>
      <c r="AA255" s="96" t="s">
        <v>1056</v>
      </c>
      <c r="AB255" s="38">
        <v>8</v>
      </c>
      <c r="AC255" s="731">
        <v>7377500</v>
      </c>
      <c r="AD255" s="731">
        <v>7377499.7400000002</v>
      </c>
      <c r="AE255" s="96">
        <v>48</v>
      </c>
      <c r="AF255" s="96">
        <v>46</v>
      </c>
      <c r="AG255" s="63"/>
      <c r="AH255" s="97" t="s">
        <v>545</v>
      </c>
      <c r="AI255" s="97" t="s">
        <v>7</v>
      </c>
      <c r="AJ255" s="97"/>
      <c r="AK255" s="16"/>
      <c r="AL255" s="407"/>
    </row>
    <row r="256" spans="1:38" s="404" customFormat="1" ht="25.5" customHeight="1">
      <c r="A256" s="535" t="s">
        <v>554</v>
      </c>
      <c r="B256" s="37" t="s">
        <v>3138</v>
      </c>
      <c r="C256" s="92" t="s">
        <v>3907</v>
      </c>
      <c r="D256" s="26" t="s">
        <v>1323</v>
      </c>
      <c r="E256" s="96">
        <v>7105802</v>
      </c>
      <c r="F256" s="62">
        <v>54</v>
      </c>
      <c r="G256" s="30" t="s">
        <v>699</v>
      </c>
      <c r="H256" s="29">
        <v>35595</v>
      </c>
      <c r="I256" s="30">
        <v>472043000888</v>
      </c>
      <c r="J256" s="30">
        <v>5441418363</v>
      </c>
      <c r="K256" s="39">
        <v>43125</v>
      </c>
      <c r="L256" s="40">
        <v>8</v>
      </c>
      <c r="M256" s="95" t="s">
        <v>6821</v>
      </c>
      <c r="N256" s="405">
        <v>24000</v>
      </c>
      <c r="O256" s="62">
        <v>1</v>
      </c>
      <c r="P256" s="40"/>
      <c r="Q256" s="15"/>
      <c r="R256" s="95"/>
      <c r="S256" s="96"/>
      <c r="T256" s="29"/>
      <c r="U256" s="402">
        <v>1</v>
      </c>
      <c r="V256" s="402">
        <v>3</v>
      </c>
      <c r="W256" s="34">
        <v>3290</v>
      </c>
      <c r="X256" s="34">
        <v>32</v>
      </c>
      <c r="Y256" s="208"/>
      <c r="Z256" s="208"/>
      <c r="AA256" s="96" t="s">
        <v>1030</v>
      </c>
      <c r="AB256" s="38">
        <v>7</v>
      </c>
      <c r="AC256" s="731">
        <v>15352674</v>
      </c>
      <c r="AD256" s="731">
        <v>15352674</v>
      </c>
      <c r="AE256" s="96">
        <v>61</v>
      </c>
      <c r="AF256" s="96">
        <v>60</v>
      </c>
      <c r="AG256" s="63">
        <v>1</v>
      </c>
      <c r="AH256" s="97" t="s">
        <v>714</v>
      </c>
      <c r="AI256" s="97" t="s">
        <v>70</v>
      </c>
      <c r="AJ256" s="438" t="s">
        <v>5752</v>
      </c>
      <c r="AK256" s="16"/>
      <c r="AL256" s="407"/>
    </row>
    <row r="257" spans="1:38" s="404" customFormat="1" ht="25.5" customHeight="1">
      <c r="A257" s="535" t="s">
        <v>554</v>
      </c>
      <c r="B257" s="37" t="s">
        <v>3520</v>
      </c>
      <c r="C257" s="92" t="s">
        <v>3907</v>
      </c>
      <c r="D257" s="26" t="s">
        <v>4720</v>
      </c>
      <c r="E257" s="96">
        <v>2940000</v>
      </c>
      <c r="F257" s="62">
        <v>55</v>
      </c>
      <c r="G257" s="30" t="s">
        <v>1324</v>
      </c>
      <c r="H257" s="29">
        <v>35650</v>
      </c>
      <c r="I257" s="30">
        <v>472023000083</v>
      </c>
      <c r="J257" s="30"/>
      <c r="K257" s="39">
        <v>42130</v>
      </c>
      <c r="L257" s="40"/>
      <c r="M257" s="95" t="s">
        <v>1325</v>
      </c>
      <c r="N257" s="405">
        <v>34563</v>
      </c>
      <c r="O257" s="62">
        <v>1</v>
      </c>
      <c r="P257" s="40"/>
      <c r="Q257" s="15"/>
      <c r="R257" s="95"/>
      <c r="S257" s="96"/>
      <c r="T257" s="29" t="s">
        <v>2301</v>
      </c>
      <c r="U257" s="402">
        <v>1</v>
      </c>
      <c r="V257" s="402">
        <v>3</v>
      </c>
      <c r="W257" s="34">
        <v>1629</v>
      </c>
      <c r="X257" s="34">
        <v>16</v>
      </c>
      <c r="Y257" s="208" t="s">
        <v>4721</v>
      </c>
      <c r="Z257" s="208"/>
      <c r="AA257" s="96" t="s">
        <v>1024</v>
      </c>
      <c r="AB257" s="38">
        <v>5</v>
      </c>
      <c r="AC257" s="731">
        <v>8200000</v>
      </c>
      <c r="AD257" s="731">
        <v>8200000</v>
      </c>
      <c r="AE257" s="96">
        <v>612</v>
      </c>
      <c r="AF257" s="96">
        <v>599</v>
      </c>
      <c r="AG257" s="63">
        <v>1</v>
      </c>
      <c r="AH257" s="97" t="s">
        <v>715</v>
      </c>
      <c r="AI257" s="97" t="s">
        <v>122</v>
      </c>
      <c r="AJ257" s="438" t="s">
        <v>5787</v>
      </c>
      <c r="AK257" s="16"/>
      <c r="AL257" s="407"/>
    </row>
    <row r="258" spans="1:38" s="404" customFormat="1" ht="25.5" customHeight="1">
      <c r="A258" s="535" t="s">
        <v>554</v>
      </c>
      <c r="B258" s="37" t="s">
        <v>3139</v>
      </c>
      <c r="C258" s="92" t="s">
        <v>3907</v>
      </c>
      <c r="D258" s="26" t="s">
        <v>3823</v>
      </c>
      <c r="E258" s="96">
        <v>5000000</v>
      </c>
      <c r="F258" s="62">
        <v>56</v>
      </c>
      <c r="G258" s="30" t="s">
        <v>1326</v>
      </c>
      <c r="H258" s="29">
        <v>35697</v>
      </c>
      <c r="I258" s="30">
        <v>472023000236</v>
      </c>
      <c r="J258" s="30">
        <v>4351508973</v>
      </c>
      <c r="K258" s="39">
        <v>43425</v>
      </c>
      <c r="L258" s="40">
        <v>6</v>
      </c>
      <c r="M258" s="95" t="s">
        <v>1327</v>
      </c>
      <c r="N258" s="405">
        <v>40000</v>
      </c>
      <c r="O258" s="62">
        <v>1</v>
      </c>
      <c r="P258" s="40"/>
      <c r="Q258" s="15"/>
      <c r="R258" s="95"/>
      <c r="S258" s="96"/>
      <c r="T258" s="29" t="s">
        <v>2302</v>
      </c>
      <c r="U258" s="402"/>
      <c r="V258" s="402">
        <v>3</v>
      </c>
      <c r="W258" s="34">
        <v>2813</v>
      </c>
      <c r="X258" s="34">
        <v>28</v>
      </c>
      <c r="Y258" s="208" t="s">
        <v>8086</v>
      </c>
      <c r="Z258" s="208"/>
      <c r="AA258" s="96" t="s">
        <v>8085</v>
      </c>
      <c r="AB258" s="38">
        <v>16</v>
      </c>
      <c r="AC258" s="731">
        <v>11585750</v>
      </c>
      <c r="AD258" s="731">
        <v>11585750.34</v>
      </c>
      <c r="AE258" s="96">
        <v>172</v>
      </c>
      <c r="AF258" s="96">
        <v>163</v>
      </c>
      <c r="AG258" s="63">
        <v>1</v>
      </c>
      <c r="AH258" s="97" t="s">
        <v>716</v>
      </c>
      <c r="AI258" s="683" t="s">
        <v>638</v>
      </c>
      <c r="AJ258" s="683"/>
      <c r="AK258" s="16"/>
      <c r="AL258" s="407"/>
    </row>
    <row r="259" spans="1:38" s="404" customFormat="1" ht="25.5" customHeight="1">
      <c r="A259" s="535" t="s">
        <v>554</v>
      </c>
      <c r="B259" s="37"/>
      <c r="C259" s="92" t="s">
        <v>3907</v>
      </c>
      <c r="D259" s="26" t="s">
        <v>1329</v>
      </c>
      <c r="E259" s="96">
        <v>4800000</v>
      </c>
      <c r="F259" s="62">
        <v>57</v>
      </c>
      <c r="G259" s="30" t="s">
        <v>1328</v>
      </c>
      <c r="H259" s="29">
        <v>35895</v>
      </c>
      <c r="I259" s="29"/>
      <c r="J259" s="30"/>
      <c r="K259" s="39" t="s">
        <v>879</v>
      </c>
      <c r="L259" s="40"/>
      <c r="M259" s="95" t="s">
        <v>3964</v>
      </c>
      <c r="N259" s="405">
        <v>33438</v>
      </c>
      <c r="O259" s="62">
        <v>4</v>
      </c>
      <c r="P259" s="40"/>
      <c r="Q259" s="15"/>
      <c r="R259" s="95"/>
      <c r="S259" s="96"/>
      <c r="T259" s="29"/>
      <c r="U259" s="402"/>
      <c r="V259" s="402"/>
      <c r="W259" s="34">
        <v>1102</v>
      </c>
      <c r="X259" s="34">
        <v>11</v>
      </c>
      <c r="Y259" s="208"/>
      <c r="Z259" s="208"/>
      <c r="AA259" s="96" t="s">
        <v>1330</v>
      </c>
      <c r="AB259" s="38">
        <v>15</v>
      </c>
      <c r="AC259" s="731">
        <v>10000000</v>
      </c>
      <c r="AD259" s="731">
        <v>8794132</v>
      </c>
      <c r="AE259" s="96">
        <v>0</v>
      </c>
      <c r="AF259" s="96">
        <v>0</v>
      </c>
      <c r="AG259" s="63"/>
      <c r="AH259" s="97" t="s">
        <v>90</v>
      </c>
      <c r="AI259" s="97" t="s">
        <v>673</v>
      </c>
      <c r="AJ259" s="97"/>
      <c r="AK259" s="16"/>
      <c r="AL259" s="407"/>
    </row>
    <row r="260" spans="1:38" s="404" customFormat="1" ht="25.5" customHeight="1">
      <c r="A260" s="535" t="s">
        <v>554</v>
      </c>
      <c r="B260" s="37" t="s">
        <v>3509</v>
      </c>
      <c r="C260" s="92" t="s">
        <v>3907</v>
      </c>
      <c r="D260" s="26" t="s">
        <v>1333</v>
      </c>
      <c r="E260" s="96">
        <v>2700000</v>
      </c>
      <c r="F260" s="62">
        <v>58</v>
      </c>
      <c r="G260" s="30" t="s">
        <v>1331</v>
      </c>
      <c r="H260" s="29">
        <v>35909</v>
      </c>
      <c r="I260" s="30">
        <v>472043000642</v>
      </c>
      <c r="J260" s="30"/>
      <c r="K260" s="39">
        <v>41493</v>
      </c>
      <c r="L260" s="40"/>
      <c r="M260" s="95" t="s">
        <v>1332</v>
      </c>
      <c r="N260" s="405">
        <v>5754</v>
      </c>
      <c r="O260" s="62">
        <v>1</v>
      </c>
      <c r="P260" s="40"/>
      <c r="Q260" s="15"/>
      <c r="R260" s="95"/>
      <c r="S260" s="96"/>
      <c r="T260" s="29"/>
      <c r="U260" s="402"/>
      <c r="V260" s="402"/>
      <c r="W260" s="34">
        <v>1410</v>
      </c>
      <c r="X260" s="34">
        <v>14</v>
      </c>
      <c r="Y260" s="208"/>
      <c r="Z260" s="208"/>
      <c r="AA260" s="96" t="s">
        <v>1255</v>
      </c>
      <c r="AB260" s="241">
        <v>16</v>
      </c>
      <c r="AC260" s="731">
        <v>3700000</v>
      </c>
      <c r="AD260" s="731">
        <v>3700000</v>
      </c>
      <c r="AE260" s="96">
        <v>3254</v>
      </c>
      <c r="AF260" s="96">
        <v>3234</v>
      </c>
      <c r="AG260" s="63">
        <v>1</v>
      </c>
      <c r="AH260" s="97" t="s">
        <v>5241</v>
      </c>
      <c r="AI260" s="97" t="s">
        <v>2727</v>
      </c>
      <c r="AJ260" s="97"/>
      <c r="AK260" s="16"/>
      <c r="AL260" s="407"/>
    </row>
    <row r="261" spans="1:38" s="404" customFormat="1" ht="25.5" customHeight="1">
      <c r="A261" s="535" t="s">
        <v>554</v>
      </c>
      <c r="B261" s="37" t="s">
        <v>3140</v>
      </c>
      <c r="C261" s="92" t="s">
        <v>3907</v>
      </c>
      <c r="D261" s="26" t="s">
        <v>7093</v>
      </c>
      <c r="E261" s="96">
        <v>11440000</v>
      </c>
      <c r="F261" s="62">
        <v>59</v>
      </c>
      <c r="G261" s="30" t="s">
        <v>1334</v>
      </c>
      <c r="H261" s="29">
        <v>35983</v>
      </c>
      <c r="I261" s="30">
        <v>472043000457</v>
      </c>
      <c r="J261" s="30">
        <v>3202700052</v>
      </c>
      <c r="K261" s="39">
        <v>43255</v>
      </c>
      <c r="L261" s="40">
        <v>4</v>
      </c>
      <c r="M261" s="95" t="s">
        <v>5129</v>
      </c>
      <c r="N261" s="405">
        <v>13849</v>
      </c>
      <c r="O261" s="62">
        <v>1</v>
      </c>
      <c r="P261" s="40"/>
      <c r="Q261" s="15"/>
      <c r="R261" s="95"/>
      <c r="S261" s="96"/>
      <c r="T261" s="29"/>
      <c r="U261" s="402"/>
      <c r="V261" s="402">
        <v>3</v>
      </c>
      <c r="W261" s="34">
        <v>2212</v>
      </c>
      <c r="X261" s="34">
        <v>22</v>
      </c>
      <c r="Y261" s="208"/>
      <c r="Z261" s="208"/>
      <c r="AA261" s="96" t="s">
        <v>1024</v>
      </c>
      <c r="AB261" s="38">
        <v>5</v>
      </c>
      <c r="AC261" s="731">
        <v>20800000</v>
      </c>
      <c r="AD261" s="731">
        <v>20800000</v>
      </c>
      <c r="AE261" s="96">
        <v>300</v>
      </c>
      <c r="AF261" s="96">
        <v>296</v>
      </c>
      <c r="AG261" s="63">
        <v>1</v>
      </c>
      <c r="AH261" s="97" t="s">
        <v>374</v>
      </c>
      <c r="AI261" s="97" t="s">
        <v>103</v>
      </c>
      <c r="AJ261" s="438" t="s">
        <v>5870</v>
      </c>
      <c r="AK261" s="238" t="s">
        <v>7094</v>
      </c>
      <c r="AL261" s="407"/>
    </row>
    <row r="262" spans="1:38" s="404" customFormat="1" ht="25.5" customHeight="1">
      <c r="A262" s="535" t="s">
        <v>554</v>
      </c>
      <c r="B262" s="37" t="s">
        <v>3141</v>
      </c>
      <c r="C262" s="92" t="s">
        <v>3907</v>
      </c>
      <c r="D262" s="26" t="s">
        <v>3646</v>
      </c>
      <c r="E262" s="96">
        <v>15000000</v>
      </c>
      <c r="F262" s="62">
        <v>60</v>
      </c>
      <c r="G262" s="30" t="s">
        <v>1335</v>
      </c>
      <c r="H262" s="29">
        <v>36157</v>
      </c>
      <c r="I262" s="30">
        <v>472043000614</v>
      </c>
      <c r="J262" s="30"/>
      <c r="K262" s="39">
        <v>42143</v>
      </c>
      <c r="L262" s="40"/>
      <c r="M262" s="95" t="s">
        <v>1336</v>
      </c>
      <c r="N262" s="405">
        <v>42600</v>
      </c>
      <c r="O262" s="62">
        <v>1</v>
      </c>
      <c r="P262" s="40">
        <v>2</v>
      </c>
      <c r="Q262" s="15"/>
      <c r="R262" s="95"/>
      <c r="S262" s="96"/>
      <c r="T262" s="29"/>
      <c r="U262" s="402">
        <v>1</v>
      </c>
      <c r="V262" s="402"/>
      <c r="W262" s="34">
        <v>1702</v>
      </c>
      <c r="X262" s="34">
        <v>17</v>
      </c>
      <c r="Y262" s="208"/>
      <c r="Z262" s="208"/>
      <c r="AA262" s="96" t="s">
        <v>1015</v>
      </c>
      <c r="AB262" s="38">
        <v>3</v>
      </c>
      <c r="AC262" s="731">
        <v>29374500</v>
      </c>
      <c r="AD262" s="731">
        <v>29374500</v>
      </c>
      <c r="AE262" s="96">
        <v>694</v>
      </c>
      <c r="AF262" s="96">
        <v>689</v>
      </c>
      <c r="AG262" s="63"/>
      <c r="AH262" s="97" t="s">
        <v>7737</v>
      </c>
      <c r="AI262" s="97" t="s">
        <v>713</v>
      </c>
      <c r="AJ262" s="97"/>
      <c r="AK262" s="16"/>
      <c r="AL262" s="407"/>
    </row>
    <row r="263" spans="1:38" s="404" customFormat="1" ht="25.5" customHeight="1">
      <c r="A263" s="535" t="s">
        <v>554</v>
      </c>
      <c r="B263" s="37" t="s">
        <v>3143</v>
      </c>
      <c r="C263" s="92" t="s">
        <v>3907</v>
      </c>
      <c r="D263" s="26" t="s">
        <v>6473</v>
      </c>
      <c r="E263" s="96">
        <v>2699993</v>
      </c>
      <c r="F263" s="62">
        <v>61</v>
      </c>
      <c r="G263" s="30" t="s">
        <v>1338</v>
      </c>
      <c r="H263" s="29">
        <v>36332</v>
      </c>
      <c r="I263" s="30">
        <v>472023000057</v>
      </c>
      <c r="J263" s="30">
        <v>4304715256</v>
      </c>
      <c r="K263" s="39">
        <v>43433</v>
      </c>
      <c r="L263" s="40">
        <v>10</v>
      </c>
      <c r="M263" s="95" t="s">
        <v>1339</v>
      </c>
      <c r="N263" s="405">
        <v>15380</v>
      </c>
      <c r="O263" s="62">
        <v>1</v>
      </c>
      <c r="P263" s="40"/>
      <c r="Q263" s="15"/>
      <c r="R263" s="95"/>
      <c r="S263" s="96"/>
      <c r="T263" s="29"/>
      <c r="U263" s="402"/>
      <c r="V263" s="402">
        <v>3</v>
      </c>
      <c r="W263" s="34">
        <v>2930</v>
      </c>
      <c r="X263" s="34">
        <v>29</v>
      </c>
      <c r="Y263" s="208" t="s">
        <v>6168</v>
      </c>
      <c r="Z263" s="208"/>
      <c r="AA263" s="96" t="s">
        <v>1024</v>
      </c>
      <c r="AB263" s="38">
        <v>5</v>
      </c>
      <c r="AC263" s="731">
        <v>5399980</v>
      </c>
      <c r="AD263" s="731">
        <v>5399980</v>
      </c>
      <c r="AE263" s="96">
        <v>204</v>
      </c>
      <c r="AF263" s="96">
        <v>199</v>
      </c>
      <c r="AG263" s="63">
        <v>1</v>
      </c>
      <c r="AH263" s="97" t="s">
        <v>375</v>
      </c>
      <c r="AI263" s="97" t="s">
        <v>426</v>
      </c>
      <c r="AJ263" s="97"/>
      <c r="AK263" s="16"/>
      <c r="AL263" s="407"/>
    </row>
    <row r="264" spans="1:38" s="404" customFormat="1" ht="25.5" customHeight="1">
      <c r="A264" s="535" t="s">
        <v>554</v>
      </c>
      <c r="B264" s="37" t="s">
        <v>3144</v>
      </c>
      <c r="C264" s="92" t="s">
        <v>3907</v>
      </c>
      <c r="D264" s="26" t="s">
        <v>6771</v>
      </c>
      <c r="E264" s="96">
        <v>113838907</v>
      </c>
      <c r="F264" s="62">
        <v>62</v>
      </c>
      <c r="G264" s="30" t="s">
        <v>175</v>
      </c>
      <c r="H264" s="29">
        <v>34276</v>
      </c>
      <c r="I264" s="30">
        <v>472033000352</v>
      </c>
      <c r="J264" s="30">
        <v>5478664238</v>
      </c>
      <c r="K264" s="39">
        <v>43496</v>
      </c>
      <c r="L264" s="40">
        <v>13</v>
      </c>
      <c r="M264" s="95" t="s">
        <v>1340</v>
      </c>
      <c r="N264" s="405">
        <v>83888</v>
      </c>
      <c r="O264" s="62">
        <v>1</v>
      </c>
      <c r="P264" s="40"/>
      <c r="Q264" s="15"/>
      <c r="R264" s="95"/>
      <c r="S264" s="96"/>
      <c r="T264" s="29"/>
      <c r="U264" s="402"/>
      <c r="V264" s="402"/>
      <c r="W264" s="34">
        <v>1080</v>
      </c>
      <c r="X264" s="34">
        <v>10</v>
      </c>
      <c r="Y264" s="208"/>
      <c r="Z264" s="208"/>
      <c r="AA264" s="96" t="s">
        <v>3875</v>
      </c>
      <c r="AB264" s="236">
        <v>8</v>
      </c>
      <c r="AC264" s="731">
        <v>127022353</v>
      </c>
      <c r="AD264" s="731">
        <v>260816500</v>
      </c>
      <c r="AE264" s="96">
        <f>5720+300</f>
        <v>6020</v>
      </c>
      <c r="AF264" s="96">
        <v>5720</v>
      </c>
      <c r="AG264" s="63">
        <v>1</v>
      </c>
      <c r="AH264" s="97" t="s">
        <v>3766</v>
      </c>
      <c r="AI264" s="97" t="s">
        <v>16</v>
      </c>
      <c r="AJ264" s="438" t="s">
        <v>5993</v>
      </c>
      <c r="AK264" s="16" t="s">
        <v>6810</v>
      </c>
      <c r="AL264" s="407"/>
    </row>
    <row r="265" spans="1:38" s="404" customFormat="1" ht="25.5" customHeight="1">
      <c r="A265" s="535" t="s">
        <v>554</v>
      </c>
      <c r="B265" s="37" t="s">
        <v>3145</v>
      </c>
      <c r="C265" s="92" t="s">
        <v>3907</v>
      </c>
      <c r="D265" s="26" t="s">
        <v>3654</v>
      </c>
      <c r="E265" s="96">
        <v>20780000</v>
      </c>
      <c r="F265" s="62">
        <v>63</v>
      </c>
      <c r="G265" s="30" t="s">
        <v>1341</v>
      </c>
      <c r="H265" s="29">
        <v>36510</v>
      </c>
      <c r="I265" s="30">
        <v>472043000531</v>
      </c>
      <c r="J265" s="30">
        <v>6586231140</v>
      </c>
      <c r="K265" s="39">
        <v>43427</v>
      </c>
      <c r="L265" s="40">
        <v>13</v>
      </c>
      <c r="M265" s="95" t="s">
        <v>2813</v>
      </c>
      <c r="N265" s="405">
        <v>16000</v>
      </c>
      <c r="O265" s="62">
        <v>1</v>
      </c>
      <c r="P265" s="40"/>
      <c r="Q265" s="15"/>
      <c r="R265" s="95"/>
      <c r="S265" s="96"/>
      <c r="T265" s="29"/>
      <c r="U265" s="402">
        <v>1</v>
      </c>
      <c r="V265" s="402">
        <v>3</v>
      </c>
      <c r="W265" s="34">
        <v>2023</v>
      </c>
      <c r="X265" s="34">
        <v>20</v>
      </c>
      <c r="Y265" s="208" t="s">
        <v>6011</v>
      </c>
      <c r="Z265" s="208"/>
      <c r="AA265" s="96" t="s">
        <v>1034</v>
      </c>
      <c r="AB265" s="236">
        <v>18</v>
      </c>
      <c r="AC265" s="731">
        <v>34130000</v>
      </c>
      <c r="AD265" s="731">
        <v>34130000</v>
      </c>
      <c r="AE265" s="96">
        <v>163</v>
      </c>
      <c r="AF265" s="96">
        <v>148</v>
      </c>
      <c r="AG265" s="63"/>
      <c r="AH265" s="97" t="s">
        <v>198</v>
      </c>
      <c r="AI265" s="97" t="s">
        <v>701</v>
      </c>
      <c r="AJ265" s="97"/>
      <c r="AK265" s="16"/>
      <c r="AL265" s="407"/>
    </row>
    <row r="266" spans="1:38" s="404" customFormat="1" ht="25.5" customHeight="1">
      <c r="A266" s="535" t="s">
        <v>554</v>
      </c>
      <c r="B266" s="37">
        <v>3600463485</v>
      </c>
      <c r="C266" s="92" t="s">
        <v>3907</v>
      </c>
      <c r="D266" s="26" t="s">
        <v>6677</v>
      </c>
      <c r="E266" s="96">
        <v>3500000</v>
      </c>
      <c r="F266" s="62">
        <v>64</v>
      </c>
      <c r="G266" s="30" t="s">
        <v>1342</v>
      </c>
      <c r="H266" s="29">
        <v>36515</v>
      </c>
      <c r="I266" s="30">
        <v>472043000067</v>
      </c>
      <c r="J266" s="30">
        <v>7624762845</v>
      </c>
      <c r="K266" s="39">
        <v>43455</v>
      </c>
      <c r="L266" s="40">
        <v>8</v>
      </c>
      <c r="M266" s="95" t="s">
        <v>1343</v>
      </c>
      <c r="N266" s="405">
        <v>10191</v>
      </c>
      <c r="O266" s="62">
        <v>1</v>
      </c>
      <c r="P266" s="40"/>
      <c r="Q266" s="15"/>
      <c r="R266" s="95"/>
      <c r="S266" s="96"/>
      <c r="T266" s="29" t="s">
        <v>2304</v>
      </c>
      <c r="U266" s="402">
        <v>1</v>
      </c>
      <c r="V266" s="402">
        <v>3</v>
      </c>
      <c r="W266" s="34">
        <v>2930</v>
      </c>
      <c r="X266" s="34">
        <v>29</v>
      </c>
      <c r="Y266" s="208"/>
      <c r="Z266" s="208"/>
      <c r="AA266" s="96" t="s">
        <v>1056</v>
      </c>
      <c r="AB266" s="38">
        <v>8</v>
      </c>
      <c r="AC266" s="731">
        <v>5900000</v>
      </c>
      <c r="AD266" s="731">
        <v>5900000</v>
      </c>
      <c r="AE266" s="96">
        <v>14</v>
      </c>
      <c r="AF266" s="96">
        <v>13</v>
      </c>
      <c r="AG266" s="63"/>
      <c r="AH266" s="97" t="s">
        <v>199</v>
      </c>
      <c r="AI266" s="97" t="s">
        <v>159</v>
      </c>
      <c r="AJ266" s="97"/>
      <c r="AK266" s="16"/>
      <c r="AL266" s="407"/>
    </row>
    <row r="267" spans="1:38" s="404" customFormat="1" ht="25.5" customHeight="1">
      <c r="A267" s="535" t="s">
        <v>554</v>
      </c>
      <c r="B267" s="37" t="s">
        <v>3146</v>
      </c>
      <c r="C267" s="92" t="s">
        <v>3907</v>
      </c>
      <c r="D267" s="26" t="s">
        <v>1346</v>
      </c>
      <c r="E267" s="96">
        <v>600000</v>
      </c>
      <c r="F267" s="62">
        <v>65</v>
      </c>
      <c r="G267" s="30" t="s">
        <v>1344</v>
      </c>
      <c r="H267" s="29">
        <v>36643</v>
      </c>
      <c r="I267" s="30">
        <v>472023000702</v>
      </c>
      <c r="J267" s="30"/>
      <c r="K267" s="39">
        <v>39813</v>
      </c>
      <c r="L267" s="40"/>
      <c r="M267" s="95" t="s">
        <v>1345</v>
      </c>
      <c r="N267" s="405">
        <v>8195</v>
      </c>
      <c r="O267" s="62">
        <v>1</v>
      </c>
      <c r="P267" s="40"/>
      <c r="Q267" s="15"/>
      <c r="R267" s="95"/>
      <c r="S267" s="96"/>
      <c r="T267" s="29"/>
      <c r="U267" s="402"/>
      <c r="V267" s="402">
        <v>3</v>
      </c>
      <c r="W267" s="34">
        <v>2733</v>
      </c>
      <c r="X267" s="34">
        <v>27</v>
      </c>
      <c r="Y267" s="208"/>
      <c r="Z267" s="208"/>
      <c r="AA267" s="96" t="s">
        <v>1024</v>
      </c>
      <c r="AB267" s="38">
        <v>5</v>
      </c>
      <c r="AC267" s="731">
        <v>3200000</v>
      </c>
      <c r="AD267" s="731">
        <v>3200000</v>
      </c>
      <c r="AE267" s="96">
        <v>38</v>
      </c>
      <c r="AF267" s="96">
        <v>37</v>
      </c>
      <c r="AG267" s="63">
        <v>1</v>
      </c>
      <c r="AH267" s="97" t="s">
        <v>2683</v>
      </c>
      <c r="AI267" s="97" t="s">
        <v>556</v>
      </c>
      <c r="AJ267" s="438" t="s">
        <v>5793</v>
      </c>
      <c r="AK267" s="16"/>
      <c r="AL267" s="407"/>
    </row>
    <row r="268" spans="1:38" s="404" customFormat="1" ht="25.5" customHeight="1">
      <c r="A268" s="535" t="s">
        <v>554</v>
      </c>
      <c r="B268" s="37" t="s">
        <v>3147</v>
      </c>
      <c r="C268" s="92" t="s">
        <v>3907</v>
      </c>
      <c r="D268" s="26" t="s">
        <v>2970</v>
      </c>
      <c r="E268" s="96">
        <v>1642000</v>
      </c>
      <c r="F268" s="62">
        <v>66</v>
      </c>
      <c r="G268" s="30" t="s">
        <v>1347</v>
      </c>
      <c r="H268" s="29">
        <v>36780</v>
      </c>
      <c r="I268" s="30">
        <v>472043000589</v>
      </c>
      <c r="J268" s="30"/>
      <c r="K268" s="39">
        <v>41246</v>
      </c>
      <c r="L268" s="40"/>
      <c r="M268" s="95" t="s">
        <v>1348</v>
      </c>
      <c r="N268" s="405">
        <v>15596</v>
      </c>
      <c r="O268" s="62">
        <v>1</v>
      </c>
      <c r="P268" s="40"/>
      <c r="Q268" s="15"/>
      <c r="R268" s="95"/>
      <c r="S268" s="96"/>
      <c r="T268" s="29"/>
      <c r="U268" s="402">
        <v>1</v>
      </c>
      <c r="V268" s="402">
        <v>3</v>
      </c>
      <c r="W268" s="34">
        <v>2220</v>
      </c>
      <c r="X268" s="34">
        <v>22</v>
      </c>
      <c r="Y268" s="208"/>
      <c r="Z268" s="208"/>
      <c r="AA268" s="96" t="s">
        <v>1056</v>
      </c>
      <c r="AB268" s="38">
        <v>8</v>
      </c>
      <c r="AC268" s="731">
        <v>17415400</v>
      </c>
      <c r="AD268" s="731">
        <v>17415400</v>
      </c>
      <c r="AE268" s="96">
        <v>59</v>
      </c>
      <c r="AF268" s="96">
        <v>54</v>
      </c>
      <c r="AG268" s="63">
        <v>1</v>
      </c>
      <c r="AH268" s="97" t="s">
        <v>246</v>
      </c>
      <c r="AI268" s="97" t="s">
        <v>237</v>
      </c>
      <c r="AJ268" s="97"/>
      <c r="AK268" s="16"/>
      <c r="AL268" s="407"/>
    </row>
    <row r="269" spans="1:38" s="404" customFormat="1" ht="25.5" customHeight="1">
      <c r="A269" s="535" t="s">
        <v>554</v>
      </c>
      <c r="B269" s="37" t="s">
        <v>3148</v>
      </c>
      <c r="C269" s="92" t="s">
        <v>3907</v>
      </c>
      <c r="D269" s="26" t="s">
        <v>5378</v>
      </c>
      <c r="E269" s="96">
        <v>45000000</v>
      </c>
      <c r="F269" s="62">
        <v>67</v>
      </c>
      <c r="G269" s="30" t="s">
        <v>1349</v>
      </c>
      <c r="H269" s="29">
        <v>36798</v>
      </c>
      <c r="I269" s="30">
        <v>472043000279</v>
      </c>
      <c r="J269" s="30">
        <v>1000604460</v>
      </c>
      <c r="K269" s="39">
        <v>42495</v>
      </c>
      <c r="L269" s="40">
        <v>10</v>
      </c>
      <c r="M269" s="95" t="s">
        <v>1350</v>
      </c>
      <c r="N269" s="405">
        <v>23862</v>
      </c>
      <c r="O269" s="62">
        <v>1</v>
      </c>
      <c r="P269" s="40"/>
      <c r="Q269" s="15"/>
      <c r="R269" s="95"/>
      <c r="S269" s="96"/>
      <c r="T269" s="29" t="s">
        <v>2305</v>
      </c>
      <c r="U269" s="402">
        <v>1</v>
      </c>
      <c r="V269" s="402">
        <v>3</v>
      </c>
      <c r="W269" s="34">
        <v>2021</v>
      </c>
      <c r="X269" s="34">
        <v>20</v>
      </c>
      <c r="Y269" s="208"/>
      <c r="Z269" s="208"/>
      <c r="AA269" s="96" t="s">
        <v>1279</v>
      </c>
      <c r="AB269" s="38">
        <v>14</v>
      </c>
      <c r="AC269" s="731">
        <v>45000000</v>
      </c>
      <c r="AD269" s="731">
        <v>45000000</v>
      </c>
      <c r="AE269" s="96">
        <v>454</v>
      </c>
      <c r="AF269" s="96">
        <v>451</v>
      </c>
      <c r="AG269" s="63"/>
      <c r="AH269" s="97" t="s">
        <v>4581</v>
      </c>
      <c r="AI269" s="97" t="s">
        <v>2624</v>
      </c>
      <c r="AJ269" s="97"/>
      <c r="AK269" s="16"/>
      <c r="AL269" s="407"/>
    </row>
    <row r="270" spans="1:38" s="404" customFormat="1" ht="25.5" customHeight="1">
      <c r="A270" s="535" t="s">
        <v>554</v>
      </c>
      <c r="B270" s="37" t="s">
        <v>3149</v>
      </c>
      <c r="C270" s="92" t="s">
        <v>3907</v>
      </c>
      <c r="D270" s="26" t="s">
        <v>1353</v>
      </c>
      <c r="E270" s="96">
        <v>300000</v>
      </c>
      <c r="F270" s="62">
        <v>68</v>
      </c>
      <c r="G270" s="30" t="s">
        <v>1351</v>
      </c>
      <c r="H270" s="29">
        <v>36937</v>
      </c>
      <c r="I270" s="30">
        <v>472023000545</v>
      </c>
      <c r="J270" s="30"/>
      <c r="K270" s="39">
        <v>39918</v>
      </c>
      <c r="L270" s="40"/>
      <c r="M270" s="95" t="s">
        <v>1352</v>
      </c>
      <c r="N270" s="405"/>
      <c r="O270" s="62">
        <v>1</v>
      </c>
      <c r="P270" s="40"/>
      <c r="Q270" s="15"/>
      <c r="R270" s="95"/>
      <c r="S270" s="96"/>
      <c r="T270" s="29"/>
      <c r="U270" s="402"/>
      <c r="V270" s="402">
        <v>3</v>
      </c>
      <c r="W270" s="34">
        <v>1324</v>
      </c>
      <c r="X270" s="34">
        <v>13</v>
      </c>
      <c r="Y270" s="208"/>
      <c r="Z270" s="208"/>
      <c r="AA270" s="96" t="s">
        <v>1278</v>
      </c>
      <c r="AB270" s="38">
        <v>12</v>
      </c>
      <c r="AC270" s="731">
        <v>800000</v>
      </c>
      <c r="AD270" s="731">
        <v>800000</v>
      </c>
      <c r="AE270" s="96">
        <v>28</v>
      </c>
      <c r="AF270" s="96">
        <v>27</v>
      </c>
      <c r="AG270" s="63">
        <v>1</v>
      </c>
      <c r="AH270" s="97" t="s">
        <v>602</v>
      </c>
      <c r="AI270" s="97" t="s">
        <v>97</v>
      </c>
      <c r="AJ270" s="438" t="s">
        <v>5779</v>
      </c>
      <c r="AK270" s="16"/>
      <c r="AL270" s="407"/>
    </row>
    <row r="271" spans="1:38" s="404" customFormat="1" ht="25.5" customHeight="1">
      <c r="A271" s="535" t="s">
        <v>554</v>
      </c>
      <c r="B271" s="37" t="s">
        <v>3150</v>
      </c>
      <c r="C271" s="92" t="s">
        <v>3907</v>
      </c>
      <c r="D271" s="26" t="s">
        <v>3644</v>
      </c>
      <c r="E271" s="96">
        <v>800000</v>
      </c>
      <c r="F271" s="62">
        <v>69</v>
      </c>
      <c r="G271" s="30" t="s">
        <v>1354</v>
      </c>
      <c r="H271" s="29">
        <v>36985</v>
      </c>
      <c r="I271" s="30">
        <v>472023000476</v>
      </c>
      <c r="J271" s="30">
        <v>9804076331</v>
      </c>
      <c r="K271" s="39">
        <v>42811</v>
      </c>
      <c r="L271" s="40">
        <v>6</v>
      </c>
      <c r="M271" s="95" t="s">
        <v>1355</v>
      </c>
      <c r="N271" s="405">
        <v>10000</v>
      </c>
      <c r="O271" s="62">
        <v>1</v>
      </c>
      <c r="P271" s="40"/>
      <c r="Q271" s="15"/>
      <c r="R271" s="95"/>
      <c r="S271" s="96"/>
      <c r="T271" s="29"/>
      <c r="U271" s="402">
        <v>1</v>
      </c>
      <c r="V271" s="402">
        <v>3</v>
      </c>
      <c r="W271" s="34">
        <v>1080</v>
      </c>
      <c r="X271" s="34">
        <v>10</v>
      </c>
      <c r="Y271" s="208"/>
      <c r="Z271" s="208"/>
      <c r="AA271" s="96" t="s">
        <v>1056</v>
      </c>
      <c r="AB271" s="38">
        <v>8</v>
      </c>
      <c r="AC271" s="731">
        <v>1000000</v>
      </c>
      <c r="AD271" s="731">
        <v>1000000</v>
      </c>
      <c r="AE271" s="96">
        <v>120</v>
      </c>
      <c r="AF271" s="96">
        <v>118</v>
      </c>
      <c r="AG271" s="63">
        <v>1</v>
      </c>
      <c r="AH271" s="97" t="s">
        <v>2684</v>
      </c>
      <c r="AI271" s="97" t="s">
        <v>821</v>
      </c>
      <c r="AJ271" s="97"/>
      <c r="AK271" s="16"/>
      <c r="AL271" s="407"/>
    </row>
    <row r="272" spans="1:38" s="404" customFormat="1" ht="25.5" customHeight="1">
      <c r="A272" s="535" t="s">
        <v>554</v>
      </c>
      <c r="B272" s="37" t="s">
        <v>3151</v>
      </c>
      <c r="C272" s="92" t="s">
        <v>3907</v>
      </c>
      <c r="D272" s="26" t="s">
        <v>3824</v>
      </c>
      <c r="E272" s="96">
        <v>1500000</v>
      </c>
      <c r="F272" s="62">
        <v>70</v>
      </c>
      <c r="G272" s="30" t="s">
        <v>1356</v>
      </c>
      <c r="H272" s="29">
        <v>37022</v>
      </c>
      <c r="I272" s="30">
        <v>472023000568</v>
      </c>
      <c r="J272" s="30"/>
      <c r="K272" s="39">
        <v>40780</v>
      </c>
      <c r="L272" s="40"/>
      <c r="M272" s="95" t="s">
        <v>1357</v>
      </c>
      <c r="N272" s="405">
        <v>3500</v>
      </c>
      <c r="O272" s="62">
        <v>4</v>
      </c>
      <c r="P272" s="40"/>
      <c r="Q272" s="15"/>
      <c r="R272" s="95"/>
      <c r="S272" s="96"/>
      <c r="T272" s="29"/>
      <c r="U272" s="402"/>
      <c r="V272" s="402">
        <v>3</v>
      </c>
      <c r="W272" s="34">
        <v>2732</v>
      </c>
      <c r="X272" s="34">
        <v>27</v>
      </c>
      <c r="Y272" s="208" t="s">
        <v>6801</v>
      </c>
      <c r="Z272" s="208"/>
      <c r="AA272" s="96" t="s">
        <v>1024</v>
      </c>
      <c r="AB272" s="38">
        <v>5</v>
      </c>
      <c r="AC272" s="731">
        <v>3000000</v>
      </c>
      <c r="AD272" s="731">
        <v>3000000</v>
      </c>
      <c r="AE272" s="96">
        <v>28</v>
      </c>
      <c r="AF272" s="96">
        <v>26</v>
      </c>
      <c r="AG272" s="63">
        <v>1</v>
      </c>
      <c r="AH272" s="97" t="s">
        <v>4526</v>
      </c>
      <c r="AI272" s="97" t="s">
        <v>300</v>
      </c>
      <c r="AJ272" s="438" t="s">
        <v>5821</v>
      </c>
      <c r="AK272" s="16"/>
      <c r="AL272" s="407"/>
    </row>
    <row r="273" spans="1:38" s="404" customFormat="1" ht="25.5" customHeight="1">
      <c r="A273" s="535" t="s">
        <v>554</v>
      </c>
      <c r="B273" s="37" t="s">
        <v>3152</v>
      </c>
      <c r="C273" s="92" t="s">
        <v>3907</v>
      </c>
      <c r="D273" s="26" t="s">
        <v>4274</v>
      </c>
      <c r="E273" s="96">
        <v>4800000</v>
      </c>
      <c r="F273" s="62">
        <v>71</v>
      </c>
      <c r="G273" s="30" t="s">
        <v>1358</v>
      </c>
      <c r="H273" s="29">
        <v>37221</v>
      </c>
      <c r="I273" s="30">
        <v>472043000229</v>
      </c>
      <c r="J273" s="30">
        <v>5383276576</v>
      </c>
      <c r="K273" s="39">
        <v>43389</v>
      </c>
      <c r="L273" s="40">
        <v>6</v>
      </c>
      <c r="M273" s="95" t="s">
        <v>3643</v>
      </c>
      <c r="N273" s="405">
        <v>11640</v>
      </c>
      <c r="O273" s="62">
        <v>1</v>
      </c>
      <c r="P273" s="40">
        <v>2</v>
      </c>
      <c r="Q273" s="15"/>
      <c r="R273" s="95"/>
      <c r="S273" s="96"/>
      <c r="T273" s="29" t="s">
        <v>2306</v>
      </c>
      <c r="U273" s="402">
        <v>1</v>
      </c>
      <c r="V273" s="402">
        <v>3</v>
      </c>
      <c r="W273" s="34">
        <v>1080</v>
      </c>
      <c r="X273" s="34">
        <v>10</v>
      </c>
      <c r="Y273" s="208"/>
      <c r="Z273" s="208"/>
      <c r="AA273" s="96" t="s">
        <v>1056</v>
      </c>
      <c r="AB273" s="38">
        <v>8</v>
      </c>
      <c r="AC273" s="731">
        <v>5800000</v>
      </c>
      <c r="AD273" s="731">
        <v>5800000</v>
      </c>
      <c r="AE273" s="96">
        <v>225</v>
      </c>
      <c r="AF273" s="96">
        <v>222</v>
      </c>
      <c r="AG273" s="63">
        <v>1</v>
      </c>
      <c r="AH273" s="97" t="s">
        <v>247</v>
      </c>
      <c r="AI273" s="97" t="s">
        <v>133</v>
      </c>
      <c r="AJ273" s="97"/>
      <c r="AK273" s="16"/>
      <c r="AL273" s="407"/>
    </row>
    <row r="274" spans="1:38" s="404" customFormat="1" ht="25.5" customHeight="1">
      <c r="A274" s="535" t="s">
        <v>554</v>
      </c>
      <c r="B274" s="37" t="s">
        <v>3511</v>
      </c>
      <c r="C274" s="92" t="s">
        <v>3907</v>
      </c>
      <c r="D274" s="26" t="s">
        <v>7655</v>
      </c>
      <c r="E274" s="96">
        <v>7000000</v>
      </c>
      <c r="F274" s="62">
        <v>72</v>
      </c>
      <c r="G274" s="30" t="s">
        <v>1359</v>
      </c>
      <c r="H274" s="29">
        <v>37246</v>
      </c>
      <c r="I274" s="30">
        <v>472023001167</v>
      </c>
      <c r="J274" s="30">
        <v>6514011784</v>
      </c>
      <c r="K274" s="39">
        <v>43347</v>
      </c>
      <c r="L274" s="40">
        <v>5</v>
      </c>
      <c r="M274" s="95" t="s">
        <v>1360</v>
      </c>
      <c r="N274" s="405">
        <v>15021.8</v>
      </c>
      <c r="O274" s="62">
        <v>4</v>
      </c>
      <c r="P274" s="40">
        <v>2</v>
      </c>
      <c r="Q274" s="15"/>
      <c r="R274" s="95"/>
      <c r="S274" s="96"/>
      <c r="T274" s="29"/>
      <c r="U274" s="402"/>
      <c r="V274" s="402"/>
      <c r="W274" s="34">
        <v>1410</v>
      </c>
      <c r="X274" s="34">
        <v>14</v>
      </c>
      <c r="Y274" s="208"/>
      <c r="Z274" s="208"/>
      <c r="AA274" s="96" t="s">
        <v>1024</v>
      </c>
      <c r="AB274" s="38">
        <v>5</v>
      </c>
      <c r="AC274" s="731">
        <v>7000000</v>
      </c>
      <c r="AD274" s="731">
        <v>7000000</v>
      </c>
      <c r="AE274" s="96">
        <v>443</v>
      </c>
      <c r="AF274" s="96">
        <v>434</v>
      </c>
      <c r="AG274" s="63">
        <v>1</v>
      </c>
      <c r="AH274" s="97" t="s">
        <v>248</v>
      </c>
      <c r="AI274" s="97" t="s">
        <v>280</v>
      </c>
      <c r="AJ274" s="97"/>
      <c r="AK274" s="16"/>
      <c r="AL274" s="407"/>
    </row>
    <row r="275" spans="1:38" s="404" customFormat="1" ht="25.5" customHeight="1">
      <c r="A275" s="535" t="s">
        <v>554</v>
      </c>
      <c r="B275" s="37" t="s">
        <v>3153</v>
      </c>
      <c r="C275" s="92" t="s">
        <v>3907</v>
      </c>
      <c r="D275" s="266" t="s">
        <v>7829</v>
      </c>
      <c r="E275" s="96">
        <v>600000</v>
      </c>
      <c r="F275" s="62">
        <v>73</v>
      </c>
      <c r="G275" s="30" t="s">
        <v>1361</v>
      </c>
      <c r="H275" s="29">
        <v>37306</v>
      </c>
      <c r="I275" s="30">
        <v>472043000684</v>
      </c>
      <c r="J275" s="30">
        <v>8763896025</v>
      </c>
      <c r="K275" s="39">
        <v>43363</v>
      </c>
      <c r="L275" s="40">
        <v>4</v>
      </c>
      <c r="M275" s="95" t="s">
        <v>1362</v>
      </c>
      <c r="N275" s="405">
        <v>12016</v>
      </c>
      <c r="O275" s="62">
        <v>1</v>
      </c>
      <c r="P275" s="40">
        <v>2</v>
      </c>
      <c r="Q275" s="15"/>
      <c r="R275" s="95"/>
      <c r="S275" s="96"/>
      <c r="T275" s="29"/>
      <c r="U275" s="402">
        <v>1</v>
      </c>
      <c r="V275" s="402">
        <v>3</v>
      </c>
      <c r="W275" s="34">
        <v>1511</v>
      </c>
      <c r="X275" s="34">
        <v>15</v>
      </c>
      <c r="Y275" s="208" t="s">
        <v>7554</v>
      </c>
      <c r="Z275" s="208"/>
      <c r="AA275" s="96" t="s">
        <v>1063</v>
      </c>
      <c r="AB275" s="38">
        <v>6</v>
      </c>
      <c r="AC275" s="731">
        <v>2800000</v>
      </c>
      <c r="AD275" s="731">
        <v>2500000</v>
      </c>
      <c r="AE275" s="96">
        <v>53</v>
      </c>
      <c r="AF275" s="96">
        <v>47</v>
      </c>
      <c r="AG275" s="63">
        <v>1</v>
      </c>
      <c r="AH275" s="97" t="s">
        <v>5797</v>
      </c>
      <c r="AI275" s="97" t="s">
        <v>568</v>
      </c>
      <c r="AJ275" s="438" t="s">
        <v>5798</v>
      </c>
      <c r="AK275" s="16"/>
      <c r="AL275" s="407"/>
    </row>
    <row r="276" spans="1:38" s="404" customFormat="1" ht="25.5" customHeight="1">
      <c r="A276" s="535" t="s">
        <v>554</v>
      </c>
      <c r="B276" s="37" t="s">
        <v>3525</v>
      </c>
      <c r="C276" s="92" t="s">
        <v>3907</v>
      </c>
      <c r="D276" s="26" t="s">
        <v>6773</v>
      </c>
      <c r="E276" s="96">
        <v>4186900</v>
      </c>
      <c r="F276" s="62">
        <v>74</v>
      </c>
      <c r="G276" s="30" t="s">
        <v>1363</v>
      </c>
      <c r="H276" s="29">
        <v>37494</v>
      </c>
      <c r="I276" s="30">
        <v>472043000154</v>
      </c>
      <c r="J276" s="30">
        <v>5431476880</v>
      </c>
      <c r="K276" s="39">
        <v>43357</v>
      </c>
      <c r="L276" s="40">
        <v>9</v>
      </c>
      <c r="M276" s="95" t="s">
        <v>1364</v>
      </c>
      <c r="N276" s="405">
        <v>15749</v>
      </c>
      <c r="O276" s="62">
        <v>1</v>
      </c>
      <c r="P276" s="40"/>
      <c r="Q276" s="15" t="s">
        <v>6793</v>
      </c>
      <c r="R276" s="95"/>
      <c r="S276" s="96"/>
      <c r="T276" s="29"/>
      <c r="U276" s="402">
        <v>1</v>
      </c>
      <c r="V276" s="402">
        <v>3</v>
      </c>
      <c r="W276" s="34">
        <v>2599</v>
      </c>
      <c r="X276" s="34">
        <v>25</v>
      </c>
      <c r="Y276" s="208"/>
      <c r="Z276" s="208"/>
      <c r="AA276" s="96" t="s">
        <v>1063</v>
      </c>
      <c r="AB276" s="38">
        <v>6</v>
      </c>
      <c r="AC276" s="731">
        <v>12000000</v>
      </c>
      <c r="AD276" s="731">
        <v>9650000</v>
      </c>
      <c r="AE276" s="96">
        <v>590</v>
      </c>
      <c r="AF276" s="96">
        <v>585</v>
      </c>
      <c r="AG276" s="63">
        <v>1</v>
      </c>
      <c r="AH276" s="97" t="s">
        <v>497</v>
      </c>
      <c r="AI276" s="97" t="s">
        <v>282</v>
      </c>
      <c r="AJ276" s="97"/>
      <c r="AK276" s="16"/>
      <c r="AL276" s="407"/>
    </row>
    <row r="277" spans="1:38" s="404" customFormat="1" ht="25.5" customHeight="1">
      <c r="A277" s="535" t="s">
        <v>554</v>
      </c>
      <c r="B277" s="37" t="s">
        <v>3562</v>
      </c>
      <c r="C277" s="92" t="s">
        <v>3907</v>
      </c>
      <c r="D277" s="26" t="s">
        <v>6474</v>
      </c>
      <c r="E277" s="96">
        <v>2790000</v>
      </c>
      <c r="F277" s="62">
        <v>75</v>
      </c>
      <c r="G277" s="30" t="s">
        <v>1365</v>
      </c>
      <c r="H277" s="29">
        <v>37558</v>
      </c>
      <c r="I277" s="30">
        <v>472043000640</v>
      </c>
      <c r="J277" s="30">
        <v>9835823764</v>
      </c>
      <c r="K277" s="39">
        <v>43307</v>
      </c>
      <c r="L277" s="40">
        <v>10</v>
      </c>
      <c r="M277" s="95" t="s">
        <v>1366</v>
      </c>
      <c r="N277" s="405">
        <v>4211</v>
      </c>
      <c r="O277" s="62">
        <v>1</v>
      </c>
      <c r="P277" s="40"/>
      <c r="Q277" s="15"/>
      <c r="R277" s="95"/>
      <c r="S277" s="96"/>
      <c r="T277" s="29" t="s">
        <v>2307</v>
      </c>
      <c r="U277" s="402"/>
      <c r="V277" s="402"/>
      <c r="W277" s="34">
        <v>2220</v>
      </c>
      <c r="X277" s="34">
        <v>22</v>
      </c>
      <c r="Y277" s="208"/>
      <c r="Z277" s="208" t="s">
        <v>4503</v>
      </c>
      <c r="AA277" s="96" t="s">
        <v>1278</v>
      </c>
      <c r="AB277" s="38">
        <v>12</v>
      </c>
      <c r="AC277" s="731">
        <v>5000000</v>
      </c>
      <c r="AD277" s="731">
        <v>5000000</v>
      </c>
      <c r="AE277" s="96">
        <v>30</v>
      </c>
      <c r="AF277" s="96">
        <v>27</v>
      </c>
      <c r="AG277" s="63">
        <v>1</v>
      </c>
      <c r="AH277" s="97" t="s">
        <v>200</v>
      </c>
      <c r="AI277" s="97" t="s">
        <v>831</v>
      </c>
      <c r="AJ277" s="438" t="s">
        <v>5942</v>
      </c>
      <c r="AK277" s="16"/>
      <c r="AL277" s="407"/>
    </row>
    <row r="278" spans="1:38" s="404" customFormat="1" ht="25.5" customHeight="1">
      <c r="A278" s="535" t="s">
        <v>554</v>
      </c>
      <c r="B278" s="37" t="s">
        <v>3154</v>
      </c>
      <c r="C278" s="92" t="s">
        <v>3907</v>
      </c>
      <c r="D278" s="26" t="s">
        <v>3825</v>
      </c>
      <c r="E278" s="96">
        <v>3000000</v>
      </c>
      <c r="F278" s="62">
        <v>76</v>
      </c>
      <c r="G278" s="30" t="s">
        <v>1367</v>
      </c>
      <c r="H278" s="29">
        <v>37585</v>
      </c>
      <c r="I278" s="30">
        <v>472043000502</v>
      </c>
      <c r="J278" s="30"/>
      <c r="K278" s="39">
        <v>41134</v>
      </c>
      <c r="L278" s="40"/>
      <c r="M278" s="95" t="s">
        <v>2912</v>
      </c>
      <c r="N278" s="405">
        <v>11187</v>
      </c>
      <c r="O278" s="62">
        <v>1</v>
      </c>
      <c r="P278" s="40"/>
      <c r="Q278" s="15"/>
      <c r="R278" s="95"/>
      <c r="S278" s="96"/>
      <c r="T278" s="29" t="s">
        <v>728</v>
      </c>
      <c r="U278" s="402"/>
      <c r="V278" s="402">
        <v>3</v>
      </c>
      <c r="W278" s="34">
        <v>2220</v>
      </c>
      <c r="X278" s="34">
        <v>22</v>
      </c>
      <c r="Y278" s="208"/>
      <c r="Z278" s="208"/>
      <c r="AA278" s="96" t="s">
        <v>901</v>
      </c>
      <c r="AB278" s="241">
        <v>41</v>
      </c>
      <c r="AC278" s="731">
        <v>3000000</v>
      </c>
      <c r="AD278" s="731">
        <v>3000000</v>
      </c>
      <c r="AE278" s="96">
        <v>179</v>
      </c>
      <c r="AF278" s="96">
        <v>175</v>
      </c>
      <c r="AG278" s="63">
        <v>1</v>
      </c>
      <c r="AH278" s="97" t="s">
        <v>498</v>
      </c>
      <c r="AI278" s="97" t="s">
        <v>672</v>
      </c>
      <c r="AJ278" s="438" t="s">
        <v>5933</v>
      </c>
      <c r="AK278" s="16"/>
      <c r="AL278" s="407"/>
    </row>
    <row r="279" spans="1:38" s="404" customFormat="1" ht="25.5" customHeight="1">
      <c r="A279" s="535" t="s">
        <v>554</v>
      </c>
      <c r="B279" s="37" t="s">
        <v>3155</v>
      </c>
      <c r="C279" s="92" t="s">
        <v>3907</v>
      </c>
      <c r="D279" s="26" t="s">
        <v>2474</v>
      </c>
      <c r="E279" s="96">
        <v>12350000</v>
      </c>
      <c r="F279" s="62">
        <v>77</v>
      </c>
      <c r="G279" s="30" t="s">
        <v>238</v>
      </c>
      <c r="H279" s="29">
        <v>37648</v>
      </c>
      <c r="I279" s="30">
        <v>472033000635</v>
      </c>
      <c r="J279" s="30">
        <v>6529146045</v>
      </c>
      <c r="K279" s="39">
        <v>43062</v>
      </c>
      <c r="L279" s="40">
        <v>10</v>
      </c>
      <c r="M279" s="95" t="s">
        <v>6995</v>
      </c>
      <c r="N279" s="405">
        <v>9852</v>
      </c>
      <c r="O279" s="62">
        <v>1</v>
      </c>
      <c r="P279" s="40"/>
      <c r="Q279" s="15"/>
      <c r="R279" s="95"/>
      <c r="S279" s="96"/>
      <c r="T279" s="29" t="s">
        <v>2308</v>
      </c>
      <c r="U279" s="402"/>
      <c r="V279" s="402">
        <v>3</v>
      </c>
      <c r="W279" s="34">
        <v>2100</v>
      </c>
      <c r="X279" s="34">
        <v>21</v>
      </c>
      <c r="Y279" s="208"/>
      <c r="Z279" s="208"/>
      <c r="AA279" s="96" t="s">
        <v>2942</v>
      </c>
      <c r="AB279" s="236">
        <v>3</v>
      </c>
      <c r="AC279" s="731">
        <v>21200000</v>
      </c>
      <c r="AD279" s="731">
        <v>21200000</v>
      </c>
      <c r="AE279" s="96">
        <v>350</v>
      </c>
      <c r="AF279" s="96">
        <v>345</v>
      </c>
      <c r="AG279" s="63">
        <v>1</v>
      </c>
      <c r="AH279" s="97" t="s">
        <v>574</v>
      </c>
      <c r="AI279" s="97" t="s">
        <v>4511</v>
      </c>
      <c r="AJ279" s="438" t="s">
        <v>5771</v>
      </c>
      <c r="AK279" s="16"/>
      <c r="AL279" s="407"/>
    </row>
    <row r="280" spans="1:38" s="404" customFormat="1" ht="25.5" customHeight="1">
      <c r="A280" s="535" t="s">
        <v>554</v>
      </c>
      <c r="B280" s="37" t="s">
        <v>3156</v>
      </c>
      <c r="C280" s="92" t="s">
        <v>3907</v>
      </c>
      <c r="D280" s="26" t="s">
        <v>1369</v>
      </c>
      <c r="E280" s="96">
        <v>7590874</v>
      </c>
      <c r="F280" s="62">
        <v>78</v>
      </c>
      <c r="G280" s="30" t="s">
        <v>1368</v>
      </c>
      <c r="H280" s="29">
        <v>36628</v>
      </c>
      <c r="I280" s="30">
        <v>472043000717</v>
      </c>
      <c r="J280" s="30"/>
      <c r="K280" s="39">
        <v>41311</v>
      </c>
      <c r="L280" s="40"/>
      <c r="M280" s="95" t="s">
        <v>2523</v>
      </c>
      <c r="N280" s="405">
        <v>11344</v>
      </c>
      <c r="O280" s="62">
        <v>1</v>
      </c>
      <c r="P280" s="40"/>
      <c r="Q280" s="15"/>
      <c r="R280" s="95"/>
      <c r="S280" s="96"/>
      <c r="T280" s="29"/>
      <c r="U280" s="402"/>
      <c r="V280" s="402"/>
      <c r="W280" s="34">
        <v>1020</v>
      </c>
      <c r="X280" s="34">
        <v>10</v>
      </c>
      <c r="Y280" s="208"/>
      <c r="Z280" s="208"/>
      <c r="AA280" s="96" t="s">
        <v>1037</v>
      </c>
      <c r="AB280" s="241">
        <v>31</v>
      </c>
      <c r="AC280" s="731">
        <v>20500000</v>
      </c>
      <c r="AD280" s="731">
        <v>20500000</v>
      </c>
      <c r="AE280" s="96">
        <v>872</v>
      </c>
      <c r="AF280" s="96">
        <v>863</v>
      </c>
      <c r="AG280" s="63">
        <v>1</v>
      </c>
      <c r="AH280" s="97" t="s">
        <v>935</v>
      </c>
      <c r="AI280" s="97" t="s">
        <v>936</v>
      </c>
      <c r="AJ280" s="97"/>
      <c r="AK280" s="16"/>
      <c r="AL280" s="407"/>
    </row>
    <row r="281" spans="1:38" s="404" customFormat="1" ht="25.5" customHeight="1">
      <c r="A281" s="535" t="s">
        <v>554</v>
      </c>
      <c r="B281" s="37" t="s">
        <v>3157</v>
      </c>
      <c r="C281" s="92" t="s">
        <v>3907</v>
      </c>
      <c r="D281" s="26" t="s">
        <v>3806</v>
      </c>
      <c r="E281" s="96">
        <v>1000000</v>
      </c>
      <c r="F281" s="62">
        <v>79</v>
      </c>
      <c r="G281" s="30" t="s">
        <v>1371</v>
      </c>
      <c r="H281" s="29">
        <v>38147</v>
      </c>
      <c r="I281" s="30">
        <v>472043000628</v>
      </c>
      <c r="J281" s="30">
        <v>9985575564</v>
      </c>
      <c r="K281" s="39">
        <v>43024</v>
      </c>
      <c r="L281" s="40">
        <v>5</v>
      </c>
      <c r="M281" s="95" t="s">
        <v>1372</v>
      </c>
      <c r="N281" s="405">
        <v>5352</v>
      </c>
      <c r="O281" s="62">
        <v>1</v>
      </c>
      <c r="P281" s="40"/>
      <c r="Q281" s="15"/>
      <c r="R281" s="95"/>
      <c r="S281" s="96"/>
      <c r="T281" s="29" t="s">
        <v>2310</v>
      </c>
      <c r="U281" s="402"/>
      <c r="V281" s="402"/>
      <c r="W281" s="34">
        <v>3312</v>
      </c>
      <c r="X281" s="34">
        <v>33</v>
      </c>
      <c r="Y281" s="208" t="s">
        <v>6924</v>
      </c>
      <c r="Z281" s="208"/>
      <c r="AA281" s="96" t="s">
        <v>2462</v>
      </c>
      <c r="AB281" s="236">
        <v>8</v>
      </c>
      <c r="AC281" s="731">
        <v>1000000</v>
      </c>
      <c r="AD281" s="731">
        <v>1000000</v>
      </c>
      <c r="AE281" s="96">
        <v>38</v>
      </c>
      <c r="AF281" s="96">
        <v>36</v>
      </c>
      <c r="AG281" s="63">
        <v>1</v>
      </c>
      <c r="AH281" s="97" t="s">
        <v>22</v>
      </c>
      <c r="AI281" s="97" t="s">
        <v>250</v>
      </c>
      <c r="AJ281" s="97"/>
      <c r="AK281" s="16"/>
      <c r="AL281" s="407"/>
    </row>
    <row r="282" spans="1:38" s="404" customFormat="1" ht="25.5" customHeight="1">
      <c r="A282" s="535" t="s">
        <v>554</v>
      </c>
      <c r="B282" s="37" t="s">
        <v>3158</v>
      </c>
      <c r="C282" s="92" t="s">
        <v>3907</v>
      </c>
      <c r="D282" s="26" t="s">
        <v>3791</v>
      </c>
      <c r="E282" s="96">
        <v>30683229</v>
      </c>
      <c r="F282" s="62">
        <v>80</v>
      </c>
      <c r="G282" s="30" t="s">
        <v>1373</v>
      </c>
      <c r="H282" s="29">
        <v>38210</v>
      </c>
      <c r="I282" s="30">
        <v>472023000131</v>
      </c>
      <c r="J282" s="30">
        <v>3239310720</v>
      </c>
      <c r="K282" s="39">
        <v>43304</v>
      </c>
      <c r="L282" s="40">
        <v>15</v>
      </c>
      <c r="M282" s="95" t="s">
        <v>2884</v>
      </c>
      <c r="N282" s="405">
        <v>23402</v>
      </c>
      <c r="O282" s="62">
        <v>1</v>
      </c>
      <c r="P282" s="229">
        <v>1</v>
      </c>
      <c r="Q282" s="17"/>
      <c r="R282" s="95"/>
      <c r="S282" s="96"/>
      <c r="T282" s="29" t="s">
        <v>2249</v>
      </c>
      <c r="U282" s="402"/>
      <c r="V282" s="402"/>
      <c r="W282" s="34">
        <v>2610</v>
      </c>
      <c r="X282" s="34">
        <v>26</v>
      </c>
      <c r="Y282" s="208"/>
      <c r="Z282" s="208"/>
      <c r="AA282" s="96" t="s">
        <v>1015</v>
      </c>
      <c r="AB282" s="236">
        <v>3</v>
      </c>
      <c r="AC282" s="731">
        <v>98583229</v>
      </c>
      <c r="AD282" s="731">
        <v>98583229</v>
      </c>
      <c r="AE282" s="96">
        <v>2469</v>
      </c>
      <c r="AF282" s="96">
        <v>2449</v>
      </c>
      <c r="AG282" s="63">
        <v>1</v>
      </c>
      <c r="AH282" s="97" t="s">
        <v>23</v>
      </c>
      <c r="AI282" s="97" t="s">
        <v>417</v>
      </c>
      <c r="AJ282" s="97" t="s">
        <v>5871</v>
      </c>
      <c r="AK282" s="16"/>
      <c r="AL282" s="407"/>
    </row>
    <row r="283" spans="1:38" s="404" customFormat="1" ht="25.5" customHeight="1">
      <c r="A283" s="535" t="s">
        <v>554</v>
      </c>
      <c r="B283" s="37" t="s">
        <v>3159</v>
      </c>
      <c r="C283" s="92" t="s">
        <v>3907</v>
      </c>
      <c r="D283" s="26" t="s">
        <v>1376</v>
      </c>
      <c r="E283" s="96">
        <v>500000</v>
      </c>
      <c r="F283" s="62">
        <v>81</v>
      </c>
      <c r="G283" s="30" t="s">
        <v>1374</v>
      </c>
      <c r="H283" s="29">
        <v>38443</v>
      </c>
      <c r="I283" s="30">
        <v>472023000590</v>
      </c>
      <c r="J283" s="30"/>
      <c r="K283" s="39">
        <v>42173</v>
      </c>
      <c r="L283" s="40"/>
      <c r="M283" s="95" t="s">
        <v>1375</v>
      </c>
      <c r="N283" s="405">
        <v>3020</v>
      </c>
      <c r="O283" s="62">
        <v>1</v>
      </c>
      <c r="P283" s="40"/>
      <c r="Q283" s="15"/>
      <c r="R283" s="95"/>
      <c r="S283" s="96"/>
      <c r="T283" s="29"/>
      <c r="U283" s="402"/>
      <c r="V283" s="402"/>
      <c r="W283" s="34">
        <v>2220</v>
      </c>
      <c r="X283" s="34">
        <v>22</v>
      </c>
      <c r="Y283" s="208"/>
      <c r="Z283" s="208"/>
      <c r="AA283" s="96" t="s">
        <v>1123</v>
      </c>
      <c r="AB283" s="236">
        <v>6</v>
      </c>
      <c r="AC283" s="731">
        <v>800000</v>
      </c>
      <c r="AD283" s="731">
        <v>800000</v>
      </c>
      <c r="AE283" s="96">
        <v>39</v>
      </c>
      <c r="AF283" s="96">
        <v>38</v>
      </c>
      <c r="AG283" s="63">
        <v>1</v>
      </c>
      <c r="AH283" s="97" t="s">
        <v>24</v>
      </c>
      <c r="AI283" s="97" t="s">
        <v>137</v>
      </c>
      <c r="AJ283" s="97"/>
      <c r="AK283" s="16"/>
      <c r="AL283" s="407"/>
    </row>
    <row r="284" spans="1:38" s="404" customFormat="1" ht="25.5" customHeight="1">
      <c r="A284" s="535" t="s">
        <v>554</v>
      </c>
      <c r="B284" s="485" t="s">
        <v>3160</v>
      </c>
      <c r="C284" s="92" t="s">
        <v>3907</v>
      </c>
      <c r="D284" s="488" t="s">
        <v>1379</v>
      </c>
      <c r="E284" s="489">
        <v>1200000</v>
      </c>
      <c r="F284" s="62">
        <v>82</v>
      </c>
      <c r="G284" s="409" t="s">
        <v>1377</v>
      </c>
      <c r="H284" s="490">
        <v>38561</v>
      </c>
      <c r="I284" s="30">
        <v>472023000404</v>
      </c>
      <c r="J284" s="409"/>
      <c r="K284" s="491">
        <v>41479</v>
      </c>
      <c r="L284" s="492"/>
      <c r="M284" s="486" t="s">
        <v>1378</v>
      </c>
      <c r="N284" s="685">
        <v>14921</v>
      </c>
      <c r="O284" s="529">
        <v>4</v>
      </c>
      <c r="P284" s="492"/>
      <c r="Q284" s="85"/>
      <c r="R284" s="486"/>
      <c r="S284" s="489"/>
      <c r="T284" s="490" t="s">
        <v>2311</v>
      </c>
      <c r="U284" s="686"/>
      <c r="V284" s="686"/>
      <c r="W284" s="446">
        <v>1621</v>
      </c>
      <c r="X284" s="446">
        <v>16</v>
      </c>
      <c r="Y284" s="465"/>
      <c r="Z284" s="465"/>
      <c r="AA284" s="489" t="s">
        <v>1024</v>
      </c>
      <c r="AB284" s="687">
        <v>5</v>
      </c>
      <c r="AC284" s="731">
        <v>2000000</v>
      </c>
      <c r="AD284" s="731">
        <v>2000000</v>
      </c>
      <c r="AE284" s="96">
        <v>166</v>
      </c>
      <c r="AF284" s="96">
        <v>160</v>
      </c>
      <c r="AG284" s="688">
        <v>1</v>
      </c>
      <c r="AH284" s="97" t="s">
        <v>25</v>
      </c>
      <c r="AI284" s="665" t="s">
        <v>171</v>
      </c>
      <c r="AJ284" s="665"/>
      <c r="AK284" s="689"/>
      <c r="AL284" s="690"/>
    </row>
    <row r="285" spans="1:38" s="404" customFormat="1" ht="25.5" customHeight="1">
      <c r="A285" s="535" t="s">
        <v>554</v>
      </c>
      <c r="B285" s="493" t="s">
        <v>3162</v>
      </c>
      <c r="C285" s="495"/>
      <c r="D285" s="496" t="s">
        <v>1381</v>
      </c>
      <c r="E285" s="228">
        <v>2496148</v>
      </c>
      <c r="F285" s="62">
        <v>83</v>
      </c>
      <c r="G285" s="441">
        <v>47212000461</v>
      </c>
      <c r="H285" s="497">
        <v>39574</v>
      </c>
      <c r="I285" s="497"/>
      <c r="J285" s="498">
        <v>8793148272</v>
      </c>
      <c r="K285" s="499">
        <v>43552</v>
      </c>
      <c r="L285" s="500">
        <v>5</v>
      </c>
      <c r="M285" s="494" t="s">
        <v>3965</v>
      </c>
      <c r="N285" s="431"/>
      <c r="O285" s="444">
        <v>1</v>
      </c>
      <c r="P285" s="500"/>
      <c r="Q285" s="86" t="s">
        <v>5596</v>
      </c>
      <c r="R285" s="227" t="s">
        <v>8180</v>
      </c>
      <c r="S285" s="228"/>
      <c r="T285" s="497" t="s">
        <v>165</v>
      </c>
      <c r="U285" s="691"/>
      <c r="V285" s="691"/>
      <c r="W285" s="692">
        <v>5310</v>
      </c>
      <c r="X285" s="693">
        <v>53</v>
      </c>
      <c r="Y285" s="694"/>
      <c r="Z285" s="694"/>
      <c r="AA285" s="228" t="s">
        <v>4573</v>
      </c>
      <c r="AB285" s="695">
        <v>10</v>
      </c>
      <c r="AC285" s="731">
        <v>2496148</v>
      </c>
      <c r="AD285" s="731">
        <v>2496148</v>
      </c>
      <c r="AE285" s="96">
        <v>37</v>
      </c>
      <c r="AF285" s="96">
        <v>37</v>
      </c>
      <c r="AG285" s="672">
        <v>1</v>
      </c>
      <c r="AH285" s="673" t="s">
        <v>8187</v>
      </c>
      <c r="AI285" s="673" t="s">
        <v>2862</v>
      </c>
      <c r="AJ285" s="673"/>
      <c r="AK285" s="696" t="s">
        <v>3966</v>
      </c>
      <c r="AL285" s="697"/>
    </row>
    <row r="286" spans="1:38" s="404" customFormat="1" ht="25.5" customHeight="1">
      <c r="A286" s="535" t="s">
        <v>554</v>
      </c>
      <c r="B286" s="493" t="s">
        <v>3625</v>
      </c>
      <c r="C286" s="92" t="s">
        <v>3907</v>
      </c>
      <c r="D286" s="496" t="s">
        <v>7325</v>
      </c>
      <c r="E286" s="228">
        <v>2000000</v>
      </c>
      <c r="F286" s="62">
        <v>84</v>
      </c>
      <c r="G286" s="441">
        <v>472043000623</v>
      </c>
      <c r="H286" s="497">
        <v>39672</v>
      </c>
      <c r="I286" s="497"/>
      <c r="J286" s="498">
        <v>9865421074</v>
      </c>
      <c r="K286" s="499">
        <v>43161</v>
      </c>
      <c r="L286" s="500">
        <v>6</v>
      </c>
      <c r="M286" s="494" t="s">
        <v>1382</v>
      </c>
      <c r="N286" s="431">
        <v>9170</v>
      </c>
      <c r="O286" s="444">
        <v>1</v>
      </c>
      <c r="P286" s="500"/>
      <c r="Q286" s="86"/>
      <c r="R286" s="227"/>
      <c r="S286" s="228"/>
      <c r="T286" s="497"/>
      <c r="U286" s="691"/>
      <c r="V286" s="691"/>
      <c r="W286" s="692">
        <v>2220</v>
      </c>
      <c r="X286" s="693">
        <v>22</v>
      </c>
      <c r="Y286" s="694" t="s">
        <v>6055</v>
      </c>
      <c r="Z286" s="694"/>
      <c r="AA286" s="228" t="s">
        <v>1063</v>
      </c>
      <c r="AB286" s="695">
        <v>6</v>
      </c>
      <c r="AC286" s="731">
        <v>3000000</v>
      </c>
      <c r="AD286" s="731">
        <v>3000000</v>
      </c>
      <c r="AE286" s="96">
        <v>40</v>
      </c>
      <c r="AF286" s="96">
        <v>38</v>
      </c>
      <c r="AG286" s="672">
        <v>1</v>
      </c>
      <c r="AH286" s="673" t="s">
        <v>2557</v>
      </c>
      <c r="AI286" s="673" t="s">
        <v>2558</v>
      </c>
      <c r="AJ286" s="673"/>
      <c r="AK286" s="696"/>
      <c r="AL286" s="697"/>
    </row>
    <row r="287" spans="1:38" s="404" customFormat="1" ht="25.5" customHeight="1">
      <c r="A287" s="535" t="s">
        <v>554</v>
      </c>
      <c r="B287" s="493"/>
      <c r="C287" s="495"/>
      <c r="D287" s="496" t="s">
        <v>6475</v>
      </c>
      <c r="E287" s="228"/>
      <c r="F287" s="62">
        <v>85</v>
      </c>
      <c r="G287" s="441">
        <v>47212000744</v>
      </c>
      <c r="H287" s="497">
        <v>40023</v>
      </c>
      <c r="I287" s="442"/>
      <c r="J287" s="441">
        <v>6576734417</v>
      </c>
      <c r="K287" s="499">
        <v>42718</v>
      </c>
      <c r="L287" s="500">
        <v>6</v>
      </c>
      <c r="M287" s="227" t="s">
        <v>1383</v>
      </c>
      <c r="N287" s="431">
        <v>15578</v>
      </c>
      <c r="O287" s="444">
        <v>1</v>
      </c>
      <c r="P287" s="226"/>
      <c r="Q287" s="24"/>
      <c r="R287" s="227"/>
      <c r="S287" s="228"/>
      <c r="T287" s="497"/>
      <c r="U287" s="445"/>
      <c r="V287" s="445"/>
      <c r="W287" s="34">
        <v>1079</v>
      </c>
      <c r="X287" s="446">
        <v>10</v>
      </c>
      <c r="Y287" s="694"/>
      <c r="Z287" s="465"/>
      <c r="AA287" s="96" t="s">
        <v>1030</v>
      </c>
      <c r="AB287" s="236">
        <v>7</v>
      </c>
      <c r="AC287" s="731">
        <v>2000000</v>
      </c>
      <c r="AD287" s="731">
        <v>2000000</v>
      </c>
      <c r="AE287" s="96">
        <v>0</v>
      </c>
      <c r="AF287" s="96">
        <v>0</v>
      </c>
      <c r="AG287" s="672"/>
      <c r="AH287" s="673"/>
      <c r="AI287" s="673"/>
      <c r="AJ287" s="673"/>
      <c r="AK287" s="675"/>
      <c r="AL287" s="676"/>
    </row>
    <row r="288" spans="1:38" s="404" customFormat="1" ht="25.5" customHeight="1">
      <c r="A288" s="535" t="s">
        <v>554</v>
      </c>
      <c r="B288" s="37" t="s">
        <v>7581</v>
      </c>
      <c r="C288" s="92" t="s">
        <v>3861</v>
      </c>
      <c r="D288" s="26" t="s">
        <v>2976</v>
      </c>
      <c r="E288" s="96">
        <v>1170000</v>
      </c>
      <c r="F288" s="62">
        <v>86</v>
      </c>
      <c r="G288" s="30">
        <v>47212000981</v>
      </c>
      <c r="H288" s="29">
        <v>41254</v>
      </c>
      <c r="I288" s="29"/>
      <c r="J288" s="30">
        <v>9810322455</v>
      </c>
      <c r="K288" s="39">
        <v>42587</v>
      </c>
      <c r="L288" s="40"/>
      <c r="M288" s="95" t="s">
        <v>3967</v>
      </c>
      <c r="N288" s="405">
        <v>7040</v>
      </c>
      <c r="O288" s="62">
        <v>1</v>
      </c>
      <c r="P288" s="40"/>
      <c r="Q288" s="755" t="s">
        <v>7895</v>
      </c>
      <c r="R288" s="95"/>
      <c r="S288" s="96"/>
      <c r="T288" s="29"/>
      <c r="U288" s="402"/>
      <c r="V288" s="402">
        <v>3</v>
      </c>
      <c r="W288" s="34">
        <v>1319</v>
      </c>
      <c r="X288" s="34">
        <v>13</v>
      </c>
      <c r="Y288" s="208"/>
      <c r="Z288" s="208"/>
      <c r="AA288" s="96" t="s">
        <v>2461</v>
      </c>
      <c r="AB288" s="236">
        <v>6</v>
      </c>
      <c r="AC288" s="731">
        <v>1170000</v>
      </c>
      <c r="AD288" s="731">
        <v>1170000</v>
      </c>
      <c r="AE288" s="96">
        <v>125</v>
      </c>
      <c r="AF288" s="96">
        <v>125</v>
      </c>
      <c r="AG288" s="63"/>
      <c r="AH288" s="97" t="s">
        <v>7152</v>
      </c>
      <c r="AI288" s="97"/>
      <c r="AJ288" s="97"/>
      <c r="AK288" s="16" t="s">
        <v>3968</v>
      </c>
      <c r="AL288" s="407"/>
    </row>
    <row r="289" spans="1:38" s="404" customFormat="1" ht="25.5" customHeight="1">
      <c r="A289" s="535" t="s">
        <v>554</v>
      </c>
      <c r="B289" s="119" t="s">
        <v>3710</v>
      </c>
      <c r="C289" s="225"/>
      <c r="D289" s="26" t="s">
        <v>3629</v>
      </c>
      <c r="E289" s="96">
        <v>48012.3</v>
      </c>
      <c r="F289" s="62">
        <v>87</v>
      </c>
      <c r="G289" s="30">
        <v>47212000982</v>
      </c>
      <c r="H289" s="29">
        <v>41254</v>
      </c>
      <c r="I289" s="29"/>
      <c r="J289" s="30">
        <v>7688432221</v>
      </c>
      <c r="K289" s="39">
        <v>42563</v>
      </c>
      <c r="L289" s="40">
        <v>6</v>
      </c>
      <c r="M289" s="95" t="s">
        <v>3748</v>
      </c>
      <c r="N289" s="405">
        <v>8400</v>
      </c>
      <c r="O289" s="62">
        <v>1</v>
      </c>
      <c r="P289" s="40"/>
      <c r="Q289" s="755" t="s">
        <v>5609</v>
      </c>
      <c r="R289" s="95"/>
      <c r="S289" s="96"/>
      <c r="T289" s="29"/>
      <c r="U289" s="402">
        <v>1</v>
      </c>
      <c r="V289" s="402"/>
      <c r="W289" s="34">
        <v>3312</v>
      </c>
      <c r="X289" s="34">
        <v>33</v>
      </c>
      <c r="Y289" s="208"/>
      <c r="Z289" s="208"/>
      <c r="AA289" s="96" t="s">
        <v>2530</v>
      </c>
      <c r="AB289" s="236">
        <v>3</v>
      </c>
      <c r="AC289" s="731">
        <v>48012.3</v>
      </c>
      <c r="AD289" s="731">
        <v>48012</v>
      </c>
      <c r="AE289" s="96">
        <v>37</v>
      </c>
      <c r="AF289" s="96">
        <v>37</v>
      </c>
      <c r="AG289" s="63">
        <v>1</v>
      </c>
      <c r="AH289" s="97" t="s">
        <v>3711</v>
      </c>
      <c r="AI289" s="97" t="s">
        <v>4578</v>
      </c>
      <c r="AJ289" s="97"/>
      <c r="AK289" s="16" t="s">
        <v>5469</v>
      </c>
      <c r="AL289" s="407"/>
    </row>
    <row r="290" spans="1:38" s="404" customFormat="1" ht="25.5" customHeight="1">
      <c r="A290" s="535" t="s">
        <v>554</v>
      </c>
      <c r="B290" s="410">
        <v>3603207659</v>
      </c>
      <c r="C290" s="92" t="s">
        <v>3907</v>
      </c>
      <c r="D290" s="540" t="s">
        <v>6722</v>
      </c>
      <c r="E290" s="96">
        <v>2000000</v>
      </c>
      <c r="F290" s="62">
        <v>88</v>
      </c>
      <c r="G290" s="30">
        <v>472023001151</v>
      </c>
      <c r="H290" s="414">
        <v>41880</v>
      </c>
      <c r="I290" s="30"/>
      <c r="J290" s="409">
        <v>5473772101</v>
      </c>
      <c r="K290" s="415">
        <v>43550</v>
      </c>
      <c r="L290" s="416">
        <v>8</v>
      </c>
      <c r="M290" s="399" t="s">
        <v>4322</v>
      </c>
      <c r="N290" s="405">
        <v>13023.1</v>
      </c>
      <c r="O290" s="62">
        <v>1</v>
      </c>
      <c r="P290" s="502">
        <v>1</v>
      </c>
      <c r="Q290" s="87"/>
      <c r="R290" s="227" t="s">
        <v>4323</v>
      </c>
      <c r="S290" s="228"/>
      <c r="T290" s="414"/>
      <c r="U290" s="445"/>
      <c r="V290" s="445"/>
      <c r="W290" s="34">
        <v>2930</v>
      </c>
      <c r="X290" s="34">
        <v>29</v>
      </c>
      <c r="Y290" s="208" t="s">
        <v>8496</v>
      </c>
      <c r="Z290" s="208"/>
      <c r="AA290" s="96" t="s">
        <v>2530</v>
      </c>
      <c r="AB290" s="236">
        <v>3</v>
      </c>
      <c r="AC290" s="731">
        <v>7200000</v>
      </c>
      <c r="AD290" s="731">
        <v>3750000</v>
      </c>
      <c r="AE290" s="96">
        <v>733</v>
      </c>
      <c r="AF290" s="96">
        <v>728</v>
      </c>
      <c r="AG290" s="63">
        <v>1</v>
      </c>
      <c r="AH290" s="97" t="s">
        <v>880</v>
      </c>
      <c r="AI290" s="97"/>
      <c r="AJ290" s="698" t="s">
        <v>5820</v>
      </c>
      <c r="AK290" s="666"/>
      <c r="AL290" s="667"/>
    </row>
    <row r="291" spans="1:38" s="404" customFormat="1" ht="25.5" customHeight="1">
      <c r="A291" s="535" t="s">
        <v>554</v>
      </c>
      <c r="B291" s="37" t="s">
        <v>3410</v>
      </c>
      <c r="C291" s="462" t="s">
        <v>3911</v>
      </c>
      <c r="D291" s="26" t="s">
        <v>6476</v>
      </c>
      <c r="E291" s="96">
        <v>600000</v>
      </c>
      <c r="F291" s="62">
        <v>89</v>
      </c>
      <c r="G291" s="28">
        <v>472023000084</v>
      </c>
      <c r="H291" s="29">
        <v>39146</v>
      </c>
      <c r="I291" s="29"/>
      <c r="J291" s="30">
        <v>7605880443</v>
      </c>
      <c r="K291" s="39">
        <v>42317</v>
      </c>
      <c r="L291" s="40"/>
      <c r="M291" s="95" t="s">
        <v>4011</v>
      </c>
      <c r="N291" s="503">
        <v>600</v>
      </c>
      <c r="O291" s="62">
        <v>1</v>
      </c>
      <c r="P291" s="40"/>
      <c r="Q291" s="15"/>
      <c r="R291" s="95"/>
      <c r="S291" s="96"/>
      <c r="T291" s="29" t="s">
        <v>2421</v>
      </c>
      <c r="U291" s="402"/>
      <c r="V291" s="402"/>
      <c r="W291" s="34">
        <v>1811</v>
      </c>
      <c r="X291" s="34">
        <v>18</v>
      </c>
      <c r="Y291" s="208"/>
      <c r="Z291" s="208"/>
      <c r="AA291" s="96" t="s">
        <v>4572</v>
      </c>
      <c r="AB291" s="239">
        <v>26</v>
      </c>
      <c r="AC291" s="731">
        <v>2000000</v>
      </c>
      <c r="AD291" s="731">
        <v>1655530</v>
      </c>
      <c r="AE291" s="96">
        <v>22</v>
      </c>
      <c r="AF291" s="96">
        <v>20</v>
      </c>
      <c r="AG291" s="63">
        <v>1</v>
      </c>
      <c r="AH291" s="97" t="s">
        <v>849</v>
      </c>
      <c r="AI291" s="97" t="s">
        <v>850</v>
      </c>
      <c r="AJ291" s="97"/>
      <c r="AK291" s="16" t="s">
        <v>4204</v>
      </c>
      <c r="AL291" s="407"/>
    </row>
    <row r="292" spans="1:38" s="404" customFormat="1" ht="25.5" customHeight="1">
      <c r="A292" s="535" t="s">
        <v>554</v>
      </c>
      <c r="B292" s="37">
        <v>3603279300</v>
      </c>
      <c r="C292" s="462" t="s">
        <v>3907</v>
      </c>
      <c r="D292" s="26" t="s">
        <v>4658</v>
      </c>
      <c r="E292" s="96">
        <v>2200000</v>
      </c>
      <c r="F292" s="62">
        <v>90</v>
      </c>
      <c r="G292" s="28">
        <v>472023001218</v>
      </c>
      <c r="H292" s="29">
        <v>42109</v>
      </c>
      <c r="I292" s="29"/>
      <c r="J292" s="30">
        <v>2127630008</v>
      </c>
      <c r="K292" s="39">
        <v>43487</v>
      </c>
      <c r="L292" s="40">
        <v>5</v>
      </c>
      <c r="M292" s="95" t="s">
        <v>4657</v>
      </c>
      <c r="N292" s="503">
        <v>4645</v>
      </c>
      <c r="O292" s="62">
        <v>1</v>
      </c>
      <c r="P292" s="40"/>
      <c r="Q292" s="755" t="s">
        <v>7897</v>
      </c>
      <c r="R292" s="95">
        <v>50</v>
      </c>
      <c r="S292" s="96" t="s">
        <v>5635</v>
      </c>
      <c r="T292" s="29" t="s">
        <v>5357</v>
      </c>
      <c r="U292" s="402"/>
      <c r="V292" s="402"/>
      <c r="W292" s="34">
        <v>2610</v>
      </c>
      <c r="X292" s="34">
        <v>26</v>
      </c>
      <c r="Y292" s="208" t="s">
        <v>6726</v>
      </c>
      <c r="Z292" s="208" t="s">
        <v>4659</v>
      </c>
      <c r="AA292" s="96" t="s">
        <v>2540</v>
      </c>
      <c r="AB292" s="239">
        <v>6</v>
      </c>
      <c r="AC292" s="731">
        <v>11600000</v>
      </c>
      <c r="AD292" s="731">
        <v>9262682</v>
      </c>
      <c r="AE292" s="96">
        <v>36</v>
      </c>
      <c r="AF292" s="96">
        <v>36</v>
      </c>
      <c r="AG292" s="63">
        <v>1</v>
      </c>
      <c r="AH292" s="97" t="s">
        <v>4779</v>
      </c>
      <c r="AI292" s="97"/>
      <c r="AJ292" s="97"/>
      <c r="AK292" s="16"/>
      <c r="AL292" s="407"/>
    </row>
    <row r="293" spans="1:38" s="404" customFormat="1" ht="25.5" customHeight="1">
      <c r="A293" s="63" t="s">
        <v>554</v>
      </c>
      <c r="B293" s="37" t="s">
        <v>5657</v>
      </c>
      <c r="C293" s="92" t="s">
        <v>3907</v>
      </c>
      <c r="D293" s="26" t="s">
        <v>8517</v>
      </c>
      <c r="E293" s="96">
        <v>3839614</v>
      </c>
      <c r="F293" s="62">
        <v>91</v>
      </c>
      <c r="G293" s="422">
        <v>2183355527</v>
      </c>
      <c r="H293" s="429">
        <v>42439</v>
      </c>
      <c r="I293" s="29"/>
      <c r="J293" s="422">
        <v>2183355527</v>
      </c>
      <c r="K293" s="39">
        <v>43580</v>
      </c>
      <c r="L293" s="424">
        <v>4</v>
      </c>
      <c r="M293" s="420" t="s">
        <v>6477</v>
      </c>
      <c r="N293" s="405">
        <v>4358.91</v>
      </c>
      <c r="O293" s="62">
        <v>1</v>
      </c>
      <c r="P293" s="40">
        <v>2</v>
      </c>
      <c r="Q293" s="755" t="s">
        <v>7898</v>
      </c>
      <c r="R293" s="95">
        <v>29</v>
      </c>
      <c r="S293" s="96" t="s">
        <v>5194</v>
      </c>
      <c r="T293" s="29" t="s">
        <v>5388</v>
      </c>
      <c r="U293" s="402"/>
      <c r="V293" s="402"/>
      <c r="W293" s="34">
        <v>2610</v>
      </c>
      <c r="X293" s="34">
        <v>26</v>
      </c>
      <c r="Y293" s="208" t="s">
        <v>5221</v>
      </c>
      <c r="Z293" s="208" t="s">
        <v>5222</v>
      </c>
      <c r="AA293" s="96" t="s">
        <v>2461</v>
      </c>
      <c r="AB293" s="239">
        <v>6</v>
      </c>
      <c r="AC293" s="731">
        <v>6850000</v>
      </c>
      <c r="AD293" s="731">
        <v>1764999</v>
      </c>
      <c r="AE293" s="96">
        <v>50</v>
      </c>
      <c r="AF293" s="96">
        <v>50</v>
      </c>
      <c r="AG293" s="63">
        <v>1</v>
      </c>
      <c r="AH293" s="97" t="s">
        <v>5386</v>
      </c>
      <c r="AI293" s="97" t="s">
        <v>5387</v>
      </c>
      <c r="AJ293" s="97"/>
      <c r="AK293" s="16"/>
      <c r="AL293" s="407"/>
    </row>
    <row r="294" spans="1:38" s="404" customFormat="1" ht="25.5" customHeight="1">
      <c r="A294" s="63" t="s">
        <v>554</v>
      </c>
      <c r="B294" s="37">
        <v>3603422568</v>
      </c>
      <c r="C294" s="92" t="s">
        <v>3907</v>
      </c>
      <c r="D294" s="26" t="s">
        <v>5963</v>
      </c>
      <c r="E294" s="433">
        <v>1000000</v>
      </c>
      <c r="F294" s="62">
        <v>92</v>
      </c>
      <c r="G294" s="422">
        <v>3266866114</v>
      </c>
      <c r="H294" s="429">
        <v>42689</v>
      </c>
      <c r="I294" s="29"/>
      <c r="J294" s="422">
        <v>3266866114</v>
      </c>
      <c r="K294" s="39" t="s">
        <v>879</v>
      </c>
      <c r="L294" s="424"/>
      <c r="M294" s="420" t="s">
        <v>6478</v>
      </c>
      <c r="N294" s="405">
        <v>3213.76</v>
      </c>
      <c r="O294" s="62">
        <v>1</v>
      </c>
      <c r="P294" s="40"/>
      <c r="Q294" s="755" t="s">
        <v>7969</v>
      </c>
      <c r="R294" s="95">
        <v>46</v>
      </c>
      <c r="S294" s="96" t="s">
        <v>5964</v>
      </c>
      <c r="T294" s="29" t="s">
        <v>6744</v>
      </c>
      <c r="U294" s="402"/>
      <c r="V294" s="402"/>
      <c r="W294" s="34">
        <v>1321</v>
      </c>
      <c r="X294" s="34">
        <v>13</v>
      </c>
      <c r="Y294" s="208" t="s">
        <v>5965</v>
      </c>
      <c r="Z294" s="208" t="s">
        <v>2459</v>
      </c>
      <c r="AA294" s="96" t="s">
        <v>2459</v>
      </c>
      <c r="AB294" s="239">
        <v>5</v>
      </c>
      <c r="AC294" s="731">
        <v>1500000</v>
      </c>
      <c r="AD294" s="731">
        <v>1000000</v>
      </c>
      <c r="AE294" s="96">
        <v>40</v>
      </c>
      <c r="AF294" s="96">
        <v>38</v>
      </c>
      <c r="AG294" s="63">
        <v>1</v>
      </c>
      <c r="AH294" s="97" t="s">
        <v>8188</v>
      </c>
      <c r="AI294" s="97" t="s">
        <v>6745</v>
      </c>
      <c r="AJ294" s="97"/>
      <c r="AK294" s="16"/>
      <c r="AL294" s="407"/>
    </row>
    <row r="295" spans="1:38" s="404" customFormat="1" ht="25.5" customHeight="1">
      <c r="A295" s="63" t="s">
        <v>554</v>
      </c>
      <c r="B295" s="37">
        <v>3603506345</v>
      </c>
      <c r="C295" s="92" t="s">
        <v>3907</v>
      </c>
      <c r="D295" s="26" t="s">
        <v>6876</v>
      </c>
      <c r="E295" s="433">
        <v>147000</v>
      </c>
      <c r="F295" s="62">
        <v>93</v>
      </c>
      <c r="G295" s="422">
        <v>9999392921</v>
      </c>
      <c r="H295" s="429">
        <v>43011</v>
      </c>
      <c r="I295" s="29"/>
      <c r="J295" s="422"/>
      <c r="K295" s="39" t="s">
        <v>879</v>
      </c>
      <c r="L295" s="424"/>
      <c r="M295" s="420" t="s">
        <v>6877</v>
      </c>
      <c r="N295" s="405">
        <v>880</v>
      </c>
      <c r="O295" s="62">
        <v>1</v>
      </c>
      <c r="P295" s="40"/>
      <c r="Q295" s="755" t="s">
        <v>7899</v>
      </c>
      <c r="R295" s="95">
        <v>30</v>
      </c>
      <c r="S295" s="96" t="s">
        <v>6878</v>
      </c>
      <c r="T295" s="29">
        <v>43313</v>
      </c>
      <c r="U295" s="402"/>
      <c r="V295" s="402"/>
      <c r="W295" s="34">
        <v>2930</v>
      </c>
      <c r="X295" s="34">
        <v>29</v>
      </c>
      <c r="Y295" s="208" t="s">
        <v>6879</v>
      </c>
      <c r="Z295" s="208" t="s">
        <v>6880</v>
      </c>
      <c r="AA295" s="96" t="s">
        <v>2462</v>
      </c>
      <c r="AB295" s="239">
        <v>8</v>
      </c>
      <c r="AC295" s="731">
        <v>647000</v>
      </c>
      <c r="AD295" s="731">
        <v>0</v>
      </c>
      <c r="AE295" s="96"/>
      <c r="AF295" s="96"/>
      <c r="AG295" s="63"/>
      <c r="AH295" s="97"/>
      <c r="AI295" s="97"/>
      <c r="AJ295" s="97"/>
      <c r="AK295" s="16"/>
      <c r="AL295" s="407"/>
    </row>
    <row r="296" spans="1:38" s="404" customFormat="1" ht="25.5" customHeight="1">
      <c r="A296" s="63" t="s">
        <v>554</v>
      </c>
      <c r="B296" s="37">
        <v>3601027019</v>
      </c>
      <c r="C296" s="92" t="s">
        <v>3907</v>
      </c>
      <c r="D296" s="26" t="s">
        <v>7629</v>
      </c>
      <c r="E296" s="433"/>
      <c r="F296" s="62">
        <v>94</v>
      </c>
      <c r="G296" s="422">
        <v>7637706515</v>
      </c>
      <c r="H296" s="429">
        <v>43285</v>
      </c>
      <c r="I296" s="29"/>
      <c r="J296" s="422"/>
      <c r="K296" s="39" t="s">
        <v>879</v>
      </c>
      <c r="L296" s="424"/>
      <c r="M296" s="420" t="s">
        <v>7630</v>
      </c>
      <c r="N296" s="405">
        <v>5189.8999999999996</v>
      </c>
      <c r="O296" s="62">
        <v>1</v>
      </c>
      <c r="P296" s="40"/>
      <c r="Q296" s="15"/>
      <c r="R296" s="95" t="s">
        <v>7631</v>
      </c>
      <c r="S296" s="96" t="s">
        <v>7234</v>
      </c>
      <c r="T296" s="29">
        <v>43282</v>
      </c>
      <c r="U296" s="402"/>
      <c r="V296" s="402"/>
      <c r="W296" s="34">
        <v>6810</v>
      </c>
      <c r="X296" s="34">
        <v>68</v>
      </c>
      <c r="Y296" s="208" t="s">
        <v>7632</v>
      </c>
      <c r="Z296" s="208" t="s">
        <v>7633</v>
      </c>
      <c r="AA296" s="96" t="s">
        <v>2459</v>
      </c>
      <c r="AB296" s="239">
        <v>5</v>
      </c>
      <c r="AC296" s="731">
        <v>400000</v>
      </c>
      <c r="AD296" s="731">
        <v>0</v>
      </c>
      <c r="AE296" s="96"/>
      <c r="AF296" s="96"/>
      <c r="AG296" s="63">
        <v>1</v>
      </c>
      <c r="AH296" s="97" t="s">
        <v>7881</v>
      </c>
      <c r="AI296" s="97"/>
      <c r="AJ296" s="97"/>
      <c r="AK296" s="16"/>
      <c r="AL296" s="407"/>
    </row>
    <row r="297" spans="1:38" s="404" customFormat="1" ht="25.5" customHeight="1">
      <c r="A297" s="63" t="s">
        <v>554</v>
      </c>
      <c r="B297" s="37"/>
      <c r="C297" s="92" t="s">
        <v>3907</v>
      </c>
      <c r="D297" s="26" t="s">
        <v>8120</v>
      </c>
      <c r="E297" s="433"/>
      <c r="F297" s="62">
        <v>95</v>
      </c>
      <c r="G297" s="422">
        <v>9931527101</v>
      </c>
      <c r="H297" s="429">
        <v>43434</v>
      </c>
      <c r="I297" s="29"/>
      <c r="J297" s="422"/>
      <c r="K297" s="39"/>
      <c r="L297" s="424"/>
      <c r="M297" s="420" t="s">
        <v>8121</v>
      </c>
      <c r="N297" s="405">
        <v>15022</v>
      </c>
      <c r="O297" s="62">
        <v>2</v>
      </c>
      <c r="P297" s="40">
        <v>1</v>
      </c>
      <c r="Q297" s="15"/>
      <c r="R297" s="95">
        <v>50</v>
      </c>
      <c r="S297" s="96" t="s">
        <v>7066</v>
      </c>
      <c r="T297" s="29"/>
      <c r="U297" s="402"/>
      <c r="V297" s="402"/>
      <c r="W297" s="34">
        <v>1511</v>
      </c>
      <c r="X297" s="34">
        <v>15</v>
      </c>
      <c r="Y297" s="208" t="s">
        <v>8122</v>
      </c>
      <c r="Z297" s="208" t="s">
        <v>8123</v>
      </c>
      <c r="AA297" s="96" t="s">
        <v>2461</v>
      </c>
      <c r="AB297" s="239">
        <v>6</v>
      </c>
      <c r="AC297" s="731">
        <v>12000000</v>
      </c>
      <c r="AD297" s="731">
        <v>0</v>
      </c>
      <c r="AE297" s="96"/>
      <c r="AF297" s="96"/>
      <c r="AG297" s="63"/>
      <c r="AH297" s="97"/>
      <c r="AI297" s="97"/>
      <c r="AJ297" s="97"/>
      <c r="AK297" s="16"/>
      <c r="AL297" s="407"/>
    </row>
    <row r="298" spans="1:38" s="404" customFormat="1" ht="25.5" customHeight="1">
      <c r="A298" s="63" t="s">
        <v>554</v>
      </c>
      <c r="B298" s="37">
        <v>3603574112</v>
      </c>
      <c r="C298" s="92" t="s">
        <v>3907</v>
      </c>
      <c r="D298" s="540" t="s">
        <v>8668</v>
      </c>
      <c r="E298" s="433">
        <v>42900</v>
      </c>
      <c r="F298" s="62">
        <v>96</v>
      </c>
      <c r="G298" s="422">
        <v>4083322420</v>
      </c>
      <c r="H298" s="429">
        <v>43446</v>
      </c>
      <c r="I298" s="29"/>
      <c r="J298" s="422"/>
      <c r="K298" s="39">
        <v>43481</v>
      </c>
      <c r="L298" s="424">
        <v>1</v>
      </c>
      <c r="M298" s="420" t="s">
        <v>8669</v>
      </c>
      <c r="N298" s="405">
        <v>10057</v>
      </c>
      <c r="O298" s="62">
        <v>2</v>
      </c>
      <c r="P298" s="40"/>
      <c r="Q298" s="15" t="s">
        <v>8670</v>
      </c>
      <c r="R298" s="95">
        <v>50</v>
      </c>
      <c r="S298" s="96" t="s">
        <v>8168</v>
      </c>
      <c r="T298" s="29"/>
      <c r="U298" s="402">
        <v>1</v>
      </c>
      <c r="V298" s="402">
        <v>3</v>
      </c>
      <c r="W298" s="34">
        <v>2410</v>
      </c>
      <c r="X298" s="34">
        <v>24</v>
      </c>
      <c r="Y298" s="208" t="s">
        <v>8671</v>
      </c>
      <c r="Z298" s="208"/>
      <c r="AA298" s="96" t="s">
        <v>121</v>
      </c>
      <c r="AB298" s="239">
        <v>7</v>
      </c>
      <c r="AC298" s="731">
        <v>2574003</v>
      </c>
      <c r="AD298" s="731">
        <v>0</v>
      </c>
      <c r="AE298" s="96"/>
      <c r="AF298" s="96"/>
      <c r="AG298" s="63">
        <v>1</v>
      </c>
      <c r="AH298" s="97" t="s">
        <v>8672</v>
      </c>
      <c r="AI298" s="97"/>
      <c r="AJ298" s="97"/>
      <c r="AK298" s="16"/>
      <c r="AL298" s="407"/>
    </row>
    <row r="299" spans="1:38" s="404" customFormat="1" ht="25.5" customHeight="1">
      <c r="A299" s="63" t="s">
        <v>554</v>
      </c>
      <c r="B299" s="37"/>
      <c r="C299" s="92" t="s">
        <v>3907</v>
      </c>
      <c r="D299" s="26" t="s">
        <v>8387</v>
      </c>
      <c r="E299" s="433">
        <v>3000000</v>
      </c>
      <c r="F299" s="62">
        <v>97</v>
      </c>
      <c r="G299" s="422">
        <v>5446822689</v>
      </c>
      <c r="H299" s="429">
        <v>43539</v>
      </c>
      <c r="I299" s="29"/>
      <c r="J299" s="422"/>
      <c r="K299" s="39"/>
      <c r="L299" s="424"/>
      <c r="M299" s="420" t="s">
        <v>8388</v>
      </c>
      <c r="N299" s="405">
        <v>15021.8</v>
      </c>
      <c r="O299" s="62">
        <v>3</v>
      </c>
      <c r="P299" s="40">
        <v>1</v>
      </c>
      <c r="Q299" s="15"/>
      <c r="R299" s="95">
        <v>50</v>
      </c>
      <c r="S299" s="96" t="s">
        <v>8168</v>
      </c>
      <c r="T299" s="29"/>
      <c r="U299" s="402"/>
      <c r="V299" s="402"/>
      <c r="W299" s="34">
        <v>1520</v>
      </c>
      <c r="X299" s="34">
        <v>15</v>
      </c>
      <c r="Y299" s="208" t="s">
        <v>8389</v>
      </c>
      <c r="Z299" s="208" t="s">
        <v>8390</v>
      </c>
      <c r="AA299" s="96" t="s">
        <v>2461</v>
      </c>
      <c r="AB299" s="239">
        <v>6</v>
      </c>
      <c r="AC299" s="731">
        <v>12000000</v>
      </c>
      <c r="AD299" s="731">
        <v>0</v>
      </c>
      <c r="AE299" s="96"/>
      <c r="AF299" s="96"/>
      <c r="AG299" s="63"/>
      <c r="AH299" s="97"/>
      <c r="AI299" s="97"/>
      <c r="AJ299" s="97"/>
      <c r="AK299" s="16"/>
      <c r="AL299" s="407"/>
    </row>
    <row r="300" spans="1:38" s="35" customFormat="1" ht="25.5" customHeight="1">
      <c r="A300" s="45" t="s">
        <v>446</v>
      </c>
      <c r="B300" s="53"/>
      <c r="C300" s="73"/>
      <c r="D300" s="74"/>
      <c r="E300" s="53">
        <f>SUBTOTAL(9,E202:E296)</f>
        <v>1127899292.3</v>
      </c>
      <c r="F300" s="53">
        <f>COUNT(F203:F299)</f>
        <v>97</v>
      </c>
      <c r="G300" s="49"/>
      <c r="H300" s="52"/>
      <c r="I300" s="52"/>
      <c r="J300" s="49"/>
      <c r="K300" s="75"/>
      <c r="L300" s="50"/>
      <c r="M300" s="56" t="s">
        <v>3881</v>
      </c>
      <c r="N300" s="56">
        <f>SUBTOTAL(9,N203:N299)</f>
        <v>2358649.3699999992</v>
      </c>
      <c r="O300" s="57"/>
      <c r="P300" s="76"/>
      <c r="Q300" s="77"/>
      <c r="R300" s="78"/>
      <c r="S300" s="79"/>
      <c r="T300" s="52"/>
      <c r="U300" s="80"/>
      <c r="V300" s="80"/>
      <c r="W300" s="81"/>
      <c r="X300" s="81"/>
      <c r="Y300" s="82"/>
      <c r="Z300" s="82"/>
      <c r="AA300" s="72"/>
      <c r="AB300" s="83"/>
      <c r="AC300" s="53">
        <v>2235802015.3000002</v>
      </c>
      <c r="AD300" s="53">
        <v>2331621640.5699997</v>
      </c>
      <c r="AE300" s="53">
        <f t="shared" ref="AE300:AF300" si="2">SUBTOTAL(9,AE202:AE299)</f>
        <v>91814</v>
      </c>
      <c r="AF300" s="53">
        <f t="shared" si="2"/>
        <v>90958</v>
      </c>
      <c r="AG300" s="53"/>
      <c r="AH300" s="59"/>
      <c r="AI300" s="59"/>
      <c r="AJ300" s="59"/>
      <c r="AK300" s="54"/>
      <c r="AL300" s="84"/>
    </row>
    <row r="301" spans="1:38" s="398" customFormat="1" ht="25.5" customHeight="1">
      <c r="A301" s="482"/>
      <c r="B301" s="53"/>
      <c r="C301" s="73"/>
      <c r="D301" s="74"/>
      <c r="E301" s="72"/>
      <c r="F301" s="56"/>
      <c r="G301" s="49"/>
      <c r="H301" s="52"/>
      <c r="I301" s="52"/>
      <c r="J301" s="49"/>
      <c r="K301" s="75"/>
      <c r="L301" s="50"/>
      <c r="M301" s="469" t="s">
        <v>1384</v>
      </c>
      <c r="N301" s="90"/>
      <c r="O301" s="74"/>
      <c r="P301" s="76"/>
      <c r="Q301" s="77"/>
      <c r="R301" s="78"/>
      <c r="S301" s="79"/>
      <c r="T301" s="52"/>
      <c r="U301" s="483"/>
      <c r="V301" s="483"/>
      <c r="W301" s="81"/>
      <c r="X301" s="81"/>
      <c r="Y301" s="82"/>
      <c r="Z301" s="82"/>
      <c r="AA301" s="72"/>
      <c r="AB301" s="83"/>
      <c r="AC301" s="738"/>
      <c r="AD301" s="738"/>
      <c r="AE301" s="72"/>
      <c r="AF301" s="72"/>
      <c r="AG301" s="72"/>
      <c r="AH301" s="59"/>
      <c r="AI301" s="59"/>
      <c r="AJ301" s="59"/>
      <c r="AK301" s="60"/>
      <c r="AL301" s="470"/>
    </row>
    <row r="302" spans="1:38" s="404" customFormat="1" ht="25.5" customHeight="1">
      <c r="A302" s="535" t="s">
        <v>2458</v>
      </c>
      <c r="B302" s="37" t="s">
        <v>3163</v>
      </c>
      <c r="C302" s="92" t="s">
        <v>3918</v>
      </c>
      <c r="D302" s="26" t="s">
        <v>6479</v>
      </c>
      <c r="E302" s="96">
        <v>2500000</v>
      </c>
      <c r="F302" s="62">
        <v>1</v>
      </c>
      <c r="G302" s="30" t="s">
        <v>101</v>
      </c>
      <c r="H302" s="29">
        <v>34065</v>
      </c>
      <c r="I302" s="30">
        <v>472043000678</v>
      </c>
      <c r="J302" s="30">
        <v>9831806955</v>
      </c>
      <c r="K302" s="39">
        <v>43580</v>
      </c>
      <c r="L302" s="40">
        <v>6</v>
      </c>
      <c r="M302" s="95" t="s">
        <v>1385</v>
      </c>
      <c r="N302" s="405">
        <v>40331</v>
      </c>
      <c r="O302" s="62">
        <v>1</v>
      </c>
      <c r="P302" s="40"/>
      <c r="Q302" s="15"/>
      <c r="R302" s="95"/>
      <c r="S302" s="96"/>
      <c r="T302" s="29"/>
      <c r="U302" s="402">
        <v>1</v>
      </c>
      <c r="V302" s="402">
        <v>3</v>
      </c>
      <c r="W302" s="34">
        <v>2023</v>
      </c>
      <c r="X302" s="34">
        <v>20</v>
      </c>
      <c r="Y302" s="208"/>
      <c r="Z302" s="208"/>
      <c r="AA302" s="96" t="s">
        <v>1169</v>
      </c>
      <c r="AB302" s="38">
        <v>17</v>
      </c>
      <c r="AC302" s="731">
        <v>7700000</v>
      </c>
      <c r="AD302" s="731">
        <v>7700000</v>
      </c>
      <c r="AE302" s="96">
        <v>78</v>
      </c>
      <c r="AF302" s="96">
        <v>77</v>
      </c>
      <c r="AG302" s="63"/>
      <c r="AH302" s="97" t="s">
        <v>2608</v>
      </c>
      <c r="AI302" s="97" t="s">
        <v>517</v>
      </c>
      <c r="AJ302" s="97"/>
      <c r="AK302" s="16"/>
      <c r="AL302" s="407"/>
    </row>
    <row r="303" spans="1:38" s="404" customFormat="1" ht="25.5" customHeight="1">
      <c r="A303" s="535" t="s">
        <v>2458</v>
      </c>
      <c r="B303" s="37" t="s">
        <v>3164</v>
      </c>
      <c r="C303" s="92" t="s">
        <v>3918</v>
      </c>
      <c r="D303" s="26" t="s">
        <v>2665</v>
      </c>
      <c r="E303" s="96">
        <v>22045317</v>
      </c>
      <c r="F303" s="62">
        <v>2</v>
      </c>
      <c r="G303" s="30" t="s">
        <v>233</v>
      </c>
      <c r="H303" s="29">
        <v>34345</v>
      </c>
      <c r="I303" s="30">
        <v>472033000016</v>
      </c>
      <c r="J303" s="30">
        <v>4336586377</v>
      </c>
      <c r="K303" s="39">
        <v>42908</v>
      </c>
      <c r="L303" s="40">
        <v>17</v>
      </c>
      <c r="M303" s="95" t="s">
        <v>1386</v>
      </c>
      <c r="N303" s="405">
        <v>172959</v>
      </c>
      <c r="O303" s="62">
        <v>1</v>
      </c>
      <c r="P303" s="40"/>
      <c r="Q303" s="15"/>
      <c r="R303" s="95"/>
      <c r="S303" s="96"/>
      <c r="T303" s="29"/>
      <c r="U303" s="402"/>
      <c r="V303" s="402">
        <v>2</v>
      </c>
      <c r="W303" s="34">
        <v>2392</v>
      </c>
      <c r="X303" s="34">
        <v>23</v>
      </c>
      <c r="Y303" s="208"/>
      <c r="Z303" s="208"/>
      <c r="AA303" s="96" t="s">
        <v>4109</v>
      </c>
      <c r="AB303" s="38">
        <v>5</v>
      </c>
      <c r="AC303" s="731">
        <v>82166667</v>
      </c>
      <c r="AD303" s="731">
        <v>82166667</v>
      </c>
      <c r="AE303" s="96">
        <v>796</v>
      </c>
      <c r="AF303" s="96">
        <v>777</v>
      </c>
      <c r="AG303" s="63">
        <v>1</v>
      </c>
      <c r="AH303" s="97" t="s">
        <v>2833</v>
      </c>
      <c r="AI303" s="97" t="s">
        <v>858</v>
      </c>
      <c r="AJ303" s="438" t="s">
        <v>5808</v>
      </c>
      <c r="AK303" s="16"/>
      <c r="AL303" s="407"/>
    </row>
    <row r="304" spans="1:38" s="404" customFormat="1" ht="25.5" customHeight="1">
      <c r="A304" s="535" t="s">
        <v>2458</v>
      </c>
      <c r="B304" s="37" t="s">
        <v>3165</v>
      </c>
      <c r="C304" s="92" t="s">
        <v>3918</v>
      </c>
      <c r="D304" s="26" t="s">
        <v>3826</v>
      </c>
      <c r="E304" s="96">
        <v>15800000</v>
      </c>
      <c r="F304" s="62">
        <v>3</v>
      </c>
      <c r="G304" s="30" t="s">
        <v>389</v>
      </c>
      <c r="H304" s="29">
        <v>34391</v>
      </c>
      <c r="I304" s="30">
        <v>472043000729</v>
      </c>
      <c r="J304" s="30">
        <v>7656826806</v>
      </c>
      <c r="K304" s="39">
        <v>43637</v>
      </c>
      <c r="L304" s="40">
        <v>9</v>
      </c>
      <c r="M304" s="95" t="s">
        <v>1387</v>
      </c>
      <c r="N304" s="405">
        <v>77628</v>
      </c>
      <c r="O304" s="62">
        <v>1</v>
      </c>
      <c r="P304" s="40"/>
      <c r="Q304" s="15"/>
      <c r="R304" s="95"/>
      <c r="S304" s="96"/>
      <c r="T304" s="29"/>
      <c r="U304" s="402">
        <v>1</v>
      </c>
      <c r="V304" s="402">
        <v>3</v>
      </c>
      <c r="W304" s="34">
        <v>4661</v>
      </c>
      <c r="X304" s="34">
        <v>46</v>
      </c>
      <c r="Y304" s="208"/>
      <c r="Z304" s="208"/>
      <c r="AA304" s="96" t="s">
        <v>2759</v>
      </c>
      <c r="AB304" s="476">
        <v>16</v>
      </c>
      <c r="AC304" s="731">
        <v>52600000</v>
      </c>
      <c r="AD304" s="731">
        <v>52600000</v>
      </c>
      <c r="AE304" s="96">
        <v>142</v>
      </c>
      <c r="AF304" s="96">
        <v>139</v>
      </c>
      <c r="AG304" s="63"/>
      <c r="AH304" s="683" t="s">
        <v>2536</v>
      </c>
      <c r="AI304" s="683" t="s">
        <v>606</v>
      </c>
      <c r="AJ304" s="683"/>
      <c r="AK304" s="16"/>
      <c r="AL304" s="407"/>
    </row>
    <row r="305" spans="1:38" s="404" customFormat="1" ht="25.5" customHeight="1">
      <c r="A305" s="535" t="s">
        <v>2458</v>
      </c>
      <c r="B305" s="37" t="s">
        <v>3166</v>
      </c>
      <c r="C305" s="92" t="s">
        <v>3918</v>
      </c>
      <c r="D305" s="26" t="s">
        <v>1389</v>
      </c>
      <c r="E305" s="96">
        <v>35000000</v>
      </c>
      <c r="F305" s="62">
        <v>4</v>
      </c>
      <c r="G305" s="30" t="s">
        <v>211</v>
      </c>
      <c r="H305" s="29">
        <v>34873</v>
      </c>
      <c r="I305" s="30">
        <v>472023000582</v>
      </c>
      <c r="J305" s="30">
        <v>7613023102</v>
      </c>
      <c r="K305" s="39">
        <v>43244</v>
      </c>
      <c r="L305" s="40">
        <v>12</v>
      </c>
      <c r="M305" s="95" t="s">
        <v>1388</v>
      </c>
      <c r="N305" s="405">
        <v>88937</v>
      </c>
      <c r="O305" s="62">
        <v>1</v>
      </c>
      <c r="P305" s="40">
        <v>3</v>
      </c>
      <c r="Q305" s="15"/>
      <c r="R305" s="95"/>
      <c r="S305" s="96"/>
      <c r="T305" s="29"/>
      <c r="U305" s="402"/>
      <c r="V305" s="402">
        <v>3</v>
      </c>
      <c r="W305" s="34">
        <v>2220</v>
      </c>
      <c r="X305" s="34">
        <v>22</v>
      </c>
      <c r="Y305" s="208"/>
      <c r="Z305" s="208"/>
      <c r="AA305" s="96" t="s">
        <v>1013</v>
      </c>
      <c r="AB305" s="38">
        <v>8</v>
      </c>
      <c r="AC305" s="731">
        <v>111500000</v>
      </c>
      <c r="AD305" s="731">
        <v>111500000</v>
      </c>
      <c r="AE305" s="96">
        <v>181</v>
      </c>
      <c r="AF305" s="96">
        <v>178</v>
      </c>
      <c r="AG305" s="63">
        <v>1</v>
      </c>
      <c r="AH305" s="97" t="s">
        <v>6852</v>
      </c>
      <c r="AI305" s="97" t="s">
        <v>172</v>
      </c>
      <c r="AJ305" s="438" t="s">
        <v>5980</v>
      </c>
      <c r="AK305" s="16"/>
      <c r="AL305" s="407"/>
    </row>
    <row r="306" spans="1:38" s="404" customFormat="1" ht="25.5" customHeight="1">
      <c r="A306" s="535" t="s">
        <v>2458</v>
      </c>
      <c r="B306" s="37" t="s">
        <v>3167</v>
      </c>
      <c r="C306" s="92" t="s">
        <v>3918</v>
      </c>
      <c r="D306" s="26" t="s">
        <v>1391</v>
      </c>
      <c r="E306" s="96">
        <v>22200000</v>
      </c>
      <c r="F306" s="62">
        <v>5</v>
      </c>
      <c r="G306" s="30" t="s">
        <v>212</v>
      </c>
      <c r="H306" s="29">
        <v>34969</v>
      </c>
      <c r="I306" s="30">
        <v>472023000254</v>
      </c>
      <c r="J306" s="30"/>
      <c r="K306" s="39">
        <v>42086</v>
      </c>
      <c r="L306" s="40"/>
      <c r="M306" s="95" t="s">
        <v>1390</v>
      </c>
      <c r="N306" s="405">
        <v>150000</v>
      </c>
      <c r="O306" s="62">
        <v>1</v>
      </c>
      <c r="P306" s="40"/>
      <c r="Q306" s="15"/>
      <c r="R306" s="95"/>
      <c r="S306" s="96"/>
      <c r="T306" s="29" t="s">
        <v>2312</v>
      </c>
      <c r="U306" s="402"/>
      <c r="V306" s="402">
        <v>3</v>
      </c>
      <c r="W306" s="34">
        <v>2021</v>
      </c>
      <c r="X306" s="34">
        <v>20</v>
      </c>
      <c r="Y306" s="208"/>
      <c r="Z306" s="208"/>
      <c r="AA306" s="96" t="s">
        <v>1221</v>
      </c>
      <c r="AB306" s="38">
        <v>3</v>
      </c>
      <c r="AC306" s="731">
        <v>39750000</v>
      </c>
      <c r="AD306" s="731">
        <v>39750000</v>
      </c>
      <c r="AE306" s="96">
        <v>260</v>
      </c>
      <c r="AF306" s="96">
        <v>256</v>
      </c>
      <c r="AG306" s="63">
        <v>1</v>
      </c>
      <c r="AH306" s="97" t="s">
        <v>4792</v>
      </c>
      <c r="AI306" s="97" t="s">
        <v>2581</v>
      </c>
      <c r="AJ306" s="438" t="s">
        <v>5838</v>
      </c>
      <c r="AK306" s="16"/>
      <c r="AL306" s="407"/>
    </row>
    <row r="307" spans="1:38" s="404" customFormat="1" ht="25.5" customHeight="1">
      <c r="A307" s="535" t="s">
        <v>2458</v>
      </c>
      <c r="B307" s="37" t="s">
        <v>3168</v>
      </c>
      <c r="C307" s="92" t="s">
        <v>3918</v>
      </c>
      <c r="D307" s="26" t="s">
        <v>6480</v>
      </c>
      <c r="E307" s="96">
        <v>25580262</v>
      </c>
      <c r="F307" s="62">
        <v>6</v>
      </c>
      <c r="G307" s="30" t="s">
        <v>377</v>
      </c>
      <c r="H307" s="29">
        <v>35062</v>
      </c>
      <c r="I307" s="30">
        <v>472043000370</v>
      </c>
      <c r="J307" s="30"/>
      <c r="K307" s="39">
        <v>41953</v>
      </c>
      <c r="L307" s="40"/>
      <c r="M307" s="95" t="s">
        <v>1392</v>
      </c>
      <c r="N307" s="408">
        <v>30946.799999999999</v>
      </c>
      <c r="O307" s="62">
        <v>1</v>
      </c>
      <c r="P307" s="504"/>
      <c r="Q307" s="88"/>
      <c r="R307" s="95"/>
      <c r="S307" s="96"/>
      <c r="T307" s="29"/>
      <c r="U307" s="402"/>
      <c r="V307" s="402">
        <v>2</v>
      </c>
      <c r="W307" s="34">
        <v>2029</v>
      </c>
      <c r="X307" s="34">
        <v>20</v>
      </c>
      <c r="Y307" s="208"/>
      <c r="Z307" s="208"/>
      <c r="AA307" s="96" t="s">
        <v>1034</v>
      </c>
      <c r="AB307" s="38">
        <v>18</v>
      </c>
      <c r="AC307" s="731">
        <v>45100000</v>
      </c>
      <c r="AD307" s="731">
        <v>45100000</v>
      </c>
      <c r="AE307" s="96">
        <v>79</v>
      </c>
      <c r="AF307" s="96">
        <v>79</v>
      </c>
      <c r="AG307" s="63">
        <v>1</v>
      </c>
      <c r="AH307" s="97" t="s">
        <v>4447</v>
      </c>
      <c r="AI307" s="97" t="s">
        <v>2603</v>
      </c>
      <c r="AJ307" s="97"/>
      <c r="AK307" s="16"/>
      <c r="AL307" s="407"/>
    </row>
    <row r="308" spans="1:38" s="404" customFormat="1" ht="25.5" customHeight="1">
      <c r="A308" s="535" t="s">
        <v>2458</v>
      </c>
      <c r="B308" s="37" t="s">
        <v>3169</v>
      </c>
      <c r="C308" s="92" t="s">
        <v>3918</v>
      </c>
      <c r="D308" s="26" t="s">
        <v>5109</v>
      </c>
      <c r="E308" s="96">
        <v>5000000</v>
      </c>
      <c r="F308" s="62">
        <v>7</v>
      </c>
      <c r="G308" s="30" t="s">
        <v>105</v>
      </c>
      <c r="H308" s="29">
        <v>35133</v>
      </c>
      <c r="I308" s="30">
        <v>472043001094</v>
      </c>
      <c r="J308" s="30">
        <v>2133412033</v>
      </c>
      <c r="K308" s="39">
        <v>43326</v>
      </c>
      <c r="L308" s="40">
        <v>3</v>
      </c>
      <c r="M308" s="95" t="s">
        <v>3682</v>
      </c>
      <c r="N308" s="405">
        <v>30000</v>
      </c>
      <c r="O308" s="62">
        <v>1</v>
      </c>
      <c r="P308" s="40"/>
      <c r="Q308" s="15"/>
      <c r="R308" s="95"/>
      <c r="S308" s="96"/>
      <c r="T308" s="29"/>
      <c r="U308" s="402">
        <v>1</v>
      </c>
      <c r="V308" s="402">
        <v>3</v>
      </c>
      <c r="W308" s="34">
        <v>2029</v>
      </c>
      <c r="X308" s="34">
        <v>20</v>
      </c>
      <c r="Y308" s="208"/>
      <c r="Z308" s="208"/>
      <c r="AA308" s="96" t="s">
        <v>121</v>
      </c>
      <c r="AB308" s="241">
        <v>7</v>
      </c>
      <c r="AC308" s="731">
        <v>15285000</v>
      </c>
      <c r="AD308" s="731">
        <v>15285000</v>
      </c>
      <c r="AE308" s="96">
        <v>146</v>
      </c>
      <c r="AF308" s="96">
        <v>146</v>
      </c>
      <c r="AG308" s="63"/>
      <c r="AH308" s="97" t="s">
        <v>503</v>
      </c>
      <c r="AI308" s="97" t="s">
        <v>210</v>
      </c>
      <c r="AJ308" s="97"/>
      <c r="AK308" s="16"/>
      <c r="AL308" s="407"/>
    </row>
    <row r="309" spans="1:38" s="404" customFormat="1" ht="25.5" customHeight="1">
      <c r="A309" s="535" t="s">
        <v>2458</v>
      </c>
      <c r="B309" s="37" t="s">
        <v>3170</v>
      </c>
      <c r="C309" s="92" t="s">
        <v>3918</v>
      </c>
      <c r="D309" s="26" t="s">
        <v>6725</v>
      </c>
      <c r="E309" s="96">
        <v>30000000</v>
      </c>
      <c r="F309" s="62">
        <v>8</v>
      </c>
      <c r="G309" s="30" t="s">
        <v>1393</v>
      </c>
      <c r="H309" s="29">
        <v>36522</v>
      </c>
      <c r="I309" s="30">
        <v>472033000694</v>
      </c>
      <c r="J309" s="30">
        <v>3240313181</v>
      </c>
      <c r="K309" s="39">
        <v>42950</v>
      </c>
      <c r="L309" s="40">
        <v>5</v>
      </c>
      <c r="M309" s="95" t="s">
        <v>1394</v>
      </c>
      <c r="N309" s="405">
        <v>96675.5</v>
      </c>
      <c r="O309" s="62">
        <v>1</v>
      </c>
      <c r="P309" s="40"/>
      <c r="Q309" s="15"/>
      <c r="R309" s="95"/>
      <c r="S309" s="96"/>
      <c r="T309" s="29"/>
      <c r="U309" s="402"/>
      <c r="V309" s="402">
        <v>3</v>
      </c>
      <c r="W309" s="34">
        <v>2393</v>
      </c>
      <c r="X309" s="34">
        <v>23</v>
      </c>
      <c r="Y309" s="208"/>
      <c r="Z309" s="208"/>
      <c r="AA309" s="96" t="s">
        <v>1024</v>
      </c>
      <c r="AB309" s="38">
        <v>5</v>
      </c>
      <c r="AC309" s="731">
        <v>80000000</v>
      </c>
      <c r="AD309" s="731">
        <v>80000000.379999995</v>
      </c>
      <c r="AE309" s="96">
        <v>402</v>
      </c>
      <c r="AF309" s="96">
        <v>389</v>
      </c>
      <c r="AG309" s="63"/>
      <c r="AH309" s="97" t="s">
        <v>147</v>
      </c>
      <c r="AI309" s="97" t="s">
        <v>148</v>
      </c>
      <c r="AJ309" s="97"/>
      <c r="AK309" s="16"/>
      <c r="AL309" s="407" t="s">
        <v>5722</v>
      </c>
    </row>
    <row r="310" spans="1:38" s="404" customFormat="1" ht="25.5" customHeight="1">
      <c r="A310" s="535" t="s">
        <v>2458</v>
      </c>
      <c r="B310" s="37" t="s">
        <v>3171</v>
      </c>
      <c r="C310" s="92" t="s">
        <v>3918</v>
      </c>
      <c r="D310" s="26" t="s">
        <v>1397</v>
      </c>
      <c r="E310" s="96">
        <v>7740000</v>
      </c>
      <c r="F310" s="62">
        <v>9</v>
      </c>
      <c r="G310" s="30" t="s">
        <v>1395</v>
      </c>
      <c r="H310" s="29">
        <v>37845</v>
      </c>
      <c r="I310" s="30">
        <v>472033000751</v>
      </c>
      <c r="J310" s="30">
        <v>1030513876</v>
      </c>
      <c r="K310" s="39">
        <v>43662</v>
      </c>
      <c r="L310" s="40">
        <v>13</v>
      </c>
      <c r="M310" s="95" t="s">
        <v>1396</v>
      </c>
      <c r="N310" s="405">
        <v>46836</v>
      </c>
      <c r="O310" s="62">
        <v>1</v>
      </c>
      <c r="P310" s="40"/>
      <c r="Q310" s="15"/>
      <c r="R310" s="95"/>
      <c r="S310" s="96"/>
      <c r="T310" s="29"/>
      <c r="U310" s="402">
        <v>1</v>
      </c>
      <c r="V310" s="402">
        <v>3</v>
      </c>
      <c r="W310" s="34">
        <v>2029</v>
      </c>
      <c r="X310" s="34">
        <v>20</v>
      </c>
      <c r="Y310" s="208"/>
      <c r="Z310" s="208"/>
      <c r="AA310" s="96" t="s">
        <v>1063</v>
      </c>
      <c r="AB310" s="38">
        <v>6</v>
      </c>
      <c r="AC310" s="731">
        <v>35000000</v>
      </c>
      <c r="AD310" s="731">
        <v>25000000</v>
      </c>
      <c r="AE310" s="96">
        <v>93</v>
      </c>
      <c r="AF310" s="96">
        <v>89</v>
      </c>
      <c r="AG310" s="63">
        <v>1</v>
      </c>
      <c r="AH310" s="97" t="s">
        <v>4534</v>
      </c>
      <c r="AI310" s="97" t="s">
        <v>803</v>
      </c>
      <c r="AJ310" s="438" t="s">
        <v>5571</v>
      </c>
      <c r="AK310" s="16"/>
      <c r="AL310" s="407"/>
    </row>
    <row r="311" spans="1:38" s="404" customFormat="1" ht="25.5" customHeight="1">
      <c r="A311" s="535" t="s">
        <v>2458</v>
      </c>
      <c r="B311" s="37" t="s">
        <v>3172</v>
      </c>
      <c r="C311" s="92" t="s">
        <v>3918</v>
      </c>
      <c r="D311" s="26" t="s">
        <v>1400</v>
      </c>
      <c r="E311" s="96">
        <v>6000000</v>
      </c>
      <c r="F311" s="62">
        <v>10</v>
      </c>
      <c r="G311" s="30" t="s">
        <v>1398</v>
      </c>
      <c r="H311" s="29">
        <v>37860</v>
      </c>
      <c r="I311" s="30">
        <v>472043000643</v>
      </c>
      <c r="J311" s="30">
        <v>4351001718</v>
      </c>
      <c r="K311" s="39">
        <v>43415</v>
      </c>
      <c r="L311" s="40">
        <v>3</v>
      </c>
      <c r="M311" s="95" t="s">
        <v>1399</v>
      </c>
      <c r="N311" s="405">
        <v>30413</v>
      </c>
      <c r="O311" s="62">
        <v>1</v>
      </c>
      <c r="P311" s="40"/>
      <c r="Q311" s="15"/>
      <c r="R311" s="95"/>
      <c r="S311" s="96"/>
      <c r="T311" s="29" t="s">
        <v>2313</v>
      </c>
      <c r="U311" s="402"/>
      <c r="V311" s="402"/>
      <c r="W311" s="34">
        <v>2029</v>
      </c>
      <c r="X311" s="34">
        <v>20</v>
      </c>
      <c r="Y311" s="208"/>
      <c r="Z311" s="208"/>
      <c r="AA311" s="96" t="s">
        <v>1024</v>
      </c>
      <c r="AB311" s="38">
        <v>5</v>
      </c>
      <c r="AC311" s="731">
        <v>8000000</v>
      </c>
      <c r="AD311" s="731">
        <v>5560000</v>
      </c>
      <c r="AE311" s="96">
        <v>90</v>
      </c>
      <c r="AF311" s="96">
        <v>86</v>
      </c>
      <c r="AG311" s="63">
        <v>1</v>
      </c>
      <c r="AH311" s="97" t="s">
        <v>201</v>
      </c>
      <c r="AI311" s="97" t="s">
        <v>591</v>
      </c>
      <c r="AJ311" s="438" t="s">
        <v>5987</v>
      </c>
      <c r="AK311" s="16"/>
      <c r="AL311" s="407"/>
    </row>
    <row r="312" spans="1:38" s="404" customFormat="1" ht="25.5" customHeight="1">
      <c r="A312" s="535" t="s">
        <v>2458</v>
      </c>
      <c r="B312" s="37" t="s">
        <v>3173</v>
      </c>
      <c r="C312" s="92" t="s">
        <v>3918</v>
      </c>
      <c r="D312" s="26" t="s">
        <v>3827</v>
      </c>
      <c r="E312" s="96">
        <v>11000000</v>
      </c>
      <c r="F312" s="62">
        <v>11</v>
      </c>
      <c r="G312" s="30" t="s">
        <v>1401</v>
      </c>
      <c r="H312" s="29">
        <v>38541</v>
      </c>
      <c r="I312" s="30">
        <v>472023000041</v>
      </c>
      <c r="J312" s="30"/>
      <c r="K312" s="39">
        <v>42019</v>
      </c>
      <c r="L312" s="40"/>
      <c r="M312" s="95" t="s">
        <v>1402</v>
      </c>
      <c r="N312" s="405">
        <v>31137</v>
      </c>
      <c r="O312" s="62">
        <v>1</v>
      </c>
      <c r="P312" s="40"/>
      <c r="Q312" s="15"/>
      <c r="R312" s="95"/>
      <c r="S312" s="96"/>
      <c r="T312" s="29"/>
      <c r="U312" s="402">
        <v>1</v>
      </c>
      <c r="V312" s="402">
        <v>3</v>
      </c>
      <c r="W312" s="34">
        <v>2029</v>
      </c>
      <c r="X312" s="34">
        <v>20</v>
      </c>
      <c r="Y312" s="208"/>
      <c r="Z312" s="208"/>
      <c r="AA312" s="96" t="s">
        <v>1403</v>
      </c>
      <c r="AB312" s="236">
        <v>8</v>
      </c>
      <c r="AC312" s="731">
        <v>12703260</v>
      </c>
      <c r="AD312" s="731">
        <v>12703260</v>
      </c>
      <c r="AE312" s="96">
        <v>57</v>
      </c>
      <c r="AF312" s="96">
        <v>56</v>
      </c>
      <c r="AG312" s="63">
        <v>1</v>
      </c>
      <c r="AH312" s="97" t="s">
        <v>2699</v>
      </c>
      <c r="AI312" s="97" t="s">
        <v>2699</v>
      </c>
      <c r="AJ312" s="438" t="s">
        <v>5881</v>
      </c>
      <c r="AK312" s="16"/>
      <c r="AL312" s="407"/>
    </row>
    <row r="313" spans="1:38" s="404" customFormat="1" ht="25.5" customHeight="1">
      <c r="A313" s="535" t="s">
        <v>2458</v>
      </c>
      <c r="B313" s="37" t="s">
        <v>3174</v>
      </c>
      <c r="C313" s="92" t="s">
        <v>3918</v>
      </c>
      <c r="D313" s="26" t="s">
        <v>3743</v>
      </c>
      <c r="E313" s="96">
        <v>7450000</v>
      </c>
      <c r="F313" s="62">
        <v>12</v>
      </c>
      <c r="G313" s="30" t="s">
        <v>20</v>
      </c>
      <c r="H313" s="29">
        <v>38575</v>
      </c>
      <c r="I313" s="30">
        <v>472043000595</v>
      </c>
      <c r="J313" s="30">
        <v>1063546852</v>
      </c>
      <c r="K313" s="39">
        <v>42751</v>
      </c>
      <c r="L313" s="40">
        <v>10</v>
      </c>
      <c r="M313" s="95" t="s">
        <v>6142</v>
      </c>
      <c r="N313" s="405">
        <v>38225</v>
      </c>
      <c r="O313" s="62">
        <v>1</v>
      </c>
      <c r="P313" s="40"/>
      <c r="Q313" s="15"/>
      <c r="R313" s="95"/>
      <c r="S313" s="96"/>
      <c r="T313" s="29"/>
      <c r="U313" s="402"/>
      <c r="V313" s="402"/>
      <c r="W313" s="34">
        <v>2029</v>
      </c>
      <c r="X313" s="34">
        <v>20</v>
      </c>
      <c r="Y313" s="208" t="s">
        <v>5462</v>
      </c>
      <c r="Z313" s="208"/>
      <c r="AA313" s="96" t="s">
        <v>2464</v>
      </c>
      <c r="AB313" s="239">
        <v>4</v>
      </c>
      <c r="AC313" s="731">
        <v>21900000</v>
      </c>
      <c r="AD313" s="731">
        <v>21900000</v>
      </c>
      <c r="AE313" s="96">
        <v>50</v>
      </c>
      <c r="AF313" s="96">
        <v>48</v>
      </c>
      <c r="AG313" s="63"/>
      <c r="AH313" s="97" t="s">
        <v>8337</v>
      </c>
      <c r="AI313" s="97" t="s">
        <v>937</v>
      </c>
      <c r="AJ313" s="97"/>
      <c r="AK313" s="16"/>
      <c r="AL313" s="407"/>
    </row>
    <row r="314" spans="1:38" s="404" customFormat="1" ht="25.5" customHeight="1">
      <c r="A314" s="535" t="s">
        <v>2458</v>
      </c>
      <c r="B314" s="37" t="s">
        <v>3175</v>
      </c>
      <c r="C314" s="92" t="s">
        <v>3918</v>
      </c>
      <c r="D314" s="26" t="s">
        <v>1406</v>
      </c>
      <c r="E314" s="96">
        <v>6300000</v>
      </c>
      <c r="F314" s="62">
        <v>13</v>
      </c>
      <c r="G314" s="30">
        <v>472023000663</v>
      </c>
      <c r="H314" s="29">
        <v>39702</v>
      </c>
      <c r="I314" s="29"/>
      <c r="J314" s="30"/>
      <c r="K314" s="39">
        <v>41620</v>
      </c>
      <c r="L314" s="40"/>
      <c r="M314" s="95" t="s">
        <v>1405</v>
      </c>
      <c r="N314" s="405">
        <v>9355</v>
      </c>
      <c r="O314" s="62">
        <v>1</v>
      </c>
      <c r="P314" s="40"/>
      <c r="Q314" s="15"/>
      <c r="R314" s="95"/>
      <c r="S314" s="96"/>
      <c r="T314" s="29"/>
      <c r="U314" s="402"/>
      <c r="V314" s="402"/>
      <c r="W314" s="34">
        <v>2011</v>
      </c>
      <c r="X314" s="34">
        <v>20</v>
      </c>
      <c r="Y314" s="208"/>
      <c r="Z314" s="208"/>
      <c r="AA314" s="96" t="s">
        <v>1063</v>
      </c>
      <c r="AB314" s="236">
        <v>6</v>
      </c>
      <c r="AC314" s="731">
        <v>7300000</v>
      </c>
      <c r="AD314" s="731">
        <v>7300000</v>
      </c>
      <c r="AE314" s="96">
        <v>31</v>
      </c>
      <c r="AF314" s="96">
        <v>28</v>
      </c>
      <c r="AG314" s="63">
        <v>1</v>
      </c>
      <c r="AH314" s="97" t="s">
        <v>892</v>
      </c>
      <c r="AI314" s="97" t="s">
        <v>893</v>
      </c>
      <c r="AJ314" s="97"/>
      <c r="AK314" s="16"/>
      <c r="AL314" s="407"/>
    </row>
    <row r="315" spans="1:38" s="404" customFormat="1" ht="25.5" customHeight="1">
      <c r="A315" s="535" t="s">
        <v>2458</v>
      </c>
      <c r="B315" s="37" t="s">
        <v>3176</v>
      </c>
      <c r="C315" s="92" t="s">
        <v>3918</v>
      </c>
      <c r="D315" s="26" t="s">
        <v>1408</v>
      </c>
      <c r="E315" s="96">
        <v>20000000</v>
      </c>
      <c r="F315" s="62">
        <v>14</v>
      </c>
      <c r="G315" s="30">
        <v>472043000745</v>
      </c>
      <c r="H315" s="29">
        <v>40023</v>
      </c>
      <c r="I315" s="29"/>
      <c r="J315" s="30">
        <v>7665625262</v>
      </c>
      <c r="K315" s="39">
        <v>43347</v>
      </c>
      <c r="L315" s="40">
        <v>4</v>
      </c>
      <c r="M315" s="95" t="s">
        <v>1407</v>
      </c>
      <c r="N315" s="405">
        <v>20000</v>
      </c>
      <c r="O315" s="62">
        <v>1</v>
      </c>
      <c r="P315" s="40"/>
      <c r="Q315" s="15"/>
      <c r="R315" s="95"/>
      <c r="S315" s="96"/>
      <c r="T315" s="29"/>
      <c r="U315" s="402">
        <v>1</v>
      </c>
      <c r="V315" s="402">
        <v>2</v>
      </c>
      <c r="W315" s="34">
        <v>2029</v>
      </c>
      <c r="X315" s="34">
        <v>20</v>
      </c>
      <c r="Y315" s="208"/>
      <c r="Z315" s="208"/>
      <c r="AA315" s="96" t="s">
        <v>1056</v>
      </c>
      <c r="AB315" s="236">
        <v>8</v>
      </c>
      <c r="AC315" s="731">
        <v>40000000</v>
      </c>
      <c r="AD315" s="731">
        <v>40000000</v>
      </c>
      <c r="AE315" s="96">
        <v>25</v>
      </c>
      <c r="AF315" s="96">
        <v>25</v>
      </c>
      <c r="AG315" s="63"/>
      <c r="AH315" s="97" t="s">
        <v>939</v>
      </c>
      <c r="AI315" s="97" t="s">
        <v>940</v>
      </c>
      <c r="AJ315" s="97"/>
      <c r="AK315" s="16"/>
      <c r="AL315" s="407"/>
    </row>
    <row r="316" spans="1:38" s="404" customFormat="1" ht="25.5" customHeight="1">
      <c r="A316" s="535" t="s">
        <v>2458</v>
      </c>
      <c r="B316" s="37" t="s">
        <v>3515</v>
      </c>
      <c r="C316" s="92" t="s">
        <v>3918</v>
      </c>
      <c r="D316" s="26" t="s">
        <v>1410</v>
      </c>
      <c r="E316" s="96">
        <v>19100000</v>
      </c>
      <c r="F316" s="62">
        <v>15</v>
      </c>
      <c r="G316" s="30">
        <v>472031000842</v>
      </c>
      <c r="H316" s="29">
        <v>40477</v>
      </c>
      <c r="I316" s="29"/>
      <c r="J316" s="30">
        <v>9817207318</v>
      </c>
      <c r="K316" s="39">
        <v>43347</v>
      </c>
      <c r="L316" s="40">
        <v>12</v>
      </c>
      <c r="M316" s="95" t="s">
        <v>1409</v>
      </c>
      <c r="N316" s="405">
        <v>95600</v>
      </c>
      <c r="O316" s="62">
        <v>1</v>
      </c>
      <c r="P316" s="40"/>
      <c r="Q316" s="15"/>
      <c r="R316" s="95"/>
      <c r="S316" s="96"/>
      <c r="T316" s="29"/>
      <c r="U316" s="402"/>
      <c r="V316" s="402">
        <v>3</v>
      </c>
      <c r="W316" s="34">
        <v>2392</v>
      </c>
      <c r="X316" s="34">
        <v>23</v>
      </c>
      <c r="Y316" s="208" t="s">
        <v>5951</v>
      </c>
      <c r="Z316" s="208"/>
      <c r="AA316" s="96" t="s">
        <v>1024</v>
      </c>
      <c r="AB316" s="38">
        <v>5</v>
      </c>
      <c r="AC316" s="731">
        <v>46666667</v>
      </c>
      <c r="AD316" s="731">
        <v>46666667.049999997</v>
      </c>
      <c r="AE316" s="96">
        <v>616</v>
      </c>
      <c r="AF316" s="96">
        <v>601</v>
      </c>
      <c r="AG316" s="63"/>
      <c r="AH316" s="97" t="s">
        <v>2934</v>
      </c>
      <c r="AI316" s="97" t="s">
        <v>4549</v>
      </c>
      <c r="AJ316" s="97"/>
      <c r="AK316" s="16"/>
      <c r="AL316" s="407"/>
    </row>
    <row r="317" spans="1:38" s="404" customFormat="1" ht="25.5" customHeight="1">
      <c r="A317" s="535" t="s">
        <v>2458</v>
      </c>
      <c r="B317" s="37"/>
      <c r="C317" s="92" t="s">
        <v>3970</v>
      </c>
      <c r="D317" s="26" t="s">
        <v>1412</v>
      </c>
      <c r="E317" s="96"/>
      <c r="F317" s="62">
        <v>16</v>
      </c>
      <c r="G317" s="30">
        <v>47201200841</v>
      </c>
      <c r="H317" s="29">
        <v>40466</v>
      </c>
      <c r="I317" s="29"/>
      <c r="J317" s="30"/>
      <c r="K317" s="39" t="s">
        <v>879</v>
      </c>
      <c r="L317" s="40"/>
      <c r="M317" s="95" t="s">
        <v>1411</v>
      </c>
      <c r="N317" s="405">
        <v>14016</v>
      </c>
      <c r="O317" s="62">
        <v>1</v>
      </c>
      <c r="P317" s="40"/>
      <c r="Q317" s="15"/>
      <c r="R317" s="95"/>
      <c r="S317" s="96"/>
      <c r="T317" s="29"/>
      <c r="U317" s="402"/>
      <c r="V317" s="402"/>
      <c r="W317" s="34">
        <v>2029</v>
      </c>
      <c r="X317" s="34">
        <v>20</v>
      </c>
      <c r="Y317" s="208"/>
      <c r="Z317" s="208"/>
      <c r="AA317" s="96" t="s">
        <v>1030</v>
      </c>
      <c r="AB317" s="38">
        <v>7</v>
      </c>
      <c r="AC317" s="731">
        <v>6000000</v>
      </c>
      <c r="AD317" s="731">
        <v>0</v>
      </c>
      <c r="AE317" s="96">
        <v>0</v>
      </c>
      <c r="AF317" s="96">
        <v>0</v>
      </c>
      <c r="AG317" s="63"/>
      <c r="AH317" s="97"/>
      <c r="AI317" s="97"/>
      <c r="AJ317" s="97"/>
      <c r="AK317" s="16"/>
      <c r="AL317" s="407"/>
    </row>
    <row r="318" spans="1:38" s="404" customFormat="1" ht="25.5" customHeight="1">
      <c r="A318" s="535" t="s">
        <v>2458</v>
      </c>
      <c r="B318" s="37">
        <v>3603516329</v>
      </c>
      <c r="C318" s="92" t="s">
        <v>3918</v>
      </c>
      <c r="D318" s="26" t="s">
        <v>7075</v>
      </c>
      <c r="E318" s="96">
        <v>3600000</v>
      </c>
      <c r="F318" s="62">
        <v>17</v>
      </c>
      <c r="G318" s="30">
        <v>3208058052</v>
      </c>
      <c r="H318" s="29">
        <v>43083</v>
      </c>
      <c r="I318" s="29"/>
      <c r="J318" s="30"/>
      <c r="K318" s="39">
        <v>43264</v>
      </c>
      <c r="L318" s="40">
        <v>1</v>
      </c>
      <c r="M318" s="95" t="s">
        <v>7262</v>
      </c>
      <c r="N318" s="405">
        <v>40485</v>
      </c>
      <c r="O318" s="62">
        <v>1</v>
      </c>
      <c r="P318" s="40"/>
      <c r="Q318" s="15"/>
      <c r="R318" s="95">
        <v>50</v>
      </c>
      <c r="S318" s="96" t="s">
        <v>7076</v>
      </c>
      <c r="T318" s="29">
        <v>43141</v>
      </c>
      <c r="U318" s="402">
        <v>1</v>
      </c>
      <c r="V318" s="402">
        <v>3</v>
      </c>
      <c r="W318" s="34">
        <v>2029</v>
      </c>
      <c r="X318" s="34">
        <v>20</v>
      </c>
      <c r="Y318" s="208" t="s">
        <v>7077</v>
      </c>
      <c r="Z318" s="208" t="s">
        <v>7078</v>
      </c>
      <c r="AA318" s="96" t="s">
        <v>2461</v>
      </c>
      <c r="AB318" s="38">
        <v>6</v>
      </c>
      <c r="AC318" s="731">
        <v>6300000</v>
      </c>
      <c r="AD318" s="731">
        <v>6300000</v>
      </c>
      <c r="AE318" s="96">
        <v>11</v>
      </c>
      <c r="AF318" s="96">
        <v>9</v>
      </c>
      <c r="AG318" s="63">
        <v>1</v>
      </c>
      <c r="AH318" s="97" t="s">
        <v>7273</v>
      </c>
      <c r="AI318" s="97" t="s">
        <v>7263</v>
      </c>
      <c r="AJ318" s="97"/>
      <c r="AK318" s="16"/>
      <c r="AL318" s="407"/>
    </row>
    <row r="319" spans="1:38" s="404" customFormat="1" ht="25.5" customHeight="1">
      <c r="A319" s="535" t="s">
        <v>2458</v>
      </c>
      <c r="B319" s="37"/>
      <c r="C319" s="92" t="s">
        <v>3918</v>
      </c>
      <c r="D319" s="26" t="s">
        <v>7994</v>
      </c>
      <c r="E319" s="96">
        <v>2900314</v>
      </c>
      <c r="F319" s="62">
        <v>18</v>
      </c>
      <c r="G319" s="30">
        <v>47212000517</v>
      </c>
      <c r="H319" s="29">
        <v>39622</v>
      </c>
      <c r="I319" s="29"/>
      <c r="J319" s="30">
        <v>5737541181</v>
      </c>
      <c r="K319" s="39">
        <v>43410</v>
      </c>
      <c r="L319" s="40">
        <v>3</v>
      </c>
      <c r="M319" s="95" t="s">
        <v>7995</v>
      </c>
      <c r="N319" s="405">
        <v>12270</v>
      </c>
      <c r="O319" s="62">
        <v>1</v>
      </c>
      <c r="P319" s="40"/>
      <c r="Q319" s="15"/>
      <c r="R319" s="95"/>
      <c r="S319" s="96"/>
      <c r="T319" s="29"/>
      <c r="U319" s="402"/>
      <c r="V319" s="402"/>
      <c r="W319" s="34">
        <v>4661</v>
      </c>
      <c r="X319" s="34" t="str">
        <f>LEFT($E$11:$E$631,2)</f>
        <v>29</v>
      </c>
      <c r="Y319" s="208"/>
      <c r="Z319" s="208"/>
      <c r="AA319" s="96" t="s">
        <v>2465</v>
      </c>
      <c r="AB319" s="38">
        <v>10</v>
      </c>
      <c r="AC319" s="731">
        <v>5830314</v>
      </c>
      <c r="AD319" s="731">
        <v>0</v>
      </c>
      <c r="AE319" s="96"/>
      <c r="AF319" s="96"/>
      <c r="AG319" s="63"/>
      <c r="AH319" s="759" t="s">
        <v>7997</v>
      </c>
      <c r="AI319" s="97"/>
      <c r="AJ319" s="97"/>
      <c r="AK319" s="16" t="s">
        <v>7996</v>
      </c>
      <c r="AL319" s="407"/>
    </row>
    <row r="320" spans="1:38" s="404" customFormat="1" ht="25.5" customHeight="1">
      <c r="A320" s="535"/>
      <c r="B320" s="37" t="s">
        <v>6961</v>
      </c>
      <c r="C320" s="92"/>
      <c r="D320" s="26" t="s">
        <v>6962</v>
      </c>
      <c r="E320" s="96"/>
      <c r="F320" s="62"/>
      <c r="G320" s="30"/>
      <c r="H320" s="29"/>
      <c r="I320" s="29"/>
      <c r="J320" s="30"/>
      <c r="K320" s="39"/>
      <c r="L320" s="40"/>
      <c r="M320" s="212" t="s">
        <v>6963</v>
      </c>
      <c r="N320" s="405"/>
      <c r="O320" s="62"/>
      <c r="P320" s="40"/>
      <c r="Q320" s="15"/>
      <c r="R320" s="95"/>
      <c r="S320" s="96"/>
      <c r="T320" s="29"/>
      <c r="U320" s="402"/>
      <c r="V320" s="402"/>
      <c r="W320" s="34"/>
      <c r="X320" s="34"/>
      <c r="Y320" s="208"/>
      <c r="Z320" s="208"/>
      <c r="AA320" s="96"/>
      <c r="AB320" s="38"/>
      <c r="AC320" s="731">
        <v>0</v>
      </c>
      <c r="AD320" s="731">
        <v>0</v>
      </c>
      <c r="AE320" s="96"/>
      <c r="AF320" s="96"/>
      <c r="AG320" s="63"/>
      <c r="AH320" s="97"/>
      <c r="AI320" s="97"/>
      <c r="AJ320" s="97"/>
      <c r="AK320" s="16"/>
      <c r="AL320" s="407"/>
    </row>
    <row r="321" spans="1:38" s="404" customFormat="1" ht="25.5" customHeight="1">
      <c r="A321" s="535"/>
      <c r="B321" s="37"/>
      <c r="C321" s="92"/>
      <c r="D321" s="26"/>
      <c r="E321" s="96"/>
      <c r="F321" s="62"/>
      <c r="G321" s="30"/>
      <c r="H321" s="29"/>
      <c r="I321" s="29"/>
      <c r="J321" s="30"/>
      <c r="K321" s="39"/>
      <c r="L321" s="40"/>
      <c r="M321" s="95"/>
      <c r="N321" s="405"/>
      <c r="O321" s="62"/>
      <c r="P321" s="40"/>
      <c r="Q321" s="15"/>
      <c r="R321" s="95"/>
      <c r="S321" s="96"/>
      <c r="T321" s="29"/>
      <c r="U321" s="402"/>
      <c r="V321" s="402"/>
      <c r="W321" s="34"/>
      <c r="X321" s="34"/>
      <c r="Y321" s="208"/>
      <c r="Z321" s="208"/>
      <c r="AA321" s="96"/>
      <c r="AB321" s="241"/>
      <c r="AC321" s="731">
        <v>0</v>
      </c>
      <c r="AD321" s="731">
        <v>0</v>
      </c>
      <c r="AE321" s="96"/>
      <c r="AF321" s="96"/>
      <c r="AG321" s="63"/>
      <c r="AH321" s="97"/>
      <c r="AI321" s="97"/>
      <c r="AJ321" s="97"/>
      <c r="AK321" s="16"/>
      <c r="AL321" s="407"/>
    </row>
    <row r="322" spans="1:38" s="404" customFormat="1" ht="25.5" customHeight="1">
      <c r="A322" s="535"/>
      <c r="B322" s="37"/>
      <c r="C322" s="92"/>
      <c r="D322" s="26" t="s">
        <v>1414</v>
      </c>
      <c r="E322" s="96"/>
      <c r="F322" s="62"/>
      <c r="G322" s="30"/>
      <c r="H322" s="29"/>
      <c r="I322" s="29"/>
      <c r="J322" s="30"/>
      <c r="K322" s="39" t="s">
        <v>879</v>
      </c>
      <c r="L322" s="40"/>
      <c r="M322" s="95" t="s">
        <v>1413</v>
      </c>
      <c r="N322" s="405"/>
      <c r="O322" s="62"/>
      <c r="P322" s="40"/>
      <c r="Q322" s="15"/>
      <c r="R322" s="95"/>
      <c r="S322" s="96"/>
      <c r="T322" s="29"/>
      <c r="U322" s="402"/>
      <c r="V322" s="402"/>
      <c r="W322" s="34"/>
      <c r="X322" s="34"/>
      <c r="Y322" s="208"/>
      <c r="Z322" s="208"/>
      <c r="AA322" s="96" t="s">
        <v>1415</v>
      </c>
      <c r="AB322" s="239"/>
      <c r="AC322" s="731">
        <v>0</v>
      </c>
      <c r="AD322" s="731">
        <v>0</v>
      </c>
      <c r="AE322" s="96"/>
      <c r="AF322" s="96"/>
      <c r="AG322" s="63"/>
      <c r="AH322" s="97" t="s">
        <v>281</v>
      </c>
      <c r="AI322" s="97"/>
      <c r="AJ322" s="97"/>
      <c r="AK322" s="16"/>
      <c r="AL322" s="407"/>
    </row>
    <row r="323" spans="1:38" s="404" customFormat="1" ht="25.5" customHeight="1">
      <c r="A323" s="535"/>
      <c r="B323" s="37"/>
      <c r="C323" s="92"/>
      <c r="D323" s="26"/>
      <c r="E323" s="96"/>
      <c r="F323" s="62"/>
      <c r="G323" s="30"/>
      <c r="H323" s="29"/>
      <c r="I323" s="29"/>
      <c r="J323" s="30"/>
      <c r="K323" s="39" t="s">
        <v>879</v>
      </c>
      <c r="L323" s="40"/>
      <c r="M323" s="95" t="s">
        <v>2661</v>
      </c>
      <c r="N323" s="405"/>
      <c r="O323" s="62"/>
      <c r="P323" s="40"/>
      <c r="Q323" s="15"/>
      <c r="R323" s="95"/>
      <c r="S323" s="96"/>
      <c r="T323" s="29"/>
      <c r="U323" s="402"/>
      <c r="V323" s="402"/>
      <c r="W323" s="34"/>
      <c r="X323" s="34"/>
      <c r="Y323" s="208"/>
      <c r="Z323" s="208"/>
      <c r="AA323" s="96"/>
      <c r="AB323" s="239"/>
      <c r="AC323" s="731">
        <v>0</v>
      </c>
      <c r="AD323" s="731">
        <v>0</v>
      </c>
      <c r="AE323" s="96"/>
      <c r="AF323" s="96"/>
      <c r="AG323" s="63"/>
      <c r="AH323" s="97"/>
      <c r="AI323" s="97"/>
      <c r="AJ323" s="97"/>
      <c r="AK323" s="16"/>
      <c r="AL323" s="407"/>
    </row>
    <row r="324" spans="1:38" s="404" customFormat="1" ht="25.5" customHeight="1">
      <c r="A324" s="535"/>
      <c r="B324" s="37"/>
      <c r="C324" s="92"/>
      <c r="D324" s="26"/>
      <c r="E324" s="96"/>
      <c r="F324" s="62"/>
      <c r="G324" s="30"/>
      <c r="H324" s="29"/>
      <c r="I324" s="29"/>
      <c r="J324" s="30"/>
      <c r="K324" s="39" t="s">
        <v>879</v>
      </c>
      <c r="L324" s="40"/>
      <c r="M324" s="95"/>
      <c r="N324" s="405"/>
      <c r="O324" s="62"/>
      <c r="P324" s="40"/>
      <c r="Q324" s="15"/>
      <c r="R324" s="95"/>
      <c r="S324" s="96"/>
      <c r="T324" s="29"/>
      <c r="U324" s="402"/>
      <c r="V324" s="402"/>
      <c r="W324" s="34"/>
      <c r="X324" s="34"/>
      <c r="Y324" s="208"/>
      <c r="Z324" s="208"/>
      <c r="AA324" s="96"/>
      <c r="AB324" s="239"/>
      <c r="AC324" s="731">
        <v>0</v>
      </c>
      <c r="AD324" s="731">
        <v>0</v>
      </c>
      <c r="AE324" s="96"/>
      <c r="AF324" s="96"/>
      <c r="AG324" s="63"/>
      <c r="AH324" s="97"/>
      <c r="AI324" s="97"/>
      <c r="AJ324" s="97"/>
      <c r="AK324" s="16"/>
      <c r="AL324" s="407"/>
    </row>
    <row r="325" spans="1:38" s="404" customFormat="1" ht="25.5" customHeight="1">
      <c r="A325" s="535"/>
      <c r="B325" s="37"/>
      <c r="C325" s="92"/>
      <c r="D325" s="26"/>
      <c r="E325" s="96"/>
      <c r="F325" s="62"/>
      <c r="G325" s="30"/>
      <c r="H325" s="29"/>
      <c r="I325" s="29"/>
      <c r="J325" s="30"/>
      <c r="K325" s="39" t="s">
        <v>879</v>
      </c>
      <c r="L325" s="40"/>
      <c r="M325" s="95"/>
      <c r="N325" s="405"/>
      <c r="O325" s="62"/>
      <c r="P325" s="40"/>
      <c r="Q325" s="15"/>
      <c r="R325" s="95"/>
      <c r="S325" s="96"/>
      <c r="T325" s="29"/>
      <c r="U325" s="402"/>
      <c r="V325" s="402"/>
      <c r="W325" s="34"/>
      <c r="X325" s="34"/>
      <c r="Y325" s="208"/>
      <c r="Z325" s="208"/>
      <c r="AA325" s="96"/>
      <c r="AB325" s="239"/>
      <c r="AC325" s="731">
        <v>0</v>
      </c>
      <c r="AD325" s="731">
        <v>0</v>
      </c>
      <c r="AE325" s="96"/>
      <c r="AF325" s="96"/>
      <c r="AG325" s="63"/>
      <c r="AH325" s="97"/>
      <c r="AI325" s="97"/>
      <c r="AJ325" s="97"/>
      <c r="AK325" s="16"/>
      <c r="AL325" s="407"/>
    </row>
    <row r="326" spans="1:38" s="404" customFormat="1" ht="25.5" customHeight="1">
      <c r="A326" s="535"/>
      <c r="B326" s="37"/>
      <c r="C326" s="92"/>
      <c r="D326" s="26"/>
      <c r="E326" s="96"/>
      <c r="F326" s="62"/>
      <c r="G326" s="30"/>
      <c r="H326" s="29"/>
      <c r="I326" s="29"/>
      <c r="J326" s="30"/>
      <c r="K326" s="39" t="s">
        <v>879</v>
      </c>
      <c r="L326" s="40"/>
      <c r="M326" s="95"/>
      <c r="N326" s="405"/>
      <c r="O326" s="62"/>
      <c r="P326" s="40"/>
      <c r="Q326" s="15"/>
      <c r="R326" s="95"/>
      <c r="S326" s="96"/>
      <c r="T326" s="29"/>
      <c r="U326" s="402"/>
      <c r="V326" s="402"/>
      <c r="W326" s="34"/>
      <c r="X326" s="34"/>
      <c r="Y326" s="208"/>
      <c r="Z326" s="208"/>
      <c r="AA326" s="96"/>
      <c r="AB326" s="239"/>
      <c r="AC326" s="731">
        <v>0</v>
      </c>
      <c r="AD326" s="731">
        <v>0</v>
      </c>
      <c r="AE326" s="96"/>
      <c r="AF326" s="96"/>
      <c r="AG326" s="63"/>
      <c r="AH326" s="97"/>
      <c r="AI326" s="97"/>
      <c r="AJ326" s="97"/>
      <c r="AK326" s="16"/>
      <c r="AL326" s="407"/>
    </row>
    <row r="327" spans="1:38" s="404" customFormat="1" ht="25.5" customHeight="1">
      <c r="A327" s="535"/>
      <c r="B327" s="37"/>
      <c r="C327" s="92"/>
      <c r="D327" s="26"/>
      <c r="E327" s="96"/>
      <c r="F327" s="62"/>
      <c r="G327" s="30"/>
      <c r="H327" s="29"/>
      <c r="I327" s="29"/>
      <c r="J327" s="30"/>
      <c r="K327" s="39" t="s">
        <v>879</v>
      </c>
      <c r="L327" s="40"/>
      <c r="M327" s="95"/>
      <c r="N327" s="405"/>
      <c r="O327" s="62"/>
      <c r="P327" s="40"/>
      <c r="Q327" s="15"/>
      <c r="R327" s="95"/>
      <c r="S327" s="96"/>
      <c r="T327" s="29"/>
      <c r="U327" s="402"/>
      <c r="V327" s="402"/>
      <c r="W327" s="34"/>
      <c r="X327" s="34"/>
      <c r="Y327" s="208"/>
      <c r="Z327" s="208"/>
      <c r="AA327" s="96"/>
      <c r="AB327" s="239"/>
      <c r="AC327" s="731">
        <v>0</v>
      </c>
      <c r="AD327" s="731">
        <v>0</v>
      </c>
      <c r="AE327" s="96"/>
      <c r="AF327" s="96"/>
      <c r="AG327" s="63"/>
      <c r="AH327" s="97"/>
      <c r="AI327" s="97"/>
      <c r="AJ327" s="97"/>
      <c r="AK327" s="16"/>
      <c r="AL327" s="407"/>
    </row>
    <row r="328" spans="1:38" s="404" customFormat="1" ht="25.5" customHeight="1">
      <c r="A328" s="535"/>
      <c r="B328" s="37"/>
      <c r="C328" s="92"/>
      <c r="D328" s="26"/>
      <c r="E328" s="96"/>
      <c r="F328" s="62"/>
      <c r="G328" s="30"/>
      <c r="H328" s="29"/>
      <c r="I328" s="29"/>
      <c r="J328" s="30"/>
      <c r="K328" s="39" t="s">
        <v>879</v>
      </c>
      <c r="L328" s="40"/>
      <c r="M328" s="95"/>
      <c r="N328" s="405"/>
      <c r="O328" s="62"/>
      <c r="P328" s="40"/>
      <c r="Q328" s="15"/>
      <c r="R328" s="95"/>
      <c r="S328" s="96"/>
      <c r="T328" s="29"/>
      <c r="U328" s="402"/>
      <c r="V328" s="402"/>
      <c r="W328" s="34"/>
      <c r="X328" s="34"/>
      <c r="Y328" s="208"/>
      <c r="Z328" s="208"/>
      <c r="AA328" s="96"/>
      <c r="AB328" s="239"/>
      <c r="AC328" s="731">
        <v>0</v>
      </c>
      <c r="AD328" s="731">
        <v>0</v>
      </c>
      <c r="AE328" s="96"/>
      <c r="AF328" s="96"/>
      <c r="AG328" s="63"/>
      <c r="AH328" s="97"/>
      <c r="AI328" s="97"/>
      <c r="AJ328" s="97"/>
      <c r="AK328" s="16"/>
      <c r="AL328" s="407"/>
    </row>
    <row r="329" spans="1:38" s="404" customFormat="1" ht="25.5" customHeight="1">
      <c r="A329" s="535"/>
      <c r="B329" s="37"/>
      <c r="C329" s="92"/>
      <c r="D329" s="26"/>
      <c r="E329" s="96"/>
      <c r="F329" s="62"/>
      <c r="G329" s="30"/>
      <c r="H329" s="29"/>
      <c r="I329" s="29"/>
      <c r="J329" s="30"/>
      <c r="K329" s="39" t="s">
        <v>879</v>
      </c>
      <c r="L329" s="40"/>
      <c r="M329" s="95"/>
      <c r="N329" s="405"/>
      <c r="O329" s="62"/>
      <c r="P329" s="40"/>
      <c r="Q329" s="15"/>
      <c r="R329" s="95"/>
      <c r="S329" s="96"/>
      <c r="T329" s="29"/>
      <c r="U329" s="402"/>
      <c r="V329" s="402"/>
      <c r="W329" s="34"/>
      <c r="X329" s="34"/>
      <c r="Y329" s="208"/>
      <c r="Z329" s="208"/>
      <c r="AA329" s="96"/>
      <c r="AB329" s="239"/>
      <c r="AC329" s="731">
        <v>0</v>
      </c>
      <c r="AD329" s="731">
        <v>0</v>
      </c>
      <c r="AE329" s="96"/>
      <c r="AF329" s="96"/>
      <c r="AG329" s="63"/>
      <c r="AH329" s="97"/>
      <c r="AI329" s="97"/>
      <c r="AJ329" s="97"/>
      <c r="AK329" s="16"/>
      <c r="AL329" s="407"/>
    </row>
    <row r="330" spans="1:38" s="404" customFormat="1" ht="25.5" customHeight="1">
      <c r="A330" s="535"/>
      <c r="B330" s="37"/>
      <c r="C330" s="92"/>
      <c r="D330" s="26"/>
      <c r="E330" s="96"/>
      <c r="F330" s="62"/>
      <c r="G330" s="30"/>
      <c r="H330" s="29"/>
      <c r="I330" s="29"/>
      <c r="J330" s="30"/>
      <c r="K330" s="39" t="s">
        <v>879</v>
      </c>
      <c r="L330" s="40"/>
      <c r="M330" s="95"/>
      <c r="N330" s="405"/>
      <c r="O330" s="62"/>
      <c r="P330" s="40"/>
      <c r="Q330" s="15"/>
      <c r="R330" s="95"/>
      <c r="S330" s="96"/>
      <c r="T330" s="29"/>
      <c r="U330" s="402"/>
      <c r="V330" s="402"/>
      <c r="W330" s="34"/>
      <c r="X330" s="34"/>
      <c r="Y330" s="208"/>
      <c r="Z330" s="208"/>
      <c r="AA330" s="96"/>
      <c r="AB330" s="241"/>
      <c r="AC330" s="731">
        <v>0</v>
      </c>
      <c r="AD330" s="731">
        <v>0</v>
      </c>
      <c r="AE330" s="96"/>
      <c r="AF330" s="96"/>
      <c r="AG330" s="63"/>
      <c r="AH330" s="97"/>
      <c r="AI330" s="97"/>
      <c r="AJ330" s="97"/>
      <c r="AK330" s="16"/>
      <c r="AL330" s="407"/>
    </row>
    <row r="331" spans="1:38" s="35" customFormat="1" ht="25.5" customHeight="1">
      <c r="A331" s="45" t="s">
        <v>447</v>
      </c>
      <c r="B331" s="53"/>
      <c r="C331" s="73"/>
      <c r="D331" s="74"/>
      <c r="E331" s="53">
        <f>SUBTOTAL(9,E301:E330)</f>
        <v>242215893</v>
      </c>
      <c r="F331" s="53">
        <f>COUNT(F302:F330)</f>
        <v>18</v>
      </c>
      <c r="G331" s="49"/>
      <c r="H331" s="52"/>
      <c r="I331" s="52"/>
      <c r="J331" s="49"/>
      <c r="K331" s="75"/>
      <c r="L331" s="50"/>
      <c r="M331" s="56" t="s">
        <v>1416</v>
      </c>
      <c r="N331" s="56">
        <f>SUBTOTAL(9,N302:N330)</f>
        <v>1025814.3</v>
      </c>
      <c r="O331" s="57"/>
      <c r="P331" s="76"/>
      <c r="Q331" s="77"/>
      <c r="R331" s="78"/>
      <c r="S331" s="79"/>
      <c r="T331" s="52"/>
      <c r="U331" s="80"/>
      <c r="V331" s="80"/>
      <c r="W331" s="81"/>
      <c r="X331" s="81"/>
      <c r="Y331" s="82"/>
      <c r="Z331" s="82"/>
      <c r="AA331" s="72"/>
      <c r="AB331" s="83"/>
      <c r="AC331" s="732">
        <v>623801908</v>
      </c>
      <c r="AD331" s="732">
        <v>599531594.42999995</v>
      </c>
      <c r="AE331" s="53">
        <f t="shared" ref="AE331:AG331" si="3">SUBTOTAL(9,AE301:AE330)</f>
        <v>3057</v>
      </c>
      <c r="AF331" s="53">
        <f t="shared" si="3"/>
        <v>2983</v>
      </c>
      <c r="AG331" s="53">
        <f t="shared" si="3"/>
        <v>9</v>
      </c>
      <c r="AH331" s="59"/>
      <c r="AI331" s="59"/>
      <c r="AJ331" s="59"/>
      <c r="AK331" s="54"/>
      <c r="AL331" s="84"/>
    </row>
    <row r="332" spans="1:38" s="35" customFormat="1" ht="25.5" customHeight="1">
      <c r="A332" s="89"/>
      <c r="B332" s="53"/>
      <c r="C332" s="73"/>
      <c r="D332" s="74"/>
      <c r="E332" s="72"/>
      <c r="F332" s="56"/>
      <c r="G332" s="49"/>
      <c r="H332" s="52"/>
      <c r="I332" s="52"/>
      <c r="J332" s="49"/>
      <c r="K332" s="75"/>
      <c r="L332" s="50"/>
      <c r="M332" s="469" t="s">
        <v>1417</v>
      </c>
      <c r="N332" s="90"/>
      <c r="O332" s="57"/>
      <c r="P332" s="76"/>
      <c r="Q332" s="77"/>
      <c r="R332" s="78"/>
      <c r="S332" s="79"/>
      <c r="T332" s="52"/>
      <c r="U332" s="80"/>
      <c r="V332" s="80"/>
      <c r="W332" s="81"/>
      <c r="X332" s="81"/>
      <c r="Y332" s="82"/>
      <c r="Z332" s="82"/>
      <c r="AA332" s="72"/>
      <c r="AB332" s="83"/>
      <c r="AC332" s="732"/>
      <c r="AD332" s="732"/>
      <c r="AE332" s="53"/>
      <c r="AF332" s="53"/>
      <c r="AG332" s="72"/>
      <c r="AH332" s="59"/>
      <c r="AI332" s="59"/>
      <c r="AJ332" s="59"/>
      <c r="AK332" s="60"/>
      <c r="AL332" s="470"/>
    </row>
    <row r="333" spans="1:38" s="404" customFormat="1" ht="25.5" customHeight="1">
      <c r="A333" s="535" t="s">
        <v>649</v>
      </c>
      <c r="B333" s="461"/>
      <c r="C333" s="462" t="s">
        <v>3901</v>
      </c>
      <c r="D333" s="451" t="s">
        <v>1419</v>
      </c>
      <c r="E333" s="96">
        <v>400000</v>
      </c>
      <c r="F333" s="62">
        <v>1</v>
      </c>
      <c r="G333" s="479">
        <v>47212000796</v>
      </c>
      <c r="H333" s="453">
        <v>40253</v>
      </c>
      <c r="I333" s="479"/>
      <c r="J333" s="479"/>
      <c r="K333" s="463" t="s">
        <v>879</v>
      </c>
      <c r="L333" s="454"/>
      <c r="M333" s="450" t="s">
        <v>1418</v>
      </c>
      <c r="N333" s="503">
        <v>6060</v>
      </c>
      <c r="O333" s="62">
        <v>1</v>
      </c>
      <c r="P333" s="454"/>
      <c r="Q333" s="43"/>
      <c r="R333" s="95"/>
      <c r="S333" s="95"/>
      <c r="T333" s="453"/>
      <c r="U333" s="505"/>
      <c r="V333" s="505"/>
      <c r="W333" s="458">
        <v>2930</v>
      </c>
      <c r="X333" s="34">
        <v>29</v>
      </c>
      <c r="Y333" s="208"/>
      <c r="Z333" s="208"/>
      <c r="AA333" s="450" t="s">
        <v>1420</v>
      </c>
      <c r="AB333" s="472">
        <v>5</v>
      </c>
      <c r="AC333" s="731">
        <v>3000000</v>
      </c>
      <c r="AD333" s="731">
        <v>1000000</v>
      </c>
      <c r="AE333" s="96">
        <v>0</v>
      </c>
      <c r="AF333" s="96">
        <v>0</v>
      </c>
      <c r="AG333" s="63"/>
      <c r="AH333" s="97" t="s">
        <v>4991</v>
      </c>
      <c r="AI333" s="97"/>
      <c r="AJ333" s="97"/>
      <c r="AK333" s="201"/>
      <c r="AL333" s="554"/>
    </row>
    <row r="334" spans="1:38" s="404" customFormat="1" ht="25.5" customHeight="1">
      <c r="A334" s="535" t="s">
        <v>649</v>
      </c>
      <c r="B334" s="461" t="s">
        <v>3177</v>
      </c>
      <c r="C334" s="462" t="s">
        <v>3901</v>
      </c>
      <c r="D334" s="451" t="s">
        <v>1422</v>
      </c>
      <c r="E334" s="96">
        <v>1287130</v>
      </c>
      <c r="F334" s="62">
        <v>2</v>
      </c>
      <c r="G334" s="479" t="s">
        <v>444</v>
      </c>
      <c r="H334" s="453">
        <v>34677</v>
      </c>
      <c r="I334" s="30">
        <v>472023000505</v>
      </c>
      <c r="J334" s="30"/>
      <c r="K334" s="463">
        <v>40427</v>
      </c>
      <c r="L334" s="454"/>
      <c r="M334" s="450" t="s">
        <v>1421</v>
      </c>
      <c r="N334" s="503">
        <v>1800</v>
      </c>
      <c r="O334" s="62">
        <v>1</v>
      </c>
      <c r="P334" s="454"/>
      <c r="Q334" s="43"/>
      <c r="R334" s="95"/>
      <c r="S334" s="95"/>
      <c r="T334" s="453"/>
      <c r="U334" s="505"/>
      <c r="V334" s="505"/>
      <c r="W334" s="458">
        <v>2930</v>
      </c>
      <c r="X334" s="34">
        <v>29</v>
      </c>
      <c r="Y334" s="208"/>
      <c r="Z334" s="208"/>
      <c r="AA334" s="450" t="s">
        <v>1420</v>
      </c>
      <c r="AB334" s="472">
        <v>5</v>
      </c>
      <c r="AC334" s="731">
        <v>4000000</v>
      </c>
      <c r="AD334" s="731">
        <v>4000000</v>
      </c>
      <c r="AE334" s="96">
        <v>123</v>
      </c>
      <c r="AF334" s="96">
        <v>118</v>
      </c>
      <c r="AG334" s="63">
        <v>1</v>
      </c>
      <c r="AH334" s="97" t="s">
        <v>2662</v>
      </c>
      <c r="AI334" s="97" t="s">
        <v>4575</v>
      </c>
      <c r="AJ334" s="438" t="s">
        <v>5988</v>
      </c>
      <c r="AK334" s="201"/>
      <c r="AL334" s="554"/>
    </row>
    <row r="335" spans="1:38" s="404" customFormat="1" ht="25.5" customHeight="1">
      <c r="A335" s="535" t="s">
        <v>649</v>
      </c>
      <c r="B335" s="461" t="s">
        <v>3178</v>
      </c>
      <c r="C335" s="462" t="s">
        <v>3901</v>
      </c>
      <c r="D335" s="451" t="s">
        <v>1424</v>
      </c>
      <c r="E335" s="96">
        <v>4000000</v>
      </c>
      <c r="F335" s="62">
        <v>3</v>
      </c>
      <c r="G335" s="479" t="s">
        <v>551</v>
      </c>
      <c r="H335" s="453">
        <v>34677</v>
      </c>
      <c r="I335" s="30">
        <v>472023000076</v>
      </c>
      <c r="J335" s="30"/>
      <c r="K335" s="463">
        <v>40835</v>
      </c>
      <c r="L335" s="454"/>
      <c r="M335" s="450" t="s">
        <v>1423</v>
      </c>
      <c r="N335" s="503">
        <v>21505</v>
      </c>
      <c r="O335" s="62">
        <v>1</v>
      </c>
      <c r="P335" s="454"/>
      <c r="Q335" s="43"/>
      <c r="R335" s="95"/>
      <c r="S335" s="95"/>
      <c r="T335" s="453" t="s">
        <v>2296</v>
      </c>
      <c r="U335" s="505"/>
      <c r="V335" s="505">
        <v>3</v>
      </c>
      <c r="W335" s="458">
        <v>2930</v>
      </c>
      <c r="X335" s="34">
        <v>29</v>
      </c>
      <c r="Y335" s="208"/>
      <c r="Z335" s="208"/>
      <c r="AA335" s="450" t="s">
        <v>1420</v>
      </c>
      <c r="AB335" s="472">
        <v>5</v>
      </c>
      <c r="AC335" s="731">
        <v>12000000</v>
      </c>
      <c r="AD335" s="731">
        <v>12000000</v>
      </c>
      <c r="AE335" s="96">
        <v>319</v>
      </c>
      <c r="AF335" s="96">
        <v>317</v>
      </c>
      <c r="AG335" s="63"/>
      <c r="AH335" s="97" t="s">
        <v>734</v>
      </c>
      <c r="AI335" s="97" t="s">
        <v>495</v>
      </c>
      <c r="AJ335" s="438" t="s">
        <v>5834</v>
      </c>
      <c r="AK335" s="201"/>
      <c r="AL335" s="554"/>
    </row>
    <row r="336" spans="1:38" s="404" customFormat="1" ht="25.5" customHeight="1">
      <c r="A336" s="535" t="s">
        <v>649</v>
      </c>
      <c r="B336" s="461" t="s">
        <v>3179</v>
      </c>
      <c r="C336" s="462" t="s">
        <v>3901</v>
      </c>
      <c r="D336" s="451" t="s">
        <v>1426</v>
      </c>
      <c r="E336" s="96">
        <v>4401124</v>
      </c>
      <c r="F336" s="62">
        <v>4</v>
      </c>
      <c r="G336" s="479" t="s">
        <v>709</v>
      </c>
      <c r="H336" s="453">
        <v>34677</v>
      </c>
      <c r="I336" s="30">
        <v>472023000609</v>
      </c>
      <c r="J336" s="30">
        <v>7627059724</v>
      </c>
      <c r="K336" s="463">
        <v>43369</v>
      </c>
      <c r="L336" s="454">
        <v>2</v>
      </c>
      <c r="M336" s="450" t="s">
        <v>1425</v>
      </c>
      <c r="N336" s="503">
        <v>10200</v>
      </c>
      <c r="O336" s="62">
        <v>1</v>
      </c>
      <c r="P336" s="454"/>
      <c r="Q336" s="755" t="s">
        <v>7900</v>
      </c>
      <c r="R336" s="95"/>
      <c r="S336" s="95"/>
      <c r="T336" s="453"/>
      <c r="U336" s="505"/>
      <c r="V336" s="505"/>
      <c r="W336" s="458">
        <v>2930</v>
      </c>
      <c r="X336" s="34">
        <v>29</v>
      </c>
      <c r="Y336" s="208"/>
      <c r="Z336" s="208"/>
      <c r="AA336" s="450" t="s">
        <v>1420</v>
      </c>
      <c r="AB336" s="472">
        <v>5</v>
      </c>
      <c r="AC336" s="731">
        <v>13200000</v>
      </c>
      <c r="AD336" s="731">
        <v>13200000</v>
      </c>
      <c r="AE336" s="96">
        <v>261</v>
      </c>
      <c r="AF336" s="96">
        <v>257</v>
      </c>
      <c r="AG336" s="63"/>
      <c r="AH336" s="97" t="s">
        <v>4436</v>
      </c>
      <c r="AI336" s="97" t="s">
        <v>4437</v>
      </c>
      <c r="AJ336" s="97"/>
      <c r="AK336" s="201"/>
      <c r="AL336" s="554"/>
    </row>
    <row r="337" spans="1:38" s="404" customFormat="1" ht="25.5" customHeight="1">
      <c r="A337" s="535" t="s">
        <v>649</v>
      </c>
      <c r="B337" s="461" t="s">
        <v>3180</v>
      </c>
      <c r="C337" s="462" t="s">
        <v>3901</v>
      </c>
      <c r="D337" s="456" t="s">
        <v>7413</v>
      </c>
      <c r="E337" s="96">
        <v>20240000</v>
      </c>
      <c r="F337" s="62">
        <v>5</v>
      </c>
      <c r="G337" s="479" t="s">
        <v>494</v>
      </c>
      <c r="H337" s="453">
        <v>34677</v>
      </c>
      <c r="I337" s="30">
        <v>472033000194</v>
      </c>
      <c r="J337" s="30">
        <v>2164241462</v>
      </c>
      <c r="K337" s="463">
        <v>43616</v>
      </c>
      <c r="L337" s="454">
        <v>15</v>
      </c>
      <c r="M337" s="450" t="s">
        <v>1427</v>
      </c>
      <c r="N337" s="503">
        <v>145750</v>
      </c>
      <c r="O337" s="62">
        <v>1</v>
      </c>
      <c r="P337" s="454"/>
      <c r="Q337" s="43"/>
      <c r="R337" s="95"/>
      <c r="S337" s="95"/>
      <c r="T337" s="453" t="s">
        <v>2314</v>
      </c>
      <c r="U337" s="505"/>
      <c r="V337" s="505">
        <v>3</v>
      </c>
      <c r="W337" s="458">
        <v>2930</v>
      </c>
      <c r="X337" s="34">
        <v>29</v>
      </c>
      <c r="Y337" s="208" t="s">
        <v>6124</v>
      </c>
      <c r="Z337" s="208"/>
      <c r="AA337" s="450" t="s">
        <v>1420</v>
      </c>
      <c r="AB337" s="472">
        <v>5</v>
      </c>
      <c r="AC337" s="731">
        <v>45000000</v>
      </c>
      <c r="AD337" s="731">
        <v>45000000</v>
      </c>
      <c r="AE337" s="96">
        <v>1335</v>
      </c>
      <c r="AF337" s="96">
        <v>1323</v>
      </c>
      <c r="AG337" s="63">
        <v>1</v>
      </c>
      <c r="AH337" s="97" t="s">
        <v>2820</v>
      </c>
      <c r="AI337" s="97"/>
      <c r="AJ337" s="97"/>
      <c r="AK337" s="201"/>
      <c r="AL337" s="554"/>
    </row>
    <row r="338" spans="1:38" s="404" customFormat="1" ht="25.5" customHeight="1">
      <c r="A338" s="535" t="s">
        <v>649</v>
      </c>
      <c r="B338" s="461" t="s">
        <v>3552</v>
      </c>
      <c r="C338" s="462" t="s">
        <v>3901</v>
      </c>
      <c r="D338" s="451" t="s">
        <v>2885</v>
      </c>
      <c r="E338" s="96">
        <v>7234173</v>
      </c>
      <c r="F338" s="62">
        <v>6</v>
      </c>
      <c r="G338" s="479" t="s">
        <v>693</v>
      </c>
      <c r="H338" s="453">
        <v>34677</v>
      </c>
      <c r="I338" s="30">
        <v>472043000495</v>
      </c>
      <c r="J338" s="30"/>
      <c r="K338" s="463">
        <v>40990</v>
      </c>
      <c r="L338" s="454"/>
      <c r="M338" s="450" t="s">
        <v>1428</v>
      </c>
      <c r="N338" s="503">
        <v>28629</v>
      </c>
      <c r="O338" s="62">
        <v>1</v>
      </c>
      <c r="P338" s="454"/>
      <c r="Q338" s="43"/>
      <c r="R338" s="95"/>
      <c r="S338" s="95"/>
      <c r="T338" s="453" t="s">
        <v>2315</v>
      </c>
      <c r="U338" s="505"/>
      <c r="V338" s="505">
        <v>3</v>
      </c>
      <c r="W338" s="458">
        <v>2930</v>
      </c>
      <c r="X338" s="34">
        <v>29</v>
      </c>
      <c r="Y338" s="208"/>
      <c r="Z338" s="208"/>
      <c r="AA338" s="450" t="s">
        <v>1420</v>
      </c>
      <c r="AB338" s="472">
        <v>5</v>
      </c>
      <c r="AC338" s="731">
        <v>9000000</v>
      </c>
      <c r="AD338" s="731">
        <v>9000000</v>
      </c>
      <c r="AE338" s="96">
        <v>388</v>
      </c>
      <c r="AF338" s="96">
        <v>383</v>
      </c>
      <c r="AG338" s="63">
        <v>1</v>
      </c>
      <c r="AH338" s="97" t="s">
        <v>4579</v>
      </c>
      <c r="AI338" s="97" t="s">
        <v>4580</v>
      </c>
      <c r="AJ338" s="97"/>
      <c r="AK338" s="201" t="s">
        <v>6708</v>
      </c>
      <c r="AL338" s="554"/>
    </row>
    <row r="339" spans="1:38" s="404" customFormat="1" ht="25.5" customHeight="1">
      <c r="A339" s="535" t="s">
        <v>649</v>
      </c>
      <c r="B339" s="461" t="s">
        <v>3563</v>
      </c>
      <c r="C339" s="462" t="s">
        <v>3901</v>
      </c>
      <c r="D339" s="451" t="s">
        <v>1430</v>
      </c>
      <c r="E339" s="96">
        <v>1200000</v>
      </c>
      <c r="F339" s="62">
        <v>7</v>
      </c>
      <c r="G339" s="479" t="s">
        <v>453</v>
      </c>
      <c r="H339" s="453">
        <v>34677</v>
      </c>
      <c r="I339" s="30">
        <v>472023000626</v>
      </c>
      <c r="J339" s="30"/>
      <c r="K339" s="463" t="s">
        <v>918</v>
      </c>
      <c r="L339" s="454"/>
      <c r="M339" s="450" t="s">
        <v>1429</v>
      </c>
      <c r="N339" s="503">
        <v>5100</v>
      </c>
      <c r="O339" s="62">
        <v>1</v>
      </c>
      <c r="P339" s="454"/>
      <c r="Q339" s="43"/>
      <c r="R339" s="95"/>
      <c r="S339" s="95"/>
      <c r="T339" s="453"/>
      <c r="U339" s="505"/>
      <c r="V339" s="505">
        <v>3</v>
      </c>
      <c r="W339" s="458">
        <v>2930</v>
      </c>
      <c r="X339" s="34">
        <v>29</v>
      </c>
      <c r="Y339" s="208"/>
      <c r="Z339" s="208"/>
      <c r="AA339" s="450" t="s">
        <v>1420</v>
      </c>
      <c r="AB339" s="472">
        <v>5</v>
      </c>
      <c r="AC339" s="731">
        <v>1200000</v>
      </c>
      <c r="AD339" s="731">
        <v>1200000</v>
      </c>
      <c r="AE339" s="96">
        <v>177</v>
      </c>
      <c r="AF339" s="96">
        <v>174</v>
      </c>
      <c r="AG339" s="63"/>
      <c r="AH339" s="97" t="s">
        <v>546</v>
      </c>
      <c r="AI339" s="97" t="s">
        <v>547</v>
      </c>
      <c r="AJ339" s="97"/>
      <c r="AK339" s="201"/>
      <c r="AL339" s="554"/>
    </row>
    <row r="340" spans="1:38" s="404" customFormat="1" ht="25.5" customHeight="1">
      <c r="A340" s="535" t="s">
        <v>649</v>
      </c>
      <c r="B340" s="461" t="s">
        <v>3181</v>
      </c>
      <c r="C340" s="462" t="s">
        <v>3901</v>
      </c>
      <c r="D340" s="451" t="s">
        <v>6481</v>
      </c>
      <c r="E340" s="96">
        <v>3100000</v>
      </c>
      <c r="F340" s="62">
        <v>8</v>
      </c>
      <c r="G340" s="479" t="s">
        <v>158</v>
      </c>
      <c r="H340" s="453">
        <v>34677</v>
      </c>
      <c r="I340" s="30">
        <v>472043000114</v>
      </c>
      <c r="J340" s="30">
        <v>6580407003</v>
      </c>
      <c r="K340" s="463">
        <v>42874</v>
      </c>
      <c r="L340" s="454">
        <v>5</v>
      </c>
      <c r="M340" s="450" t="s">
        <v>1431</v>
      </c>
      <c r="N340" s="503">
        <v>16640</v>
      </c>
      <c r="O340" s="62">
        <v>1</v>
      </c>
      <c r="P340" s="454"/>
      <c r="Q340" s="43"/>
      <c r="R340" s="95"/>
      <c r="S340" s="95"/>
      <c r="T340" s="453" t="s">
        <v>2316</v>
      </c>
      <c r="U340" s="505"/>
      <c r="V340" s="505"/>
      <c r="W340" s="458">
        <v>2930</v>
      </c>
      <c r="X340" s="34">
        <v>29</v>
      </c>
      <c r="Y340" s="208"/>
      <c r="Z340" s="208"/>
      <c r="AA340" s="450" t="s">
        <v>1420</v>
      </c>
      <c r="AB340" s="472">
        <v>5</v>
      </c>
      <c r="AC340" s="731">
        <v>4099500</v>
      </c>
      <c r="AD340" s="731">
        <v>4099500</v>
      </c>
      <c r="AE340" s="96">
        <v>285</v>
      </c>
      <c r="AF340" s="96">
        <v>277</v>
      </c>
      <c r="AG340" s="63">
        <v>1</v>
      </c>
      <c r="AH340" s="97" t="s">
        <v>445</v>
      </c>
      <c r="AI340" s="97" t="s">
        <v>421</v>
      </c>
      <c r="AJ340" s="97"/>
      <c r="AK340" s="201"/>
      <c r="AL340" s="554"/>
    </row>
    <row r="341" spans="1:38" s="404" customFormat="1" ht="25.5" customHeight="1">
      <c r="A341" s="535" t="s">
        <v>649</v>
      </c>
      <c r="B341" s="461">
        <v>3600255171</v>
      </c>
      <c r="C341" s="462" t="s">
        <v>3901</v>
      </c>
      <c r="D341" s="506" t="s">
        <v>1433</v>
      </c>
      <c r="E341" s="96">
        <v>4168000</v>
      </c>
      <c r="F341" s="62">
        <v>9</v>
      </c>
      <c r="G341" s="479" t="s">
        <v>168</v>
      </c>
      <c r="H341" s="453">
        <v>34685</v>
      </c>
      <c r="I341" s="30">
        <v>472023000770</v>
      </c>
      <c r="J341" s="30"/>
      <c r="K341" s="463">
        <v>41648</v>
      </c>
      <c r="L341" s="454"/>
      <c r="M341" s="450" t="s">
        <v>1432</v>
      </c>
      <c r="N341" s="503">
        <v>19840</v>
      </c>
      <c r="O341" s="62">
        <v>1</v>
      </c>
      <c r="P341" s="454"/>
      <c r="Q341" s="43"/>
      <c r="R341" s="436"/>
      <c r="S341" s="436"/>
      <c r="T341" s="453"/>
      <c r="U341" s="507"/>
      <c r="V341" s="507">
        <v>3</v>
      </c>
      <c r="W341" s="458">
        <v>2930</v>
      </c>
      <c r="X341" s="34">
        <v>29</v>
      </c>
      <c r="Y341" s="208"/>
      <c r="Z341" s="208"/>
      <c r="AA341" s="450" t="s">
        <v>1420</v>
      </c>
      <c r="AB341" s="472">
        <v>5</v>
      </c>
      <c r="AC341" s="731">
        <v>4168000</v>
      </c>
      <c r="AD341" s="731">
        <v>4168000</v>
      </c>
      <c r="AE341" s="96">
        <v>335</v>
      </c>
      <c r="AF341" s="96">
        <v>329</v>
      </c>
      <c r="AG341" s="63">
        <v>1</v>
      </c>
      <c r="AH341" s="97" t="s">
        <v>496</v>
      </c>
      <c r="AI341" s="97" t="s">
        <v>610</v>
      </c>
      <c r="AJ341" s="97"/>
      <c r="AK341" s="201"/>
      <c r="AL341" s="554"/>
    </row>
    <row r="342" spans="1:38" s="404" customFormat="1" ht="25.5" customHeight="1">
      <c r="A342" s="535" t="s">
        <v>649</v>
      </c>
      <c r="B342" s="461" t="s">
        <v>3182</v>
      </c>
      <c r="C342" s="462" t="s">
        <v>3901</v>
      </c>
      <c r="D342" s="451" t="s">
        <v>1435</v>
      </c>
      <c r="E342" s="96">
        <v>1400000</v>
      </c>
      <c r="F342" s="62">
        <v>10</v>
      </c>
      <c r="G342" s="479" t="s">
        <v>586</v>
      </c>
      <c r="H342" s="453">
        <v>35056</v>
      </c>
      <c r="I342" s="30">
        <v>472023000805</v>
      </c>
      <c r="J342" s="30"/>
      <c r="K342" s="463">
        <v>42185</v>
      </c>
      <c r="L342" s="454"/>
      <c r="M342" s="450" t="s">
        <v>1434</v>
      </c>
      <c r="N342" s="503">
        <v>9120</v>
      </c>
      <c r="O342" s="62">
        <v>1</v>
      </c>
      <c r="P342" s="454"/>
      <c r="Q342" s="43"/>
      <c r="R342" s="95"/>
      <c r="S342" s="95"/>
      <c r="T342" s="453"/>
      <c r="U342" s="505"/>
      <c r="V342" s="505"/>
      <c r="W342" s="458">
        <v>2592</v>
      </c>
      <c r="X342" s="34">
        <v>25</v>
      </c>
      <c r="Y342" s="208"/>
      <c r="Z342" s="208"/>
      <c r="AA342" s="450" t="s">
        <v>1420</v>
      </c>
      <c r="AB342" s="472">
        <v>5</v>
      </c>
      <c r="AC342" s="731">
        <v>4203330</v>
      </c>
      <c r="AD342" s="731">
        <v>4203330</v>
      </c>
      <c r="AE342" s="96">
        <v>63</v>
      </c>
      <c r="AF342" s="96">
        <v>60</v>
      </c>
      <c r="AG342" s="63"/>
      <c r="AH342" s="97" t="s">
        <v>611</v>
      </c>
      <c r="AI342" s="683" t="s">
        <v>691</v>
      </c>
      <c r="AJ342" s="683"/>
      <c r="AK342" s="201"/>
      <c r="AL342" s="554"/>
    </row>
    <row r="343" spans="1:38" s="404" customFormat="1" ht="25.5" customHeight="1">
      <c r="A343" s="535" t="s">
        <v>649</v>
      </c>
      <c r="B343" s="461" t="s">
        <v>3510</v>
      </c>
      <c r="C343" s="462" t="s">
        <v>3901</v>
      </c>
      <c r="D343" s="451" t="s">
        <v>5423</v>
      </c>
      <c r="E343" s="96">
        <v>12000000</v>
      </c>
      <c r="F343" s="62">
        <v>11</v>
      </c>
      <c r="G343" s="479" t="s">
        <v>368</v>
      </c>
      <c r="H343" s="453">
        <v>35523</v>
      </c>
      <c r="I343" s="30">
        <v>472023000074</v>
      </c>
      <c r="J343" s="30">
        <v>9858100788</v>
      </c>
      <c r="K343" s="463">
        <v>42544</v>
      </c>
      <c r="L343" s="454">
        <v>5</v>
      </c>
      <c r="M343" s="450" t="s">
        <v>1436</v>
      </c>
      <c r="N343" s="503">
        <v>57810</v>
      </c>
      <c r="O343" s="62">
        <v>1</v>
      </c>
      <c r="P343" s="454"/>
      <c r="Q343" s="43"/>
      <c r="R343" s="95"/>
      <c r="S343" s="95"/>
      <c r="T343" s="453" t="s">
        <v>2297</v>
      </c>
      <c r="U343" s="505"/>
      <c r="V343" s="505">
        <v>3</v>
      </c>
      <c r="W343" s="458">
        <v>2211</v>
      </c>
      <c r="X343" s="34">
        <v>22</v>
      </c>
      <c r="Y343" s="208"/>
      <c r="Z343" s="208"/>
      <c r="AA343" s="450" t="s">
        <v>1054</v>
      </c>
      <c r="AB343" s="472">
        <v>5</v>
      </c>
      <c r="AC343" s="731">
        <v>30000000</v>
      </c>
      <c r="AD343" s="731">
        <v>30000000</v>
      </c>
      <c r="AE343" s="96">
        <v>2555</v>
      </c>
      <c r="AF343" s="96">
        <v>2530</v>
      </c>
      <c r="AG343" s="63"/>
      <c r="AH343" s="97" t="s">
        <v>692</v>
      </c>
      <c r="AI343" s="97" t="s">
        <v>636</v>
      </c>
      <c r="AJ343" s="97"/>
      <c r="AK343" s="201"/>
      <c r="AL343" s="554"/>
    </row>
    <row r="344" spans="1:38" s="404" customFormat="1" ht="25.5" customHeight="1">
      <c r="A344" s="535" t="s">
        <v>649</v>
      </c>
      <c r="B344" s="461" t="s">
        <v>3616</v>
      </c>
      <c r="C344" s="462" t="s">
        <v>3901</v>
      </c>
      <c r="D344" s="451" t="s">
        <v>1438</v>
      </c>
      <c r="E344" s="96">
        <v>2100000</v>
      </c>
      <c r="F344" s="62">
        <v>12</v>
      </c>
      <c r="G344" s="479" t="s">
        <v>354</v>
      </c>
      <c r="H344" s="453">
        <v>35727</v>
      </c>
      <c r="I344" s="30">
        <v>472023000652</v>
      </c>
      <c r="J344" s="30"/>
      <c r="K344" s="463">
        <v>40023</v>
      </c>
      <c r="L344" s="454"/>
      <c r="M344" s="450" t="s">
        <v>1437</v>
      </c>
      <c r="N344" s="503">
        <v>20000</v>
      </c>
      <c r="O344" s="62">
        <v>4</v>
      </c>
      <c r="P344" s="454"/>
      <c r="Q344" s="43" t="s">
        <v>7731</v>
      </c>
      <c r="R344" s="95"/>
      <c r="S344" s="95"/>
      <c r="T344" s="453"/>
      <c r="U344" s="505"/>
      <c r="V344" s="505"/>
      <c r="W344" s="458">
        <v>2029</v>
      </c>
      <c r="X344" s="34">
        <v>20</v>
      </c>
      <c r="Y344" s="208"/>
      <c r="Z344" s="208"/>
      <c r="AA344" s="460" t="s">
        <v>1439</v>
      </c>
      <c r="AB344" s="475">
        <v>16</v>
      </c>
      <c r="AC344" s="731">
        <v>5000000</v>
      </c>
      <c r="AD344" s="731">
        <v>5000000</v>
      </c>
      <c r="AE344" s="96">
        <v>26</v>
      </c>
      <c r="AF344" s="96">
        <v>25</v>
      </c>
      <c r="AG344" s="63">
        <v>1</v>
      </c>
      <c r="AH344" s="97" t="s">
        <v>2579</v>
      </c>
      <c r="AI344" s="97" t="s">
        <v>2580</v>
      </c>
      <c r="AJ344" s="97"/>
      <c r="AK344" s="201"/>
      <c r="AL344" s="554"/>
    </row>
    <row r="345" spans="1:38" s="404" customFormat="1" ht="25.5" customHeight="1">
      <c r="A345" s="535" t="s">
        <v>649</v>
      </c>
      <c r="B345" s="461" t="s">
        <v>3183</v>
      </c>
      <c r="C345" s="462" t="s">
        <v>3901</v>
      </c>
      <c r="D345" s="451" t="s">
        <v>1442</v>
      </c>
      <c r="E345" s="96">
        <v>2200000</v>
      </c>
      <c r="F345" s="62">
        <v>13</v>
      </c>
      <c r="G345" s="479" t="s">
        <v>1440</v>
      </c>
      <c r="H345" s="453">
        <v>35754</v>
      </c>
      <c r="I345" s="30">
        <v>472043000327</v>
      </c>
      <c r="J345" s="30">
        <v>4366693840</v>
      </c>
      <c r="K345" s="463">
        <v>43661</v>
      </c>
      <c r="L345" s="454">
        <v>2</v>
      </c>
      <c r="M345" s="450" t="s">
        <v>1441</v>
      </c>
      <c r="N345" s="503">
        <v>10000</v>
      </c>
      <c r="O345" s="62">
        <v>1</v>
      </c>
      <c r="P345" s="454"/>
      <c r="Q345" s="43"/>
      <c r="R345" s="95"/>
      <c r="S345" s="95"/>
      <c r="T345" s="453" t="s">
        <v>2298</v>
      </c>
      <c r="U345" s="505"/>
      <c r="V345" s="505"/>
      <c r="W345" s="458">
        <v>4329</v>
      </c>
      <c r="X345" s="34">
        <v>43</v>
      </c>
      <c r="Y345" s="208"/>
      <c r="Z345" s="208"/>
      <c r="AA345" s="450" t="s">
        <v>1420</v>
      </c>
      <c r="AB345" s="472">
        <v>5</v>
      </c>
      <c r="AC345" s="731">
        <v>6000000</v>
      </c>
      <c r="AD345" s="731">
        <v>6000000</v>
      </c>
      <c r="AE345" s="96">
        <v>96</v>
      </c>
      <c r="AF345" s="96">
        <v>91</v>
      </c>
      <c r="AG345" s="63">
        <v>1</v>
      </c>
      <c r="AH345" s="97" t="s">
        <v>739</v>
      </c>
      <c r="AI345" s="97" t="s">
        <v>5728</v>
      </c>
      <c r="AJ345" s="438" t="s">
        <v>5729</v>
      </c>
      <c r="AK345" s="201"/>
      <c r="AL345" s="554"/>
    </row>
    <row r="346" spans="1:38" s="404" customFormat="1" ht="25.5" customHeight="1">
      <c r="A346" s="535" t="s">
        <v>649</v>
      </c>
      <c r="B346" s="37" t="s">
        <v>3142</v>
      </c>
      <c r="C346" s="92" t="s">
        <v>3914</v>
      </c>
      <c r="D346" s="456" t="s">
        <v>7826</v>
      </c>
      <c r="E346" s="96">
        <v>6343197.0300000003</v>
      </c>
      <c r="F346" s="62">
        <v>14</v>
      </c>
      <c r="G346" s="30" t="s">
        <v>1337</v>
      </c>
      <c r="H346" s="29">
        <v>36185</v>
      </c>
      <c r="I346" s="30">
        <v>472023000190</v>
      </c>
      <c r="J346" s="30">
        <v>3267252447</v>
      </c>
      <c r="K346" s="66">
        <v>43656</v>
      </c>
      <c r="L346" s="67">
        <v>14</v>
      </c>
      <c r="M346" s="95" t="s">
        <v>6778</v>
      </c>
      <c r="N346" s="405">
        <v>1892</v>
      </c>
      <c r="O346" s="62">
        <v>1</v>
      </c>
      <c r="P346" s="40"/>
      <c r="Q346" s="755" t="s">
        <v>7901</v>
      </c>
      <c r="R346" s="95" t="s">
        <v>4167</v>
      </c>
      <c r="S346" s="96"/>
      <c r="T346" s="29" t="s">
        <v>2303</v>
      </c>
      <c r="U346" s="402"/>
      <c r="V346" s="402">
        <v>3</v>
      </c>
      <c r="W346" s="34">
        <v>2599</v>
      </c>
      <c r="X346" s="34">
        <v>25</v>
      </c>
      <c r="Y346" s="208" t="s">
        <v>7005</v>
      </c>
      <c r="Z346" s="208"/>
      <c r="AA346" s="96" t="s">
        <v>1123</v>
      </c>
      <c r="AB346" s="38">
        <v>6</v>
      </c>
      <c r="AC346" s="731">
        <v>9202236</v>
      </c>
      <c r="AD346" s="731">
        <v>9202236</v>
      </c>
      <c r="AE346" s="96">
        <v>26</v>
      </c>
      <c r="AF346" s="96">
        <v>25</v>
      </c>
      <c r="AG346" s="63">
        <v>1</v>
      </c>
      <c r="AH346" s="97" t="s">
        <v>5425</v>
      </c>
      <c r="AI346" s="97" t="s">
        <v>5426</v>
      </c>
      <c r="AJ346" s="97"/>
      <c r="AK346" s="16"/>
      <c r="AL346" s="407"/>
    </row>
    <row r="347" spans="1:38" s="404" customFormat="1" ht="25.5" customHeight="1">
      <c r="A347" s="535" t="s">
        <v>649</v>
      </c>
      <c r="B347" s="37" t="s">
        <v>3184</v>
      </c>
      <c r="C347" s="462" t="s">
        <v>3901</v>
      </c>
      <c r="D347" s="26" t="s">
        <v>1444</v>
      </c>
      <c r="E347" s="96">
        <v>10000000</v>
      </c>
      <c r="F347" s="62">
        <v>15</v>
      </c>
      <c r="G347" s="30" t="s">
        <v>1443</v>
      </c>
      <c r="H347" s="29">
        <v>36385</v>
      </c>
      <c r="I347" s="30">
        <v>472033000271</v>
      </c>
      <c r="J347" s="30"/>
      <c r="K347" s="39">
        <v>41025</v>
      </c>
      <c r="L347" s="40"/>
      <c r="M347" s="95" t="s">
        <v>2875</v>
      </c>
      <c r="N347" s="503">
        <v>19760</v>
      </c>
      <c r="O347" s="62">
        <v>1</v>
      </c>
      <c r="P347" s="40"/>
      <c r="Q347" s="15"/>
      <c r="R347" s="95"/>
      <c r="S347" s="96"/>
      <c r="T347" s="29" t="s">
        <v>2317</v>
      </c>
      <c r="U347" s="402"/>
      <c r="V347" s="402"/>
      <c r="W347" s="34">
        <v>2220</v>
      </c>
      <c r="X347" s="34">
        <v>22</v>
      </c>
      <c r="Y347" s="208"/>
      <c r="Z347" s="208"/>
      <c r="AA347" s="460" t="s">
        <v>1420</v>
      </c>
      <c r="AB347" s="38">
        <v>5</v>
      </c>
      <c r="AC347" s="731">
        <v>16500000</v>
      </c>
      <c r="AD347" s="731">
        <v>16500000</v>
      </c>
      <c r="AE347" s="96">
        <v>1016</v>
      </c>
      <c r="AF347" s="96">
        <v>1002</v>
      </c>
      <c r="AG347" s="63">
        <v>1</v>
      </c>
      <c r="AH347" s="97" t="s">
        <v>815</v>
      </c>
      <c r="AI347" s="97" t="s">
        <v>816</v>
      </c>
      <c r="AJ347" s="97"/>
      <c r="AK347" s="16"/>
      <c r="AL347" s="407"/>
    </row>
    <row r="348" spans="1:38" s="404" customFormat="1" ht="25.5" customHeight="1">
      <c r="A348" s="535" t="s">
        <v>649</v>
      </c>
      <c r="B348" s="37" t="s">
        <v>3185</v>
      </c>
      <c r="C348" s="462" t="s">
        <v>3901</v>
      </c>
      <c r="D348" s="26" t="s">
        <v>1447</v>
      </c>
      <c r="E348" s="96">
        <v>1500000</v>
      </c>
      <c r="F348" s="62">
        <v>16</v>
      </c>
      <c r="G348" s="30" t="s">
        <v>1445</v>
      </c>
      <c r="H348" s="29">
        <v>36549</v>
      </c>
      <c r="I348" s="30">
        <v>472023000189</v>
      </c>
      <c r="J348" s="30"/>
      <c r="K348" s="39">
        <v>41400</v>
      </c>
      <c r="L348" s="40"/>
      <c r="M348" s="95" t="s">
        <v>1446</v>
      </c>
      <c r="N348" s="503">
        <v>7110</v>
      </c>
      <c r="O348" s="62">
        <v>1</v>
      </c>
      <c r="P348" s="40"/>
      <c r="Q348" s="15"/>
      <c r="R348" s="95"/>
      <c r="S348" s="96"/>
      <c r="T348" s="29" t="s">
        <v>2318</v>
      </c>
      <c r="U348" s="402"/>
      <c r="V348" s="402"/>
      <c r="W348" s="34">
        <v>2930</v>
      </c>
      <c r="X348" s="34">
        <v>29</v>
      </c>
      <c r="Y348" s="208"/>
      <c r="Z348" s="208"/>
      <c r="AA348" s="460" t="s">
        <v>1420</v>
      </c>
      <c r="AB348" s="38">
        <v>5</v>
      </c>
      <c r="AC348" s="731">
        <v>5000000</v>
      </c>
      <c r="AD348" s="731">
        <v>5000000</v>
      </c>
      <c r="AE348" s="96">
        <v>175</v>
      </c>
      <c r="AF348" s="96">
        <v>173</v>
      </c>
      <c r="AG348" s="63">
        <v>1</v>
      </c>
      <c r="AH348" s="97" t="s">
        <v>2609</v>
      </c>
      <c r="AI348" s="97" t="s">
        <v>2610</v>
      </c>
      <c r="AJ348" s="97"/>
      <c r="AK348" s="16"/>
      <c r="AL348" s="407"/>
    </row>
    <row r="349" spans="1:38" s="404" customFormat="1" ht="25.5" customHeight="1">
      <c r="A349" s="535" t="s">
        <v>649</v>
      </c>
      <c r="B349" s="37" t="s">
        <v>3577</v>
      </c>
      <c r="C349" s="462" t="s">
        <v>3901</v>
      </c>
      <c r="D349" s="26" t="s">
        <v>1450</v>
      </c>
      <c r="E349" s="96">
        <v>400000</v>
      </c>
      <c r="F349" s="62">
        <v>17</v>
      </c>
      <c r="G349" s="30" t="s">
        <v>1448</v>
      </c>
      <c r="H349" s="29">
        <v>36472</v>
      </c>
      <c r="I349" s="29"/>
      <c r="J349" s="30">
        <v>1032120785</v>
      </c>
      <c r="K349" s="39">
        <v>43256</v>
      </c>
      <c r="L349" s="40">
        <v>8</v>
      </c>
      <c r="M349" s="95" t="s">
        <v>1449</v>
      </c>
      <c r="N349" s="503">
        <v>4089</v>
      </c>
      <c r="O349" s="62">
        <v>1</v>
      </c>
      <c r="P349" s="40"/>
      <c r="Q349" s="15"/>
      <c r="R349" s="95"/>
      <c r="S349" s="96"/>
      <c r="T349" s="29">
        <v>41122</v>
      </c>
      <c r="U349" s="402"/>
      <c r="V349" s="402"/>
      <c r="W349" s="34">
        <v>4322</v>
      </c>
      <c r="X349" s="34">
        <v>43</v>
      </c>
      <c r="Y349" s="208"/>
      <c r="Z349" s="208"/>
      <c r="AA349" s="460" t="s">
        <v>1420</v>
      </c>
      <c r="AB349" s="38">
        <v>5</v>
      </c>
      <c r="AC349" s="731">
        <v>1200000</v>
      </c>
      <c r="AD349" s="731">
        <v>1200000</v>
      </c>
      <c r="AE349" s="96">
        <v>44</v>
      </c>
      <c r="AF349" s="96">
        <v>42</v>
      </c>
      <c r="AG349" s="63">
        <v>1</v>
      </c>
      <c r="AH349" s="97" t="s">
        <v>107</v>
      </c>
      <c r="AI349" s="97" t="s">
        <v>637</v>
      </c>
      <c r="AJ349" s="97"/>
      <c r="AK349" s="16"/>
      <c r="AL349" s="407"/>
    </row>
    <row r="350" spans="1:38" s="404" customFormat="1" ht="25.5" customHeight="1">
      <c r="A350" s="535" t="s">
        <v>649</v>
      </c>
      <c r="B350" s="37" t="s">
        <v>3186</v>
      </c>
      <c r="C350" s="462" t="s">
        <v>3901</v>
      </c>
      <c r="D350" s="26" t="s">
        <v>1453</v>
      </c>
      <c r="E350" s="96">
        <v>607111</v>
      </c>
      <c r="F350" s="62">
        <v>18</v>
      </c>
      <c r="G350" s="30" t="s">
        <v>1451</v>
      </c>
      <c r="H350" s="29">
        <v>36591</v>
      </c>
      <c r="I350" s="30">
        <v>472023000480</v>
      </c>
      <c r="J350" s="30">
        <v>3230660778</v>
      </c>
      <c r="K350" s="39">
        <v>42559</v>
      </c>
      <c r="L350" s="40">
        <v>2</v>
      </c>
      <c r="M350" s="95" t="s">
        <v>1452</v>
      </c>
      <c r="N350" s="503">
        <v>3360</v>
      </c>
      <c r="O350" s="62">
        <v>1</v>
      </c>
      <c r="P350" s="40"/>
      <c r="Q350" s="15"/>
      <c r="R350" s="95"/>
      <c r="S350" s="96"/>
      <c r="T350" s="29"/>
      <c r="U350" s="402"/>
      <c r="V350" s="402"/>
      <c r="W350" s="34">
        <v>2592</v>
      </c>
      <c r="X350" s="34">
        <v>25</v>
      </c>
      <c r="Y350" s="208"/>
      <c r="Z350" s="208"/>
      <c r="AA350" s="460" t="s">
        <v>1420</v>
      </c>
      <c r="AB350" s="38">
        <v>5</v>
      </c>
      <c r="AC350" s="731">
        <v>1000000</v>
      </c>
      <c r="AD350" s="731">
        <v>1000000</v>
      </c>
      <c r="AE350" s="96">
        <v>60</v>
      </c>
      <c r="AF350" s="96">
        <v>60</v>
      </c>
      <c r="AG350" s="63"/>
      <c r="AH350" s="97" t="s">
        <v>518</v>
      </c>
      <c r="AI350" s="97" t="s">
        <v>69</v>
      </c>
      <c r="AJ350" s="97"/>
      <c r="AK350" s="16"/>
      <c r="AL350" s="407"/>
    </row>
    <row r="351" spans="1:38" s="404" customFormat="1" ht="25.5" customHeight="1">
      <c r="A351" s="535" t="s">
        <v>649</v>
      </c>
      <c r="B351" s="461" t="s">
        <v>3187</v>
      </c>
      <c r="C351" s="462" t="s">
        <v>3901</v>
      </c>
      <c r="D351" s="26" t="s">
        <v>3828</v>
      </c>
      <c r="E351" s="96">
        <v>1260000</v>
      </c>
      <c r="F351" s="62">
        <v>19</v>
      </c>
      <c r="G351" s="452" t="s">
        <v>1454</v>
      </c>
      <c r="H351" s="453">
        <v>36767</v>
      </c>
      <c r="I351" s="30">
        <v>472043000655</v>
      </c>
      <c r="J351" s="30"/>
      <c r="K351" s="463">
        <v>40928</v>
      </c>
      <c r="L351" s="454"/>
      <c r="M351" s="450" t="s">
        <v>1455</v>
      </c>
      <c r="N351" s="503">
        <v>4740</v>
      </c>
      <c r="O351" s="62">
        <v>1</v>
      </c>
      <c r="P351" s="454"/>
      <c r="Q351" s="43"/>
      <c r="R351" s="95"/>
      <c r="S351" s="95"/>
      <c r="T351" s="453"/>
      <c r="U351" s="508"/>
      <c r="V351" s="508"/>
      <c r="W351" s="458">
        <v>2599</v>
      </c>
      <c r="X351" s="34">
        <v>25</v>
      </c>
      <c r="Y351" s="208"/>
      <c r="Z351" s="208"/>
      <c r="AA351" s="450" t="s">
        <v>1024</v>
      </c>
      <c r="AB351" s="471">
        <v>5</v>
      </c>
      <c r="AC351" s="731">
        <v>1660000</v>
      </c>
      <c r="AD351" s="731">
        <v>1660000</v>
      </c>
      <c r="AE351" s="96">
        <v>75</v>
      </c>
      <c r="AF351" s="96">
        <v>70</v>
      </c>
      <c r="AG351" s="63"/>
      <c r="AH351" s="97" t="s">
        <v>2907</v>
      </c>
      <c r="AI351" s="97" t="s">
        <v>2637</v>
      </c>
      <c r="AJ351" s="97"/>
      <c r="AK351" s="201"/>
      <c r="AL351" s="554"/>
    </row>
    <row r="352" spans="1:38" s="404" customFormat="1" ht="25.5" customHeight="1">
      <c r="A352" s="535" t="s">
        <v>649</v>
      </c>
      <c r="B352" s="461" t="s">
        <v>3517</v>
      </c>
      <c r="C352" s="462" t="s">
        <v>3901</v>
      </c>
      <c r="D352" s="26" t="s">
        <v>1458</v>
      </c>
      <c r="E352" s="96">
        <v>4650000</v>
      </c>
      <c r="F352" s="62">
        <v>20</v>
      </c>
      <c r="G352" s="30" t="s">
        <v>1456</v>
      </c>
      <c r="H352" s="29">
        <v>36817</v>
      </c>
      <c r="I352" s="30">
        <v>472043000304</v>
      </c>
      <c r="J352" s="30">
        <v>4353551716</v>
      </c>
      <c r="K352" s="39">
        <v>42265</v>
      </c>
      <c r="L352" s="40"/>
      <c r="M352" s="95" t="s">
        <v>1457</v>
      </c>
      <c r="N352" s="503">
        <v>20000</v>
      </c>
      <c r="O352" s="62">
        <v>1</v>
      </c>
      <c r="P352" s="40"/>
      <c r="Q352" s="15"/>
      <c r="R352" s="95"/>
      <c r="S352" s="96"/>
      <c r="T352" s="29" t="s">
        <v>2319</v>
      </c>
      <c r="U352" s="402"/>
      <c r="V352" s="402">
        <v>3</v>
      </c>
      <c r="W352" s="34">
        <v>1629</v>
      </c>
      <c r="X352" s="34">
        <v>16</v>
      </c>
      <c r="Y352" s="208"/>
      <c r="Z352" s="208"/>
      <c r="AA352" s="96" t="s">
        <v>1024</v>
      </c>
      <c r="AB352" s="38">
        <v>5</v>
      </c>
      <c r="AC352" s="731">
        <v>8000000</v>
      </c>
      <c r="AD352" s="731">
        <v>8000000</v>
      </c>
      <c r="AE352" s="96">
        <v>1325</v>
      </c>
      <c r="AF352" s="96">
        <v>1315</v>
      </c>
      <c r="AG352" s="63"/>
      <c r="AH352" s="97" t="s">
        <v>4966</v>
      </c>
      <c r="AI352" s="97" t="s">
        <v>4967</v>
      </c>
      <c r="AJ352" s="97"/>
      <c r="AK352" s="16"/>
      <c r="AL352" s="407"/>
    </row>
    <row r="353" spans="1:38" s="404" customFormat="1" ht="25.5" customHeight="1">
      <c r="A353" s="535" t="s">
        <v>649</v>
      </c>
      <c r="B353" s="37" t="s">
        <v>3188</v>
      </c>
      <c r="C353" s="462" t="s">
        <v>3901</v>
      </c>
      <c r="D353" s="26" t="s">
        <v>1461</v>
      </c>
      <c r="E353" s="96">
        <v>2400000</v>
      </c>
      <c r="F353" s="62">
        <v>21</v>
      </c>
      <c r="G353" s="30" t="s">
        <v>1459</v>
      </c>
      <c r="H353" s="29">
        <v>36887</v>
      </c>
      <c r="I353" s="30">
        <v>472023000388</v>
      </c>
      <c r="J353" s="30"/>
      <c r="K353" s="39">
        <v>39883</v>
      </c>
      <c r="L353" s="40"/>
      <c r="M353" s="95" t="s">
        <v>1460</v>
      </c>
      <c r="N353" s="503">
        <v>8250</v>
      </c>
      <c r="O353" s="62">
        <v>1</v>
      </c>
      <c r="P353" s="40"/>
      <c r="Q353" s="15"/>
      <c r="R353" s="95"/>
      <c r="S353" s="95"/>
      <c r="T353" s="29"/>
      <c r="U353" s="508"/>
      <c r="V353" s="508"/>
      <c r="W353" s="458">
        <v>2811</v>
      </c>
      <c r="X353" s="34">
        <v>28</v>
      </c>
      <c r="Y353" s="208"/>
      <c r="Z353" s="208"/>
      <c r="AA353" s="450" t="s">
        <v>1420</v>
      </c>
      <c r="AB353" s="472">
        <v>5</v>
      </c>
      <c r="AC353" s="731">
        <v>3000000</v>
      </c>
      <c r="AD353" s="731">
        <v>3000000</v>
      </c>
      <c r="AE353" s="96">
        <v>50</v>
      </c>
      <c r="AF353" s="96">
        <v>48</v>
      </c>
      <c r="AG353" s="63"/>
      <c r="AH353" s="97" t="s">
        <v>2696</v>
      </c>
      <c r="AI353" s="97" t="s">
        <v>2697</v>
      </c>
      <c r="AJ353" s="438" t="s">
        <v>5859</v>
      </c>
      <c r="AK353" s="16"/>
      <c r="AL353" s="407"/>
    </row>
    <row r="354" spans="1:38" s="404" customFormat="1" ht="25.5" customHeight="1">
      <c r="A354" s="535" t="s">
        <v>649</v>
      </c>
      <c r="B354" s="37" t="s">
        <v>3189</v>
      </c>
      <c r="C354" s="462" t="s">
        <v>3901</v>
      </c>
      <c r="D354" s="26" t="s">
        <v>6482</v>
      </c>
      <c r="E354" s="96">
        <v>12679207</v>
      </c>
      <c r="F354" s="62">
        <v>22</v>
      </c>
      <c r="G354" s="30" t="s">
        <v>1462</v>
      </c>
      <c r="H354" s="29">
        <v>36910</v>
      </c>
      <c r="I354" s="30">
        <v>472033000071</v>
      </c>
      <c r="J354" s="30">
        <v>6553020010</v>
      </c>
      <c r="K354" s="39">
        <v>43455</v>
      </c>
      <c r="L354" s="40">
        <v>14</v>
      </c>
      <c r="M354" s="95" t="s">
        <v>3744</v>
      </c>
      <c r="N354" s="503">
        <v>62023.48</v>
      </c>
      <c r="O354" s="62">
        <v>1</v>
      </c>
      <c r="P354" s="40"/>
      <c r="Q354" s="15"/>
      <c r="R354" s="95"/>
      <c r="S354" s="96"/>
      <c r="T354" s="29" t="s">
        <v>2320</v>
      </c>
      <c r="U354" s="402"/>
      <c r="V354" s="402">
        <v>3</v>
      </c>
      <c r="W354" s="34">
        <v>2930</v>
      </c>
      <c r="X354" s="34">
        <v>29</v>
      </c>
      <c r="Y354" s="208"/>
      <c r="Z354" s="208"/>
      <c r="AA354" s="460" t="s">
        <v>521</v>
      </c>
      <c r="AB354" s="38">
        <v>34</v>
      </c>
      <c r="AC354" s="731">
        <v>15500000</v>
      </c>
      <c r="AD354" s="731">
        <v>15500000</v>
      </c>
      <c r="AE354" s="96">
        <v>1015</v>
      </c>
      <c r="AF354" s="96">
        <v>985</v>
      </c>
      <c r="AG354" s="63"/>
      <c r="AH354" s="97" t="s">
        <v>4950</v>
      </c>
      <c r="AI354" s="97" t="s">
        <v>767</v>
      </c>
      <c r="AJ354" s="97"/>
      <c r="AK354" s="16"/>
      <c r="AL354" s="407"/>
    </row>
    <row r="355" spans="1:38" s="404" customFormat="1" ht="25.5" customHeight="1">
      <c r="A355" s="535" t="s">
        <v>649</v>
      </c>
      <c r="B355" s="37" t="s">
        <v>3190</v>
      </c>
      <c r="C355" s="462" t="s">
        <v>3901</v>
      </c>
      <c r="D355" s="26" t="s">
        <v>3669</v>
      </c>
      <c r="E355" s="96">
        <v>1500000</v>
      </c>
      <c r="F355" s="62">
        <v>23</v>
      </c>
      <c r="G355" s="30" t="s">
        <v>1463</v>
      </c>
      <c r="H355" s="29">
        <v>36935</v>
      </c>
      <c r="I355" s="30">
        <v>472023000090</v>
      </c>
      <c r="J355" s="30">
        <v>3219928873</v>
      </c>
      <c r="K355" s="39">
        <v>43104</v>
      </c>
      <c r="L355" s="40">
        <v>5</v>
      </c>
      <c r="M355" s="95" t="s">
        <v>1464</v>
      </c>
      <c r="N355" s="503">
        <v>12800</v>
      </c>
      <c r="O355" s="62">
        <v>1</v>
      </c>
      <c r="P355" s="40"/>
      <c r="Q355" s="15"/>
      <c r="R355" s="95"/>
      <c r="S355" s="96"/>
      <c r="T355" s="29" t="s">
        <v>2321</v>
      </c>
      <c r="U355" s="402"/>
      <c r="V355" s="402">
        <v>1</v>
      </c>
      <c r="W355" s="34">
        <v>2930</v>
      </c>
      <c r="X355" s="34">
        <v>29</v>
      </c>
      <c r="Y355" s="208"/>
      <c r="Z355" s="208"/>
      <c r="AA355" s="460" t="s">
        <v>1420</v>
      </c>
      <c r="AB355" s="38">
        <v>5</v>
      </c>
      <c r="AC355" s="731">
        <v>5000000</v>
      </c>
      <c r="AD355" s="731">
        <v>5000000</v>
      </c>
      <c r="AE355" s="96">
        <v>106</v>
      </c>
      <c r="AF355" s="96">
        <v>102</v>
      </c>
      <c r="AG355" s="63">
        <v>1</v>
      </c>
      <c r="AH355" s="97" t="s">
        <v>2606</v>
      </c>
      <c r="AI355" s="97" t="s">
        <v>2607</v>
      </c>
      <c r="AJ355" s="438" t="s">
        <v>5132</v>
      </c>
      <c r="AK355" s="16"/>
      <c r="AL355" s="407"/>
    </row>
    <row r="356" spans="1:38" s="404" customFormat="1" ht="25.5" customHeight="1">
      <c r="A356" s="535" t="s">
        <v>649</v>
      </c>
      <c r="B356" s="37" t="s">
        <v>3191</v>
      </c>
      <c r="C356" s="462" t="s">
        <v>3901</v>
      </c>
      <c r="D356" s="26" t="s">
        <v>1467</v>
      </c>
      <c r="E356" s="96">
        <v>4038070.61</v>
      </c>
      <c r="F356" s="62">
        <v>24</v>
      </c>
      <c r="G356" s="30" t="s">
        <v>1465</v>
      </c>
      <c r="H356" s="29">
        <v>36936</v>
      </c>
      <c r="I356" s="30">
        <v>472043000892</v>
      </c>
      <c r="J356" s="30">
        <v>6587264226</v>
      </c>
      <c r="K356" s="39">
        <v>43474</v>
      </c>
      <c r="L356" s="40">
        <v>4</v>
      </c>
      <c r="M356" s="95" t="s">
        <v>1466</v>
      </c>
      <c r="N356" s="503">
        <v>20000</v>
      </c>
      <c r="O356" s="62">
        <v>1</v>
      </c>
      <c r="P356" s="40"/>
      <c r="Q356" s="15"/>
      <c r="R356" s="95"/>
      <c r="S356" s="406" t="s">
        <v>8302</v>
      </c>
      <c r="T356" s="29"/>
      <c r="U356" s="402"/>
      <c r="V356" s="402"/>
      <c r="W356" s="34">
        <v>1410</v>
      </c>
      <c r="X356" s="34">
        <v>14</v>
      </c>
      <c r="Y356" s="208"/>
      <c r="Z356" s="208"/>
      <c r="AA356" s="96" t="s">
        <v>2459</v>
      </c>
      <c r="AB356" s="241">
        <v>5</v>
      </c>
      <c r="AC356" s="731">
        <v>8538070.6099999994</v>
      </c>
      <c r="AD356" s="731">
        <v>8538071</v>
      </c>
      <c r="AE356" s="96">
        <v>419</v>
      </c>
      <c r="AF356" s="96">
        <v>418</v>
      </c>
      <c r="AG356" s="63">
        <v>1</v>
      </c>
      <c r="AH356" s="97" t="s">
        <v>2619</v>
      </c>
      <c r="AI356" s="97"/>
      <c r="AJ356" s="97"/>
      <c r="AK356" s="16"/>
      <c r="AL356" s="407"/>
    </row>
    <row r="357" spans="1:38" s="404" customFormat="1" ht="25.5" customHeight="1">
      <c r="A357" s="535" t="s">
        <v>649</v>
      </c>
      <c r="B357" s="37" t="s">
        <v>3192</v>
      </c>
      <c r="C357" s="462" t="s">
        <v>3901</v>
      </c>
      <c r="D357" s="26" t="s">
        <v>1470</v>
      </c>
      <c r="E357" s="96">
        <v>450000</v>
      </c>
      <c r="F357" s="62">
        <v>25</v>
      </c>
      <c r="G357" s="30" t="s">
        <v>1468</v>
      </c>
      <c r="H357" s="29">
        <v>37054</v>
      </c>
      <c r="I357" s="30">
        <v>472043000519</v>
      </c>
      <c r="J357" s="30"/>
      <c r="K357" s="39">
        <v>39622</v>
      </c>
      <c r="L357" s="40"/>
      <c r="M357" s="95" t="s">
        <v>1469</v>
      </c>
      <c r="N357" s="503">
        <v>3735</v>
      </c>
      <c r="O357" s="62">
        <v>1</v>
      </c>
      <c r="P357" s="40"/>
      <c r="Q357" s="15"/>
      <c r="R357" s="95"/>
      <c r="S357" s="96"/>
      <c r="T357" s="29"/>
      <c r="U357" s="402"/>
      <c r="V357" s="402"/>
      <c r="W357" s="34">
        <v>2930</v>
      </c>
      <c r="X357" s="34">
        <v>29</v>
      </c>
      <c r="Y357" s="208"/>
      <c r="Z357" s="208"/>
      <c r="AA357" s="96" t="s">
        <v>1024</v>
      </c>
      <c r="AB357" s="38">
        <v>5</v>
      </c>
      <c r="AC357" s="731">
        <v>1500000</v>
      </c>
      <c r="AD357" s="731">
        <v>1500000</v>
      </c>
      <c r="AE357" s="96">
        <v>78</v>
      </c>
      <c r="AF357" s="96">
        <v>73</v>
      </c>
      <c r="AG357" s="63">
        <v>1</v>
      </c>
      <c r="AH357" s="97" t="s">
        <v>436</v>
      </c>
      <c r="AI357" s="97" t="s">
        <v>520</v>
      </c>
      <c r="AJ357" s="97"/>
      <c r="AK357" s="16"/>
      <c r="AL357" s="407"/>
    </row>
    <row r="358" spans="1:38" s="404" customFormat="1" ht="25.5" customHeight="1">
      <c r="A358" s="535" t="s">
        <v>649</v>
      </c>
      <c r="B358" s="37" t="s">
        <v>3549</v>
      </c>
      <c r="C358" s="462" t="s">
        <v>3901</v>
      </c>
      <c r="D358" s="26" t="s">
        <v>1473</v>
      </c>
      <c r="E358" s="96">
        <v>500000</v>
      </c>
      <c r="F358" s="62">
        <v>26</v>
      </c>
      <c r="G358" s="30" t="s">
        <v>1471</v>
      </c>
      <c r="H358" s="29">
        <v>37110</v>
      </c>
      <c r="I358" s="30">
        <v>472023000486</v>
      </c>
      <c r="J358" s="30"/>
      <c r="K358" s="39">
        <v>41975</v>
      </c>
      <c r="L358" s="40"/>
      <c r="M358" s="95" t="s">
        <v>1472</v>
      </c>
      <c r="N358" s="503">
        <v>15000</v>
      </c>
      <c r="O358" s="62">
        <v>1</v>
      </c>
      <c r="P358" s="40"/>
      <c r="Q358" s="15"/>
      <c r="R358" s="95"/>
      <c r="S358" s="96"/>
      <c r="T358" s="29"/>
      <c r="U358" s="402"/>
      <c r="V358" s="402"/>
      <c r="W358" s="34">
        <v>2930</v>
      </c>
      <c r="X358" s="34">
        <v>29</v>
      </c>
      <c r="Y358" s="208"/>
      <c r="Z358" s="208"/>
      <c r="AA358" s="96" t="s">
        <v>1024</v>
      </c>
      <c r="AB358" s="38">
        <v>5</v>
      </c>
      <c r="AC358" s="731">
        <v>1200000</v>
      </c>
      <c r="AD358" s="731">
        <v>1200000</v>
      </c>
      <c r="AE358" s="96">
        <v>69</v>
      </c>
      <c r="AF358" s="96">
        <v>68</v>
      </c>
      <c r="AG358" s="63">
        <v>1</v>
      </c>
      <c r="AH358" s="97" t="s">
        <v>2688</v>
      </c>
      <c r="AI358" s="97" t="s">
        <v>224</v>
      </c>
      <c r="AJ358" s="438" t="s">
        <v>5873</v>
      </c>
      <c r="AK358" s="16"/>
      <c r="AL358" s="407"/>
    </row>
    <row r="359" spans="1:38" s="404" customFormat="1" ht="25.5" customHeight="1">
      <c r="A359" s="535" t="s">
        <v>649</v>
      </c>
      <c r="B359" s="37" t="s">
        <v>3566</v>
      </c>
      <c r="C359" s="462" t="s">
        <v>3901</v>
      </c>
      <c r="D359" s="26" t="s">
        <v>1476</v>
      </c>
      <c r="E359" s="96">
        <v>660000</v>
      </c>
      <c r="F359" s="62">
        <v>27</v>
      </c>
      <c r="G359" s="30" t="s">
        <v>1474</v>
      </c>
      <c r="H359" s="29">
        <v>37188</v>
      </c>
      <c r="I359" s="30">
        <v>472023000058</v>
      </c>
      <c r="J359" s="30">
        <v>5463014487</v>
      </c>
      <c r="K359" s="39">
        <v>43350</v>
      </c>
      <c r="L359" s="40">
        <v>4</v>
      </c>
      <c r="M359" s="95" t="s">
        <v>1475</v>
      </c>
      <c r="N359" s="503">
        <v>15000</v>
      </c>
      <c r="O359" s="62">
        <v>1</v>
      </c>
      <c r="P359" s="40"/>
      <c r="Q359" s="15"/>
      <c r="R359" s="95"/>
      <c r="S359" s="96"/>
      <c r="T359" s="29" t="s">
        <v>2320</v>
      </c>
      <c r="U359" s="402"/>
      <c r="V359" s="402"/>
      <c r="W359" s="34">
        <v>2930</v>
      </c>
      <c r="X359" s="34">
        <v>29</v>
      </c>
      <c r="Y359" s="208"/>
      <c r="Z359" s="208"/>
      <c r="AA359" s="96" t="s">
        <v>1024</v>
      </c>
      <c r="AB359" s="38">
        <v>5</v>
      </c>
      <c r="AC359" s="731">
        <v>2500000</v>
      </c>
      <c r="AD359" s="731">
        <v>2500000</v>
      </c>
      <c r="AE359" s="96">
        <v>35</v>
      </c>
      <c r="AF359" s="96">
        <v>33</v>
      </c>
      <c r="AG359" s="63"/>
      <c r="AH359" s="97" t="s">
        <v>4121</v>
      </c>
      <c r="AI359" s="97" t="s">
        <v>4122</v>
      </c>
      <c r="AJ359" s="438" t="s">
        <v>5926</v>
      </c>
      <c r="AK359" s="16"/>
      <c r="AL359" s="407"/>
    </row>
    <row r="360" spans="1:38" s="404" customFormat="1" ht="25.5" customHeight="1">
      <c r="A360" s="535" t="s">
        <v>649</v>
      </c>
      <c r="B360" s="37" t="s">
        <v>3193</v>
      </c>
      <c r="C360" s="462" t="s">
        <v>3901</v>
      </c>
      <c r="D360" s="26" t="s">
        <v>3695</v>
      </c>
      <c r="E360" s="96">
        <v>3132500</v>
      </c>
      <c r="F360" s="62">
        <v>28</v>
      </c>
      <c r="G360" s="30" t="s">
        <v>1477</v>
      </c>
      <c r="H360" s="29">
        <v>37196</v>
      </c>
      <c r="I360" s="30">
        <v>472023000305</v>
      </c>
      <c r="J360" s="30"/>
      <c r="K360" s="39">
        <v>41452</v>
      </c>
      <c r="L360" s="40"/>
      <c r="M360" s="95" t="s">
        <v>1478</v>
      </c>
      <c r="N360" s="503">
        <v>7500</v>
      </c>
      <c r="O360" s="62">
        <v>1</v>
      </c>
      <c r="P360" s="40"/>
      <c r="Q360" s="15"/>
      <c r="R360" s="95"/>
      <c r="S360" s="96"/>
      <c r="T360" s="29" t="s">
        <v>2277</v>
      </c>
      <c r="U360" s="402"/>
      <c r="V360" s="402"/>
      <c r="W360" s="34">
        <v>2930</v>
      </c>
      <c r="X360" s="34">
        <v>29</v>
      </c>
      <c r="Y360" s="208"/>
      <c r="Z360" s="208"/>
      <c r="AA360" s="96" t="s">
        <v>1024</v>
      </c>
      <c r="AB360" s="38">
        <v>5</v>
      </c>
      <c r="AC360" s="731">
        <v>7000000</v>
      </c>
      <c r="AD360" s="731">
        <v>7000000</v>
      </c>
      <c r="AE360" s="96">
        <v>121</v>
      </c>
      <c r="AF360" s="96">
        <v>118</v>
      </c>
      <c r="AG360" s="63">
        <v>1</v>
      </c>
      <c r="AH360" s="97" t="s">
        <v>462</v>
      </c>
      <c r="AI360" s="97" t="s">
        <v>463</v>
      </c>
      <c r="AJ360" s="97"/>
      <c r="AK360" s="16"/>
      <c r="AL360" s="407"/>
    </row>
    <row r="361" spans="1:38" s="404" customFormat="1" ht="25.5" customHeight="1">
      <c r="A361" s="535" t="s">
        <v>649</v>
      </c>
      <c r="B361" s="37" t="s">
        <v>3194</v>
      </c>
      <c r="C361" s="462" t="s">
        <v>3901</v>
      </c>
      <c r="D361" s="26" t="s">
        <v>7004</v>
      </c>
      <c r="E361" s="96">
        <v>500000</v>
      </c>
      <c r="F361" s="62">
        <v>29</v>
      </c>
      <c r="G361" s="30" t="s">
        <v>1479</v>
      </c>
      <c r="H361" s="29">
        <v>37225</v>
      </c>
      <c r="I361" s="30">
        <v>472023000198</v>
      </c>
      <c r="J361" s="30">
        <v>7668717834</v>
      </c>
      <c r="K361" s="39">
        <v>43068</v>
      </c>
      <c r="L361" s="40">
        <v>5</v>
      </c>
      <c r="M361" s="95" t="s">
        <v>1480</v>
      </c>
      <c r="N361" s="503">
        <v>6188</v>
      </c>
      <c r="O361" s="62">
        <v>1</v>
      </c>
      <c r="P361" s="40"/>
      <c r="Q361" s="15"/>
      <c r="R361" s="95"/>
      <c r="S361" s="96"/>
      <c r="T361" s="29"/>
      <c r="U361" s="402"/>
      <c r="V361" s="402"/>
      <c r="W361" s="34">
        <v>2599</v>
      </c>
      <c r="X361" s="34">
        <v>25</v>
      </c>
      <c r="Y361" s="208"/>
      <c r="Z361" s="208"/>
      <c r="AA361" s="96" t="s">
        <v>1024</v>
      </c>
      <c r="AB361" s="38">
        <v>5</v>
      </c>
      <c r="AC361" s="731">
        <v>1000000</v>
      </c>
      <c r="AD361" s="731">
        <v>1000000</v>
      </c>
      <c r="AE361" s="96">
        <v>94</v>
      </c>
      <c r="AF361" s="96">
        <v>91</v>
      </c>
      <c r="AG361" s="63">
        <v>1</v>
      </c>
      <c r="AH361" s="97" t="s">
        <v>537</v>
      </c>
      <c r="AI361" s="97" t="s">
        <v>538</v>
      </c>
      <c r="AJ361" s="97"/>
      <c r="AK361" s="16"/>
      <c r="AL361" s="407"/>
    </row>
    <row r="362" spans="1:38" s="404" customFormat="1" ht="25.5" customHeight="1">
      <c r="A362" s="535" t="s">
        <v>649</v>
      </c>
      <c r="B362" s="37" t="s">
        <v>3195</v>
      </c>
      <c r="C362" s="462" t="s">
        <v>3901</v>
      </c>
      <c r="D362" s="26" t="s">
        <v>6483</v>
      </c>
      <c r="E362" s="96">
        <v>1500000</v>
      </c>
      <c r="F362" s="62">
        <v>30</v>
      </c>
      <c r="G362" s="30" t="s">
        <v>1481</v>
      </c>
      <c r="H362" s="29">
        <v>37270</v>
      </c>
      <c r="I362" s="30">
        <v>472023000646</v>
      </c>
      <c r="J362" s="30"/>
      <c r="K362" s="39">
        <v>42185</v>
      </c>
      <c r="L362" s="40"/>
      <c r="M362" s="95" t="s">
        <v>1482</v>
      </c>
      <c r="N362" s="503">
        <v>6250</v>
      </c>
      <c r="O362" s="62">
        <v>1</v>
      </c>
      <c r="P362" s="40"/>
      <c r="Q362" s="15"/>
      <c r="R362" s="95"/>
      <c r="S362" s="96"/>
      <c r="T362" s="29"/>
      <c r="U362" s="402"/>
      <c r="V362" s="402"/>
      <c r="W362" s="34">
        <v>2599</v>
      </c>
      <c r="X362" s="34">
        <v>25</v>
      </c>
      <c r="Y362" s="208"/>
      <c r="Z362" s="208"/>
      <c r="AA362" s="96" t="s">
        <v>1024</v>
      </c>
      <c r="AB362" s="38">
        <v>5</v>
      </c>
      <c r="AC362" s="731">
        <v>3500000</v>
      </c>
      <c r="AD362" s="731">
        <v>3500000</v>
      </c>
      <c r="AE362" s="96">
        <v>71</v>
      </c>
      <c r="AF362" s="96">
        <v>69</v>
      </c>
      <c r="AG362" s="63">
        <v>1</v>
      </c>
      <c r="AH362" s="97" t="s">
        <v>2685</v>
      </c>
      <c r="AI362" s="97" t="s">
        <v>58</v>
      </c>
      <c r="AJ362" s="438" t="s">
        <v>5842</v>
      </c>
      <c r="AK362" s="16"/>
      <c r="AL362" s="407"/>
    </row>
    <row r="363" spans="1:38" s="404" customFormat="1" ht="25.5" customHeight="1">
      <c r="A363" s="535" t="s">
        <v>649</v>
      </c>
      <c r="B363" s="37" t="s">
        <v>3196</v>
      </c>
      <c r="C363" s="462" t="s">
        <v>3901</v>
      </c>
      <c r="D363" s="26" t="s">
        <v>1484</v>
      </c>
      <c r="E363" s="96">
        <v>200000</v>
      </c>
      <c r="F363" s="62">
        <v>31</v>
      </c>
      <c r="G363" s="30" t="s">
        <v>1483</v>
      </c>
      <c r="H363" s="29">
        <v>37293</v>
      </c>
      <c r="I363" s="30">
        <v>472043000755</v>
      </c>
      <c r="J363" s="30">
        <v>7657387551</v>
      </c>
      <c r="K363" s="39">
        <v>42783</v>
      </c>
      <c r="L363" s="40">
        <v>7</v>
      </c>
      <c r="M363" s="95" t="s">
        <v>3917</v>
      </c>
      <c r="N363" s="503">
        <v>6622</v>
      </c>
      <c r="O363" s="62">
        <v>4</v>
      </c>
      <c r="P363" s="40"/>
      <c r="Q363" s="15"/>
      <c r="R363" s="95"/>
      <c r="S363" s="96"/>
      <c r="T363" s="29"/>
      <c r="U363" s="402"/>
      <c r="V363" s="402"/>
      <c r="W363" s="34">
        <v>1512</v>
      </c>
      <c r="X363" s="34">
        <v>15</v>
      </c>
      <c r="Y363" s="208"/>
      <c r="Z363" s="208"/>
      <c r="AA363" s="96" t="s">
        <v>1276</v>
      </c>
      <c r="AB363" s="38">
        <v>4</v>
      </c>
      <c r="AC363" s="731">
        <v>600000</v>
      </c>
      <c r="AD363" s="731">
        <v>600000</v>
      </c>
      <c r="AE363" s="96">
        <v>3</v>
      </c>
      <c r="AF363" s="96">
        <v>3</v>
      </c>
      <c r="AG363" s="63"/>
      <c r="AH363" s="97" t="s">
        <v>260</v>
      </c>
      <c r="AI363" s="97" t="s">
        <v>251</v>
      </c>
      <c r="AJ363" s="438" t="s">
        <v>5813</v>
      </c>
      <c r="AK363" s="16" t="s">
        <v>4413</v>
      </c>
      <c r="AL363" s="407"/>
    </row>
    <row r="364" spans="1:38" s="404" customFormat="1" ht="25.5" customHeight="1">
      <c r="A364" s="535" t="s">
        <v>649</v>
      </c>
      <c r="B364" s="37" t="s">
        <v>3197</v>
      </c>
      <c r="C364" s="462" t="s">
        <v>3901</v>
      </c>
      <c r="D364" s="26" t="s">
        <v>1487</v>
      </c>
      <c r="E364" s="96">
        <v>606000</v>
      </c>
      <c r="F364" s="62">
        <v>32</v>
      </c>
      <c r="G364" s="30" t="s">
        <v>1485</v>
      </c>
      <c r="H364" s="29">
        <v>37333</v>
      </c>
      <c r="I364" s="29"/>
      <c r="J364" s="30">
        <v>5468671424</v>
      </c>
      <c r="K364" s="39">
        <v>42808</v>
      </c>
      <c r="L364" s="40">
        <v>3</v>
      </c>
      <c r="M364" s="95" t="s">
        <v>1486</v>
      </c>
      <c r="N364" s="503">
        <v>4016</v>
      </c>
      <c r="O364" s="62">
        <v>1</v>
      </c>
      <c r="P364" s="40"/>
      <c r="Q364" s="15"/>
      <c r="R364" s="95"/>
      <c r="S364" s="96"/>
      <c r="T364" s="29"/>
      <c r="U364" s="402"/>
      <c r="V364" s="402"/>
      <c r="W364" s="34">
        <v>2930</v>
      </c>
      <c r="X364" s="34">
        <v>29</v>
      </c>
      <c r="Y364" s="208"/>
      <c r="Z364" s="208"/>
      <c r="AA364" s="96" t="s">
        <v>1488</v>
      </c>
      <c r="AB364" s="241">
        <v>26</v>
      </c>
      <c r="AC364" s="731">
        <v>1000000</v>
      </c>
      <c r="AD364" s="731">
        <v>1000000</v>
      </c>
      <c r="AE364" s="96">
        <v>119</v>
      </c>
      <c r="AF364" s="96">
        <v>117</v>
      </c>
      <c r="AG364" s="63">
        <v>1</v>
      </c>
      <c r="AH364" s="97" t="s">
        <v>4550</v>
      </c>
      <c r="AI364" s="97" t="s">
        <v>806</v>
      </c>
      <c r="AJ364" s="438" t="s">
        <v>5142</v>
      </c>
      <c r="AK364" s="16"/>
      <c r="AL364" s="407"/>
    </row>
    <row r="365" spans="1:38" s="404" customFormat="1" ht="25.5" customHeight="1">
      <c r="A365" s="535" t="s">
        <v>649</v>
      </c>
      <c r="B365" s="37" t="s">
        <v>3198</v>
      </c>
      <c r="C365" s="462" t="s">
        <v>3901</v>
      </c>
      <c r="D365" s="26" t="s">
        <v>4840</v>
      </c>
      <c r="E365" s="96">
        <v>1017300</v>
      </c>
      <c r="F365" s="62">
        <v>33</v>
      </c>
      <c r="G365" s="30" t="s">
        <v>1489</v>
      </c>
      <c r="H365" s="29">
        <v>37343</v>
      </c>
      <c r="I365" s="30">
        <v>472023000029</v>
      </c>
      <c r="J365" s="30">
        <v>5474212111</v>
      </c>
      <c r="K365" s="39">
        <v>42772</v>
      </c>
      <c r="L365" s="40">
        <v>6</v>
      </c>
      <c r="M365" s="95" t="s">
        <v>1490</v>
      </c>
      <c r="N365" s="503">
        <v>5020</v>
      </c>
      <c r="O365" s="62">
        <v>1</v>
      </c>
      <c r="P365" s="40"/>
      <c r="Q365" s="15"/>
      <c r="R365" s="95"/>
      <c r="S365" s="96"/>
      <c r="T365" s="29"/>
      <c r="U365" s="402"/>
      <c r="V365" s="402">
        <v>3</v>
      </c>
      <c r="W365" s="34">
        <v>2930</v>
      </c>
      <c r="X365" s="34">
        <v>29</v>
      </c>
      <c r="Y365" s="208"/>
      <c r="Z365" s="208"/>
      <c r="AA365" s="96" t="s">
        <v>1024</v>
      </c>
      <c r="AB365" s="38">
        <v>5</v>
      </c>
      <c r="AC365" s="731">
        <v>2000000</v>
      </c>
      <c r="AD365" s="731">
        <v>2000000</v>
      </c>
      <c r="AE365" s="96">
        <v>175</v>
      </c>
      <c r="AF365" s="96">
        <v>169</v>
      </c>
      <c r="AG365" s="63">
        <v>1</v>
      </c>
      <c r="AH365" s="97" t="s">
        <v>382</v>
      </c>
      <c r="AI365" s="97" t="s">
        <v>213</v>
      </c>
      <c r="AJ365" s="97"/>
      <c r="AK365" s="16"/>
      <c r="AL365" s="407"/>
    </row>
    <row r="366" spans="1:38" s="404" customFormat="1" ht="25.5" customHeight="1">
      <c r="A366" s="535" t="s">
        <v>649</v>
      </c>
      <c r="B366" s="37" t="s">
        <v>3583</v>
      </c>
      <c r="C366" s="462" t="s">
        <v>3901</v>
      </c>
      <c r="D366" s="26" t="s">
        <v>3931</v>
      </c>
      <c r="E366" s="96">
        <v>4500000</v>
      </c>
      <c r="F366" s="62">
        <v>34</v>
      </c>
      <c r="G366" s="30" t="s">
        <v>1491</v>
      </c>
      <c r="H366" s="29">
        <v>37358</v>
      </c>
      <c r="I366" s="30">
        <v>472043000604</v>
      </c>
      <c r="J366" s="30"/>
      <c r="K366" s="39">
        <v>41663</v>
      </c>
      <c r="L366" s="40"/>
      <c r="M366" s="95" t="s">
        <v>1492</v>
      </c>
      <c r="N366" s="503">
        <v>12635</v>
      </c>
      <c r="O366" s="62">
        <v>1</v>
      </c>
      <c r="P366" s="40"/>
      <c r="Q366" s="15"/>
      <c r="R366" s="95"/>
      <c r="S366" s="96"/>
      <c r="T366" s="29"/>
      <c r="U366" s="402"/>
      <c r="V366" s="402"/>
      <c r="W366" s="34">
        <v>2930</v>
      </c>
      <c r="X366" s="34">
        <v>29</v>
      </c>
      <c r="Y366" s="208"/>
      <c r="Z366" s="208"/>
      <c r="AA366" s="96" t="s">
        <v>1024</v>
      </c>
      <c r="AB366" s="38">
        <v>5</v>
      </c>
      <c r="AC366" s="731">
        <v>8500000</v>
      </c>
      <c r="AD366" s="731">
        <v>7429305</v>
      </c>
      <c r="AE366" s="96">
        <v>174</v>
      </c>
      <c r="AF366" s="96">
        <v>171</v>
      </c>
      <c r="AG366" s="63">
        <v>1</v>
      </c>
      <c r="AH366" s="97" t="s">
        <v>577</v>
      </c>
      <c r="AI366" s="97" t="s">
        <v>383</v>
      </c>
      <c r="AJ366" s="97"/>
      <c r="AK366" s="16"/>
      <c r="AL366" s="407"/>
    </row>
    <row r="367" spans="1:38" s="404" customFormat="1" ht="25.5" customHeight="1">
      <c r="A367" s="535" t="s">
        <v>649</v>
      </c>
      <c r="B367" s="37" t="s">
        <v>3199</v>
      </c>
      <c r="C367" s="462" t="s">
        <v>3901</v>
      </c>
      <c r="D367" s="26" t="s">
        <v>1495</v>
      </c>
      <c r="E367" s="96">
        <v>1830000</v>
      </c>
      <c r="F367" s="62">
        <v>35</v>
      </c>
      <c r="G367" s="30" t="s">
        <v>1493</v>
      </c>
      <c r="H367" s="29">
        <v>37378</v>
      </c>
      <c r="I367" s="30">
        <v>472023000431</v>
      </c>
      <c r="J367" s="30">
        <v>5459408517</v>
      </c>
      <c r="K367" s="39">
        <v>43459</v>
      </c>
      <c r="L367" s="40">
        <v>6</v>
      </c>
      <c r="M367" s="95" t="s">
        <v>1494</v>
      </c>
      <c r="N367" s="503">
        <v>8483</v>
      </c>
      <c r="O367" s="62">
        <v>1</v>
      </c>
      <c r="P367" s="40">
        <v>2</v>
      </c>
      <c r="Q367" s="15"/>
      <c r="R367" s="95"/>
      <c r="S367" s="96"/>
      <c r="T367" s="29"/>
      <c r="U367" s="402"/>
      <c r="V367" s="402">
        <v>3</v>
      </c>
      <c r="W367" s="34">
        <v>2930</v>
      </c>
      <c r="X367" s="34">
        <v>29</v>
      </c>
      <c r="Y367" s="208"/>
      <c r="Z367" s="208" t="s">
        <v>8177</v>
      </c>
      <c r="AA367" s="96" t="s">
        <v>3793</v>
      </c>
      <c r="AB367" s="38">
        <v>41</v>
      </c>
      <c r="AC367" s="731">
        <v>3000000</v>
      </c>
      <c r="AD367" s="731">
        <v>3000000</v>
      </c>
      <c r="AE367" s="96">
        <v>146</v>
      </c>
      <c r="AF367" s="96">
        <v>141</v>
      </c>
      <c r="AG367" s="63"/>
      <c r="AH367" s="97" t="s">
        <v>2725</v>
      </c>
      <c r="AI367" s="97" t="s">
        <v>511</v>
      </c>
      <c r="AJ367" s="438" t="s">
        <v>5973</v>
      </c>
      <c r="AK367" s="16"/>
      <c r="AL367" s="407"/>
    </row>
    <row r="368" spans="1:38" s="404" customFormat="1" ht="25.5" customHeight="1">
      <c r="A368" s="535" t="s">
        <v>649</v>
      </c>
      <c r="B368" s="37" t="s">
        <v>3591</v>
      </c>
      <c r="C368" s="462" t="s">
        <v>3901</v>
      </c>
      <c r="D368" s="26" t="s">
        <v>1498</v>
      </c>
      <c r="E368" s="96">
        <v>300000</v>
      </c>
      <c r="F368" s="62">
        <v>36</v>
      </c>
      <c r="G368" s="30" t="s">
        <v>1496</v>
      </c>
      <c r="H368" s="29">
        <v>37399</v>
      </c>
      <c r="I368" s="30">
        <v>472023000181</v>
      </c>
      <c r="J368" s="30"/>
      <c r="K368" s="39">
        <v>39267</v>
      </c>
      <c r="L368" s="40"/>
      <c r="M368" s="95" t="s">
        <v>1497</v>
      </c>
      <c r="N368" s="503">
        <v>3165</v>
      </c>
      <c r="O368" s="62">
        <v>1</v>
      </c>
      <c r="P368" s="40"/>
      <c r="Q368" s="15"/>
      <c r="R368" s="95"/>
      <c r="S368" s="96"/>
      <c r="T368" s="29" t="s">
        <v>2322</v>
      </c>
      <c r="U368" s="402"/>
      <c r="V368" s="402"/>
      <c r="W368" s="34">
        <v>2599</v>
      </c>
      <c r="X368" s="34">
        <v>25</v>
      </c>
      <c r="Y368" s="208"/>
      <c r="Z368" s="208"/>
      <c r="AA368" s="96" t="s">
        <v>1024</v>
      </c>
      <c r="AB368" s="38">
        <v>5</v>
      </c>
      <c r="AC368" s="731">
        <v>830000</v>
      </c>
      <c r="AD368" s="731">
        <v>830000</v>
      </c>
      <c r="AE368" s="96">
        <v>33</v>
      </c>
      <c r="AF368" s="96">
        <v>30</v>
      </c>
      <c r="AG368" s="63"/>
      <c r="AH368" s="97" t="s">
        <v>4956</v>
      </c>
      <c r="AI368" s="97" t="s">
        <v>4957</v>
      </c>
      <c r="AJ368" s="438" t="s">
        <v>5796</v>
      </c>
      <c r="AK368" s="16"/>
      <c r="AL368" s="407"/>
    </row>
    <row r="369" spans="1:38" s="404" customFormat="1" ht="25.5" customHeight="1">
      <c r="A369" s="535" t="s">
        <v>649</v>
      </c>
      <c r="B369" s="37" t="s">
        <v>3200</v>
      </c>
      <c r="C369" s="462" t="s">
        <v>3901</v>
      </c>
      <c r="D369" s="26" t="s">
        <v>6672</v>
      </c>
      <c r="E369" s="96">
        <v>2600000</v>
      </c>
      <c r="F369" s="62">
        <v>37</v>
      </c>
      <c r="G369" s="30" t="s">
        <v>1499</v>
      </c>
      <c r="H369" s="29">
        <v>37406</v>
      </c>
      <c r="I369" s="30">
        <v>472043001185</v>
      </c>
      <c r="J369" s="30">
        <v>3238580088</v>
      </c>
      <c r="K369" s="39">
        <v>43083</v>
      </c>
      <c r="L369" s="40">
        <v>3</v>
      </c>
      <c r="M369" s="95" t="s">
        <v>7095</v>
      </c>
      <c r="N369" s="503">
        <v>11700</v>
      </c>
      <c r="O369" s="62">
        <v>1</v>
      </c>
      <c r="P369" s="40"/>
      <c r="Q369" s="15"/>
      <c r="R369" s="95"/>
      <c r="S369" s="96"/>
      <c r="T369" s="29"/>
      <c r="U369" s="402"/>
      <c r="V369" s="402"/>
      <c r="W369" s="34">
        <v>2710</v>
      </c>
      <c r="X369" s="34">
        <v>27</v>
      </c>
      <c r="Y369" s="208"/>
      <c r="Z369" s="208"/>
      <c r="AA369" s="96" t="s">
        <v>1024</v>
      </c>
      <c r="AB369" s="38">
        <v>5</v>
      </c>
      <c r="AC369" s="731">
        <v>3350000</v>
      </c>
      <c r="AD369" s="731">
        <v>3350000</v>
      </c>
      <c r="AE369" s="96">
        <v>155</v>
      </c>
      <c r="AF369" s="96">
        <v>149</v>
      </c>
      <c r="AG369" s="63"/>
      <c r="AH369" s="97" t="s">
        <v>2583</v>
      </c>
      <c r="AI369" s="97" t="s">
        <v>2584</v>
      </c>
      <c r="AJ369" s="97"/>
      <c r="AK369" s="16"/>
      <c r="AL369" s="407"/>
    </row>
    <row r="370" spans="1:38" s="404" customFormat="1" ht="25.5" customHeight="1">
      <c r="A370" s="535" t="s">
        <v>649</v>
      </c>
      <c r="B370" s="37" t="s">
        <v>3201</v>
      </c>
      <c r="C370" s="462" t="s">
        <v>3901</v>
      </c>
      <c r="D370" s="26" t="s">
        <v>1502</v>
      </c>
      <c r="E370" s="96">
        <v>1050000</v>
      </c>
      <c r="F370" s="62">
        <v>38</v>
      </c>
      <c r="G370" s="30" t="s">
        <v>1500</v>
      </c>
      <c r="H370" s="29">
        <v>37407</v>
      </c>
      <c r="I370" s="30">
        <v>472043000185</v>
      </c>
      <c r="J370" s="30">
        <v>8744015386</v>
      </c>
      <c r="K370" s="39">
        <v>43062</v>
      </c>
      <c r="L370" s="40">
        <v>2</v>
      </c>
      <c r="M370" s="95" t="s">
        <v>1501</v>
      </c>
      <c r="N370" s="503">
        <v>15000</v>
      </c>
      <c r="O370" s="62">
        <v>1</v>
      </c>
      <c r="P370" s="40"/>
      <c r="Q370" s="15"/>
      <c r="R370" s="95"/>
      <c r="S370" s="96"/>
      <c r="T370" s="29" t="s">
        <v>2323</v>
      </c>
      <c r="U370" s="402"/>
      <c r="V370" s="402"/>
      <c r="W370" s="34">
        <v>2212</v>
      </c>
      <c r="X370" s="34">
        <v>22</v>
      </c>
      <c r="Y370" s="208"/>
      <c r="Z370" s="208"/>
      <c r="AA370" s="96" t="s">
        <v>6933</v>
      </c>
      <c r="AB370" s="241">
        <v>11</v>
      </c>
      <c r="AC370" s="731">
        <v>5000000</v>
      </c>
      <c r="AD370" s="731">
        <v>5000000</v>
      </c>
      <c r="AE370" s="96">
        <v>210</v>
      </c>
      <c r="AF370" s="96">
        <v>201</v>
      </c>
      <c r="AG370" s="63">
        <v>1</v>
      </c>
      <c r="AH370" s="97" t="s">
        <v>384</v>
      </c>
      <c r="AI370" s="97" t="s">
        <v>214</v>
      </c>
      <c r="AJ370" s="97"/>
      <c r="AK370" s="16"/>
      <c r="AL370" s="407"/>
    </row>
    <row r="371" spans="1:38" s="404" customFormat="1" ht="25.5" customHeight="1">
      <c r="A371" s="535" t="s">
        <v>649</v>
      </c>
      <c r="B371" s="37" t="s">
        <v>3571</v>
      </c>
      <c r="C371" s="462" t="s">
        <v>3901</v>
      </c>
      <c r="D371" s="26" t="s">
        <v>7657</v>
      </c>
      <c r="E371" s="96">
        <v>900000</v>
      </c>
      <c r="F371" s="62">
        <v>39</v>
      </c>
      <c r="G371" s="30" t="s">
        <v>1504</v>
      </c>
      <c r="H371" s="29">
        <v>37418</v>
      </c>
      <c r="I371" s="30">
        <v>472043000278</v>
      </c>
      <c r="J371" s="30">
        <v>9863696052</v>
      </c>
      <c r="K371" s="39">
        <v>43284</v>
      </c>
      <c r="L371" s="40">
        <v>3</v>
      </c>
      <c r="M371" s="95" t="s">
        <v>1505</v>
      </c>
      <c r="N371" s="503">
        <v>14456</v>
      </c>
      <c r="O371" s="62">
        <v>1</v>
      </c>
      <c r="P371" s="40"/>
      <c r="Q371" s="15"/>
      <c r="R371" s="95"/>
      <c r="S371" s="96"/>
      <c r="T371" s="29" t="s">
        <v>2324</v>
      </c>
      <c r="U371" s="402"/>
      <c r="V371" s="402"/>
      <c r="W371" s="34">
        <v>2592</v>
      </c>
      <c r="X371" s="34">
        <v>25</v>
      </c>
      <c r="Y371" s="208"/>
      <c r="Z371" s="208"/>
      <c r="AA371" s="96" t="s">
        <v>1024</v>
      </c>
      <c r="AB371" s="38">
        <v>5</v>
      </c>
      <c r="AC371" s="731">
        <v>8000000</v>
      </c>
      <c r="AD371" s="731">
        <v>5000000</v>
      </c>
      <c r="AE371" s="96">
        <v>61</v>
      </c>
      <c r="AF371" s="96">
        <v>58</v>
      </c>
      <c r="AG371" s="63">
        <v>1</v>
      </c>
      <c r="AH371" s="97" t="s">
        <v>828</v>
      </c>
      <c r="AI371" s="97" t="s">
        <v>827</v>
      </c>
      <c r="AJ371" s="438" t="s">
        <v>5896</v>
      </c>
      <c r="AK371" s="16"/>
      <c r="AL371" s="407"/>
    </row>
    <row r="372" spans="1:38" s="404" customFormat="1" ht="25.5" customHeight="1">
      <c r="A372" s="535" t="s">
        <v>649</v>
      </c>
      <c r="B372" s="37" t="s">
        <v>3202</v>
      </c>
      <c r="C372" s="462" t="s">
        <v>3901</v>
      </c>
      <c r="D372" s="26" t="s">
        <v>1508</v>
      </c>
      <c r="E372" s="96">
        <v>600000</v>
      </c>
      <c r="F372" s="62">
        <v>40</v>
      </c>
      <c r="G372" s="30" t="s">
        <v>1506</v>
      </c>
      <c r="H372" s="29">
        <v>37498</v>
      </c>
      <c r="I372" s="30">
        <v>472023000499</v>
      </c>
      <c r="J372" s="30"/>
      <c r="K372" s="39">
        <v>39609</v>
      </c>
      <c r="L372" s="40"/>
      <c r="M372" s="95" t="s">
        <v>1507</v>
      </c>
      <c r="N372" s="503">
        <v>5000</v>
      </c>
      <c r="O372" s="62">
        <v>1</v>
      </c>
      <c r="P372" s="40"/>
      <c r="Q372" s="15"/>
      <c r="R372" s="95"/>
      <c r="S372" s="96"/>
      <c r="T372" s="29" t="s">
        <v>2325</v>
      </c>
      <c r="U372" s="402"/>
      <c r="V372" s="402"/>
      <c r="W372" s="34">
        <v>2930</v>
      </c>
      <c r="X372" s="34">
        <v>29</v>
      </c>
      <c r="Y372" s="208"/>
      <c r="Z372" s="208"/>
      <c r="AA372" s="96" t="s">
        <v>1024</v>
      </c>
      <c r="AB372" s="38">
        <v>5</v>
      </c>
      <c r="AC372" s="731">
        <v>800000</v>
      </c>
      <c r="AD372" s="731">
        <v>800000</v>
      </c>
      <c r="AE372" s="96">
        <v>43</v>
      </c>
      <c r="AF372" s="96">
        <v>41</v>
      </c>
      <c r="AG372" s="63">
        <v>1</v>
      </c>
      <c r="AH372" s="97" t="s">
        <v>338</v>
      </c>
      <c r="AI372" s="97" t="s">
        <v>339</v>
      </c>
      <c r="AJ372" s="97"/>
      <c r="AK372" s="16"/>
      <c r="AL372" s="407"/>
    </row>
    <row r="373" spans="1:38" s="404" customFormat="1" ht="25.5" customHeight="1">
      <c r="A373" s="535" t="s">
        <v>649</v>
      </c>
      <c r="B373" s="37" t="s">
        <v>3203</v>
      </c>
      <c r="C373" s="462" t="s">
        <v>3901</v>
      </c>
      <c r="D373" s="26" t="s">
        <v>1511</v>
      </c>
      <c r="E373" s="96">
        <v>800000</v>
      </c>
      <c r="F373" s="62">
        <v>41</v>
      </c>
      <c r="G373" s="30" t="s">
        <v>1509</v>
      </c>
      <c r="H373" s="29">
        <v>37550</v>
      </c>
      <c r="I373" s="30">
        <v>472043000141</v>
      </c>
      <c r="J373" s="30">
        <v>6534922018</v>
      </c>
      <c r="K373" s="39">
        <v>43445</v>
      </c>
      <c r="L373" s="40">
        <v>4</v>
      </c>
      <c r="M373" s="95" t="s">
        <v>1510</v>
      </c>
      <c r="N373" s="503">
        <v>6500</v>
      </c>
      <c r="O373" s="62">
        <v>1</v>
      </c>
      <c r="P373" s="40"/>
      <c r="Q373" s="15"/>
      <c r="R373" s="95"/>
      <c r="S373" s="96"/>
      <c r="T373" s="29" t="s">
        <v>2326</v>
      </c>
      <c r="U373" s="402">
        <v>1</v>
      </c>
      <c r="V373" s="402">
        <v>3</v>
      </c>
      <c r="W373" s="34">
        <v>2930</v>
      </c>
      <c r="X373" s="34">
        <v>29</v>
      </c>
      <c r="Y373" s="208"/>
      <c r="Z373" s="208"/>
      <c r="AA373" s="96" t="s">
        <v>1024</v>
      </c>
      <c r="AB373" s="38">
        <v>5</v>
      </c>
      <c r="AC373" s="731">
        <v>1800000</v>
      </c>
      <c r="AD373" s="731">
        <v>1800000</v>
      </c>
      <c r="AE373" s="96">
        <v>166</v>
      </c>
      <c r="AF373" s="96">
        <v>162</v>
      </c>
      <c r="AG373" s="63">
        <v>1</v>
      </c>
      <c r="AH373" s="97" t="s">
        <v>8326</v>
      </c>
      <c r="AI373" s="97" t="s">
        <v>492</v>
      </c>
      <c r="AJ373" s="97"/>
      <c r="AK373" s="16"/>
      <c r="AL373" s="407"/>
    </row>
    <row r="374" spans="1:38" s="404" customFormat="1" ht="25.5" customHeight="1">
      <c r="A374" s="535" t="s">
        <v>649</v>
      </c>
      <c r="B374" s="37" t="s">
        <v>3587</v>
      </c>
      <c r="C374" s="462" t="s">
        <v>3901</v>
      </c>
      <c r="D374" s="26" t="s">
        <v>1514</v>
      </c>
      <c r="E374" s="96">
        <v>2600000</v>
      </c>
      <c r="F374" s="62">
        <v>42</v>
      </c>
      <c r="G374" s="30" t="s">
        <v>1512</v>
      </c>
      <c r="H374" s="29">
        <v>37550</v>
      </c>
      <c r="I374" s="30">
        <v>472023000787</v>
      </c>
      <c r="J374" s="30">
        <v>1060693734</v>
      </c>
      <c r="K374" s="39">
        <v>43262</v>
      </c>
      <c r="L374" s="40">
        <v>3</v>
      </c>
      <c r="M374" s="95" t="s">
        <v>1513</v>
      </c>
      <c r="N374" s="503">
        <v>6500</v>
      </c>
      <c r="O374" s="62">
        <v>1</v>
      </c>
      <c r="P374" s="40"/>
      <c r="Q374" s="15"/>
      <c r="R374" s="95"/>
      <c r="S374" s="96"/>
      <c r="T374" s="29"/>
      <c r="U374" s="402"/>
      <c r="V374" s="402"/>
      <c r="W374" s="34">
        <v>2930</v>
      </c>
      <c r="X374" s="34">
        <v>29</v>
      </c>
      <c r="Y374" s="208"/>
      <c r="Z374" s="208"/>
      <c r="AA374" s="96" t="s">
        <v>1024</v>
      </c>
      <c r="AB374" s="38">
        <v>5</v>
      </c>
      <c r="AC374" s="731">
        <v>5550000</v>
      </c>
      <c r="AD374" s="731">
        <v>5550000</v>
      </c>
      <c r="AE374" s="96">
        <v>67</v>
      </c>
      <c r="AF374" s="96">
        <v>66</v>
      </c>
      <c r="AG374" s="63"/>
      <c r="AH374" s="97" t="s">
        <v>4480</v>
      </c>
      <c r="AI374" s="97" t="s">
        <v>4481</v>
      </c>
      <c r="AJ374" s="97"/>
      <c r="AK374" s="16"/>
      <c r="AL374" s="407"/>
    </row>
    <row r="375" spans="1:38" s="404" customFormat="1" ht="25.5" customHeight="1">
      <c r="A375" s="535" t="s">
        <v>649</v>
      </c>
      <c r="B375" s="37" t="s">
        <v>3204</v>
      </c>
      <c r="C375" s="462" t="s">
        <v>3901</v>
      </c>
      <c r="D375" s="26" t="s">
        <v>1517</v>
      </c>
      <c r="E375" s="96">
        <v>2567690</v>
      </c>
      <c r="F375" s="62">
        <v>43</v>
      </c>
      <c r="G375" s="30" t="s">
        <v>1515</v>
      </c>
      <c r="H375" s="29">
        <v>37601</v>
      </c>
      <c r="I375" s="30">
        <v>472043000484</v>
      </c>
      <c r="J375" s="30">
        <v>3253060437</v>
      </c>
      <c r="K375" s="39">
        <v>42712</v>
      </c>
      <c r="L375" s="40">
        <v>2</v>
      </c>
      <c r="M375" s="95" t="s">
        <v>1516</v>
      </c>
      <c r="N375" s="503">
        <v>12488</v>
      </c>
      <c r="O375" s="62">
        <v>1</v>
      </c>
      <c r="P375" s="40"/>
      <c r="Q375" s="15"/>
      <c r="R375" s="95"/>
      <c r="S375" s="96"/>
      <c r="T375" s="29"/>
      <c r="U375" s="402"/>
      <c r="V375" s="402"/>
      <c r="W375" s="34">
        <v>2930</v>
      </c>
      <c r="X375" s="34">
        <v>29</v>
      </c>
      <c r="Y375" s="208" t="s">
        <v>6053</v>
      </c>
      <c r="Z375" s="208"/>
      <c r="AA375" s="96" t="s">
        <v>1024</v>
      </c>
      <c r="AB375" s="38">
        <v>5</v>
      </c>
      <c r="AC375" s="731">
        <v>6000000</v>
      </c>
      <c r="AD375" s="731">
        <v>6000000</v>
      </c>
      <c r="AE375" s="96">
        <v>114</v>
      </c>
      <c r="AF375" s="96">
        <v>112</v>
      </c>
      <c r="AG375" s="63"/>
      <c r="AH375" s="97" t="s">
        <v>297</v>
      </c>
      <c r="AI375" s="97" t="s">
        <v>710</v>
      </c>
      <c r="AJ375" s="438" t="s">
        <v>5994</v>
      </c>
      <c r="AK375" s="16"/>
      <c r="AL375" s="407"/>
    </row>
    <row r="376" spans="1:38" s="404" customFormat="1" ht="25.5" customHeight="1">
      <c r="A376" s="535" t="s">
        <v>649</v>
      </c>
      <c r="B376" s="37" t="s">
        <v>3611</v>
      </c>
      <c r="C376" s="462" t="s">
        <v>3901</v>
      </c>
      <c r="D376" s="26" t="s">
        <v>7197</v>
      </c>
      <c r="E376" s="96">
        <v>1640000</v>
      </c>
      <c r="F376" s="62">
        <v>44</v>
      </c>
      <c r="G376" s="30" t="s">
        <v>1518</v>
      </c>
      <c r="H376" s="29">
        <v>37609</v>
      </c>
      <c r="I376" s="30">
        <v>472043000294</v>
      </c>
      <c r="J376" s="30">
        <v>3200284281</v>
      </c>
      <c r="K376" s="39">
        <v>43633</v>
      </c>
      <c r="L376" s="40">
        <v>7</v>
      </c>
      <c r="M376" s="95" t="s">
        <v>3773</v>
      </c>
      <c r="N376" s="503">
        <v>15008</v>
      </c>
      <c r="O376" s="62">
        <v>1</v>
      </c>
      <c r="P376" s="40"/>
      <c r="Q376" s="15"/>
      <c r="R376" s="95"/>
      <c r="S376" s="96"/>
      <c r="T376" s="29" t="s">
        <v>2237</v>
      </c>
      <c r="U376" s="402"/>
      <c r="V376" s="402">
        <v>3</v>
      </c>
      <c r="W376" s="34">
        <v>2220</v>
      </c>
      <c r="X376" s="34">
        <v>22</v>
      </c>
      <c r="Y376" s="208"/>
      <c r="Z376" s="208"/>
      <c r="AA376" s="96" t="s">
        <v>1024</v>
      </c>
      <c r="AB376" s="38">
        <v>5</v>
      </c>
      <c r="AC376" s="731">
        <v>3800000</v>
      </c>
      <c r="AD376" s="731">
        <v>3800000</v>
      </c>
      <c r="AE376" s="96">
        <v>78</v>
      </c>
      <c r="AF376" s="96">
        <v>73</v>
      </c>
      <c r="AG376" s="63">
        <v>1</v>
      </c>
      <c r="AH376" s="97" t="s">
        <v>565</v>
      </c>
      <c r="AI376" s="97" t="s">
        <v>564</v>
      </c>
      <c r="AJ376" s="97"/>
      <c r="AK376" s="16"/>
      <c r="AL376" s="407"/>
    </row>
    <row r="377" spans="1:38" s="404" customFormat="1" ht="25.5" customHeight="1">
      <c r="A377" s="535" t="s">
        <v>649</v>
      </c>
      <c r="B377" s="37" t="s">
        <v>3205</v>
      </c>
      <c r="C377" s="462" t="s">
        <v>3901</v>
      </c>
      <c r="D377" s="26" t="s">
        <v>6484</v>
      </c>
      <c r="E377" s="96">
        <v>500000</v>
      </c>
      <c r="F377" s="62">
        <v>45</v>
      </c>
      <c r="G377" s="30" t="s">
        <v>1519</v>
      </c>
      <c r="H377" s="29">
        <v>37677</v>
      </c>
      <c r="I377" s="30">
        <v>472023000070</v>
      </c>
      <c r="J377" s="30">
        <v>8728465731</v>
      </c>
      <c r="K377" s="39">
        <v>42933</v>
      </c>
      <c r="L377" s="40">
        <v>4</v>
      </c>
      <c r="M377" s="268" t="s">
        <v>1520</v>
      </c>
      <c r="N377" s="503">
        <v>1650</v>
      </c>
      <c r="O377" s="62">
        <v>1</v>
      </c>
      <c r="P377" s="40"/>
      <c r="Q377" s="15"/>
      <c r="R377" s="95"/>
      <c r="S377" s="96"/>
      <c r="T377" s="29" t="s">
        <v>2255</v>
      </c>
      <c r="U377" s="402"/>
      <c r="V377" s="402"/>
      <c r="W377" s="34">
        <v>2029</v>
      </c>
      <c r="X377" s="34">
        <v>20</v>
      </c>
      <c r="Y377" s="208"/>
      <c r="Z377" s="208"/>
      <c r="AA377" s="96" t="s">
        <v>1024</v>
      </c>
      <c r="AB377" s="38">
        <v>5</v>
      </c>
      <c r="AC377" s="731">
        <v>1000000</v>
      </c>
      <c r="AD377" s="731">
        <v>1000000</v>
      </c>
      <c r="AE377" s="96">
        <v>14</v>
      </c>
      <c r="AF377" s="96">
        <v>13</v>
      </c>
      <c r="AG377" s="63"/>
      <c r="AH377" s="97" t="s">
        <v>721</v>
      </c>
      <c r="AI377" s="97" t="s">
        <v>555</v>
      </c>
      <c r="AJ377" s="97"/>
      <c r="AK377" s="699"/>
      <c r="AL377" s="403"/>
    </row>
    <row r="378" spans="1:38" s="404" customFormat="1" ht="25.5" customHeight="1">
      <c r="A378" s="535" t="s">
        <v>649</v>
      </c>
      <c r="B378" s="37" t="s">
        <v>3579</v>
      </c>
      <c r="C378" s="462" t="s">
        <v>3901</v>
      </c>
      <c r="D378" s="26" t="s">
        <v>3706</v>
      </c>
      <c r="E378" s="96">
        <v>370000</v>
      </c>
      <c r="F378" s="62">
        <v>46</v>
      </c>
      <c r="G378" s="30" t="s">
        <v>1521</v>
      </c>
      <c r="H378" s="29">
        <v>37706</v>
      </c>
      <c r="I378" s="30">
        <v>472023000072</v>
      </c>
      <c r="J378" s="30"/>
      <c r="K378" s="39">
        <v>41912</v>
      </c>
      <c r="L378" s="40"/>
      <c r="M378" s="268" t="s">
        <v>1522</v>
      </c>
      <c r="N378" s="503">
        <v>3300</v>
      </c>
      <c r="O378" s="62">
        <v>1</v>
      </c>
      <c r="P378" s="40"/>
      <c r="Q378" s="15"/>
      <c r="R378" s="95"/>
      <c r="S378" s="96"/>
      <c r="T378" s="29" t="s">
        <v>2327</v>
      </c>
      <c r="U378" s="402">
        <v>1</v>
      </c>
      <c r="V378" s="402">
        <v>3</v>
      </c>
      <c r="W378" s="34">
        <v>3312</v>
      </c>
      <c r="X378" s="34">
        <v>33</v>
      </c>
      <c r="Y378" s="208"/>
      <c r="Z378" s="208"/>
      <c r="AA378" s="96" t="s">
        <v>1024</v>
      </c>
      <c r="AB378" s="38">
        <v>5</v>
      </c>
      <c r="AC378" s="731">
        <v>1000000</v>
      </c>
      <c r="AD378" s="731">
        <v>1000000</v>
      </c>
      <c r="AE378" s="96">
        <v>22</v>
      </c>
      <c r="AF378" s="96">
        <v>18</v>
      </c>
      <c r="AG378" s="63"/>
      <c r="AH378" s="97" t="s">
        <v>408</v>
      </c>
      <c r="AI378" s="97" t="s">
        <v>514</v>
      </c>
      <c r="AJ378" s="97"/>
      <c r="AK378" s="699"/>
      <c r="AL378" s="403"/>
    </row>
    <row r="379" spans="1:38" s="404" customFormat="1" ht="25.5" customHeight="1">
      <c r="A379" s="535" t="s">
        <v>649</v>
      </c>
      <c r="B379" s="37" t="s">
        <v>3206</v>
      </c>
      <c r="C379" s="462" t="s">
        <v>3901</v>
      </c>
      <c r="D379" s="26" t="s">
        <v>1525</v>
      </c>
      <c r="E379" s="96">
        <v>700000</v>
      </c>
      <c r="F379" s="62">
        <v>47</v>
      </c>
      <c r="G379" s="30" t="s">
        <v>1523</v>
      </c>
      <c r="H379" s="29">
        <v>37809</v>
      </c>
      <c r="I379" s="30">
        <v>472023000479</v>
      </c>
      <c r="J379" s="30">
        <v>6583682452</v>
      </c>
      <c r="K379" s="39">
        <v>42559</v>
      </c>
      <c r="L379" s="40">
        <v>4</v>
      </c>
      <c r="M379" s="268" t="s">
        <v>1524</v>
      </c>
      <c r="N379" s="503">
        <v>6348</v>
      </c>
      <c r="O379" s="62">
        <v>1</v>
      </c>
      <c r="P379" s="40"/>
      <c r="Q379" s="15"/>
      <c r="R379" s="95"/>
      <c r="S379" s="96"/>
      <c r="T379" s="29"/>
      <c r="U379" s="402"/>
      <c r="V379" s="402"/>
      <c r="W379" s="34">
        <v>2592</v>
      </c>
      <c r="X379" s="34">
        <v>25</v>
      </c>
      <c r="Y379" s="208"/>
      <c r="Z379" s="208"/>
      <c r="AA379" s="96" t="s">
        <v>1024</v>
      </c>
      <c r="AB379" s="38">
        <v>5</v>
      </c>
      <c r="AC379" s="731">
        <v>1000000</v>
      </c>
      <c r="AD379" s="731">
        <v>1000000</v>
      </c>
      <c r="AE379" s="96">
        <v>19</v>
      </c>
      <c r="AF379" s="96">
        <v>19</v>
      </c>
      <c r="AG379" s="63"/>
      <c r="AH379" s="97" t="s">
        <v>616</v>
      </c>
      <c r="AI379" s="97" t="s">
        <v>617</v>
      </c>
      <c r="AJ379" s="97"/>
      <c r="AK379" s="699"/>
      <c r="AL379" s="403"/>
    </row>
    <row r="380" spans="1:38" s="404" customFormat="1" ht="25.5" customHeight="1">
      <c r="A380" s="535" t="s">
        <v>649</v>
      </c>
      <c r="B380" s="37" t="s">
        <v>3207</v>
      </c>
      <c r="C380" s="462" t="s">
        <v>3901</v>
      </c>
      <c r="D380" s="26" t="s">
        <v>6485</v>
      </c>
      <c r="E380" s="96">
        <v>500000</v>
      </c>
      <c r="F380" s="62">
        <v>48</v>
      </c>
      <c r="G380" s="30" t="s">
        <v>1526</v>
      </c>
      <c r="H380" s="29">
        <v>37925</v>
      </c>
      <c r="I380" s="30">
        <v>472043000191</v>
      </c>
      <c r="J380" s="30"/>
      <c r="K380" s="39">
        <v>41187</v>
      </c>
      <c r="L380" s="40"/>
      <c r="M380" s="268" t="s">
        <v>1527</v>
      </c>
      <c r="N380" s="503">
        <v>6250</v>
      </c>
      <c r="O380" s="62">
        <v>1</v>
      </c>
      <c r="P380" s="40"/>
      <c r="Q380" s="15"/>
      <c r="R380" s="95"/>
      <c r="S380" s="96"/>
      <c r="T380" s="29" t="s">
        <v>2328</v>
      </c>
      <c r="U380" s="402"/>
      <c r="V380" s="402"/>
      <c r="W380" s="34">
        <v>1322</v>
      </c>
      <c r="X380" s="34">
        <v>13</v>
      </c>
      <c r="Y380" s="208"/>
      <c r="Z380" s="208"/>
      <c r="AA380" s="96" t="s">
        <v>1024</v>
      </c>
      <c r="AB380" s="38">
        <v>5</v>
      </c>
      <c r="AC380" s="731">
        <v>1500000</v>
      </c>
      <c r="AD380" s="731">
        <v>1500000</v>
      </c>
      <c r="AE380" s="96">
        <v>46</v>
      </c>
      <c r="AF380" s="96">
        <v>45</v>
      </c>
      <c r="AG380" s="63">
        <v>1</v>
      </c>
      <c r="AH380" s="97" t="s">
        <v>2905</v>
      </c>
      <c r="AI380" s="97" t="s">
        <v>93</v>
      </c>
      <c r="AJ380" s="438" t="s">
        <v>5945</v>
      </c>
      <c r="AK380" s="699"/>
      <c r="AL380" s="403"/>
    </row>
    <row r="381" spans="1:38" s="404" customFormat="1" ht="25.5" customHeight="1">
      <c r="A381" s="535" t="s">
        <v>649</v>
      </c>
      <c r="B381" s="37" t="s">
        <v>3208</v>
      </c>
      <c r="C381" s="462" t="s">
        <v>3901</v>
      </c>
      <c r="D381" s="26" t="s">
        <v>1529</v>
      </c>
      <c r="E381" s="96">
        <v>1800000</v>
      </c>
      <c r="F381" s="62">
        <v>49</v>
      </c>
      <c r="G381" s="30" t="s">
        <v>1528</v>
      </c>
      <c r="H381" s="29">
        <v>37985</v>
      </c>
      <c r="I381" s="30">
        <v>472033000019</v>
      </c>
      <c r="J381" s="30">
        <v>4325605488</v>
      </c>
      <c r="K381" s="39">
        <v>43052</v>
      </c>
      <c r="L381" s="40">
        <v>9</v>
      </c>
      <c r="M381" s="268" t="s">
        <v>3775</v>
      </c>
      <c r="N381" s="503">
        <v>6176</v>
      </c>
      <c r="O381" s="62">
        <v>1</v>
      </c>
      <c r="P381" s="40"/>
      <c r="Q381" s="15" t="s">
        <v>6984</v>
      </c>
      <c r="R381" s="95"/>
      <c r="S381" s="96"/>
      <c r="T381" s="29"/>
      <c r="U381" s="402"/>
      <c r="V381" s="402"/>
      <c r="W381" s="34">
        <v>2930</v>
      </c>
      <c r="X381" s="34">
        <v>29</v>
      </c>
      <c r="Y381" s="208" t="s">
        <v>6092</v>
      </c>
      <c r="Z381" s="208"/>
      <c r="AA381" s="96" t="s">
        <v>3915</v>
      </c>
      <c r="AB381" s="38">
        <v>5</v>
      </c>
      <c r="AC381" s="731">
        <v>2000000</v>
      </c>
      <c r="AD381" s="731">
        <v>2000000</v>
      </c>
      <c r="AE381" s="96">
        <v>26</v>
      </c>
      <c r="AF381" s="96">
        <v>26</v>
      </c>
      <c r="AG381" s="63">
        <v>1</v>
      </c>
      <c r="AH381" s="97" t="s">
        <v>797</v>
      </c>
      <c r="AI381" s="97" t="s">
        <v>798</v>
      </c>
      <c r="AJ381" s="97"/>
      <c r="AK381" s="699"/>
      <c r="AL381" s="403"/>
    </row>
    <row r="382" spans="1:38" s="404" customFormat="1" ht="25.5" customHeight="1">
      <c r="A382" s="535" t="s">
        <v>649</v>
      </c>
      <c r="B382" s="37" t="s">
        <v>3209</v>
      </c>
      <c r="C382" s="462" t="s">
        <v>3901</v>
      </c>
      <c r="D382" s="26" t="s">
        <v>6486</v>
      </c>
      <c r="E382" s="96">
        <v>7030000</v>
      </c>
      <c r="F382" s="62">
        <v>50</v>
      </c>
      <c r="G382" s="30" t="s">
        <v>1530</v>
      </c>
      <c r="H382" s="29">
        <v>37993</v>
      </c>
      <c r="I382" s="30">
        <v>472043000073</v>
      </c>
      <c r="J382" s="30">
        <v>4317531624</v>
      </c>
      <c r="K382" s="39">
        <v>43566</v>
      </c>
      <c r="L382" s="40">
        <v>4</v>
      </c>
      <c r="M382" s="268" t="s">
        <v>234</v>
      </c>
      <c r="N382" s="503">
        <v>25015</v>
      </c>
      <c r="O382" s="62">
        <v>1</v>
      </c>
      <c r="P382" s="40"/>
      <c r="Q382" s="15"/>
      <c r="R382" s="95"/>
      <c r="S382" s="96"/>
      <c r="T382" s="29" t="s">
        <v>2329</v>
      </c>
      <c r="U382" s="402">
        <v>1</v>
      </c>
      <c r="V382" s="402">
        <v>3</v>
      </c>
      <c r="W382" s="34">
        <v>1080</v>
      </c>
      <c r="X382" s="34">
        <v>10</v>
      </c>
      <c r="Y382" s="208" t="s">
        <v>8507</v>
      </c>
      <c r="Z382" s="208"/>
      <c r="AA382" s="96" t="s">
        <v>1063</v>
      </c>
      <c r="AB382" s="38">
        <v>6</v>
      </c>
      <c r="AC382" s="731">
        <v>9000000</v>
      </c>
      <c r="AD382" s="731">
        <v>9000000</v>
      </c>
      <c r="AE382" s="96">
        <v>151</v>
      </c>
      <c r="AF382" s="96">
        <v>148</v>
      </c>
      <c r="AG382" s="63">
        <v>1</v>
      </c>
      <c r="AH382" s="97" t="s">
        <v>4953</v>
      </c>
      <c r="AI382" s="97" t="s">
        <v>4446</v>
      </c>
      <c r="AJ382" s="97"/>
      <c r="AK382" s="699"/>
      <c r="AL382" s="403"/>
    </row>
    <row r="383" spans="1:38" s="404" customFormat="1" ht="25.5" customHeight="1">
      <c r="A383" s="535" t="s">
        <v>649</v>
      </c>
      <c r="B383" s="37" t="s">
        <v>3211</v>
      </c>
      <c r="C383" s="462" t="s">
        <v>3901</v>
      </c>
      <c r="D383" s="26" t="s">
        <v>1534</v>
      </c>
      <c r="E383" s="96">
        <v>3000428</v>
      </c>
      <c r="F383" s="62">
        <v>51</v>
      </c>
      <c r="G383" s="30" t="s">
        <v>1532</v>
      </c>
      <c r="H383" s="29">
        <v>38058</v>
      </c>
      <c r="I383" s="30">
        <v>472043000668</v>
      </c>
      <c r="J383" s="30">
        <v>8762018045</v>
      </c>
      <c r="K383" s="39">
        <v>43662</v>
      </c>
      <c r="L383" s="40">
        <v>6</v>
      </c>
      <c r="M383" s="268" t="s">
        <v>1533</v>
      </c>
      <c r="N383" s="509">
        <v>11911.5</v>
      </c>
      <c r="O383" s="62">
        <v>1</v>
      </c>
      <c r="P383" s="40">
        <v>2</v>
      </c>
      <c r="Q383" s="15"/>
      <c r="R383" s="95"/>
      <c r="S383" s="96"/>
      <c r="T383" s="29" t="s">
        <v>2331</v>
      </c>
      <c r="U383" s="402"/>
      <c r="V383" s="402"/>
      <c r="W383" s="34">
        <v>2930</v>
      </c>
      <c r="X383" s="34">
        <v>29</v>
      </c>
      <c r="Y383" s="208"/>
      <c r="Z383" s="208"/>
      <c r="AA383" s="96" t="s">
        <v>2941</v>
      </c>
      <c r="AB383" s="239">
        <v>31</v>
      </c>
      <c r="AC383" s="731">
        <v>3000428</v>
      </c>
      <c r="AD383" s="731">
        <v>600000</v>
      </c>
      <c r="AE383" s="96">
        <v>74</v>
      </c>
      <c r="AF383" s="96">
        <v>71</v>
      </c>
      <c r="AG383" s="63"/>
      <c r="AH383" s="97" t="s">
        <v>954</v>
      </c>
      <c r="AI383" s="97" t="s">
        <v>955</v>
      </c>
      <c r="AJ383" s="97"/>
      <c r="AK383" s="699"/>
      <c r="AL383" s="403"/>
    </row>
    <row r="384" spans="1:38" s="404" customFormat="1" ht="25.5" customHeight="1">
      <c r="A384" s="535" t="s">
        <v>649</v>
      </c>
      <c r="B384" s="37" t="s">
        <v>3212</v>
      </c>
      <c r="C384" s="462" t="s">
        <v>3901</v>
      </c>
      <c r="D384" s="205" t="s">
        <v>1537</v>
      </c>
      <c r="E384" s="96">
        <v>300000</v>
      </c>
      <c r="F384" s="62">
        <v>52</v>
      </c>
      <c r="G384" s="30" t="s">
        <v>1535</v>
      </c>
      <c r="H384" s="29">
        <v>38264</v>
      </c>
      <c r="I384" s="30">
        <v>472043000331</v>
      </c>
      <c r="J384" s="30"/>
      <c r="K384" s="39">
        <v>41296</v>
      </c>
      <c r="L384" s="40"/>
      <c r="M384" s="510" t="s">
        <v>1536</v>
      </c>
      <c r="N384" s="503">
        <v>6050</v>
      </c>
      <c r="O384" s="62">
        <v>1</v>
      </c>
      <c r="P384" s="425"/>
      <c r="Q384" s="41"/>
      <c r="R384" s="95"/>
      <c r="S384" s="96"/>
      <c r="T384" s="29"/>
      <c r="U384" s="206"/>
      <c r="V384" s="206">
        <v>3</v>
      </c>
      <c r="W384" s="34">
        <v>2930</v>
      </c>
      <c r="X384" s="34">
        <v>29</v>
      </c>
      <c r="Y384" s="208"/>
      <c r="Z384" s="208"/>
      <c r="AA384" s="96" t="s">
        <v>1024</v>
      </c>
      <c r="AB384" s="236">
        <v>5</v>
      </c>
      <c r="AC384" s="731">
        <v>1200000</v>
      </c>
      <c r="AD384" s="731">
        <v>1200000</v>
      </c>
      <c r="AE384" s="96">
        <v>164</v>
      </c>
      <c r="AF384" s="96">
        <v>160</v>
      </c>
      <c r="AG384" s="63"/>
      <c r="AH384" s="97" t="s">
        <v>625</v>
      </c>
      <c r="AI384" s="97" t="s">
        <v>626</v>
      </c>
      <c r="AJ384" s="438" t="s">
        <v>5986</v>
      </c>
      <c r="AK384" s="668"/>
      <c r="AL384" s="669"/>
    </row>
    <row r="385" spans="1:38" s="404" customFormat="1" ht="25.5" customHeight="1">
      <c r="A385" s="535" t="s">
        <v>649</v>
      </c>
      <c r="B385" s="37" t="s">
        <v>3213</v>
      </c>
      <c r="C385" s="462" t="s">
        <v>3901</v>
      </c>
      <c r="D385" s="205" t="s">
        <v>6487</v>
      </c>
      <c r="E385" s="96">
        <v>300000</v>
      </c>
      <c r="F385" s="62">
        <v>53</v>
      </c>
      <c r="G385" s="30" t="s">
        <v>1538</v>
      </c>
      <c r="H385" s="29">
        <v>38322</v>
      </c>
      <c r="I385" s="30">
        <v>472023000135</v>
      </c>
      <c r="J385" s="30"/>
      <c r="K385" s="39">
        <v>42121</v>
      </c>
      <c r="L385" s="40"/>
      <c r="M385" s="268" t="s">
        <v>588</v>
      </c>
      <c r="N385" s="503">
        <v>7680</v>
      </c>
      <c r="O385" s="62">
        <v>1</v>
      </c>
      <c r="P385" s="40"/>
      <c r="Q385" s="15"/>
      <c r="R385" s="432"/>
      <c r="S385" s="433"/>
      <c r="T385" s="29" t="s">
        <v>2332</v>
      </c>
      <c r="U385" s="437"/>
      <c r="V385" s="437">
        <v>3</v>
      </c>
      <c r="W385" s="34">
        <v>2829</v>
      </c>
      <c r="X385" s="34">
        <v>28</v>
      </c>
      <c r="Y385" s="208"/>
      <c r="Z385" s="208"/>
      <c r="AA385" s="96" t="s">
        <v>1024</v>
      </c>
      <c r="AB385" s="236">
        <v>5</v>
      </c>
      <c r="AC385" s="731">
        <v>2500000</v>
      </c>
      <c r="AD385" s="731">
        <v>2500000</v>
      </c>
      <c r="AE385" s="96">
        <v>51</v>
      </c>
      <c r="AF385" s="96">
        <v>50</v>
      </c>
      <c r="AG385" s="63"/>
      <c r="AH385" s="97" t="s">
        <v>5777</v>
      </c>
      <c r="AI385" s="97" t="s">
        <v>558</v>
      </c>
      <c r="AJ385" s="438" t="s">
        <v>5790</v>
      </c>
      <c r="AK385" s="699"/>
      <c r="AL385" s="403"/>
    </row>
    <row r="386" spans="1:38" s="404" customFormat="1" ht="25.5" customHeight="1">
      <c r="A386" s="535" t="s">
        <v>649</v>
      </c>
      <c r="B386" s="37" t="s">
        <v>3214</v>
      </c>
      <c r="C386" s="462" t="s">
        <v>3901</v>
      </c>
      <c r="D386" s="205" t="s">
        <v>1540</v>
      </c>
      <c r="E386" s="96">
        <v>400000</v>
      </c>
      <c r="F386" s="62">
        <v>54</v>
      </c>
      <c r="G386" s="30" t="s">
        <v>1539</v>
      </c>
      <c r="H386" s="29">
        <v>38366</v>
      </c>
      <c r="I386" s="30">
        <v>472023000055</v>
      </c>
      <c r="J386" s="30">
        <v>7694348741</v>
      </c>
      <c r="K386" s="39">
        <v>43462</v>
      </c>
      <c r="L386" s="40">
        <v>7</v>
      </c>
      <c r="M386" s="268" t="s">
        <v>235</v>
      </c>
      <c r="N386" s="503">
        <v>3282</v>
      </c>
      <c r="O386" s="62">
        <v>1</v>
      </c>
      <c r="P386" s="40"/>
      <c r="Q386" s="15"/>
      <c r="R386" s="95"/>
      <c r="S386" s="96"/>
      <c r="T386" s="29" t="s">
        <v>2333</v>
      </c>
      <c r="U386" s="206"/>
      <c r="V386" s="206"/>
      <c r="W386" s="34">
        <v>4290</v>
      </c>
      <c r="X386" s="34">
        <v>42</v>
      </c>
      <c r="Y386" s="208"/>
      <c r="Z386" s="208"/>
      <c r="AA386" s="96" t="s">
        <v>1024</v>
      </c>
      <c r="AB386" s="236">
        <v>5</v>
      </c>
      <c r="AC386" s="731">
        <v>1000000</v>
      </c>
      <c r="AD386" s="731">
        <v>1000000</v>
      </c>
      <c r="AE386" s="96">
        <v>57</v>
      </c>
      <c r="AF386" s="96">
        <v>55</v>
      </c>
      <c r="AG386" s="63"/>
      <c r="AH386" s="97" t="s">
        <v>325</v>
      </c>
      <c r="AI386" s="97" t="s">
        <v>493</v>
      </c>
      <c r="AJ386" s="97"/>
      <c r="AK386" s="699"/>
      <c r="AL386" s="403"/>
    </row>
    <row r="387" spans="1:38" s="404" customFormat="1" ht="25.5" customHeight="1">
      <c r="A387" s="535" t="s">
        <v>649</v>
      </c>
      <c r="B387" s="37" t="s">
        <v>3215</v>
      </c>
      <c r="C387" s="462" t="s">
        <v>3901</v>
      </c>
      <c r="D387" s="205" t="s">
        <v>7196</v>
      </c>
      <c r="E387" s="96">
        <v>1100000</v>
      </c>
      <c r="F387" s="62">
        <v>55</v>
      </c>
      <c r="G387" s="30" t="s">
        <v>1541</v>
      </c>
      <c r="H387" s="29">
        <v>38378</v>
      </c>
      <c r="I387" s="30">
        <v>472023000164</v>
      </c>
      <c r="J387" s="30">
        <v>5435535641</v>
      </c>
      <c r="K387" s="39">
        <v>43262</v>
      </c>
      <c r="L387" s="40">
        <v>5</v>
      </c>
      <c r="M387" s="268" t="s">
        <v>2791</v>
      </c>
      <c r="N387" s="503">
        <v>7800</v>
      </c>
      <c r="O387" s="62">
        <v>1</v>
      </c>
      <c r="P387" s="40"/>
      <c r="Q387" s="15" t="s">
        <v>5605</v>
      </c>
      <c r="R387" s="95"/>
      <c r="S387" s="96"/>
      <c r="T387" s="29" t="s">
        <v>2334</v>
      </c>
      <c r="U387" s="402"/>
      <c r="V387" s="402"/>
      <c r="W387" s="34">
        <v>2599</v>
      </c>
      <c r="X387" s="34">
        <v>25</v>
      </c>
      <c r="Y387" s="208"/>
      <c r="Z387" s="208"/>
      <c r="AA387" s="96" t="s">
        <v>3793</v>
      </c>
      <c r="AB387" s="236">
        <v>41</v>
      </c>
      <c r="AC387" s="731">
        <v>2000000</v>
      </c>
      <c r="AD387" s="731">
        <v>2000000</v>
      </c>
      <c r="AE387" s="96">
        <v>121</v>
      </c>
      <c r="AF387" s="96">
        <v>120</v>
      </c>
      <c r="AG387" s="63"/>
      <c r="AH387" s="97" t="s">
        <v>2747</v>
      </c>
      <c r="AI387" s="97" t="s">
        <v>419</v>
      </c>
      <c r="AJ387" s="97"/>
      <c r="AK387" s="699"/>
      <c r="AL387" s="403"/>
    </row>
    <row r="388" spans="1:38" s="404" customFormat="1" ht="25.5" customHeight="1">
      <c r="A388" s="535" t="s">
        <v>649</v>
      </c>
      <c r="B388" s="37" t="s">
        <v>3536</v>
      </c>
      <c r="C388" s="462" t="s">
        <v>3901</v>
      </c>
      <c r="D388" s="26" t="s">
        <v>6488</v>
      </c>
      <c r="E388" s="96">
        <v>420000</v>
      </c>
      <c r="F388" s="62">
        <v>56</v>
      </c>
      <c r="G388" s="30" t="s">
        <v>1542</v>
      </c>
      <c r="H388" s="29">
        <v>38413</v>
      </c>
      <c r="I388" s="30">
        <v>472043000513</v>
      </c>
      <c r="J388" s="30">
        <v>5424254668</v>
      </c>
      <c r="K388" s="39">
        <v>42734</v>
      </c>
      <c r="L388" s="40">
        <v>1</v>
      </c>
      <c r="M388" s="268" t="s">
        <v>189</v>
      </c>
      <c r="N388" s="503">
        <v>4784</v>
      </c>
      <c r="O388" s="62">
        <v>1</v>
      </c>
      <c r="P388" s="40"/>
      <c r="Q388" s="15"/>
      <c r="R388" s="95"/>
      <c r="S388" s="96"/>
      <c r="T388" s="29"/>
      <c r="U388" s="206"/>
      <c r="V388" s="206"/>
      <c r="W388" s="34">
        <v>3220</v>
      </c>
      <c r="X388" s="34">
        <v>32</v>
      </c>
      <c r="Y388" s="208"/>
      <c r="Z388" s="208"/>
      <c r="AA388" s="96" t="s">
        <v>1024</v>
      </c>
      <c r="AB388" s="236">
        <v>5</v>
      </c>
      <c r="AC388" s="731">
        <v>500000</v>
      </c>
      <c r="AD388" s="731">
        <v>500000</v>
      </c>
      <c r="AE388" s="96">
        <v>84</v>
      </c>
      <c r="AF388" s="96">
        <v>81</v>
      </c>
      <c r="AG388" s="63">
        <v>1</v>
      </c>
      <c r="AH388" s="97" t="s">
        <v>8338</v>
      </c>
      <c r="AI388" s="97" t="s">
        <v>164</v>
      </c>
      <c r="AJ388" s="97"/>
      <c r="AK388" s="699"/>
      <c r="AL388" s="403"/>
    </row>
    <row r="389" spans="1:38" s="404" customFormat="1" ht="25.5" customHeight="1">
      <c r="A389" s="535" t="s">
        <v>649</v>
      </c>
      <c r="B389" s="37" t="s">
        <v>3216</v>
      </c>
      <c r="C389" s="462" t="s">
        <v>3901</v>
      </c>
      <c r="D389" s="100" t="s">
        <v>1244</v>
      </c>
      <c r="E389" s="96">
        <v>400000</v>
      </c>
      <c r="F389" s="62">
        <v>57</v>
      </c>
      <c r="G389" s="30" t="s">
        <v>1543</v>
      </c>
      <c r="H389" s="29">
        <v>38453</v>
      </c>
      <c r="I389" s="29"/>
      <c r="J389" s="30"/>
      <c r="K389" s="39" t="s">
        <v>879</v>
      </c>
      <c r="L389" s="40"/>
      <c r="M389" s="268" t="s">
        <v>79</v>
      </c>
      <c r="N389" s="503">
        <v>10670</v>
      </c>
      <c r="O389" s="62">
        <v>1</v>
      </c>
      <c r="P389" s="40"/>
      <c r="Q389" s="15"/>
      <c r="R389" s="227"/>
      <c r="S389" s="228"/>
      <c r="T389" s="29"/>
      <c r="U389" s="511"/>
      <c r="V389" s="511"/>
      <c r="W389" s="34">
        <v>1410</v>
      </c>
      <c r="X389" s="34">
        <v>14</v>
      </c>
      <c r="Y389" s="208"/>
      <c r="Z389" s="208"/>
      <c r="AA389" s="96" t="s">
        <v>1024</v>
      </c>
      <c r="AB389" s="236">
        <v>5</v>
      </c>
      <c r="AC389" s="731">
        <v>1100000</v>
      </c>
      <c r="AD389" s="731">
        <v>1100000</v>
      </c>
      <c r="AE389" s="96">
        <v>234</v>
      </c>
      <c r="AF389" s="96">
        <v>232</v>
      </c>
      <c r="AG389" s="63"/>
      <c r="AH389" s="97" t="s">
        <v>152</v>
      </c>
      <c r="AI389" s="97" t="s">
        <v>153</v>
      </c>
      <c r="AJ389" s="97"/>
      <c r="AK389" s="699"/>
      <c r="AL389" s="403"/>
    </row>
    <row r="390" spans="1:38" s="404" customFormat="1" ht="25.5" customHeight="1">
      <c r="A390" s="535" t="s">
        <v>649</v>
      </c>
      <c r="B390" s="37" t="s">
        <v>3217</v>
      </c>
      <c r="C390" s="462" t="s">
        <v>3901</v>
      </c>
      <c r="D390" s="100" t="s">
        <v>7199</v>
      </c>
      <c r="E390" s="96">
        <v>930000</v>
      </c>
      <c r="F390" s="62">
        <v>58</v>
      </c>
      <c r="G390" s="30" t="s">
        <v>1544</v>
      </c>
      <c r="H390" s="29" t="s">
        <v>541</v>
      </c>
      <c r="I390" s="30">
        <v>472043000546</v>
      </c>
      <c r="J390" s="30">
        <v>2141440480</v>
      </c>
      <c r="K390" s="39">
        <v>43131</v>
      </c>
      <c r="L390" s="40">
        <v>6</v>
      </c>
      <c r="M390" s="268" t="s">
        <v>1545</v>
      </c>
      <c r="N390" s="503">
        <v>8043</v>
      </c>
      <c r="O390" s="62">
        <v>1</v>
      </c>
      <c r="P390" s="40"/>
      <c r="Q390" s="15"/>
      <c r="R390" s="227"/>
      <c r="S390" s="228"/>
      <c r="T390" s="29"/>
      <c r="U390" s="511"/>
      <c r="V390" s="511"/>
      <c r="W390" s="34">
        <v>2811</v>
      </c>
      <c r="X390" s="34">
        <v>28</v>
      </c>
      <c r="Y390" s="208"/>
      <c r="Z390" s="208"/>
      <c r="AA390" s="96" t="s">
        <v>7200</v>
      </c>
      <c r="AB390" s="236">
        <v>41</v>
      </c>
      <c r="AC390" s="731">
        <v>1500000</v>
      </c>
      <c r="AD390" s="731">
        <v>1500000</v>
      </c>
      <c r="AE390" s="96"/>
      <c r="AF390" s="96"/>
      <c r="AG390" s="63"/>
      <c r="AH390" s="97" t="s">
        <v>160</v>
      </c>
      <c r="AI390" s="97" t="s">
        <v>747</v>
      </c>
      <c r="AJ390" s="97"/>
      <c r="AK390" s="699"/>
      <c r="AL390" s="403"/>
    </row>
    <row r="391" spans="1:38" s="404" customFormat="1" ht="25.5" customHeight="1">
      <c r="A391" s="535" t="s">
        <v>649</v>
      </c>
      <c r="B391" s="37" t="s">
        <v>3218</v>
      </c>
      <c r="C391" s="462" t="s">
        <v>3901</v>
      </c>
      <c r="D391" s="100" t="s">
        <v>5162</v>
      </c>
      <c r="E391" s="96">
        <v>500000</v>
      </c>
      <c r="F391" s="62">
        <v>59</v>
      </c>
      <c r="G391" s="30" t="s">
        <v>1546</v>
      </c>
      <c r="H391" s="29">
        <v>38478</v>
      </c>
      <c r="I391" s="30">
        <v>472023000282</v>
      </c>
      <c r="J391" s="30">
        <v>3277502828</v>
      </c>
      <c r="K391" s="39">
        <v>43427</v>
      </c>
      <c r="L391" s="40">
        <v>9</v>
      </c>
      <c r="M391" s="268" t="s">
        <v>130</v>
      </c>
      <c r="N391" s="503">
        <v>4091</v>
      </c>
      <c r="O391" s="62">
        <v>4</v>
      </c>
      <c r="P391" s="40"/>
      <c r="Q391" s="15"/>
      <c r="R391" s="227"/>
      <c r="S391" s="228"/>
      <c r="T391" s="29" t="s">
        <v>2244</v>
      </c>
      <c r="U391" s="511">
        <v>1</v>
      </c>
      <c r="V391" s="511">
        <v>3</v>
      </c>
      <c r="W391" s="34">
        <v>2592</v>
      </c>
      <c r="X391" s="34">
        <v>25</v>
      </c>
      <c r="Y391" s="208"/>
      <c r="Z391" s="208"/>
      <c r="AA391" s="96" t="s">
        <v>1024</v>
      </c>
      <c r="AB391" s="236">
        <v>5</v>
      </c>
      <c r="AC391" s="731">
        <v>1000000</v>
      </c>
      <c r="AD391" s="731">
        <v>1000000</v>
      </c>
      <c r="AE391" s="96">
        <v>18</v>
      </c>
      <c r="AF391" s="96">
        <v>15</v>
      </c>
      <c r="AG391" s="63">
        <v>1</v>
      </c>
      <c r="AH391" s="97" t="s">
        <v>559</v>
      </c>
      <c r="AI391" s="97" t="s">
        <v>560</v>
      </c>
      <c r="AJ391" s="97"/>
      <c r="AK391" s="699"/>
      <c r="AL391" s="403"/>
    </row>
    <row r="392" spans="1:38" s="404" customFormat="1" ht="25.5" customHeight="1">
      <c r="A392" s="535" t="s">
        <v>649</v>
      </c>
      <c r="B392" s="37" t="s">
        <v>3219</v>
      </c>
      <c r="C392" s="462" t="s">
        <v>3901</v>
      </c>
      <c r="D392" s="100" t="s">
        <v>1548</v>
      </c>
      <c r="E392" s="96">
        <v>1195708.58</v>
      </c>
      <c r="F392" s="62">
        <v>60</v>
      </c>
      <c r="G392" s="30" t="s">
        <v>1547</v>
      </c>
      <c r="H392" s="29">
        <v>38491</v>
      </c>
      <c r="I392" s="30">
        <v>472043000580</v>
      </c>
      <c r="J392" s="30"/>
      <c r="K392" s="39">
        <v>41794</v>
      </c>
      <c r="L392" s="40"/>
      <c r="M392" s="268" t="s">
        <v>729</v>
      </c>
      <c r="N392" s="503">
        <v>5525</v>
      </c>
      <c r="O392" s="62">
        <v>1</v>
      </c>
      <c r="P392" s="40"/>
      <c r="Q392" s="15"/>
      <c r="R392" s="227"/>
      <c r="S392" s="228"/>
      <c r="T392" s="29" t="s">
        <v>2335</v>
      </c>
      <c r="U392" s="511"/>
      <c r="V392" s="511"/>
      <c r="W392" s="34">
        <v>2930</v>
      </c>
      <c r="X392" s="34">
        <v>29</v>
      </c>
      <c r="Y392" s="208"/>
      <c r="Z392" s="208"/>
      <c r="AA392" s="96" t="s">
        <v>1024</v>
      </c>
      <c r="AB392" s="236">
        <v>5</v>
      </c>
      <c r="AC392" s="731">
        <v>2500000</v>
      </c>
      <c r="AD392" s="731">
        <v>2500000</v>
      </c>
      <c r="AE392" s="96">
        <v>21</v>
      </c>
      <c r="AF392" s="96">
        <v>20</v>
      </c>
      <c r="AG392" s="63"/>
      <c r="AH392" s="97" t="s">
        <v>2545</v>
      </c>
      <c r="AI392" s="97" t="s">
        <v>2546</v>
      </c>
      <c r="AJ392" s="438" t="s">
        <v>5765</v>
      </c>
      <c r="AK392" s="699"/>
      <c r="AL392" s="403"/>
    </row>
    <row r="393" spans="1:38" s="404" customFormat="1" ht="25.5" customHeight="1">
      <c r="A393" s="535" t="s">
        <v>649</v>
      </c>
      <c r="B393" s="37" t="s">
        <v>3564</v>
      </c>
      <c r="C393" s="462" t="s">
        <v>3901</v>
      </c>
      <c r="D393" s="100" t="s">
        <v>1551</v>
      </c>
      <c r="E393" s="96">
        <v>1200000</v>
      </c>
      <c r="F393" s="62">
        <v>61</v>
      </c>
      <c r="G393" s="30" t="s">
        <v>1549</v>
      </c>
      <c r="H393" s="29">
        <v>38511</v>
      </c>
      <c r="I393" s="30"/>
      <c r="J393" s="30">
        <v>3254783151</v>
      </c>
      <c r="K393" s="39">
        <v>42276</v>
      </c>
      <c r="L393" s="40"/>
      <c r="M393" s="268" t="s">
        <v>1550</v>
      </c>
      <c r="N393" s="503">
        <v>15926</v>
      </c>
      <c r="O393" s="62">
        <v>1</v>
      </c>
      <c r="P393" s="40"/>
      <c r="Q393" s="15"/>
      <c r="R393" s="227"/>
      <c r="S393" s="228"/>
      <c r="T393" s="29"/>
      <c r="U393" s="511"/>
      <c r="V393" s="511"/>
      <c r="W393" s="34">
        <v>2930</v>
      </c>
      <c r="X393" s="34">
        <v>29</v>
      </c>
      <c r="Y393" s="208"/>
      <c r="Z393" s="208"/>
      <c r="AA393" s="96" t="s">
        <v>1552</v>
      </c>
      <c r="AB393" s="236">
        <v>28</v>
      </c>
      <c r="AC393" s="731">
        <v>2000000</v>
      </c>
      <c r="AD393" s="731">
        <v>2000000</v>
      </c>
      <c r="AE393" s="96">
        <v>7</v>
      </c>
      <c r="AF393" s="96">
        <v>6</v>
      </c>
      <c r="AG393" s="63">
        <v>1</v>
      </c>
      <c r="AH393" s="97" t="s">
        <v>2778</v>
      </c>
      <c r="AI393" s="682" t="s">
        <v>630</v>
      </c>
      <c r="AJ393" s="682"/>
      <c r="AK393" s="699"/>
      <c r="AL393" s="403"/>
    </row>
    <row r="394" spans="1:38" s="404" customFormat="1" ht="25.5" customHeight="1">
      <c r="A394" s="535" t="s">
        <v>649</v>
      </c>
      <c r="B394" s="37" t="s">
        <v>3220</v>
      </c>
      <c r="C394" s="462" t="s">
        <v>3901</v>
      </c>
      <c r="D394" s="100" t="s">
        <v>3829</v>
      </c>
      <c r="E394" s="96">
        <v>4800000</v>
      </c>
      <c r="F394" s="62">
        <v>62</v>
      </c>
      <c r="G394" s="30" t="s">
        <v>1553</v>
      </c>
      <c r="H394" s="29">
        <v>38566</v>
      </c>
      <c r="I394" s="30">
        <v>472043000024</v>
      </c>
      <c r="J394" s="30">
        <v>6542818326</v>
      </c>
      <c r="K394" s="39">
        <v>42566</v>
      </c>
      <c r="L394" s="40">
        <v>7</v>
      </c>
      <c r="M394" s="268" t="s">
        <v>278</v>
      </c>
      <c r="N394" s="503">
        <v>38750</v>
      </c>
      <c r="O394" s="62">
        <v>1</v>
      </c>
      <c r="P394" s="40"/>
      <c r="Q394" s="15"/>
      <c r="R394" s="227"/>
      <c r="S394" s="228"/>
      <c r="T394" s="29"/>
      <c r="U394" s="511"/>
      <c r="V394" s="511"/>
      <c r="W394" s="34">
        <v>3092</v>
      </c>
      <c r="X394" s="34">
        <v>30</v>
      </c>
      <c r="Y394" s="208"/>
      <c r="Z394" s="208"/>
      <c r="AA394" s="96" t="s">
        <v>1488</v>
      </c>
      <c r="AB394" s="239">
        <v>26</v>
      </c>
      <c r="AC394" s="731">
        <v>15600000</v>
      </c>
      <c r="AD394" s="731">
        <v>15600000</v>
      </c>
      <c r="AE394" s="96">
        <v>415</v>
      </c>
      <c r="AF394" s="96">
        <v>409</v>
      </c>
      <c r="AG394" s="63"/>
      <c r="AH394" s="97" t="s">
        <v>2615</v>
      </c>
      <c r="AI394" s="97" t="s">
        <v>961</v>
      </c>
      <c r="AJ394" s="97"/>
      <c r="AK394" s="699" t="s">
        <v>5472</v>
      </c>
      <c r="AL394" s="403"/>
    </row>
    <row r="395" spans="1:38" s="404" customFormat="1" ht="25.5" customHeight="1">
      <c r="A395" s="535" t="s">
        <v>649</v>
      </c>
      <c r="B395" s="37" t="s">
        <v>3221</v>
      </c>
      <c r="C395" s="462" t="s">
        <v>3901</v>
      </c>
      <c r="D395" s="512" t="s">
        <v>6374</v>
      </c>
      <c r="E395" s="96">
        <v>400000</v>
      </c>
      <c r="F395" s="62">
        <v>63</v>
      </c>
      <c r="G395" s="30" t="s">
        <v>1554</v>
      </c>
      <c r="H395" s="29">
        <v>38645</v>
      </c>
      <c r="I395" s="30">
        <v>472043000533</v>
      </c>
      <c r="J395" s="30">
        <v>3202076874</v>
      </c>
      <c r="K395" s="39">
        <v>42906</v>
      </c>
      <c r="L395" s="40">
        <v>6</v>
      </c>
      <c r="M395" s="268" t="s">
        <v>1555</v>
      </c>
      <c r="N395" s="503">
        <v>6840</v>
      </c>
      <c r="O395" s="62">
        <v>1</v>
      </c>
      <c r="P395" s="40"/>
      <c r="Q395" s="15"/>
      <c r="R395" s="227"/>
      <c r="S395" s="228"/>
      <c r="T395" s="29"/>
      <c r="U395" s="511"/>
      <c r="V395" s="511">
        <v>3</v>
      </c>
      <c r="W395" s="34">
        <v>2930</v>
      </c>
      <c r="X395" s="34">
        <v>29</v>
      </c>
      <c r="Y395" s="208"/>
      <c r="Z395" s="208"/>
      <c r="AA395" s="96" t="s">
        <v>1024</v>
      </c>
      <c r="AB395" s="236">
        <v>5</v>
      </c>
      <c r="AC395" s="731">
        <v>1000000</v>
      </c>
      <c r="AD395" s="731">
        <v>1000000</v>
      </c>
      <c r="AE395" s="96">
        <v>25</v>
      </c>
      <c r="AF395" s="96">
        <v>23</v>
      </c>
      <c r="AG395" s="63">
        <v>1</v>
      </c>
      <c r="AH395" s="97" t="s">
        <v>855</v>
      </c>
      <c r="AI395" s="97" t="s">
        <v>856</v>
      </c>
      <c r="AJ395" s="438" t="s">
        <v>5816</v>
      </c>
      <c r="AK395" s="699"/>
      <c r="AL395" s="403"/>
    </row>
    <row r="396" spans="1:38" s="404" customFormat="1" ht="25.5" customHeight="1">
      <c r="A396" s="535" t="s">
        <v>649</v>
      </c>
      <c r="B396" s="119" t="s">
        <v>4093</v>
      </c>
      <c r="C396" s="462" t="s">
        <v>3901</v>
      </c>
      <c r="D396" s="100" t="s">
        <v>1558</v>
      </c>
      <c r="E396" s="96">
        <v>1500000</v>
      </c>
      <c r="F396" s="62">
        <v>64</v>
      </c>
      <c r="G396" s="30" t="s">
        <v>1556</v>
      </c>
      <c r="H396" s="29">
        <v>38665</v>
      </c>
      <c r="I396" s="30">
        <v>472023000094</v>
      </c>
      <c r="J396" s="30">
        <v>7612255412</v>
      </c>
      <c r="K396" s="39">
        <v>43439</v>
      </c>
      <c r="L396" s="40">
        <v>6</v>
      </c>
      <c r="M396" s="268" t="s">
        <v>1557</v>
      </c>
      <c r="N396" s="503">
        <v>5040</v>
      </c>
      <c r="O396" s="62">
        <v>1</v>
      </c>
      <c r="P396" s="40"/>
      <c r="Q396" s="15"/>
      <c r="R396" s="227"/>
      <c r="S396" s="228"/>
      <c r="T396" s="29" t="s">
        <v>2336</v>
      </c>
      <c r="U396" s="511"/>
      <c r="V396" s="511">
        <v>3</v>
      </c>
      <c r="W396" s="34">
        <v>2599</v>
      </c>
      <c r="X396" s="34">
        <v>25</v>
      </c>
      <c r="Y396" s="208"/>
      <c r="Z396" s="208"/>
      <c r="AA396" s="96" t="s">
        <v>1024</v>
      </c>
      <c r="AB396" s="236">
        <v>5</v>
      </c>
      <c r="AC396" s="731">
        <v>3000000</v>
      </c>
      <c r="AD396" s="731">
        <v>3000000</v>
      </c>
      <c r="AE396" s="96">
        <v>66</v>
      </c>
      <c r="AF396" s="96">
        <v>64</v>
      </c>
      <c r="AG396" s="63"/>
      <c r="AH396" s="97" t="s">
        <v>372</v>
      </c>
      <c r="AI396" s="97" t="s">
        <v>373</v>
      </c>
      <c r="AJ396" s="438" t="s">
        <v>5971</v>
      </c>
      <c r="AK396" s="699"/>
      <c r="AL396" s="403"/>
    </row>
    <row r="397" spans="1:38" s="404" customFormat="1" ht="25.5" customHeight="1">
      <c r="A397" s="535" t="s">
        <v>649</v>
      </c>
      <c r="B397" s="37" t="s">
        <v>3222</v>
      </c>
      <c r="C397" s="462" t="s">
        <v>3901</v>
      </c>
      <c r="D397" s="100" t="s">
        <v>6674</v>
      </c>
      <c r="E397" s="96">
        <v>1200000</v>
      </c>
      <c r="F397" s="62">
        <v>65</v>
      </c>
      <c r="G397" s="30" t="s">
        <v>1559</v>
      </c>
      <c r="H397" s="29">
        <v>38744</v>
      </c>
      <c r="I397" s="30">
        <v>472023000555</v>
      </c>
      <c r="J397" s="30">
        <v>7681436018</v>
      </c>
      <c r="K397" s="39">
        <v>42927</v>
      </c>
      <c r="L397" s="40">
        <v>5</v>
      </c>
      <c r="M397" s="268" t="s">
        <v>1560</v>
      </c>
      <c r="N397" s="503">
        <v>6400</v>
      </c>
      <c r="O397" s="62">
        <v>1</v>
      </c>
      <c r="P397" s="40"/>
      <c r="Q397" s="15"/>
      <c r="R397" s="227"/>
      <c r="S397" s="228"/>
      <c r="T397" s="29" t="s">
        <v>2337</v>
      </c>
      <c r="U397" s="511"/>
      <c r="V397" s="511"/>
      <c r="W397" s="34">
        <v>2930</v>
      </c>
      <c r="X397" s="34">
        <v>29</v>
      </c>
      <c r="Y397" s="208"/>
      <c r="Z397" s="208"/>
      <c r="AA397" s="96" t="s">
        <v>1024</v>
      </c>
      <c r="AB397" s="236">
        <v>5</v>
      </c>
      <c r="AC397" s="731">
        <v>2500000</v>
      </c>
      <c r="AD397" s="731">
        <v>2499600</v>
      </c>
      <c r="AE397" s="96">
        <v>60</v>
      </c>
      <c r="AF397" s="96">
        <v>57</v>
      </c>
      <c r="AG397" s="63">
        <v>1</v>
      </c>
      <c r="AH397" s="683" t="s">
        <v>403</v>
      </c>
      <c r="AI397" s="97" t="s">
        <v>516</v>
      </c>
      <c r="AJ397" s="97"/>
      <c r="AK397" s="699"/>
      <c r="AL397" s="403"/>
    </row>
    <row r="398" spans="1:38" s="35" customFormat="1" ht="25.5" customHeight="1">
      <c r="A398" s="535" t="s">
        <v>649</v>
      </c>
      <c r="B398" s="37" t="s">
        <v>3223</v>
      </c>
      <c r="C398" s="462" t="s">
        <v>3901</v>
      </c>
      <c r="D398" s="26" t="s">
        <v>1563</v>
      </c>
      <c r="E398" s="91">
        <v>2000000</v>
      </c>
      <c r="F398" s="62">
        <v>66</v>
      </c>
      <c r="G398" s="30" t="s">
        <v>1561</v>
      </c>
      <c r="H398" s="29">
        <v>38502</v>
      </c>
      <c r="I398" s="30">
        <v>472043000439</v>
      </c>
      <c r="J398" s="30"/>
      <c r="K398" s="39">
        <v>40904</v>
      </c>
      <c r="L398" s="40"/>
      <c r="M398" s="268" t="s">
        <v>1562</v>
      </c>
      <c r="N398" s="94">
        <v>10000</v>
      </c>
      <c r="O398" s="91">
        <v>1</v>
      </c>
      <c r="P398" s="40"/>
      <c r="Q398" s="15"/>
      <c r="R398" s="95"/>
      <c r="S398" s="96"/>
      <c r="T398" s="29" t="s">
        <v>2338</v>
      </c>
      <c r="U398" s="33">
        <v>1</v>
      </c>
      <c r="V398" s="33">
        <v>3</v>
      </c>
      <c r="W398" s="34">
        <v>1080</v>
      </c>
      <c r="X398" s="34">
        <v>10</v>
      </c>
      <c r="Y398" s="208"/>
      <c r="Z398" s="208"/>
      <c r="AA398" s="97" t="s">
        <v>1024</v>
      </c>
      <c r="AB398" s="236">
        <v>5</v>
      </c>
      <c r="AC398" s="731">
        <v>3000000</v>
      </c>
      <c r="AD398" s="731">
        <v>3000000</v>
      </c>
      <c r="AE398" s="96">
        <v>31</v>
      </c>
      <c r="AF398" s="96">
        <v>28</v>
      </c>
      <c r="AG398" s="62"/>
      <c r="AH398" s="91" t="s">
        <v>111</v>
      </c>
      <c r="AI398" s="91" t="s">
        <v>112</v>
      </c>
      <c r="AJ398" s="91"/>
      <c r="AK398" s="699"/>
      <c r="AL398" s="403"/>
    </row>
    <row r="399" spans="1:38" s="404" customFormat="1" ht="25.5" customHeight="1">
      <c r="A399" s="535" t="s">
        <v>649</v>
      </c>
      <c r="B399" s="37" t="s">
        <v>3224</v>
      </c>
      <c r="C399" s="462" t="s">
        <v>3901</v>
      </c>
      <c r="D399" s="26" t="s">
        <v>3830</v>
      </c>
      <c r="E399" s="96">
        <v>2000000</v>
      </c>
      <c r="F399" s="62">
        <v>67</v>
      </c>
      <c r="G399" s="30" t="s">
        <v>1564</v>
      </c>
      <c r="H399" s="29">
        <v>38876</v>
      </c>
      <c r="I399" s="30">
        <v>472043000433</v>
      </c>
      <c r="J399" s="30">
        <v>4352437574</v>
      </c>
      <c r="K399" s="39">
        <v>43662</v>
      </c>
      <c r="L399" s="40">
        <v>1</v>
      </c>
      <c r="M399" s="268" t="s">
        <v>2771</v>
      </c>
      <c r="N399" s="503">
        <v>11200</v>
      </c>
      <c r="O399" s="62">
        <v>1</v>
      </c>
      <c r="P399" s="40"/>
      <c r="Q399" s="15"/>
      <c r="R399" s="95"/>
      <c r="S399" s="96"/>
      <c r="T399" s="29"/>
      <c r="U399" s="33"/>
      <c r="V399" s="33"/>
      <c r="W399" s="34">
        <v>2930</v>
      </c>
      <c r="X399" s="34">
        <v>29</v>
      </c>
      <c r="Y399" s="208"/>
      <c r="Z399" s="208"/>
      <c r="AA399" s="96" t="s">
        <v>435</v>
      </c>
      <c r="AB399" s="239">
        <v>26</v>
      </c>
      <c r="AC399" s="731">
        <v>3050000</v>
      </c>
      <c r="AD399" s="731">
        <v>3050000</v>
      </c>
      <c r="AE399" s="96">
        <v>135</v>
      </c>
      <c r="AF399" s="96">
        <v>133</v>
      </c>
      <c r="AG399" s="63">
        <v>1</v>
      </c>
      <c r="AH399" s="91" t="s">
        <v>2838</v>
      </c>
      <c r="AI399" s="97" t="s">
        <v>988</v>
      </c>
      <c r="AJ399" s="719" t="s">
        <v>7281</v>
      </c>
      <c r="AK399" s="699"/>
      <c r="AL399" s="403"/>
    </row>
    <row r="400" spans="1:38" s="404" customFormat="1" ht="25.5" customHeight="1">
      <c r="A400" s="535" t="s">
        <v>649</v>
      </c>
      <c r="B400" s="37" t="s">
        <v>3569</v>
      </c>
      <c r="C400" s="462" t="s">
        <v>3901</v>
      </c>
      <c r="D400" s="26" t="s">
        <v>6489</v>
      </c>
      <c r="E400" s="96">
        <v>2522671.4</v>
      </c>
      <c r="F400" s="62">
        <v>68</v>
      </c>
      <c r="G400" s="30" t="s">
        <v>1565</v>
      </c>
      <c r="H400" s="29">
        <v>38887</v>
      </c>
      <c r="I400" s="30">
        <v>472023000171</v>
      </c>
      <c r="J400" s="30"/>
      <c r="K400" s="39">
        <v>42158</v>
      </c>
      <c r="L400" s="40"/>
      <c r="M400" s="268" t="s">
        <v>104</v>
      </c>
      <c r="N400" s="503">
        <v>10512</v>
      </c>
      <c r="O400" s="62">
        <v>1</v>
      </c>
      <c r="P400" s="40"/>
      <c r="Q400" s="15"/>
      <c r="R400" s="227"/>
      <c r="S400" s="228"/>
      <c r="T400" s="29" t="s">
        <v>2339</v>
      </c>
      <c r="U400" s="511"/>
      <c r="V400" s="511"/>
      <c r="W400" s="34">
        <v>2930</v>
      </c>
      <c r="X400" s="34">
        <v>29</v>
      </c>
      <c r="Y400" s="208"/>
      <c r="Z400" s="208"/>
      <c r="AA400" s="96" t="s">
        <v>1566</v>
      </c>
      <c r="AB400" s="236">
        <v>3</v>
      </c>
      <c r="AC400" s="731">
        <v>5000000</v>
      </c>
      <c r="AD400" s="731">
        <v>5000000</v>
      </c>
      <c r="AE400" s="96">
        <v>117</v>
      </c>
      <c r="AF400" s="96">
        <v>115</v>
      </c>
      <c r="AG400" s="63"/>
      <c r="AH400" s="683" t="s">
        <v>922</v>
      </c>
      <c r="AI400" s="97" t="s">
        <v>923</v>
      </c>
      <c r="AJ400" s="438" t="s">
        <v>5887</v>
      </c>
      <c r="AK400" s="699"/>
      <c r="AL400" s="403"/>
    </row>
    <row r="401" spans="1:38" s="404" customFormat="1" ht="25.5" customHeight="1">
      <c r="A401" s="535" t="s">
        <v>649</v>
      </c>
      <c r="B401" s="37" t="s">
        <v>3225</v>
      </c>
      <c r="C401" s="462" t="s">
        <v>3901</v>
      </c>
      <c r="D401" s="26" t="s">
        <v>6761</v>
      </c>
      <c r="E401" s="96">
        <v>1500000</v>
      </c>
      <c r="F401" s="62">
        <v>69</v>
      </c>
      <c r="G401" s="30">
        <v>472023000046</v>
      </c>
      <c r="H401" s="29">
        <v>39080</v>
      </c>
      <c r="I401" s="29"/>
      <c r="J401" s="30">
        <v>1013071868</v>
      </c>
      <c r="K401" s="39">
        <v>42963</v>
      </c>
      <c r="L401" s="40">
        <v>2</v>
      </c>
      <c r="M401" s="268" t="s">
        <v>138</v>
      </c>
      <c r="N401" s="509">
        <v>8939.5</v>
      </c>
      <c r="O401" s="62">
        <v>1</v>
      </c>
      <c r="P401" s="40"/>
      <c r="Q401" s="15"/>
      <c r="R401" s="227"/>
      <c r="S401" s="228"/>
      <c r="T401" s="29"/>
      <c r="U401" s="511"/>
      <c r="V401" s="511"/>
      <c r="W401" s="34">
        <v>2592</v>
      </c>
      <c r="X401" s="34">
        <v>25</v>
      </c>
      <c r="Y401" s="208"/>
      <c r="Z401" s="208"/>
      <c r="AA401" s="96" t="s">
        <v>1024</v>
      </c>
      <c r="AB401" s="236">
        <v>5</v>
      </c>
      <c r="AC401" s="731">
        <v>3000000</v>
      </c>
      <c r="AD401" s="731">
        <v>3000000</v>
      </c>
      <c r="AE401" s="96">
        <v>41</v>
      </c>
      <c r="AF401" s="96">
        <v>39</v>
      </c>
      <c r="AG401" s="63">
        <v>1</v>
      </c>
      <c r="AH401" s="683" t="s">
        <v>2774</v>
      </c>
      <c r="AI401" s="97" t="s">
        <v>2775</v>
      </c>
      <c r="AJ401" s="97"/>
      <c r="AK401" s="699"/>
      <c r="AL401" s="403"/>
    </row>
    <row r="402" spans="1:38" s="404" customFormat="1" ht="25.5" customHeight="1">
      <c r="A402" s="535" t="s">
        <v>649</v>
      </c>
      <c r="B402" s="485" t="s">
        <v>3226</v>
      </c>
      <c r="C402" s="462" t="s">
        <v>3901</v>
      </c>
      <c r="D402" s="100" t="s">
        <v>3652</v>
      </c>
      <c r="E402" s="96">
        <v>12000000</v>
      </c>
      <c r="F402" s="62">
        <v>70</v>
      </c>
      <c r="G402" s="30">
        <v>472033000247</v>
      </c>
      <c r="H402" s="29">
        <v>39349</v>
      </c>
      <c r="I402" s="29"/>
      <c r="J402" s="30">
        <v>5429886950</v>
      </c>
      <c r="K402" s="39">
        <v>43661</v>
      </c>
      <c r="L402" s="492">
        <v>12</v>
      </c>
      <c r="M402" s="513" t="s">
        <v>1567</v>
      </c>
      <c r="N402" s="509">
        <v>50037.5</v>
      </c>
      <c r="O402" s="62">
        <v>1</v>
      </c>
      <c r="P402" s="492"/>
      <c r="Q402" s="85"/>
      <c r="R402" s="227"/>
      <c r="S402" s="228"/>
      <c r="T402" s="29" t="s">
        <v>2341</v>
      </c>
      <c r="U402" s="511">
        <v>1</v>
      </c>
      <c r="V402" s="511"/>
      <c r="W402" s="34">
        <v>2410</v>
      </c>
      <c r="X402" s="34">
        <v>24</v>
      </c>
      <c r="Y402" s="565" t="s">
        <v>8734</v>
      </c>
      <c r="Z402" s="208"/>
      <c r="AA402" s="96" t="s">
        <v>3651</v>
      </c>
      <c r="AB402" s="236">
        <v>5</v>
      </c>
      <c r="AC402" s="731">
        <v>18000000</v>
      </c>
      <c r="AD402" s="731">
        <v>18000000</v>
      </c>
      <c r="AE402" s="96">
        <v>118</v>
      </c>
      <c r="AF402" s="96">
        <v>111</v>
      </c>
      <c r="AG402" s="63">
        <v>1</v>
      </c>
      <c r="AH402" s="683" t="s">
        <v>4536</v>
      </c>
      <c r="AI402" s="97" t="s">
        <v>875</v>
      </c>
      <c r="AJ402" s="97"/>
      <c r="AK402" s="700" t="s">
        <v>2342</v>
      </c>
      <c r="AL402" s="701"/>
    </row>
    <row r="403" spans="1:38" s="404" customFormat="1" ht="25.5" customHeight="1">
      <c r="A403" s="535" t="s">
        <v>649</v>
      </c>
      <c r="B403" s="485" t="s">
        <v>3227</v>
      </c>
      <c r="C403" s="462" t="s">
        <v>3901</v>
      </c>
      <c r="D403" s="100" t="s">
        <v>3932</v>
      </c>
      <c r="E403" s="96">
        <v>2500000</v>
      </c>
      <c r="F403" s="62">
        <v>71</v>
      </c>
      <c r="G403" s="28">
        <v>472033000340</v>
      </c>
      <c r="H403" s="29">
        <v>39433</v>
      </c>
      <c r="I403" s="29"/>
      <c r="J403" s="30"/>
      <c r="K403" s="39">
        <v>41666</v>
      </c>
      <c r="L403" s="492"/>
      <c r="M403" s="513" t="s">
        <v>1568</v>
      </c>
      <c r="N403" s="503">
        <v>23245</v>
      </c>
      <c r="O403" s="62">
        <v>1</v>
      </c>
      <c r="P403" s="492"/>
      <c r="Q403" s="85"/>
      <c r="R403" s="227"/>
      <c r="S403" s="228"/>
      <c r="T403" s="29"/>
      <c r="U403" s="511">
        <v>1</v>
      </c>
      <c r="V403" s="511">
        <v>3</v>
      </c>
      <c r="W403" s="34">
        <v>2410</v>
      </c>
      <c r="X403" s="34">
        <v>24</v>
      </c>
      <c r="Y403" s="208"/>
      <c r="Z403" s="208"/>
      <c r="AA403" s="96" t="s">
        <v>1569</v>
      </c>
      <c r="AB403" s="239">
        <v>26</v>
      </c>
      <c r="AC403" s="731">
        <v>9000000</v>
      </c>
      <c r="AD403" s="731">
        <v>9000000</v>
      </c>
      <c r="AE403" s="96">
        <v>55</v>
      </c>
      <c r="AF403" s="96">
        <v>50</v>
      </c>
      <c r="AG403" s="63"/>
      <c r="AH403" s="683" t="s">
        <v>2621</v>
      </c>
      <c r="AI403" s="97" t="s">
        <v>2622</v>
      </c>
      <c r="AJ403" s="97"/>
      <c r="AK403" s="700"/>
      <c r="AL403" s="701"/>
    </row>
    <row r="404" spans="1:38" s="404" customFormat="1" ht="25.5" customHeight="1">
      <c r="A404" s="535" t="s">
        <v>649</v>
      </c>
      <c r="B404" s="485" t="s">
        <v>3228</v>
      </c>
      <c r="C404" s="462" t="s">
        <v>3901</v>
      </c>
      <c r="D404" s="100" t="s">
        <v>1571</v>
      </c>
      <c r="E404" s="96">
        <v>300000</v>
      </c>
      <c r="F404" s="62">
        <v>72</v>
      </c>
      <c r="G404" s="28">
        <v>472023000673</v>
      </c>
      <c r="H404" s="29">
        <v>39710</v>
      </c>
      <c r="I404" s="28">
        <v>472043000673</v>
      </c>
      <c r="J404" s="28">
        <v>6588540618</v>
      </c>
      <c r="K404" s="39">
        <v>43047</v>
      </c>
      <c r="L404" s="492">
        <v>7</v>
      </c>
      <c r="M404" s="513" t="s">
        <v>1570</v>
      </c>
      <c r="N404" s="503">
        <v>4140</v>
      </c>
      <c r="O404" s="62">
        <v>1</v>
      </c>
      <c r="P404" s="492"/>
      <c r="Q404" s="755" t="s">
        <v>7902</v>
      </c>
      <c r="R404" s="227" t="s">
        <v>6373</v>
      </c>
      <c r="S404" s="228"/>
      <c r="T404" s="29"/>
      <c r="U404" s="511"/>
      <c r="V404" s="511"/>
      <c r="W404" s="34">
        <v>1629</v>
      </c>
      <c r="X404" s="34">
        <v>16</v>
      </c>
      <c r="Y404" s="208"/>
      <c r="Z404" s="208"/>
      <c r="AA404" s="96" t="s">
        <v>1572</v>
      </c>
      <c r="AB404" s="239">
        <v>18</v>
      </c>
      <c r="AC404" s="731">
        <v>300000</v>
      </c>
      <c r="AD404" s="731">
        <v>300000</v>
      </c>
      <c r="AE404" s="96">
        <v>198</v>
      </c>
      <c r="AF404" s="96">
        <v>196</v>
      </c>
      <c r="AG404" s="63">
        <v>1</v>
      </c>
      <c r="AH404" s="683" t="s">
        <v>884</v>
      </c>
      <c r="AI404" s="97" t="s">
        <v>885</v>
      </c>
      <c r="AJ404" s="97"/>
      <c r="AK404" s="700" t="s">
        <v>5092</v>
      </c>
      <c r="AL404" s="701"/>
    </row>
    <row r="405" spans="1:38" s="404" customFormat="1" ht="25.5" customHeight="1">
      <c r="A405" s="535" t="s">
        <v>649</v>
      </c>
      <c r="B405" s="485" t="s">
        <v>3229</v>
      </c>
      <c r="C405" s="462" t="s">
        <v>3901</v>
      </c>
      <c r="D405" s="100" t="s">
        <v>1573</v>
      </c>
      <c r="E405" s="96">
        <v>1000000</v>
      </c>
      <c r="F405" s="62">
        <v>73</v>
      </c>
      <c r="G405" s="28">
        <v>472023000846</v>
      </c>
      <c r="H405" s="29">
        <v>40508</v>
      </c>
      <c r="I405" s="29"/>
      <c r="J405" s="28">
        <v>9876064248</v>
      </c>
      <c r="K405" s="39">
        <v>42256</v>
      </c>
      <c r="L405" s="492"/>
      <c r="M405" s="513" t="s">
        <v>2825</v>
      </c>
      <c r="N405" s="503">
        <v>4530</v>
      </c>
      <c r="O405" s="62">
        <v>1</v>
      </c>
      <c r="P405" s="492"/>
      <c r="Q405" s="755" t="s">
        <v>7903</v>
      </c>
      <c r="R405" s="227"/>
      <c r="S405" s="228"/>
      <c r="T405" s="29"/>
      <c r="U405" s="511"/>
      <c r="V405" s="511"/>
      <c r="W405" s="34">
        <v>2220</v>
      </c>
      <c r="X405" s="34">
        <v>22</v>
      </c>
      <c r="Y405" s="208"/>
      <c r="Z405" s="208"/>
      <c r="AA405" s="96" t="s">
        <v>1024</v>
      </c>
      <c r="AB405" s="236">
        <v>5</v>
      </c>
      <c r="AC405" s="731">
        <v>3300000</v>
      </c>
      <c r="AD405" s="731">
        <v>3300000</v>
      </c>
      <c r="AE405" s="96">
        <v>176</v>
      </c>
      <c r="AF405" s="96">
        <v>173</v>
      </c>
      <c r="AG405" s="63">
        <v>1</v>
      </c>
      <c r="AH405" s="683" t="s">
        <v>2839</v>
      </c>
      <c r="AI405" s="97" t="s">
        <v>2840</v>
      </c>
      <c r="AJ405" s="97"/>
      <c r="AK405" s="700" t="s">
        <v>4924</v>
      </c>
      <c r="AL405" s="701"/>
    </row>
    <row r="406" spans="1:38" s="404" customFormat="1" ht="25.5" customHeight="1">
      <c r="A406" s="535" t="s">
        <v>649</v>
      </c>
      <c r="B406" s="485">
        <v>3603144920</v>
      </c>
      <c r="C406" s="487" t="s">
        <v>3901</v>
      </c>
      <c r="D406" s="100" t="s">
        <v>3902</v>
      </c>
      <c r="E406" s="96">
        <v>567375</v>
      </c>
      <c r="F406" s="62">
        <v>74</v>
      </c>
      <c r="G406" s="28">
        <v>472033001088</v>
      </c>
      <c r="H406" s="29">
        <v>41660</v>
      </c>
      <c r="I406" s="29"/>
      <c r="J406" s="30">
        <v>6541511580</v>
      </c>
      <c r="K406" s="39">
        <v>42536</v>
      </c>
      <c r="L406" s="492">
        <v>2</v>
      </c>
      <c r="M406" s="513" t="s">
        <v>3900</v>
      </c>
      <c r="N406" s="503">
        <v>6370</v>
      </c>
      <c r="O406" s="62">
        <v>1</v>
      </c>
      <c r="P406" s="492"/>
      <c r="Q406" s="85"/>
      <c r="R406" s="227" t="s">
        <v>3903</v>
      </c>
      <c r="S406" s="228"/>
      <c r="T406" s="29">
        <v>41821</v>
      </c>
      <c r="U406" s="511"/>
      <c r="V406" s="511"/>
      <c r="W406" s="34">
        <v>2220</v>
      </c>
      <c r="X406" s="34">
        <v>22</v>
      </c>
      <c r="Y406" s="208"/>
      <c r="Z406" s="208"/>
      <c r="AA406" s="96" t="s">
        <v>3904</v>
      </c>
      <c r="AB406" s="239">
        <v>3</v>
      </c>
      <c r="AC406" s="731">
        <v>1793000</v>
      </c>
      <c r="AD406" s="731">
        <v>1793000</v>
      </c>
      <c r="AE406" s="96">
        <v>33</v>
      </c>
      <c r="AF406" s="96">
        <v>33</v>
      </c>
      <c r="AG406" s="63">
        <v>1</v>
      </c>
      <c r="AH406" s="683" t="s">
        <v>6848</v>
      </c>
      <c r="AI406" s="97"/>
      <c r="AJ406" s="719" t="s">
        <v>6830</v>
      </c>
      <c r="AK406" s="700"/>
      <c r="AL406" s="701"/>
    </row>
    <row r="407" spans="1:38" s="404" customFormat="1" ht="25.5" customHeight="1">
      <c r="A407" s="535" t="s">
        <v>649</v>
      </c>
      <c r="B407" s="37" t="s">
        <v>3070</v>
      </c>
      <c r="C407" s="421" t="s">
        <v>3802</v>
      </c>
      <c r="D407" s="456" t="s">
        <v>7824</v>
      </c>
      <c r="E407" s="96">
        <v>2389215</v>
      </c>
      <c r="F407" s="62">
        <v>75</v>
      </c>
      <c r="G407" s="30">
        <v>472043000812</v>
      </c>
      <c r="H407" s="29">
        <v>40309</v>
      </c>
      <c r="I407" s="29"/>
      <c r="J407" s="30">
        <v>9849920966</v>
      </c>
      <c r="K407" s="39">
        <v>43347</v>
      </c>
      <c r="L407" s="40">
        <v>5</v>
      </c>
      <c r="M407" s="95" t="s">
        <v>4383</v>
      </c>
      <c r="N407" s="405">
        <v>5640</v>
      </c>
      <c r="O407" s="62">
        <v>1</v>
      </c>
      <c r="P407" s="40"/>
      <c r="Q407" s="755" t="s">
        <v>7904</v>
      </c>
      <c r="R407" s="95"/>
      <c r="S407" s="96"/>
      <c r="T407" s="29"/>
      <c r="U407" s="473"/>
      <c r="V407" s="473"/>
      <c r="W407" s="34">
        <v>2599</v>
      </c>
      <c r="X407" s="34">
        <v>25</v>
      </c>
      <c r="Y407" s="208"/>
      <c r="Z407" s="208"/>
      <c r="AA407" s="96" t="s">
        <v>2868</v>
      </c>
      <c r="AB407" s="241">
        <v>31</v>
      </c>
      <c r="AC407" s="731">
        <v>3695341</v>
      </c>
      <c r="AD407" s="731">
        <v>2700000</v>
      </c>
      <c r="AE407" s="96">
        <v>136</v>
      </c>
      <c r="AF407" s="96">
        <v>134</v>
      </c>
      <c r="AG407" s="63">
        <v>1</v>
      </c>
      <c r="AH407" s="97" t="s">
        <v>2648</v>
      </c>
      <c r="AI407" s="97" t="s">
        <v>2613</v>
      </c>
      <c r="AJ407" s="97"/>
      <c r="AK407" s="16"/>
      <c r="AL407" s="407"/>
    </row>
    <row r="408" spans="1:38" s="404" customFormat="1" ht="25.5" customHeight="1">
      <c r="A408" s="535" t="s">
        <v>649</v>
      </c>
      <c r="B408" s="37">
        <v>3603238583</v>
      </c>
      <c r="C408" s="421" t="s">
        <v>3901</v>
      </c>
      <c r="D408" s="451" t="s">
        <v>8406</v>
      </c>
      <c r="E408" s="96">
        <v>10650000</v>
      </c>
      <c r="F408" s="62">
        <v>76</v>
      </c>
      <c r="G408" s="30">
        <v>472043001177</v>
      </c>
      <c r="H408" s="29">
        <v>41984</v>
      </c>
      <c r="I408" s="29"/>
      <c r="J408" s="30">
        <v>3267804678</v>
      </c>
      <c r="K408" s="39">
        <v>43539</v>
      </c>
      <c r="L408" s="40">
        <v>9</v>
      </c>
      <c r="M408" s="95" t="s">
        <v>4398</v>
      </c>
      <c r="N408" s="503">
        <v>100000</v>
      </c>
      <c r="O408" s="62">
        <v>1</v>
      </c>
      <c r="P408" s="40"/>
      <c r="Q408" s="22"/>
      <c r="R408" s="227">
        <v>50</v>
      </c>
      <c r="S408" s="228" t="s">
        <v>4935</v>
      </c>
      <c r="T408" s="29">
        <v>42583</v>
      </c>
      <c r="U408" s="511"/>
      <c r="V408" s="511"/>
      <c r="W408" s="34">
        <v>3100</v>
      </c>
      <c r="X408" s="34">
        <v>31</v>
      </c>
      <c r="Y408" s="208"/>
      <c r="Z408" s="208"/>
      <c r="AA408" s="96" t="s">
        <v>2459</v>
      </c>
      <c r="AB408" s="239">
        <v>5</v>
      </c>
      <c r="AC408" s="731">
        <v>21000000</v>
      </c>
      <c r="AD408" s="731">
        <v>4900000</v>
      </c>
      <c r="AE408" s="96">
        <v>1774</v>
      </c>
      <c r="AF408" s="96">
        <v>1765</v>
      </c>
      <c r="AG408" s="63"/>
      <c r="AH408" s="683" t="s">
        <v>5492</v>
      </c>
      <c r="AI408" s="97" t="s">
        <v>5493</v>
      </c>
      <c r="AJ408" s="97"/>
      <c r="AK408" s="700" t="s">
        <v>7559</v>
      </c>
      <c r="AL408" s="701"/>
    </row>
    <row r="409" spans="1:38" s="404" customFormat="1" ht="25.5" customHeight="1">
      <c r="A409" s="535" t="s">
        <v>649</v>
      </c>
      <c r="B409" s="37"/>
      <c r="C409" s="421" t="s">
        <v>3901</v>
      </c>
      <c r="D409" s="451" t="s">
        <v>4759</v>
      </c>
      <c r="E409" s="96">
        <v>139971.9</v>
      </c>
      <c r="F409" s="62">
        <v>77</v>
      </c>
      <c r="G409" s="30">
        <v>472043001252</v>
      </c>
      <c r="H409" s="29">
        <v>42185</v>
      </c>
      <c r="I409" s="29"/>
      <c r="J409" s="30"/>
      <c r="K409" s="39" t="s">
        <v>879</v>
      </c>
      <c r="L409" s="40"/>
      <c r="M409" s="95" t="s">
        <v>4757</v>
      </c>
      <c r="N409" s="503">
        <v>5000</v>
      </c>
      <c r="O409" s="62">
        <v>2</v>
      </c>
      <c r="P409" s="40"/>
      <c r="Q409" s="22"/>
      <c r="R409" s="227">
        <v>50</v>
      </c>
      <c r="S409" s="228" t="s">
        <v>4760</v>
      </c>
      <c r="T409" s="29"/>
      <c r="U409" s="511"/>
      <c r="V409" s="511"/>
      <c r="W409" s="34">
        <v>2220</v>
      </c>
      <c r="X409" s="34">
        <v>22</v>
      </c>
      <c r="Y409" s="208" t="s">
        <v>4758</v>
      </c>
      <c r="Z409" s="208" t="s">
        <v>4761</v>
      </c>
      <c r="AA409" s="96" t="s">
        <v>4685</v>
      </c>
      <c r="AB409" s="239">
        <v>2</v>
      </c>
      <c r="AC409" s="731">
        <v>1500000</v>
      </c>
      <c r="AD409" s="731">
        <v>0</v>
      </c>
      <c r="AE409" s="96"/>
      <c r="AF409" s="96"/>
      <c r="AG409" s="63"/>
      <c r="AH409" s="683"/>
      <c r="AI409" s="97"/>
      <c r="AJ409" s="97"/>
      <c r="AK409" s="700"/>
      <c r="AL409" s="701"/>
    </row>
    <row r="410" spans="1:38" s="404" customFormat="1" ht="25.5" customHeight="1">
      <c r="A410" s="535" t="s">
        <v>649</v>
      </c>
      <c r="B410" s="37">
        <v>3603324761</v>
      </c>
      <c r="C410" s="421" t="s">
        <v>3901</v>
      </c>
      <c r="D410" s="451" t="s">
        <v>6491</v>
      </c>
      <c r="E410" s="96"/>
      <c r="F410" s="62">
        <v>78</v>
      </c>
      <c r="G410" s="30">
        <v>3213566673</v>
      </c>
      <c r="H410" s="29" t="s">
        <v>5072</v>
      </c>
      <c r="I410" s="29"/>
      <c r="J410" s="30"/>
      <c r="K410" s="39">
        <v>43334</v>
      </c>
      <c r="L410" s="40">
        <v>2</v>
      </c>
      <c r="M410" s="95" t="s">
        <v>6492</v>
      </c>
      <c r="N410" s="503">
        <v>312</v>
      </c>
      <c r="O410" s="62">
        <v>1</v>
      </c>
      <c r="P410" s="40"/>
      <c r="Q410" s="755" t="s">
        <v>7905</v>
      </c>
      <c r="R410" s="227">
        <v>50</v>
      </c>
      <c r="S410" s="228" t="s">
        <v>4470</v>
      </c>
      <c r="T410" s="29">
        <v>42338</v>
      </c>
      <c r="U410" s="511">
        <v>1</v>
      </c>
      <c r="V410" s="511">
        <v>3</v>
      </c>
      <c r="W410" s="34">
        <v>2599</v>
      </c>
      <c r="X410" s="34">
        <v>25</v>
      </c>
      <c r="Y410" s="208" t="s">
        <v>5073</v>
      </c>
      <c r="Z410" s="208" t="s">
        <v>5074</v>
      </c>
      <c r="AA410" s="96" t="s">
        <v>2460</v>
      </c>
      <c r="AB410" s="239">
        <v>3</v>
      </c>
      <c r="AC410" s="731">
        <v>2000000</v>
      </c>
      <c r="AD410" s="731">
        <v>2000000</v>
      </c>
      <c r="AE410" s="96">
        <v>7</v>
      </c>
      <c r="AF410" s="96">
        <v>6</v>
      </c>
      <c r="AG410" s="63">
        <v>1</v>
      </c>
      <c r="AH410" s="683" t="s">
        <v>6099</v>
      </c>
      <c r="AI410" s="97"/>
      <c r="AJ410" s="97"/>
      <c r="AK410" s="700"/>
      <c r="AL410" s="701"/>
    </row>
    <row r="411" spans="1:38" s="404" customFormat="1" ht="25.5" customHeight="1">
      <c r="A411" s="63" t="s">
        <v>649</v>
      </c>
      <c r="B411" s="37">
        <v>3603375981</v>
      </c>
      <c r="C411" s="92" t="s">
        <v>3901</v>
      </c>
      <c r="D411" s="451" t="s">
        <v>8515</v>
      </c>
      <c r="E411" s="433">
        <v>822472</v>
      </c>
      <c r="F411" s="62">
        <v>79</v>
      </c>
      <c r="G411" s="422">
        <v>2144120722</v>
      </c>
      <c r="H411" s="429">
        <v>42486</v>
      </c>
      <c r="I411" s="29"/>
      <c r="J411" s="30"/>
      <c r="K411" s="39">
        <v>43579</v>
      </c>
      <c r="L411" s="424">
        <v>4</v>
      </c>
      <c r="M411" s="420" t="s">
        <v>5376</v>
      </c>
      <c r="N411" s="405">
        <v>3358</v>
      </c>
      <c r="O411" s="62">
        <v>1</v>
      </c>
      <c r="P411" s="40">
        <v>2</v>
      </c>
      <c r="Q411" s="15"/>
      <c r="R411" s="95">
        <v>26</v>
      </c>
      <c r="S411" s="96" t="s">
        <v>5324</v>
      </c>
      <c r="T411" s="29">
        <v>42338</v>
      </c>
      <c r="U411" s="402">
        <v>1</v>
      </c>
      <c r="V411" s="402">
        <v>3</v>
      </c>
      <c r="W411" s="34">
        <v>2599</v>
      </c>
      <c r="X411" s="34">
        <v>25</v>
      </c>
      <c r="Y411" s="208" t="s">
        <v>5325</v>
      </c>
      <c r="Z411" s="208" t="s">
        <v>5326</v>
      </c>
      <c r="AA411" s="96" t="s">
        <v>2461</v>
      </c>
      <c r="AB411" s="239">
        <v>6</v>
      </c>
      <c r="AC411" s="731">
        <v>1700000</v>
      </c>
      <c r="AD411" s="731">
        <v>1000600</v>
      </c>
      <c r="AE411" s="96">
        <v>38</v>
      </c>
      <c r="AF411" s="96">
        <v>32</v>
      </c>
      <c r="AG411" s="63"/>
      <c r="AH411" s="97" t="s">
        <v>5667</v>
      </c>
      <c r="AI411" s="97" t="s">
        <v>5426</v>
      </c>
      <c r="AJ411" s="97"/>
      <c r="AK411" s="16"/>
      <c r="AL411" s="407"/>
    </row>
    <row r="412" spans="1:38" s="404" customFormat="1" ht="25.5" customHeight="1">
      <c r="A412" s="63" t="s">
        <v>649</v>
      </c>
      <c r="B412" s="37">
        <v>3603454633</v>
      </c>
      <c r="C412" s="92" t="s">
        <v>3901</v>
      </c>
      <c r="D412" s="451" t="s">
        <v>6197</v>
      </c>
      <c r="E412" s="433">
        <v>60000</v>
      </c>
      <c r="F412" s="62">
        <v>80</v>
      </c>
      <c r="G412" s="422">
        <v>6540304776</v>
      </c>
      <c r="H412" s="429" t="s">
        <v>6198</v>
      </c>
      <c r="I412" s="29"/>
      <c r="J412" s="422"/>
      <c r="K412" s="39" t="s">
        <v>879</v>
      </c>
      <c r="L412" s="424"/>
      <c r="M412" s="420" t="s">
        <v>6227</v>
      </c>
      <c r="N412" s="405">
        <v>3242</v>
      </c>
      <c r="O412" s="62">
        <v>1</v>
      </c>
      <c r="P412" s="40">
        <v>1</v>
      </c>
      <c r="Q412" s="755" t="s">
        <v>7904</v>
      </c>
      <c r="R412" s="95"/>
      <c r="S412" s="96" t="s">
        <v>6199</v>
      </c>
      <c r="T412" s="29">
        <v>42887</v>
      </c>
      <c r="U412" s="402"/>
      <c r="V412" s="402"/>
      <c r="W412" s="34">
        <v>2610</v>
      </c>
      <c r="X412" s="34">
        <v>26</v>
      </c>
      <c r="Y412" s="208" t="s">
        <v>6200</v>
      </c>
      <c r="Z412" s="208" t="s">
        <v>6201</v>
      </c>
      <c r="AA412" s="96" t="s">
        <v>2461</v>
      </c>
      <c r="AB412" s="239">
        <v>6</v>
      </c>
      <c r="AC412" s="731">
        <v>500000</v>
      </c>
      <c r="AD412" s="731">
        <v>58695.65217391304</v>
      </c>
      <c r="AE412" s="96"/>
      <c r="AF412" s="96"/>
      <c r="AG412" s="63"/>
      <c r="AH412" s="97" t="s">
        <v>6807</v>
      </c>
      <c r="AI412" s="97"/>
      <c r="AJ412" s="97"/>
      <c r="AK412" s="16"/>
      <c r="AL412" s="407"/>
    </row>
    <row r="413" spans="1:38" s="404" customFormat="1" ht="25.5" customHeight="1">
      <c r="A413" s="535" t="s">
        <v>649</v>
      </c>
      <c r="B413" s="37">
        <v>3603375981</v>
      </c>
      <c r="C413" s="92" t="s">
        <v>3901</v>
      </c>
      <c r="D413" s="451" t="s">
        <v>6279</v>
      </c>
      <c r="E413" s="96">
        <v>177527</v>
      </c>
      <c r="F413" s="62">
        <v>81</v>
      </c>
      <c r="G413" s="422">
        <v>9824706087</v>
      </c>
      <c r="H413" s="429" t="s">
        <v>6280</v>
      </c>
      <c r="I413" s="29"/>
      <c r="J413" s="30"/>
      <c r="K413" s="39" t="s">
        <v>879</v>
      </c>
      <c r="L413" s="40"/>
      <c r="M413" s="420" t="s">
        <v>6278</v>
      </c>
      <c r="N413" s="503">
        <v>1892</v>
      </c>
      <c r="O413" s="62">
        <v>1</v>
      </c>
      <c r="P413" s="425"/>
      <c r="Q413" s="41"/>
      <c r="R413" s="227"/>
      <c r="S413" s="228" t="s">
        <v>6281</v>
      </c>
      <c r="T413" s="29">
        <v>42838</v>
      </c>
      <c r="U413" s="511"/>
      <c r="V413" s="511"/>
      <c r="W413" s="34">
        <v>61810</v>
      </c>
      <c r="X413" s="34">
        <v>68</v>
      </c>
      <c r="Y413" s="208" t="s">
        <v>5376</v>
      </c>
      <c r="Z413" s="208" t="s">
        <v>6282</v>
      </c>
      <c r="AA413" s="96" t="s">
        <v>2461</v>
      </c>
      <c r="AB413" s="239">
        <v>6</v>
      </c>
      <c r="AC413" s="731">
        <v>500000</v>
      </c>
      <c r="AD413" s="731">
        <v>500000</v>
      </c>
      <c r="AE413" s="96"/>
      <c r="AF413" s="96"/>
      <c r="AG413" s="63"/>
      <c r="AH413" s="683" t="s">
        <v>7362</v>
      </c>
      <c r="AI413" s="97" t="s">
        <v>7363</v>
      </c>
      <c r="AJ413" s="97"/>
      <c r="AK413" s="668"/>
      <c r="AL413" s="702"/>
    </row>
    <row r="414" spans="1:38" s="404" customFormat="1" ht="25.5" customHeight="1">
      <c r="A414" s="535" t="s">
        <v>649</v>
      </c>
      <c r="B414" s="37">
        <v>3603561120</v>
      </c>
      <c r="C414" s="92" t="s">
        <v>3901</v>
      </c>
      <c r="D414" s="451" t="s">
        <v>7458</v>
      </c>
      <c r="E414" s="96">
        <v>580000</v>
      </c>
      <c r="F414" s="62">
        <v>82</v>
      </c>
      <c r="G414" s="422">
        <v>1078076833</v>
      </c>
      <c r="H414" s="429" t="s">
        <v>7459</v>
      </c>
      <c r="I414" s="29"/>
      <c r="J414" s="30"/>
      <c r="K414" s="39">
        <v>43662</v>
      </c>
      <c r="L414" s="40">
        <v>1</v>
      </c>
      <c r="M414" s="420" t="s">
        <v>7460</v>
      </c>
      <c r="N414" s="503">
        <v>2040</v>
      </c>
      <c r="O414" s="62">
        <v>1</v>
      </c>
      <c r="P414" s="425"/>
      <c r="Q414" s="755" t="s">
        <v>7906</v>
      </c>
      <c r="R414" s="227">
        <v>50</v>
      </c>
      <c r="S414" s="228" t="s">
        <v>7284</v>
      </c>
      <c r="T414" s="29">
        <v>43374</v>
      </c>
      <c r="U414" s="511"/>
      <c r="V414" s="511"/>
      <c r="W414" s="34">
        <v>22209</v>
      </c>
      <c r="X414" s="34">
        <v>22</v>
      </c>
      <c r="Y414" s="208" t="s">
        <v>7461</v>
      </c>
      <c r="Z414" s="208" t="s">
        <v>7462</v>
      </c>
      <c r="AA414" s="96" t="s">
        <v>2461</v>
      </c>
      <c r="AB414" s="239">
        <v>6</v>
      </c>
      <c r="AC414" s="731">
        <v>700000</v>
      </c>
      <c r="AD414" s="731">
        <v>580000</v>
      </c>
      <c r="AE414" s="96">
        <v>22</v>
      </c>
      <c r="AF414" s="96">
        <v>21</v>
      </c>
      <c r="AG414" s="63"/>
      <c r="AH414" s="683" t="s">
        <v>7762</v>
      </c>
      <c r="AI414" s="97"/>
      <c r="AJ414" s="97"/>
      <c r="AK414" s="668"/>
      <c r="AL414" s="702"/>
    </row>
    <row r="415" spans="1:38" s="404" customFormat="1" ht="25.5" customHeight="1">
      <c r="A415" s="535" t="s">
        <v>649</v>
      </c>
      <c r="B415" s="37"/>
      <c r="C415" s="92" t="s">
        <v>3901</v>
      </c>
      <c r="D415" s="451" t="s">
        <v>8128</v>
      </c>
      <c r="E415" s="96">
        <v>300000</v>
      </c>
      <c r="F415" s="62">
        <v>83</v>
      </c>
      <c r="G415" s="422">
        <v>2192235253</v>
      </c>
      <c r="H415" s="429">
        <v>43444</v>
      </c>
      <c r="I415" s="29"/>
      <c r="J415" s="30"/>
      <c r="K415" s="39" t="s">
        <v>879</v>
      </c>
      <c r="L415" s="40"/>
      <c r="M415" s="420" t="s">
        <v>8130</v>
      </c>
      <c r="N415" s="503">
        <v>2040</v>
      </c>
      <c r="O415" s="62">
        <v>2</v>
      </c>
      <c r="P415" s="425"/>
      <c r="Q415" s="755" t="s">
        <v>7906</v>
      </c>
      <c r="R415" s="227">
        <v>50</v>
      </c>
      <c r="S415" s="228" t="s">
        <v>7531</v>
      </c>
      <c r="T415" s="29"/>
      <c r="U415" s="511"/>
      <c r="V415" s="511"/>
      <c r="W415" s="34">
        <v>2814</v>
      </c>
      <c r="X415" s="34">
        <v>28</v>
      </c>
      <c r="Y415" s="208" t="s">
        <v>8132</v>
      </c>
      <c r="Z415" s="208" t="s">
        <v>8133</v>
      </c>
      <c r="AA415" s="96" t="s">
        <v>2459</v>
      </c>
      <c r="AB415" s="239">
        <v>5</v>
      </c>
      <c r="AC415" s="731">
        <v>800000</v>
      </c>
      <c r="AD415" s="731">
        <v>0</v>
      </c>
      <c r="AE415" s="96"/>
      <c r="AF415" s="96"/>
      <c r="AG415" s="63"/>
      <c r="AH415" s="683"/>
      <c r="AI415" s="97"/>
      <c r="AJ415" s="97"/>
      <c r="AK415" s="668"/>
      <c r="AL415" s="702"/>
    </row>
    <row r="416" spans="1:38" s="404" customFormat="1" ht="25.5" customHeight="1">
      <c r="A416" s="535" t="s">
        <v>649</v>
      </c>
      <c r="B416" s="37">
        <v>3603617398</v>
      </c>
      <c r="C416" s="92" t="s">
        <v>3901</v>
      </c>
      <c r="D416" s="451" t="s">
        <v>8129</v>
      </c>
      <c r="E416" s="96">
        <v>2000000</v>
      </c>
      <c r="F416" s="62">
        <v>84</v>
      </c>
      <c r="G416" s="422">
        <v>2132204736</v>
      </c>
      <c r="H416" s="429">
        <v>43462</v>
      </c>
      <c r="I416" s="29"/>
      <c r="J416" s="30"/>
      <c r="K416" s="39" t="s">
        <v>879</v>
      </c>
      <c r="L416" s="40"/>
      <c r="M416" s="420" t="s">
        <v>8131</v>
      </c>
      <c r="N416" s="503">
        <v>3842</v>
      </c>
      <c r="O416" s="62">
        <v>1</v>
      </c>
      <c r="P416" s="425"/>
      <c r="Q416" s="755" t="s">
        <v>1545</v>
      </c>
      <c r="R416" s="227">
        <v>45</v>
      </c>
      <c r="S416" s="228" t="s">
        <v>7531</v>
      </c>
      <c r="T416" s="29" t="s">
        <v>8644</v>
      </c>
      <c r="U416" s="511"/>
      <c r="V416" s="511"/>
      <c r="W416" s="34">
        <v>2592</v>
      </c>
      <c r="X416" s="34">
        <v>25</v>
      </c>
      <c r="Y416" s="208" t="s">
        <v>8134</v>
      </c>
      <c r="Z416" s="208" t="s">
        <v>8135</v>
      </c>
      <c r="AA416" s="96" t="s">
        <v>2468</v>
      </c>
      <c r="AB416" s="239">
        <v>16</v>
      </c>
      <c r="AC416" s="731">
        <v>2000000</v>
      </c>
      <c r="AD416" s="731">
        <v>2000000</v>
      </c>
      <c r="AE416" s="96"/>
      <c r="AF416" s="96"/>
      <c r="AG416" s="63">
        <v>1</v>
      </c>
      <c r="AH416" s="683" t="s">
        <v>8645</v>
      </c>
      <c r="AI416" s="97"/>
      <c r="AJ416" s="97"/>
      <c r="AK416" s="668"/>
      <c r="AL416" s="702"/>
    </row>
    <row r="417" spans="1:38" s="404" customFormat="1" ht="25.5" customHeight="1">
      <c r="A417" s="535" t="s">
        <v>649</v>
      </c>
      <c r="B417" s="37"/>
      <c r="C417" s="92" t="s">
        <v>3901</v>
      </c>
      <c r="D417" s="451" t="s">
        <v>8683</v>
      </c>
      <c r="E417" s="96">
        <v>200000</v>
      </c>
      <c r="F417" s="62">
        <v>85</v>
      </c>
      <c r="G417" s="422">
        <v>4306615672</v>
      </c>
      <c r="H417" s="429">
        <v>43640</v>
      </c>
      <c r="I417" s="29"/>
      <c r="J417" s="30"/>
      <c r="K417" s="39"/>
      <c r="L417" s="40"/>
      <c r="M417" s="420" t="s">
        <v>8684</v>
      </c>
      <c r="N417" s="503">
        <v>500</v>
      </c>
      <c r="O417" s="62">
        <v>3</v>
      </c>
      <c r="P417" s="425"/>
      <c r="Q417" s="755" t="s">
        <v>8685</v>
      </c>
      <c r="R417" s="227">
        <v>50</v>
      </c>
      <c r="S417" s="228" t="s">
        <v>8488</v>
      </c>
      <c r="T417" s="29"/>
      <c r="U417" s="511"/>
      <c r="V417" s="511"/>
      <c r="W417" s="34">
        <v>1511</v>
      </c>
      <c r="X417" s="34">
        <v>15</v>
      </c>
      <c r="Y417" s="208" t="s">
        <v>8686</v>
      </c>
      <c r="Z417" s="208" t="s">
        <v>8687</v>
      </c>
      <c r="AA417" s="96" t="s">
        <v>2459</v>
      </c>
      <c r="AB417" s="239">
        <v>5</v>
      </c>
      <c r="AC417" s="731">
        <v>200000</v>
      </c>
      <c r="AD417" s="731">
        <v>0</v>
      </c>
      <c r="AE417" s="96"/>
      <c r="AF417" s="96"/>
      <c r="AG417" s="63"/>
      <c r="AH417" s="683"/>
      <c r="AI417" s="97"/>
      <c r="AJ417" s="97"/>
      <c r="AK417" s="668"/>
      <c r="AL417" s="702"/>
    </row>
    <row r="418" spans="1:38" s="404" customFormat="1" ht="25.5" customHeight="1">
      <c r="A418" s="535"/>
      <c r="B418" s="37"/>
      <c r="C418" s="92"/>
      <c r="D418" s="764"/>
      <c r="E418" s="96"/>
      <c r="F418" s="62"/>
      <c r="G418" s="30"/>
      <c r="H418" s="29"/>
      <c r="I418" s="29"/>
      <c r="J418" s="30"/>
      <c r="K418" s="39"/>
      <c r="L418" s="40"/>
      <c r="M418" s="514" t="s">
        <v>1574</v>
      </c>
      <c r="N418" s="503"/>
      <c r="O418" s="62"/>
      <c r="P418" s="425"/>
      <c r="Q418" s="41"/>
      <c r="R418" s="227"/>
      <c r="S418" s="228"/>
      <c r="T418" s="29"/>
      <c r="U418" s="511"/>
      <c r="V418" s="511"/>
      <c r="W418" s="34"/>
      <c r="X418" s="34"/>
      <c r="Y418" s="208"/>
      <c r="Z418" s="208"/>
      <c r="AA418" s="96"/>
      <c r="AB418" s="239"/>
      <c r="AC418" s="731"/>
      <c r="AD418" s="731"/>
      <c r="AE418" s="96"/>
      <c r="AF418" s="96"/>
      <c r="AG418" s="63"/>
      <c r="AH418" s="683"/>
      <c r="AI418" s="97"/>
      <c r="AJ418" s="97"/>
      <c r="AK418" s="668"/>
      <c r="AL418" s="702"/>
    </row>
    <row r="419" spans="1:38" s="404" customFormat="1" ht="25.5" customHeight="1">
      <c r="A419" s="535"/>
      <c r="B419" s="37"/>
      <c r="C419" s="92"/>
      <c r="D419" s="100"/>
      <c r="E419" s="96"/>
      <c r="F419" s="62"/>
      <c r="G419" s="30"/>
      <c r="H419" s="29"/>
      <c r="I419" s="29"/>
      <c r="J419" s="30"/>
      <c r="K419" s="39" t="s">
        <v>879</v>
      </c>
      <c r="L419" s="40"/>
      <c r="M419" s="514" t="s">
        <v>1575</v>
      </c>
      <c r="N419" s="503">
        <v>7620</v>
      </c>
      <c r="O419" s="62"/>
      <c r="P419" s="425"/>
      <c r="Q419" s="41"/>
      <c r="R419" s="227"/>
      <c r="S419" s="228"/>
      <c r="T419" s="29"/>
      <c r="U419" s="511"/>
      <c r="V419" s="511"/>
      <c r="W419" s="34"/>
      <c r="X419" s="34"/>
      <c r="Y419" s="208"/>
      <c r="Z419" s="208"/>
      <c r="AA419" s="96"/>
      <c r="AB419" s="239"/>
      <c r="AC419" s="731">
        <v>0</v>
      </c>
      <c r="AD419" s="731">
        <v>0</v>
      </c>
      <c r="AE419" s="96"/>
      <c r="AF419" s="96"/>
      <c r="AG419" s="63"/>
      <c r="AH419" s="683"/>
      <c r="AI419" s="97"/>
      <c r="AJ419" s="97"/>
      <c r="AK419" s="668"/>
      <c r="AL419" s="702"/>
    </row>
    <row r="420" spans="1:38" s="404" customFormat="1" ht="25.5" customHeight="1">
      <c r="A420" s="535"/>
      <c r="B420" s="37"/>
      <c r="C420" s="92"/>
      <c r="D420" s="440"/>
      <c r="E420" s="96"/>
      <c r="F420" s="62"/>
      <c r="G420" s="30"/>
      <c r="H420" s="29"/>
      <c r="I420" s="29"/>
      <c r="J420" s="30"/>
      <c r="K420" s="39" t="s">
        <v>879</v>
      </c>
      <c r="L420" s="40"/>
      <c r="M420" s="514" t="s">
        <v>1576</v>
      </c>
      <c r="N420" s="509">
        <v>10727.5</v>
      </c>
      <c r="O420" s="62"/>
      <c r="P420" s="40"/>
      <c r="Q420" s="15"/>
      <c r="R420" s="227"/>
      <c r="S420" s="228"/>
      <c r="T420" s="29"/>
      <c r="U420" s="445"/>
      <c r="V420" s="445"/>
      <c r="W420" s="34"/>
      <c r="X420" s="34"/>
      <c r="Y420" s="208"/>
      <c r="Z420" s="208"/>
      <c r="AA420" s="96"/>
      <c r="AB420" s="239"/>
      <c r="AC420" s="731">
        <v>0</v>
      </c>
      <c r="AD420" s="731">
        <v>0</v>
      </c>
      <c r="AE420" s="96"/>
      <c r="AF420" s="96"/>
      <c r="AG420" s="63"/>
      <c r="AH420" s="97"/>
      <c r="AI420" s="97"/>
      <c r="AJ420" s="97"/>
      <c r="AK420" s="16"/>
      <c r="AL420" s="407"/>
    </row>
    <row r="421" spans="1:38" s="35" customFormat="1" ht="25.5" customHeight="1">
      <c r="A421" s="45" t="s">
        <v>623</v>
      </c>
      <c r="B421" s="53"/>
      <c r="C421" s="73"/>
      <c r="D421" s="74"/>
      <c r="E421" s="53">
        <f>SUBTOTAL(9,E332:E420)</f>
        <v>207316871.52000001</v>
      </c>
      <c r="F421" s="53">
        <f>COUNT(F333:F420)</f>
        <v>85</v>
      </c>
      <c r="G421" s="49"/>
      <c r="H421" s="52"/>
      <c r="I421" s="52"/>
      <c r="J421" s="49"/>
      <c r="K421" s="75"/>
      <c r="L421" s="50"/>
      <c r="M421" s="56" t="s">
        <v>1577</v>
      </c>
      <c r="N421" s="56">
        <f>SUBTOTAL(9,N333:N420)</f>
        <v>1163463.48</v>
      </c>
      <c r="O421" s="57"/>
      <c r="P421" s="76"/>
      <c r="Q421" s="77"/>
      <c r="R421" s="78"/>
      <c r="S421" s="79"/>
      <c r="T421" s="52"/>
      <c r="U421" s="80"/>
      <c r="V421" s="80"/>
      <c r="W421" s="81"/>
      <c r="X421" s="81"/>
      <c r="Y421" s="82"/>
      <c r="Z421" s="82"/>
      <c r="AA421" s="72"/>
      <c r="AB421" s="83"/>
      <c r="AC421" s="732">
        <v>419339905.61000001</v>
      </c>
      <c r="AD421" s="732">
        <v>390012337.65217394</v>
      </c>
      <c r="AE421" s="53">
        <f t="shared" ref="AE421:AF421" si="4">SUBTOTAL(9,AE332:AE420)</f>
        <v>16842</v>
      </c>
      <c r="AF421" s="53">
        <f t="shared" si="4"/>
        <v>16537</v>
      </c>
      <c r="AG421" s="53"/>
      <c r="AH421" s="59"/>
      <c r="AI421" s="59"/>
      <c r="AJ421" s="59"/>
      <c r="AK421" s="54"/>
      <c r="AL421" s="84"/>
    </row>
    <row r="422" spans="1:38" s="398" customFormat="1" ht="25.5" customHeight="1">
      <c r="A422" s="482"/>
      <c r="B422" s="53"/>
      <c r="C422" s="73"/>
      <c r="D422" s="74"/>
      <c r="E422" s="72"/>
      <c r="F422" s="56"/>
      <c r="G422" s="49"/>
      <c r="H422" s="52"/>
      <c r="I422" s="52"/>
      <c r="J422" s="49"/>
      <c r="K422" s="75"/>
      <c r="L422" s="50"/>
      <c r="M422" s="469" t="s">
        <v>1578</v>
      </c>
      <c r="N422" s="90"/>
      <c r="O422" s="74"/>
      <c r="P422" s="76"/>
      <c r="Q422" s="77"/>
      <c r="R422" s="78"/>
      <c r="S422" s="79"/>
      <c r="T422" s="52"/>
      <c r="U422" s="483"/>
      <c r="V422" s="483"/>
      <c r="W422" s="81"/>
      <c r="X422" s="81"/>
      <c r="Y422" s="82"/>
      <c r="Z422" s="82"/>
      <c r="AA422" s="72"/>
      <c r="AB422" s="83"/>
      <c r="AC422" s="738"/>
      <c r="AD422" s="738"/>
      <c r="AE422" s="72"/>
      <c r="AF422" s="72"/>
      <c r="AG422" s="72"/>
      <c r="AH422" s="59"/>
      <c r="AI422" s="59"/>
      <c r="AJ422" s="59"/>
      <c r="AK422" s="60"/>
      <c r="AL422" s="470"/>
    </row>
    <row r="423" spans="1:38" s="404" customFormat="1" ht="25.5" customHeight="1">
      <c r="A423" s="535" t="s">
        <v>650</v>
      </c>
      <c r="B423" s="37" t="s">
        <v>3231</v>
      </c>
      <c r="C423" s="92" t="s">
        <v>3861</v>
      </c>
      <c r="D423" s="26" t="s">
        <v>3694</v>
      </c>
      <c r="E423" s="96">
        <v>12500000</v>
      </c>
      <c r="F423" s="62">
        <v>1</v>
      </c>
      <c r="G423" s="30" t="s">
        <v>502</v>
      </c>
      <c r="H423" s="29">
        <v>35165</v>
      </c>
      <c r="I423" s="30">
        <v>472023000629</v>
      </c>
      <c r="J423" s="30">
        <v>9892608444</v>
      </c>
      <c r="K423" s="39">
        <v>43368</v>
      </c>
      <c r="L423" s="40">
        <v>5</v>
      </c>
      <c r="M423" s="95" t="s">
        <v>7832</v>
      </c>
      <c r="N423" s="405"/>
      <c r="O423" s="62">
        <v>1</v>
      </c>
      <c r="P423" s="40">
        <v>2</v>
      </c>
      <c r="Q423" s="15"/>
      <c r="R423" s="95"/>
      <c r="S423" s="96"/>
      <c r="T423" s="29"/>
      <c r="U423" s="402"/>
      <c r="V423" s="402"/>
      <c r="W423" s="34">
        <v>6810</v>
      </c>
      <c r="X423" s="34">
        <v>68</v>
      </c>
      <c r="Y423" s="208"/>
      <c r="Z423" s="208"/>
      <c r="AA423" s="96" t="s">
        <v>1221</v>
      </c>
      <c r="AB423" s="38">
        <v>3</v>
      </c>
      <c r="AC423" s="731">
        <v>41000000</v>
      </c>
      <c r="AD423" s="731">
        <v>41000000</v>
      </c>
      <c r="AE423" s="96">
        <v>35</v>
      </c>
      <c r="AF423" s="96">
        <v>34</v>
      </c>
      <c r="AG423" s="63">
        <v>1</v>
      </c>
      <c r="AH423" s="97" t="s">
        <v>4784</v>
      </c>
      <c r="AI423" s="97" t="s">
        <v>603</v>
      </c>
      <c r="AJ423" s="438" t="s">
        <v>5829</v>
      </c>
      <c r="AK423" s="16"/>
      <c r="AL423" s="407"/>
    </row>
    <row r="424" spans="1:38" s="404" customFormat="1" ht="25.5" customHeight="1">
      <c r="A424" s="535" t="s">
        <v>650</v>
      </c>
      <c r="B424" s="37" t="s">
        <v>3232</v>
      </c>
      <c r="C424" s="92" t="s">
        <v>3861</v>
      </c>
      <c r="D424" s="26" t="s">
        <v>1581</v>
      </c>
      <c r="E424" s="96">
        <v>3500000</v>
      </c>
      <c r="F424" s="62">
        <v>2</v>
      </c>
      <c r="G424" s="30" t="s">
        <v>567</v>
      </c>
      <c r="H424" s="29">
        <v>35454</v>
      </c>
      <c r="I424" s="30">
        <v>472043000373</v>
      </c>
      <c r="J424" s="30"/>
      <c r="K424" s="39">
        <v>42109</v>
      </c>
      <c r="L424" s="40"/>
      <c r="M424" s="95" t="s">
        <v>1580</v>
      </c>
      <c r="N424" s="405">
        <v>13143</v>
      </c>
      <c r="O424" s="62">
        <v>1</v>
      </c>
      <c r="P424" s="229">
        <v>1</v>
      </c>
      <c r="Q424" s="17"/>
      <c r="R424" s="95"/>
      <c r="S424" s="96"/>
      <c r="T424" s="29" t="s">
        <v>1579</v>
      </c>
      <c r="U424" s="402"/>
      <c r="V424" s="402"/>
      <c r="W424" s="34">
        <v>2930</v>
      </c>
      <c r="X424" s="34">
        <v>29</v>
      </c>
      <c r="Y424" s="208"/>
      <c r="Z424" s="208"/>
      <c r="AA424" s="96" t="s">
        <v>1015</v>
      </c>
      <c r="AB424" s="38">
        <v>3</v>
      </c>
      <c r="AC424" s="731">
        <v>15000000</v>
      </c>
      <c r="AD424" s="731">
        <v>15000000</v>
      </c>
      <c r="AE424" s="96">
        <v>1322</v>
      </c>
      <c r="AF424" s="96">
        <v>1313</v>
      </c>
      <c r="AG424" s="63">
        <v>1</v>
      </c>
      <c r="AH424" s="97" t="s">
        <v>72</v>
      </c>
      <c r="AI424" s="97" t="s">
        <v>700</v>
      </c>
      <c r="AJ424" s="97"/>
      <c r="AK424" s="16"/>
      <c r="AL424" s="407"/>
    </row>
    <row r="425" spans="1:38" s="404" customFormat="1" ht="25.5" customHeight="1">
      <c r="A425" s="535"/>
      <c r="B425" s="37"/>
      <c r="C425" s="92"/>
      <c r="D425" s="26"/>
      <c r="E425" s="96"/>
      <c r="F425" s="62"/>
      <c r="G425" s="30"/>
      <c r="H425" s="29"/>
      <c r="I425" s="30"/>
      <c r="J425" s="30"/>
      <c r="K425" s="39"/>
      <c r="L425" s="40"/>
      <c r="M425" s="69" t="s">
        <v>3769</v>
      </c>
      <c r="N425" s="405"/>
      <c r="O425" s="62"/>
      <c r="P425" s="40"/>
      <c r="Q425" s="15"/>
      <c r="R425" s="95"/>
      <c r="S425" s="96"/>
      <c r="T425" s="29"/>
      <c r="U425" s="402"/>
      <c r="V425" s="402"/>
      <c r="W425" s="34"/>
      <c r="X425" s="34"/>
      <c r="Y425" s="208"/>
      <c r="Z425" s="208"/>
      <c r="AA425" s="96"/>
      <c r="AB425" s="38"/>
      <c r="AC425" s="731"/>
      <c r="AD425" s="731"/>
      <c r="AE425" s="96"/>
      <c r="AF425" s="96"/>
      <c r="AG425" s="63"/>
      <c r="AH425" s="97"/>
      <c r="AI425" s="97"/>
      <c r="AJ425" s="97"/>
      <c r="AK425" s="16"/>
      <c r="AL425" s="407"/>
    </row>
    <row r="426" spans="1:38" s="404" customFormat="1" ht="25.5" customHeight="1">
      <c r="A426" s="535" t="s">
        <v>650</v>
      </c>
      <c r="B426" s="37" t="s">
        <v>3618</v>
      </c>
      <c r="C426" s="92" t="s">
        <v>3861</v>
      </c>
      <c r="D426" s="26" t="s">
        <v>4328</v>
      </c>
      <c r="E426" s="96">
        <v>8600000</v>
      </c>
      <c r="F426" s="62">
        <v>3</v>
      </c>
      <c r="G426" s="30" t="s">
        <v>648</v>
      </c>
      <c r="H426" s="29">
        <v>35475</v>
      </c>
      <c r="I426" s="30">
        <v>472023000542</v>
      </c>
      <c r="J426" s="30">
        <v>8731643076</v>
      </c>
      <c r="K426" s="39">
        <v>43266</v>
      </c>
      <c r="L426" s="40">
        <v>12</v>
      </c>
      <c r="M426" s="95" t="s">
        <v>6375</v>
      </c>
      <c r="N426" s="405">
        <v>23360</v>
      </c>
      <c r="O426" s="62">
        <v>1</v>
      </c>
      <c r="P426" s="229">
        <v>1</v>
      </c>
      <c r="Q426" s="17"/>
      <c r="R426" s="95"/>
      <c r="S426" s="96"/>
      <c r="T426" s="29"/>
      <c r="U426" s="402"/>
      <c r="V426" s="402"/>
      <c r="W426" s="34">
        <v>2610</v>
      </c>
      <c r="X426" s="34">
        <v>26</v>
      </c>
      <c r="Y426" s="208" t="s">
        <v>6493</v>
      </c>
      <c r="Z426" s="565" t="s">
        <v>5460</v>
      </c>
      <c r="AA426" s="96" t="s">
        <v>1272</v>
      </c>
      <c r="AB426" s="38">
        <v>3</v>
      </c>
      <c r="AC426" s="731">
        <v>23814460</v>
      </c>
      <c r="AD426" s="731">
        <v>23814460</v>
      </c>
      <c r="AE426" s="96">
        <v>1504</v>
      </c>
      <c r="AF426" s="96">
        <v>1501</v>
      </c>
      <c r="AG426" s="63">
        <v>1</v>
      </c>
      <c r="AH426" s="97" t="s">
        <v>73</v>
      </c>
      <c r="AI426" s="97" t="s">
        <v>358</v>
      </c>
      <c r="AJ426" s="97"/>
      <c r="AK426" s="16"/>
      <c r="AL426" s="407"/>
    </row>
    <row r="427" spans="1:38" s="404" customFormat="1" ht="25.5" customHeight="1">
      <c r="A427" s="535" t="s">
        <v>650</v>
      </c>
      <c r="B427" s="37" t="s">
        <v>3233</v>
      </c>
      <c r="C427" s="92" t="s">
        <v>3861</v>
      </c>
      <c r="D427" s="770" t="s">
        <v>8721</v>
      </c>
      <c r="E427" s="96">
        <v>64000000</v>
      </c>
      <c r="F427" s="62">
        <v>4</v>
      </c>
      <c r="G427" s="30" t="s">
        <v>1582</v>
      </c>
      <c r="H427" s="29">
        <v>35648</v>
      </c>
      <c r="I427" s="30">
        <v>472023000460</v>
      </c>
      <c r="J427" s="30">
        <v>5453551480</v>
      </c>
      <c r="K427" s="39">
        <v>43637</v>
      </c>
      <c r="L427" s="40">
        <v>17</v>
      </c>
      <c r="M427" s="95" t="s">
        <v>6400</v>
      </c>
      <c r="N427" s="405">
        <v>40090</v>
      </c>
      <c r="O427" s="62">
        <v>1</v>
      </c>
      <c r="P427" s="40"/>
      <c r="Q427" s="15"/>
      <c r="R427" s="95"/>
      <c r="S427" s="96"/>
      <c r="T427" s="29"/>
      <c r="U427" s="402"/>
      <c r="V427" s="402">
        <v>3</v>
      </c>
      <c r="W427" s="34">
        <v>2930</v>
      </c>
      <c r="X427" s="34">
        <v>29</v>
      </c>
      <c r="Y427" s="208" t="s">
        <v>6494</v>
      </c>
      <c r="Z427" s="208"/>
      <c r="AA427" s="96" t="s">
        <v>1015</v>
      </c>
      <c r="AB427" s="38">
        <v>3</v>
      </c>
      <c r="AC427" s="731">
        <v>140000000</v>
      </c>
      <c r="AD427" s="731">
        <v>100000000</v>
      </c>
      <c r="AE427" s="96">
        <v>2663</v>
      </c>
      <c r="AF427" s="96">
        <v>2645</v>
      </c>
      <c r="AG427" s="63">
        <v>1</v>
      </c>
      <c r="AH427" s="97" t="s">
        <v>2588</v>
      </c>
      <c r="AI427" s="97" t="s">
        <v>359</v>
      </c>
      <c r="AJ427" s="97"/>
      <c r="AK427" s="16"/>
      <c r="AL427" s="407"/>
    </row>
    <row r="428" spans="1:38" s="404" customFormat="1" ht="25.5" customHeight="1">
      <c r="A428" s="535" t="s">
        <v>650</v>
      </c>
      <c r="B428" s="37" t="s">
        <v>3234</v>
      </c>
      <c r="C428" s="92" t="s">
        <v>3861</v>
      </c>
      <c r="D428" s="205" t="s">
        <v>6495</v>
      </c>
      <c r="E428" s="96">
        <v>1700000</v>
      </c>
      <c r="F428" s="62">
        <v>5</v>
      </c>
      <c r="G428" s="30" t="s">
        <v>1583</v>
      </c>
      <c r="H428" s="29">
        <v>35676</v>
      </c>
      <c r="I428" s="30">
        <v>472043000062</v>
      </c>
      <c r="J428" s="30">
        <v>9813783816</v>
      </c>
      <c r="K428" s="39">
        <v>42712</v>
      </c>
      <c r="L428" s="40">
        <v>13</v>
      </c>
      <c r="M428" s="95" t="s">
        <v>2971</v>
      </c>
      <c r="N428" s="405">
        <v>9666</v>
      </c>
      <c r="O428" s="62">
        <v>1</v>
      </c>
      <c r="P428" s="229">
        <v>1</v>
      </c>
      <c r="Q428" s="17"/>
      <c r="R428" s="95" t="s">
        <v>3871</v>
      </c>
      <c r="S428" s="96"/>
      <c r="T428" s="29" t="s">
        <v>2343</v>
      </c>
      <c r="U428" s="206"/>
      <c r="V428" s="206"/>
      <c r="W428" s="34">
        <v>3290</v>
      </c>
      <c r="X428" s="34">
        <v>32</v>
      </c>
      <c r="Y428" s="208"/>
      <c r="Z428" s="208"/>
      <c r="AA428" s="96" t="s">
        <v>1015</v>
      </c>
      <c r="AB428" s="38">
        <v>3</v>
      </c>
      <c r="AC428" s="731">
        <v>6000000</v>
      </c>
      <c r="AD428" s="731">
        <v>6000000</v>
      </c>
      <c r="AE428" s="96">
        <v>307</v>
      </c>
      <c r="AF428" s="96">
        <v>304</v>
      </c>
      <c r="AG428" s="63"/>
      <c r="AH428" s="97" t="s">
        <v>74</v>
      </c>
      <c r="AI428" s="97" t="s">
        <v>348</v>
      </c>
      <c r="AJ428" s="97"/>
      <c r="AK428" s="16"/>
      <c r="AL428" s="407"/>
    </row>
    <row r="429" spans="1:38" s="404" customFormat="1" ht="25.5" customHeight="1">
      <c r="A429" s="535" t="s">
        <v>650</v>
      </c>
      <c r="B429" s="37" t="s">
        <v>3235</v>
      </c>
      <c r="C429" s="92" t="s">
        <v>3861</v>
      </c>
      <c r="D429" s="26" t="s">
        <v>4177</v>
      </c>
      <c r="E429" s="96">
        <v>6000000</v>
      </c>
      <c r="F429" s="62">
        <v>6</v>
      </c>
      <c r="G429" s="30" t="s">
        <v>1584</v>
      </c>
      <c r="H429" s="29">
        <v>35784</v>
      </c>
      <c r="I429" s="30">
        <v>472023000216</v>
      </c>
      <c r="J429" s="30">
        <v>3246297396</v>
      </c>
      <c r="K429" s="39">
        <v>43174</v>
      </c>
      <c r="L429" s="40">
        <v>12</v>
      </c>
      <c r="M429" s="95" t="s">
        <v>1585</v>
      </c>
      <c r="N429" s="405">
        <v>8400</v>
      </c>
      <c r="O429" s="62">
        <v>1</v>
      </c>
      <c r="P429" s="40">
        <v>2</v>
      </c>
      <c r="Q429" s="15"/>
      <c r="R429" s="95"/>
      <c r="S429" s="96"/>
      <c r="T429" s="29" t="s">
        <v>2343</v>
      </c>
      <c r="U429" s="402">
        <v>1</v>
      </c>
      <c r="V429" s="402">
        <v>3</v>
      </c>
      <c r="W429" s="34">
        <v>2029</v>
      </c>
      <c r="X429" s="34">
        <v>20</v>
      </c>
      <c r="Y429" s="208"/>
      <c r="Z429" s="208"/>
      <c r="AA429" s="96" t="s">
        <v>1272</v>
      </c>
      <c r="AB429" s="38">
        <v>3</v>
      </c>
      <c r="AC429" s="731">
        <v>6000000</v>
      </c>
      <c r="AD429" s="731">
        <v>6300000</v>
      </c>
      <c r="AE429" s="96">
        <v>33</v>
      </c>
      <c r="AF429" s="96">
        <v>31</v>
      </c>
      <c r="AG429" s="63">
        <v>1</v>
      </c>
      <c r="AH429" s="97" t="s">
        <v>75</v>
      </c>
      <c r="AI429" s="97" t="s">
        <v>402</v>
      </c>
      <c r="AJ429" s="97"/>
      <c r="AK429" s="16"/>
      <c r="AL429" s="407"/>
    </row>
    <row r="430" spans="1:38" s="404" customFormat="1" ht="25.5" customHeight="1">
      <c r="A430" s="535" t="s">
        <v>650</v>
      </c>
      <c r="B430" s="37" t="s">
        <v>3236</v>
      </c>
      <c r="C430" s="92" t="s">
        <v>3861</v>
      </c>
      <c r="D430" s="26" t="s">
        <v>3634</v>
      </c>
      <c r="E430" s="96">
        <v>700000</v>
      </c>
      <c r="F430" s="62">
        <v>7</v>
      </c>
      <c r="G430" s="30" t="s">
        <v>1586</v>
      </c>
      <c r="H430" s="29">
        <v>37092</v>
      </c>
      <c r="I430" s="30">
        <v>472043000523</v>
      </c>
      <c r="J430" s="30">
        <v>2168623623</v>
      </c>
      <c r="K430" s="39">
        <v>42480</v>
      </c>
      <c r="L430" s="40">
        <v>6</v>
      </c>
      <c r="M430" s="95" t="s">
        <v>3641</v>
      </c>
      <c r="N430" s="405">
        <v>6700</v>
      </c>
      <c r="O430" s="62">
        <v>1</v>
      </c>
      <c r="P430" s="40"/>
      <c r="Q430" s="15"/>
      <c r="R430" s="95"/>
      <c r="S430" s="96"/>
      <c r="T430" s="29"/>
      <c r="U430" s="402">
        <v>1</v>
      </c>
      <c r="V430" s="402">
        <v>3</v>
      </c>
      <c r="W430" s="34">
        <v>1410</v>
      </c>
      <c r="X430" s="34">
        <v>14</v>
      </c>
      <c r="Y430" s="208"/>
      <c r="Z430" s="208"/>
      <c r="AA430" s="96" t="s">
        <v>5330</v>
      </c>
      <c r="AB430" s="38">
        <v>3</v>
      </c>
      <c r="AC430" s="731">
        <v>4700000</v>
      </c>
      <c r="AD430" s="731">
        <v>4700000</v>
      </c>
      <c r="AE430" s="96">
        <v>417</v>
      </c>
      <c r="AF430" s="96">
        <v>413</v>
      </c>
      <c r="AG430" s="63">
        <v>1</v>
      </c>
      <c r="AH430" s="97" t="s">
        <v>76</v>
      </c>
      <c r="AI430" s="97" t="s">
        <v>360</v>
      </c>
      <c r="AJ430" s="97"/>
      <c r="AK430" s="16"/>
      <c r="AL430" s="407"/>
    </row>
    <row r="431" spans="1:38" s="404" customFormat="1" ht="25.5" customHeight="1">
      <c r="A431" s="535" t="s">
        <v>650</v>
      </c>
      <c r="B431" s="37" t="s">
        <v>3237</v>
      </c>
      <c r="C431" s="92" t="s">
        <v>3861</v>
      </c>
      <c r="D431" s="26" t="s">
        <v>7564</v>
      </c>
      <c r="E431" s="96">
        <v>8472955</v>
      </c>
      <c r="F431" s="62">
        <v>8</v>
      </c>
      <c r="G431" s="30" t="s">
        <v>1587</v>
      </c>
      <c r="H431" s="29">
        <v>37118</v>
      </c>
      <c r="I431" s="30">
        <v>472023000230</v>
      </c>
      <c r="J431" s="30">
        <v>3280717184</v>
      </c>
      <c r="K431" s="39">
        <v>43266</v>
      </c>
      <c r="L431" s="40">
        <v>16</v>
      </c>
      <c r="M431" s="95" t="s">
        <v>1588</v>
      </c>
      <c r="N431" s="405">
        <v>12000</v>
      </c>
      <c r="O431" s="62">
        <v>1</v>
      </c>
      <c r="P431" s="229">
        <v>1</v>
      </c>
      <c r="Q431" s="17"/>
      <c r="R431" s="95"/>
      <c r="S431" s="96"/>
      <c r="T431" s="29" t="s">
        <v>2344</v>
      </c>
      <c r="U431" s="402"/>
      <c r="V431" s="402">
        <v>3</v>
      </c>
      <c r="W431" s="34">
        <v>2220</v>
      </c>
      <c r="X431" s="34">
        <v>22</v>
      </c>
      <c r="Y431" s="208"/>
      <c r="Z431" s="208"/>
      <c r="AA431" s="96" t="s">
        <v>1272</v>
      </c>
      <c r="AB431" s="38">
        <v>3</v>
      </c>
      <c r="AC431" s="731">
        <v>20000000</v>
      </c>
      <c r="AD431" s="731">
        <v>20000000</v>
      </c>
      <c r="AE431" s="96">
        <v>258</v>
      </c>
      <c r="AF431" s="96">
        <v>256</v>
      </c>
      <c r="AG431" s="63">
        <v>1</v>
      </c>
      <c r="AH431" s="97" t="s">
        <v>2821</v>
      </c>
      <c r="AI431" s="97" t="s">
        <v>361</v>
      </c>
      <c r="AJ431" s="438" t="s">
        <v>5878</v>
      </c>
      <c r="AK431" s="16"/>
      <c r="AL431" s="407"/>
    </row>
    <row r="432" spans="1:38" s="404" customFormat="1" ht="25.5" customHeight="1">
      <c r="A432" s="535" t="s">
        <v>650</v>
      </c>
      <c r="B432" s="37" t="s">
        <v>3238</v>
      </c>
      <c r="C432" s="92" t="s">
        <v>3861</v>
      </c>
      <c r="D432" s="26" t="s">
        <v>1591</v>
      </c>
      <c r="E432" s="96">
        <v>1740000</v>
      </c>
      <c r="F432" s="62">
        <v>9</v>
      </c>
      <c r="G432" s="30" t="s">
        <v>1589</v>
      </c>
      <c r="H432" s="29">
        <v>37386</v>
      </c>
      <c r="I432" s="30">
        <v>472023000386</v>
      </c>
      <c r="J432" s="30">
        <v>4386553020</v>
      </c>
      <c r="K432" s="39">
        <v>42559</v>
      </c>
      <c r="L432" s="40">
        <v>5</v>
      </c>
      <c r="M432" s="95" t="s">
        <v>1590</v>
      </c>
      <c r="N432" s="405">
        <v>9605</v>
      </c>
      <c r="O432" s="62">
        <v>1</v>
      </c>
      <c r="P432" s="40"/>
      <c r="Q432" s="15"/>
      <c r="R432" s="95"/>
      <c r="S432" s="96"/>
      <c r="T432" s="29" t="s">
        <v>2232</v>
      </c>
      <c r="U432" s="402"/>
      <c r="V432" s="402">
        <v>3</v>
      </c>
      <c r="W432" s="34">
        <v>2220</v>
      </c>
      <c r="X432" s="34">
        <v>22</v>
      </c>
      <c r="Y432" s="208"/>
      <c r="Z432" s="208"/>
      <c r="AA432" s="96" t="s">
        <v>1278</v>
      </c>
      <c r="AB432" s="241">
        <v>12</v>
      </c>
      <c r="AC432" s="731">
        <v>3800000</v>
      </c>
      <c r="AD432" s="731">
        <v>3800000</v>
      </c>
      <c r="AE432" s="96">
        <v>69</v>
      </c>
      <c r="AF432" s="96">
        <v>68</v>
      </c>
      <c r="AG432" s="63">
        <v>1</v>
      </c>
      <c r="AH432" s="97" t="s">
        <v>2972</v>
      </c>
      <c r="AI432" s="97" t="s">
        <v>572</v>
      </c>
      <c r="AJ432" s="97"/>
      <c r="AK432" s="16"/>
      <c r="AL432" s="407"/>
    </row>
    <row r="433" spans="1:38" s="404" customFormat="1" ht="25.5" customHeight="1">
      <c r="A433" s="535" t="s">
        <v>650</v>
      </c>
      <c r="B433" s="37" t="s">
        <v>3239</v>
      </c>
      <c r="C433" s="92" t="s">
        <v>3861</v>
      </c>
      <c r="D433" s="26" t="s">
        <v>1594</v>
      </c>
      <c r="E433" s="95">
        <v>6000000</v>
      </c>
      <c r="F433" s="62">
        <v>10</v>
      </c>
      <c r="G433" s="30" t="s">
        <v>1592</v>
      </c>
      <c r="H433" s="29">
        <v>37431</v>
      </c>
      <c r="I433" s="30">
        <v>472043000375</v>
      </c>
      <c r="J433" s="30">
        <v>2154875815</v>
      </c>
      <c r="K433" s="39">
        <v>43011</v>
      </c>
      <c r="L433" s="40">
        <v>7</v>
      </c>
      <c r="M433" s="95" t="s">
        <v>1593</v>
      </c>
      <c r="N433" s="405">
        <v>33580</v>
      </c>
      <c r="O433" s="62">
        <v>1</v>
      </c>
      <c r="P433" s="229">
        <v>1</v>
      </c>
      <c r="Q433" s="17"/>
      <c r="R433" s="95"/>
      <c r="S433" s="96"/>
      <c r="T433" s="29" t="s">
        <v>2345</v>
      </c>
      <c r="U433" s="402"/>
      <c r="V433" s="402">
        <v>3</v>
      </c>
      <c r="W433" s="34">
        <v>1322</v>
      </c>
      <c r="X433" s="34">
        <v>13</v>
      </c>
      <c r="Y433" s="208"/>
      <c r="Z433" s="208"/>
      <c r="AA433" s="96" t="s">
        <v>1063</v>
      </c>
      <c r="AB433" s="38">
        <v>6</v>
      </c>
      <c r="AC433" s="731">
        <v>9000000</v>
      </c>
      <c r="AD433" s="731">
        <v>9000000</v>
      </c>
      <c r="AE433" s="96">
        <v>2380</v>
      </c>
      <c r="AF433" s="96">
        <v>2370</v>
      </c>
      <c r="AG433" s="63"/>
      <c r="AH433" s="97" t="s">
        <v>77</v>
      </c>
      <c r="AI433" s="97" t="s">
        <v>131</v>
      </c>
      <c r="AJ433" s="97"/>
      <c r="AK433" s="16"/>
      <c r="AL433" s="407"/>
    </row>
    <row r="434" spans="1:38" s="404" customFormat="1" ht="25.5" customHeight="1">
      <c r="A434" s="535" t="s">
        <v>650</v>
      </c>
      <c r="B434" s="37" t="s">
        <v>3240</v>
      </c>
      <c r="C434" s="92" t="s">
        <v>3861</v>
      </c>
      <c r="D434" s="26" t="s">
        <v>1597</v>
      </c>
      <c r="E434" s="96">
        <v>1300158</v>
      </c>
      <c r="F434" s="62">
        <v>11</v>
      </c>
      <c r="G434" s="30" t="s">
        <v>1595</v>
      </c>
      <c r="H434" s="29">
        <v>37515</v>
      </c>
      <c r="I434" s="30">
        <v>472043001080</v>
      </c>
      <c r="J434" s="30"/>
      <c r="K434" s="39">
        <v>42160</v>
      </c>
      <c r="L434" s="40"/>
      <c r="M434" s="95" t="s">
        <v>1596</v>
      </c>
      <c r="N434" s="405">
        <v>7474</v>
      </c>
      <c r="O434" s="62">
        <v>1</v>
      </c>
      <c r="P434" s="40"/>
      <c r="Q434" s="15"/>
      <c r="R434" s="400" t="s">
        <v>3862</v>
      </c>
      <c r="S434" s="401"/>
      <c r="T434" s="29" t="s">
        <v>3863</v>
      </c>
      <c r="U434" s="402"/>
      <c r="V434" s="402"/>
      <c r="W434" s="34">
        <v>1410</v>
      </c>
      <c r="X434" s="34">
        <v>14</v>
      </c>
      <c r="Y434" s="208"/>
      <c r="Z434" s="208"/>
      <c r="AA434" s="96" t="s">
        <v>1063</v>
      </c>
      <c r="AB434" s="38">
        <v>6</v>
      </c>
      <c r="AC434" s="731">
        <v>2000000</v>
      </c>
      <c r="AD434" s="731">
        <v>2000000</v>
      </c>
      <c r="AE434" s="96">
        <v>317</v>
      </c>
      <c r="AF434" s="96">
        <v>314</v>
      </c>
      <c r="AG434" s="63"/>
      <c r="AH434" s="97" t="s">
        <v>504</v>
      </c>
      <c r="AI434" s="97" t="s">
        <v>697</v>
      </c>
      <c r="AJ434" s="97"/>
      <c r="AK434" s="16"/>
      <c r="AL434" s="407"/>
    </row>
    <row r="435" spans="1:38" s="404" customFormat="1" ht="25.5" customHeight="1">
      <c r="A435" s="535" t="s">
        <v>650</v>
      </c>
      <c r="B435" s="37" t="s">
        <v>3241</v>
      </c>
      <c r="C435" s="92" t="s">
        <v>3861</v>
      </c>
      <c r="D435" s="26" t="s">
        <v>1600</v>
      </c>
      <c r="E435" s="96">
        <v>800000</v>
      </c>
      <c r="F435" s="62">
        <v>12</v>
      </c>
      <c r="G435" s="30" t="s">
        <v>1598</v>
      </c>
      <c r="H435" s="29">
        <v>37586</v>
      </c>
      <c r="I435" s="30">
        <v>472023000769</v>
      </c>
      <c r="J435" s="30"/>
      <c r="K435" s="39">
        <v>40358</v>
      </c>
      <c r="L435" s="40"/>
      <c r="M435" s="95" t="s">
        <v>1599</v>
      </c>
      <c r="N435" s="405">
        <v>5638</v>
      </c>
      <c r="O435" s="62">
        <v>1</v>
      </c>
      <c r="P435" s="40"/>
      <c r="Q435" s="15"/>
      <c r="R435" s="95"/>
      <c r="S435" s="96"/>
      <c r="T435" s="29"/>
      <c r="U435" s="402"/>
      <c r="V435" s="402">
        <v>3</v>
      </c>
      <c r="W435" s="34">
        <v>2599</v>
      </c>
      <c r="X435" s="34">
        <v>25</v>
      </c>
      <c r="Y435" s="208"/>
      <c r="Z435" s="208"/>
      <c r="AA435" s="96" t="s">
        <v>1601</v>
      </c>
      <c r="AB435" s="38">
        <v>6</v>
      </c>
      <c r="AC435" s="731">
        <v>1300000</v>
      </c>
      <c r="AD435" s="731">
        <v>1300000</v>
      </c>
      <c r="AE435" s="96">
        <v>27</v>
      </c>
      <c r="AF435" s="96">
        <v>26</v>
      </c>
      <c r="AG435" s="63">
        <v>1</v>
      </c>
      <c r="AH435" s="97" t="s">
        <v>505</v>
      </c>
      <c r="AI435" s="97" t="s">
        <v>183</v>
      </c>
      <c r="AJ435" s="97"/>
      <c r="AK435" s="16"/>
      <c r="AL435" s="407"/>
    </row>
    <row r="436" spans="1:38" s="404" customFormat="1" ht="25.5" customHeight="1">
      <c r="A436" s="535" t="s">
        <v>650</v>
      </c>
      <c r="B436" s="37" t="s">
        <v>3242</v>
      </c>
      <c r="C436" s="92" t="s">
        <v>3861</v>
      </c>
      <c r="D436" s="26" t="s">
        <v>1604</v>
      </c>
      <c r="E436" s="96">
        <v>3900000</v>
      </c>
      <c r="F436" s="62">
        <v>13</v>
      </c>
      <c r="G436" s="30" t="s">
        <v>1602</v>
      </c>
      <c r="H436" s="29">
        <v>37686</v>
      </c>
      <c r="I436" s="30">
        <v>472043000148</v>
      </c>
      <c r="J436" s="30">
        <v>9811263886</v>
      </c>
      <c r="K436" s="39">
        <v>43546</v>
      </c>
      <c r="L436" s="40">
        <v>7</v>
      </c>
      <c r="M436" s="95" t="s">
        <v>1603</v>
      </c>
      <c r="N436" s="405">
        <v>11321</v>
      </c>
      <c r="O436" s="62">
        <v>1</v>
      </c>
      <c r="P436" s="40"/>
      <c r="Q436" s="15"/>
      <c r="R436" s="95"/>
      <c r="S436" s="96"/>
      <c r="T436" s="29" t="s">
        <v>2346</v>
      </c>
      <c r="U436" s="402"/>
      <c r="V436" s="402">
        <v>3</v>
      </c>
      <c r="W436" s="34">
        <v>2029</v>
      </c>
      <c r="X436" s="34">
        <v>20</v>
      </c>
      <c r="Y436" s="208"/>
      <c r="Z436" s="208"/>
      <c r="AA436" s="96" t="s">
        <v>1063</v>
      </c>
      <c r="AB436" s="38">
        <v>6</v>
      </c>
      <c r="AC436" s="731">
        <v>4200000</v>
      </c>
      <c r="AD436" s="731">
        <v>4200000</v>
      </c>
      <c r="AE436" s="96">
        <v>99</v>
      </c>
      <c r="AF436" s="96">
        <v>95</v>
      </c>
      <c r="AG436" s="63"/>
      <c r="AH436" s="97" t="s">
        <v>506</v>
      </c>
      <c r="AI436" s="97" t="s">
        <v>294</v>
      </c>
      <c r="AJ436" s="97"/>
      <c r="AK436" s="16"/>
      <c r="AL436" s="407"/>
    </row>
    <row r="437" spans="1:38" s="404" customFormat="1" ht="25.5" customHeight="1">
      <c r="A437" s="535" t="s">
        <v>650</v>
      </c>
      <c r="B437" s="37" t="s">
        <v>3243</v>
      </c>
      <c r="C437" s="92" t="s">
        <v>3861</v>
      </c>
      <c r="D437" s="26" t="s">
        <v>7002</v>
      </c>
      <c r="E437" s="96">
        <v>7002284</v>
      </c>
      <c r="F437" s="62">
        <v>14</v>
      </c>
      <c r="G437" s="30" t="s">
        <v>1605</v>
      </c>
      <c r="H437" s="29">
        <v>37697</v>
      </c>
      <c r="I437" s="30">
        <v>472043000412</v>
      </c>
      <c r="J437" s="30">
        <v>5422082232</v>
      </c>
      <c r="K437" s="39">
        <v>43067</v>
      </c>
      <c r="L437" s="40">
        <v>5</v>
      </c>
      <c r="M437" s="95" t="s">
        <v>1606</v>
      </c>
      <c r="N437" s="405">
        <v>31071</v>
      </c>
      <c r="O437" s="62">
        <v>1</v>
      </c>
      <c r="P437" s="40"/>
      <c r="Q437" s="15"/>
      <c r="R437" s="95"/>
      <c r="S437" s="96"/>
      <c r="T437" s="29"/>
      <c r="U437" s="402"/>
      <c r="V437" s="402"/>
      <c r="W437" s="34">
        <v>1329</v>
      </c>
      <c r="X437" s="34">
        <v>13</v>
      </c>
      <c r="Y437" s="208" t="s">
        <v>7003</v>
      </c>
      <c r="Z437" s="208"/>
      <c r="AA437" s="96" t="s">
        <v>1063</v>
      </c>
      <c r="AB437" s="38">
        <v>6</v>
      </c>
      <c r="AC437" s="731">
        <v>7300000</v>
      </c>
      <c r="AD437" s="731">
        <v>7300000</v>
      </c>
      <c r="AE437" s="96">
        <v>474</v>
      </c>
      <c r="AF437" s="96">
        <v>460</v>
      </c>
      <c r="AG437" s="63">
        <v>1</v>
      </c>
      <c r="AH437" s="97" t="s">
        <v>507</v>
      </c>
      <c r="AI437" s="97" t="s">
        <v>525</v>
      </c>
      <c r="AJ437" s="97"/>
      <c r="AK437" s="16"/>
      <c r="AL437" s="407"/>
    </row>
    <row r="438" spans="1:38" s="404" customFormat="1" ht="25.5" customHeight="1">
      <c r="A438" s="535" t="s">
        <v>650</v>
      </c>
      <c r="B438" s="37" t="s">
        <v>3244</v>
      </c>
      <c r="C438" s="92" t="s">
        <v>3861</v>
      </c>
      <c r="D438" s="26" t="s">
        <v>6926</v>
      </c>
      <c r="E438" s="96">
        <v>3464158</v>
      </c>
      <c r="F438" s="62">
        <v>15</v>
      </c>
      <c r="G438" s="30" t="s">
        <v>1607</v>
      </c>
      <c r="H438" s="29">
        <v>37697</v>
      </c>
      <c r="I438" s="30">
        <v>472023000530</v>
      </c>
      <c r="J438" s="30">
        <v>1086336687</v>
      </c>
      <c r="K438" s="39">
        <v>43034</v>
      </c>
      <c r="L438" s="40">
        <v>8</v>
      </c>
      <c r="M438" s="95" t="s">
        <v>1608</v>
      </c>
      <c r="N438" s="405">
        <v>15632</v>
      </c>
      <c r="O438" s="62">
        <v>1</v>
      </c>
      <c r="P438" s="40"/>
      <c r="Q438" s="15"/>
      <c r="R438" s="95"/>
      <c r="S438" s="96"/>
      <c r="T438" s="29"/>
      <c r="U438" s="402"/>
      <c r="V438" s="402">
        <v>3</v>
      </c>
      <c r="W438" s="34">
        <v>1329</v>
      </c>
      <c r="X438" s="34">
        <v>13</v>
      </c>
      <c r="Y438" s="208"/>
      <c r="Z438" s="208"/>
      <c r="AA438" s="96" t="s">
        <v>1063</v>
      </c>
      <c r="AB438" s="38">
        <v>6</v>
      </c>
      <c r="AC438" s="731">
        <v>5120000</v>
      </c>
      <c r="AD438" s="731">
        <v>5120000</v>
      </c>
      <c r="AE438" s="96">
        <v>480</v>
      </c>
      <c r="AF438" s="96">
        <v>476</v>
      </c>
      <c r="AG438" s="63">
        <v>1</v>
      </c>
      <c r="AH438" s="97" t="s">
        <v>2589</v>
      </c>
      <c r="AI438" s="97" t="s">
        <v>267</v>
      </c>
      <c r="AJ438" s="97"/>
      <c r="AK438" s="16"/>
      <c r="AL438" s="407"/>
    </row>
    <row r="439" spans="1:38" s="404" customFormat="1" ht="25.5" customHeight="1">
      <c r="A439" s="535" t="s">
        <v>650</v>
      </c>
      <c r="B439" s="37" t="s">
        <v>3245</v>
      </c>
      <c r="C439" s="92" t="s">
        <v>3861</v>
      </c>
      <c r="D439" s="26" t="s">
        <v>4839</v>
      </c>
      <c r="E439" s="96">
        <v>2000000</v>
      </c>
      <c r="F439" s="62">
        <v>16</v>
      </c>
      <c r="G439" s="30" t="s">
        <v>1609</v>
      </c>
      <c r="H439" s="29">
        <v>37720</v>
      </c>
      <c r="I439" s="30">
        <v>472033000383</v>
      </c>
      <c r="J439" s="30"/>
      <c r="K439" s="39">
        <v>42185</v>
      </c>
      <c r="L439" s="40"/>
      <c r="M439" s="95" t="s">
        <v>2476</v>
      </c>
      <c r="N439" s="405">
        <v>15016</v>
      </c>
      <c r="O439" s="62">
        <v>1</v>
      </c>
      <c r="P439" s="40"/>
      <c r="Q439" s="15"/>
      <c r="R439" s="95"/>
      <c r="S439" s="96"/>
      <c r="T439" s="29" t="s">
        <v>2238</v>
      </c>
      <c r="U439" s="402"/>
      <c r="V439" s="402"/>
      <c r="W439" s="34">
        <v>2930</v>
      </c>
      <c r="X439" s="34">
        <v>29</v>
      </c>
      <c r="Y439" s="208"/>
      <c r="Z439" s="208"/>
      <c r="AA439" s="96" t="s">
        <v>1063</v>
      </c>
      <c r="AB439" s="38">
        <v>6</v>
      </c>
      <c r="AC439" s="731">
        <v>11000000</v>
      </c>
      <c r="AD439" s="731">
        <v>11000000</v>
      </c>
      <c r="AE439" s="96">
        <v>224</v>
      </c>
      <c r="AF439" s="96">
        <v>216</v>
      </c>
      <c r="AG439" s="63">
        <v>1</v>
      </c>
      <c r="AH439" s="97" t="s">
        <v>5783</v>
      </c>
      <c r="AI439" s="97" t="s">
        <v>268</v>
      </c>
      <c r="AJ439" s="438" t="s">
        <v>5784</v>
      </c>
      <c r="AK439" s="16"/>
      <c r="AL439" s="407"/>
    </row>
    <row r="440" spans="1:38" s="404" customFormat="1" ht="25.5" customHeight="1">
      <c r="A440" s="535" t="s">
        <v>650</v>
      </c>
      <c r="B440" s="37" t="s">
        <v>3246</v>
      </c>
      <c r="C440" s="92" t="s">
        <v>3861</v>
      </c>
      <c r="D440" s="26" t="s">
        <v>3831</v>
      </c>
      <c r="E440" s="96">
        <v>650373.17000000004</v>
      </c>
      <c r="F440" s="62">
        <v>17</v>
      </c>
      <c r="G440" s="30" t="s">
        <v>1610</v>
      </c>
      <c r="H440" s="29">
        <v>37820</v>
      </c>
      <c r="I440" s="30">
        <v>472043000227</v>
      </c>
      <c r="J440" s="30">
        <v>1082005288</v>
      </c>
      <c r="K440" s="39">
        <v>42397</v>
      </c>
      <c r="L440" s="40">
        <v>5</v>
      </c>
      <c r="M440" s="95" t="s">
        <v>1611</v>
      </c>
      <c r="N440" s="405">
        <v>5000</v>
      </c>
      <c r="O440" s="62">
        <v>1</v>
      </c>
      <c r="P440" s="40"/>
      <c r="Q440" s="15"/>
      <c r="R440" s="95"/>
      <c r="S440" s="96"/>
      <c r="T440" s="29" t="s">
        <v>2347</v>
      </c>
      <c r="U440" s="402"/>
      <c r="V440" s="402">
        <v>3</v>
      </c>
      <c r="W440" s="34">
        <v>1709</v>
      </c>
      <c r="X440" s="34">
        <v>17</v>
      </c>
      <c r="Y440" s="208"/>
      <c r="Z440" s="208"/>
      <c r="AA440" s="96" t="s">
        <v>1063</v>
      </c>
      <c r="AB440" s="38">
        <v>6</v>
      </c>
      <c r="AC440" s="731">
        <v>1458690</v>
      </c>
      <c r="AD440" s="731">
        <v>1458690</v>
      </c>
      <c r="AE440" s="96">
        <v>21</v>
      </c>
      <c r="AF440" s="96">
        <v>20</v>
      </c>
      <c r="AG440" s="63">
        <v>1</v>
      </c>
      <c r="AH440" s="97" t="s">
        <v>2812</v>
      </c>
      <c r="AI440" s="97" t="s">
        <v>491</v>
      </c>
      <c r="AJ440" s="97"/>
      <c r="AK440" s="16"/>
      <c r="AL440" s="407"/>
    </row>
    <row r="441" spans="1:38" s="404" customFormat="1" ht="25.5" customHeight="1">
      <c r="A441" s="535" t="s">
        <v>650</v>
      </c>
      <c r="B441" s="37" t="s">
        <v>3247</v>
      </c>
      <c r="C441" s="92" t="s">
        <v>3861</v>
      </c>
      <c r="D441" s="26" t="s">
        <v>1614</v>
      </c>
      <c r="E441" s="96">
        <v>247330</v>
      </c>
      <c r="F441" s="62">
        <v>18</v>
      </c>
      <c r="G441" s="30" t="s">
        <v>1612</v>
      </c>
      <c r="H441" s="29">
        <v>37838</v>
      </c>
      <c r="I441" s="30">
        <v>472023000658</v>
      </c>
      <c r="J441" s="30"/>
      <c r="K441" s="39">
        <v>39699</v>
      </c>
      <c r="L441" s="40"/>
      <c r="M441" s="95" t="s">
        <v>1613</v>
      </c>
      <c r="N441" s="405">
        <v>4770</v>
      </c>
      <c r="O441" s="62">
        <v>1</v>
      </c>
      <c r="P441" s="40"/>
      <c r="Q441" s="15"/>
      <c r="R441" s="95"/>
      <c r="S441" s="96"/>
      <c r="T441" s="29"/>
      <c r="U441" s="402"/>
      <c r="V441" s="402"/>
      <c r="W441" s="34">
        <v>1329</v>
      </c>
      <c r="X441" s="34">
        <v>13</v>
      </c>
      <c r="Y441" s="208"/>
      <c r="Z441" s="208"/>
      <c r="AA441" s="96" t="s">
        <v>1063</v>
      </c>
      <c r="AB441" s="38">
        <v>6</v>
      </c>
      <c r="AC441" s="731">
        <v>507400</v>
      </c>
      <c r="AD441" s="731">
        <v>507400</v>
      </c>
      <c r="AE441" s="96">
        <v>25</v>
      </c>
      <c r="AF441" s="96">
        <v>22</v>
      </c>
      <c r="AG441" s="63">
        <v>1</v>
      </c>
      <c r="AH441" s="97" t="s">
        <v>454</v>
      </c>
      <c r="AI441" s="97" t="s">
        <v>992</v>
      </c>
      <c r="AJ441" s="97"/>
      <c r="AK441" s="16"/>
      <c r="AL441" s="407"/>
    </row>
    <row r="442" spans="1:38" s="404" customFormat="1" ht="25.5" customHeight="1">
      <c r="A442" s="535" t="s">
        <v>650</v>
      </c>
      <c r="B442" s="410" t="s">
        <v>3248</v>
      </c>
      <c r="C442" s="92" t="s">
        <v>3861</v>
      </c>
      <c r="D442" s="26" t="s">
        <v>1615</v>
      </c>
      <c r="E442" s="96">
        <v>2350000</v>
      </c>
      <c r="F442" s="62">
        <v>19</v>
      </c>
      <c r="G442" s="413" t="s">
        <v>2479</v>
      </c>
      <c r="H442" s="414">
        <v>37900</v>
      </c>
      <c r="I442" s="30">
        <v>472023000734</v>
      </c>
      <c r="J442" s="409"/>
      <c r="K442" s="415">
        <v>41918</v>
      </c>
      <c r="L442" s="416"/>
      <c r="M442" s="411" t="s">
        <v>2792</v>
      </c>
      <c r="N442" s="405">
        <v>5040</v>
      </c>
      <c r="O442" s="62">
        <v>1</v>
      </c>
      <c r="P442" s="416"/>
      <c r="Q442" s="98"/>
      <c r="R442" s="95"/>
      <c r="S442" s="96"/>
      <c r="T442" s="414" t="s">
        <v>2348</v>
      </c>
      <c r="U442" s="402"/>
      <c r="V442" s="402">
        <v>3</v>
      </c>
      <c r="W442" s="34">
        <v>2022</v>
      </c>
      <c r="X442" s="34">
        <v>20</v>
      </c>
      <c r="Y442" s="208"/>
      <c r="Z442" s="208"/>
      <c r="AA442" s="96" t="s">
        <v>1063</v>
      </c>
      <c r="AB442" s="38">
        <v>6</v>
      </c>
      <c r="AC442" s="731">
        <v>3000000</v>
      </c>
      <c r="AD442" s="731">
        <v>3000000</v>
      </c>
      <c r="AE442" s="96">
        <v>67</v>
      </c>
      <c r="AF442" s="96">
        <v>65</v>
      </c>
      <c r="AG442" s="63">
        <v>1</v>
      </c>
      <c r="AH442" s="97" t="s">
        <v>2741</v>
      </c>
      <c r="AI442" s="97" t="s">
        <v>411</v>
      </c>
      <c r="AJ442" s="665"/>
      <c r="AK442" s="99"/>
      <c r="AL442" s="515"/>
    </row>
    <row r="443" spans="1:38" s="404" customFormat="1" ht="25.5" customHeight="1">
      <c r="A443" s="535" t="s">
        <v>650</v>
      </c>
      <c r="B443" s="410" t="s">
        <v>3249</v>
      </c>
      <c r="C443" s="92" t="s">
        <v>3861</v>
      </c>
      <c r="D443" s="26" t="s">
        <v>1617</v>
      </c>
      <c r="E443" s="96">
        <v>3000000</v>
      </c>
      <c r="F443" s="62">
        <v>20</v>
      </c>
      <c r="G443" s="413" t="s">
        <v>2480</v>
      </c>
      <c r="H443" s="414">
        <v>37952</v>
      </c>
      <c r="I443" s="30">
        <v>472043000276</v>
      </c>
      <c r="J443" s="30">
        <v>7610064650</v>
      </c>
      <c r="K443" s="415">
        <v>43340</v>
      </c>
      <c r="L443" s="416">
        <v>9</v>
      </c>
      <c r="M443" s="411" t="s">
        <v>1616</v>
      </c>
      <c r="N443" s="405">
        <v>19812</v>
      </c>
      <c r="O443" s="62">
        <v>1</v>
      </c>
      <c r="P443" s="416">
        <v>3</v>
      </c>
      <c r="Q443" s="98"/>
      <c r="R443" s="95"/>
      <c r="S443" s="96"/>
      <c r="T443" s="414"/>
      <c r="U443" s="402"/>
      <c r="V443" s="402">
        <v>3</v>
      </c>
      <c r="W443" s="34">
        <v>1512</v>
      </c>
      <c r="X443" s="34">
        <v>15</v>
      </c>
      <c r="Y443" s="208"/>
      <c r="Z443" s="208"/>
      <c r="AA443" s="96" t="s">
        <v>1063</v>
      </c>
      <c r="AB443" s="38">
        <v>6</v>
      </c>
      <c r="AC443" s="731">
        <v>3000000</v>
      </c>
      <c r="AD443" s="731">
        <v>3000000</v>
      </c>
      <c r="AE443" s="96">
        <v>190</v>
      </c>
      <c r="AF443" s="96">
        <v>186</v>
      </c>
      <c r="AG443" s="63">
        <v>1</v>
      </c>
      <c r="AH443" s="97" t="s">
        <v>814</v>
      </c>
      <c r="AI443" s="97" t="s">
        <v>3751</v>
      </c>
      <c r="AJ443" s="665"/>
      <c r="AK443" s="99"/>
      <c r="AL443" s="515"/>
    </row>
    <row r="444" spans="1:38" s="404" customFormat="1" ht="25.5" customHeight="1">
      <c r="A444" s="535" t="s">
        <v>650</v>
      </c>
      <c r="B444" s="410" t="s">
        <v>3250</v>
      </c>
      <c r="C444" s="92" t="s">
        <v>3861</v>
      </c>
      <c r="D444" s="26" t="s">
        <v>1619</v>
      </c>
      <c r="E444" s="96">
        <v>11000000</v>
      </c>
      <c r="F444" s="62">
        <v>21</v>
      </c>
      <c r="G444" s="413" t="s">
        <v>2481</v>
      </c>
      <c r="H444" s="414">
        <v>37986</v>
      </c>
      <c r="I444" s="30">
        <v>472043000222</v>
      </c>
      <c r="J444" s="409"/>
      <c r="K444" s="415">
        <v>42118</v>
      </c>
      <c r="L444" s="416"/>
      <c r="M444" s="411" t="s">
        <v>1618</v>
      </c>
      <c r="N444" s="405">
        <v>10569</v>
      </c>
      <c r="O444" s="62">
        <v>1</v>
      </c>
      <c r="P444" s="416"/>
      <c r="Q444" s="98"/>
      <c r="R444" s="95"/>
      <c r="S444" s="96"/>
      <c r="T444" s="414" t="s">
        <v>2349</v>
      </c>
      <c r="U444" s="402"/>
      <c r="V444" s="402"/>
      <c r="W444" s="34">
        <v>1329</v>
      </c>
      <c r="X444" s="34">
        <v>13</v>
      </c>
      <c r="Y444" s="208"/>
      <c r="Z444" s="208"/>
      <c r="AA444" s="96" t="s">
        <v>1063</v>
      </c>
      <c r="AB444" s="38">
        <v>6</v>
      </c>
      <c r="AC444" s="731">
        <v>13999999.5</v>
      </c>
      <c r="AD444" s="731">
        <v>14000000</v>
      </c>
      <c r="AE444" s="96">
        <v>338</v>
      </c>
      <c r="AF444" s="96">
        <v>321</v>
      </c>
      <c r="AG444" s="63">
        <v>1</v>
      </c>
      <c r="AH444" s="97" t="s">
        <v>2623</v>
      </c>
      <c r="AI444" s="97" t="s">
        <v>0</v>
      </c>
      <c r="AJ444" s="698" t="s">
        <v>5932</v>
      </c>
      <c r="AK444" s="99" t="s">
        <v>4172</v>
      </c>
      <c r="AL444" s="515"/>
    </row>
    <row r="445" spans="1:38" s="404" customFormat="1" ht="25.5" customHeight="1">
      <c r="A445" s="535" t="s">
        <v>650</v>
      </c>
      <c r="B445" s="410" t="s">
        <v>3251</v>
      </c>
      <c r="C445" s="92" t="s">
        <v>3861</v>
      </c>
      <c r="D445" s="26" t="s">
        <v>3832</v>
      </c>
      <c r="E445" s="96">
        <v>1931540</v>
      </c>
      <c r="F445" s="62">
        <v>22</v>
      </c>
      <c r="G445" s="413" t="s">
        <v>2482</v>
      </c>
      <c r="H445" s="414">
        <v>38042</v>
      </c>
      <c r="I445" s="30">
        <v>472043000038</v>
      </c>
      <c r="J445" s="409"/>
      <c r="K445" s="415">
        <v>41184</v>
      </c>
      <c r="L445" s="416"/>
      <c r="M445" s="411" t="s">
        <v>1620</v>
      </c>
      <c r="N445" s="405">
        <v>7458</v>
      </c>
      <c r="O445" s="62">
        <v>1</v>
      </c>
      <c r="P445" s="416"/>
      <c r="Q445" s="98"/>
      <c r="R445" s="95"/>
      <c r="S445" s="96"/>
      <c r="T445" s="414" t="s">
        <v>2247</v>
      </c>
      <c r="U445" s="402">
        <v>1</v>
      </c>
      <c r="V445" s="402">
        <v>3</v>
      </c>
      <c r="W445" s="34">
        <v>2029</v>
      </c>
      <c r="X445" s="34">
        <v>20</v>
      </c>
      <c r="Y445" s="208"/>
      <c r="Z445" s="208"/>
      <c r="AA445" s="96" t="s">
        <v>1063</v>
      </c>
      <c r="AB445" s="236">
        <v>6</v>
      </c>
      <c r="AC445" s="731">
        <v>2505540</v>
      </c>
      <c r="AD445" s="731">
        <v>2505540</v>
      </c>
      <c r="AE445" s="96">
        <v>40</v>
      </c>
      <c r="AF445" s="96">
        <v>36</v>
      </c>
      <c r="AG445" s="63">
        <v>1</v>
      </c>
      <c r="AH445" s="97" t="s">
        <v>971</v>
      </c>
      <c r="AI445" s="97" t="s">
        <v>970</v>
      </c>
      <c r="AJ445" s="665"/>
      <c r="AK445" s="99"/>
      <c r="AL445" s="515"/>
    </row>
    <row r="446" spans="1:38" s="404" customFormat="1" ht="25.5" customHeight="1">
      <c r="A446" s="535" t="s">
        <v>650</v>
      </c>
      <c r="B446" s="410" t="s">
        <v>3252</v>
      </c>
      <c r="C446" s="92" t="s">
        <v>3861</v>
      </c>
      <c r="D446" s="26" t="s">
        <v>1622</v>
      </c>
      <c r="E446" s="96">
        <v>600000</v>
      </c>
      <c r="F446" s="62">
        <v>23</v>
      </c>
      <c r="G446" s="413" t="s">
        <v>2483</v>
      </c>
      <c r="H446" s="414">
        <v>38096</v>
      </c>
      <c r="I446" s="30">
        <v>472043000644</v>
      </c>
      <c r="J446" s="409"/>
      <c r="K446" s="415">
        <v>39689</v>
      </c>
      <c r="L446" s="416"/>
      <c r="M446" s="411" t="s">
        <v>1621</v>
      </c>
      <c r="N446" s="405">
        <v>3040</v>
      </c>
      <c r="O446" s="62">
        <v>1</v>
      </c>
      <c r="P446" s="416"/>
      <c r="Q446" s="98"/>
      <c r="R446" s="95"/>
      <c r="S446" s="96"/>
      <c r="T446" s="414"/>
      <c r="U446" s="402"/>
      <c r="V446" s="402">
        <v>3</v>
      </c>
      <c r="W446" s="34">
        <v>2599</v>
      </c>
      <c r="X446" s="34">
        <v>25</v>
      </c>
      <c r="Y446" s="208"/>
      <c r="Z446" s="208"/>
      <c r="AA446" s="96" t="s">
        <v>1047</v>
      </c>
      <c r="AB446" s="236">
        <v>2</v>
      </c>
      <c r="AC446" s="731">
        <v>1500000</v>
      </c>
      <c r="AD446" s="731">
        <v>1500000</v>
      </c>
      <c r="AE446" s="96">
        <v>15</v>
      </c>
      <c r="AF446" s="96">
        <v>15</v>
      </c>
      <c r="AG446" s="63"/>
      <c r="AH446" s="97" t="s">
        <v>457</v>
      </c>
      <c r="AI446" s="97" t="s">
        <v>42</v>
      </c>
      <c r="AJ446" s="665"/>
      <c r="AK446" s="99"/>
      <c r="AL446" s="515"/>
    </row>
    <row r="447" spans="1:38" s="404" customFormat="1" ht="25.5" customHeight="1">
      <c r="A447" s="535" t="s">
        <v>650</v>
      </c>
      <c r="B447" s="410" t="s">
        <v>3544</v>
      </c>
      <c r="C447" s="92" t="s">
        <v>3861</v>
      </c>
      <c r="D447" s="26" t="s">
        <v>1624</v>
      </c>
      <c r="E447" s="96">
        <v>420000</v>
      </c>
      <c r="F447" s="62">
        <v>24</v>
      </c>
      <c r="G447" s="413" t="s">
        <v>2484</v>
      </c>
      <c r="H447" s="414">
        <v>38112</v>
      </c>
      <c r="I447" s="30">
        <v>472043000179</v>
      </c>
      <c r="J447" s="409">
        <v>6583171878</v>
      </c>
      <c r="K447" s="415">
        <v>42663</v>
      </c>
      <c r="L447" s="416">
        <v>9</v>
      </c>
      <c r="M447" s="411" t="s">
        <v>1623</v>
      </c>
      <c r="N447" s="405">
        <v>4940</v>
      </c>
      <c r="O447" s="62">
        <v>1</v>
      </c>
      <c r="P447" s="416"/>
      <c r="Q447" s="98"/>
      <c r="R447" s="95" t="s">
        <v>4217</v>
      </c>
      <c r="S447" s="96"/>
      <c r="T447" s="414" t="s">
        <v>2350</v>
      </c>
      <c r="U447" s="402"/>
      <c r="V447" s="402"/>
      <c r="W447" s="34">
        <v>1080</v>
      </c>
      <c r="X447" s="34">
        <v>10</v>
      </c>
      <c r="Y447" s="208"/>
      <c r="Z447" s="208"/>
      <c r="AA447" s="96" t="s">
        <v>1140</v>
      </c>
      <c r="AB447" s="241">
        <v>31</v>
      </c>
      <c r="AC447" s="731">
        <v>4000000</v>
      </c>
      <c r="AD447" s="731">
        <v>4000000</v>
      </c>
      <c r="AE447" s="96">
        <v>156</v>
      </c>
      <c r="AF447" s="96">
        <v>156</v>
      </c>
      <c r="AG447" s="63">
        <v>1</v>
      </c>
      <c r="AH447" s="97" t="s">
        <v>745</v>
      </c>
      <c r="AI447" s="97" t="s">
        <v>215</v>
      </c>
      <c r="AJ447" s="665"/>
      <c r="AK447" s="99"/>
      <c r="AL447" s="515"/>
    </row>
    <row r="448" spans="1:38" s="404" customFormat="1" ht="25.5" customHeight="1">
      <c r="A448" s="535" t="s">
        <v>650</v>
      </c>
      <c r="B448" s="410" t="s">
        <v>3253</v>
      </c>
      <c r="C448" s="92" t="s">
        <v>3861</v>
      </c>
      <c r="D448" s="266" t="s">
        <v>8505</v>
      </c>
      <c r="E448" s="96">
        <v>3740000</v>
      </c>
      <c r="F448" s="62">
        <v>25</v>
      </c>
      <c r="G448" s="413" t="s">
        <v>2485</v>
      </c>
      <c r="H448" s="414">
        <v>38131</v>
      </c>
      <c r="I448" s="30">
        <v>472043000023</v>
      </c>
      <c r="J448" s="409">
        <v>5433380124</v>
      </c>
      <c r="K448" s="415">
        <v>43565</v>
      </c>
      <c r="L448" s="416">
        <v>9</v>
      </c>
      <c r="M448" s="411" t="s">
        <v>7663</v>
      </c>
      <c r="N448" s="405">
        <v>6379.9</v>
      </c>
      <c r="O448" s="62">
        <v>1</v>
      </c>
      <c r="P448" s="416"/>
      <c r="Q448" s="98"/>
      <c r="R448" s="95"/>
      <c r="S448" s="96"/>
      <c r="T448" s="414" t="s">
        <v>2351</v>
      </c>
      <c r="U448" s="402"/>
      <c r="V448" s="402"/>
      <c r="W448" s="34">
        <v>2593</v>
      </c>
      <c r="X448" s="34">
        <v>25</v>
      </c>
      <c r="Y448" s="208"/>
      <c r="Z448" s="208"/>
      <c r="AA448" s="96" t="s">
        <v>1063</v>
      </c>
      <c r="AB448" s="236">
        <v>6</v>
      </c>
      <c r="AC448" s="731">
        <v>4470000</v>
      </c>
      <c r="AD448" s="731">
        <v>4470000</v>
      </c>
      <c r="AE448" s="96">
        <v>55</v>
      </c>
      <c r="AF448" s="96">
        <v>50</v>
      </c>
      <c r="AG448" s="63">
        <v>1</v>
      </c>
      <c r="AH448" s="97" t="s">
        <v>4859</v>
      </c>
      <c r="AI448" s="97" t="s">
        <v>202</v>
      </c>
      <c r="AJ448" s="665"/>
      <c r="AK448" s="99"/>
      <c r="AL448" s="515"/>
    </row>
    <row r="449" spans="1:38" s="404" customFormat="1" ht="25.5" customHeight="1">
      <c r="A449" s="535" t="s">
        <v>650</v>
      </c>
      <c r="B449" s="410" t="s">
        <v>3254</v>
      </c>
      <c r="C449" s="92" t="s">
        <v>3861</v>
      </c>
      <c r="D449" s="26" t="s">
        <v>3833</v>
      </c>
      <c r="E449" s="96">
        <v>1200000</v>
      </c>
      <c r="F449" s="62">
        <v>26</v>
      </c>
      <c r="G449" s="413" t="s">
        <v>2486</v>
      </c>
      <c r="H449" s="414">
        <v>38163</v>
      </c>
      <c r="I449" s="30">
        <v>472023000082</v>
      </c>
      <c r="J449" s="409"/>
      <c r="K449" s="415">
        <v>41785</v>
      </c>
      <c r="L449" s="416"/>
      <c r="M449" s="411" t="s">
        <v>1625</v>
      </c>
      <c r="N449" s="405">
        <v>13409</v>
      </c>
      <c r="O449" s="62">
        <v>1</v>
      </c>
      <c r="P449" s="416"/>
      <c r="Q449" s="98"/>
      <c r="R449" s="95"/>
      <c r="S449" s="96"/>
      <c r="T449" s="414" t="s">
        <v>2352</v>
      </c>
      <c r="U449" s="402"/>
      <c r="V449" s="402">
        <v>3</v>
      </c>
      <c r="W449" s="34">
        <v>2022</v>
      </c>
      <c r="X449" s="34">
        <v>20</v>
      </c>
      <c r="Y449" s="208"/>
      <c r="Z449" s="208"/>
      <c r="AA449" s="96" t="s">
        <v>1503</v>
      </c>
      <c r="AB449" s="241">
        <v>28</v>
      </c>
      <c r="AC449" s="731">
        <v>2400000</v>
      </c>
      <c r="AD449" s="731">
        <v>2400000</v>
      </c>
      <c r="AE449" s="96">
        <v>27</v>
      </c>
      <c r="AF449" s="96">
        <v>24</v>
      </c>
      <c r="AG449" s="63">
        <v>1</v>
      </c>
      <c r="AH449" s="97" t="s">
        <v>4982</v>
      </c>
      <c r="AI449" s="97" t="s">
        <v>752</v>
      </c>
      <c r="AJ449" s="665"/>
      <c r="AK449" s="99"/>
      <c r="AL449" s="515"/>
    </row>
    <row r="450" spans="1:38" s="404" customFormat="1" ht="25.5" customHeight="1">
      <c r="A450" s="535" t="s">
        <v>650</v>
      </c>
      <c r="B450" s="410">
        <v>3700426920</v>
      </c>
      <c r="C450" s="92" t="s">
        <v>3861</v>
      </c>
      <c r="D450" s="26" t="s">
        <v>6496</v>
      </c>
      <c r="E450" s="96">
        <v>500000</v>
      </c>
      <c r="F450" s="62">
        <v>27</v>
      </c>
      <c r="G450" s="413" t="s">
        <v>3640</v>
      </c>
      <c r="H450" s="414">
        <v>37447</v>
      </c>
      <c r="I450" s="30">
        <v>472043000524</v>
      </c>
      <c r="J450" s="409">
        <v>9820013764</v>
      </c>
      <c r="K450" s="415">
        <v>43098</v>
      </c>
      <c r="L450" s="416">
        <v>7</v>
      </c>
      <c r="M450" s="411" t="s">
        <v>1626</v>
      </c>
      <c r="N450" s="405">
        <v>8355</v>
      </c>
      <c r="O450" s="62">
        <v>1</v>
      </c>
      <c r="P450" s="416"/>
      <c r="Q450" s="98"/>
      <c r="R450" s="95"/>
      <c r="S450" s="96"/>
      <c r="T450" s="414" t="s">
        <v>2238</v>
      </c>
      <c r="U450" s="206"/>
      <c r="V450" s="206"/>
      <c r="W450" s="34">
        <v>2599</v>
      </c>
      <c r="X450" s="34">
        <v>25</v>
      </c>
      <c r="Y450" s="208"/>
      <c r="Z450" s="208"/>
      <c r="AA450" s="96" t="s">
        <v>2459</v>
      </c>
      <c r="AB450" s="236">
        <v>5</v>
      </c>
      <c r="AC450" s="731">
        <v>5000000</v>
      </c>
      <c r="AD450" s="731">
        <v>2800000</v>
      </c>
      <c r="AE450" s="96">
        <v>139</v>
      </c>
      <c r="AF450" s="96">
        <v>134</v>
      </c>
      <c r="AG450" s="63">
        <v>1</v>
      </c>
      <c r="AH450" s="97" t="s">
        <v>458</v>
      </c>
      <c r="AI450" s="97" t="s">
        <v>485</v>
      </c>
      <c r="AJ450" s="665"/>
      <c r="AK450" s="99"/>
      <c r="AL450" s="515"/>
    </row>
    <row r="451" spans="1:38" s="404" customFormat="1" ht="25.5" customHeight="1">
      <c r="A451" s="535"/>
      <c r="B451" s="410"/>
      <c r="C451" s="412"/>
      <c r="D451" s="100"/>
      <c r="E451" s="96"/>
      <c r="F451" s="62"/>
      <c r="G451" s="411"/>
      <c r="H451" s="414"/>
      <c r="I451" s="414"/>
      <c r="J451" s="516"/>
      <c r="K451" s="415" t="s">
        <v>879</v>
      </c>
      <c r="L451" s="416"/>
      <c r="M451" s="411" t="s">
        <v>1627</v>
      </c>
      <c r="N451" s="405">
        <v>40000</v>
      </c>
      <c r="O451" s="62"/>
      <c r="P451" s="416"/>
      <c r="Q451" s="98"/>
      <c r="R451" s="227"/>
      <c r="S451" s="228"/>
      <c r="T451" s="414"/>
      <c r="U451" s="511"/>
      <c r="V451" s="511"/>
      <c r="W451" s="34"/>
      <c r="X451" s="34"/>
      <c r="Y451" s="208"/>
      <c r="Z451" s="208"/>
      <c r="AA451" s="96" t="s">
        <v>1015</v>
      </c>
      <c r="AB451" s="239"/>
      <c r="AC451" s="731">
        <v>0</v>
      </c>
      <c r="AD451" s="731">
        <v>0</v>
      </c>
      <c r="AE451" s="96"/>
      <c r="AF451" s="96"/>
      <c r="AG451" s="63"/>
      <c r="AH451" s="97" t="s">
        <v>459</v>
      </c>
      <c r="AI451" s="97"/>
      <c r="AJ451" s="665"/>
      <c r="AK451" s="99"/>
      <c r="AL451" s="515"/>
    </row>
    <row r="452" spans="1:38" s="404" customFormat="1" ht="25.5" customHeight="1">
      <c r="A452" s="535" t="s">
        <v>650</v>
      </c>
      <c r="B452" s="517" t="s">
        <v>3256</v>
      </c>
      <c r="C452" s="92" t="s">
        <v>3861</v>
      </c>
      <c r="D452" s="26" t="s">
        <v>6497</v>
      </c>
      <c r="E452" s="96">
        <v>6500000</v>
      </c>
      <c r="F452" s="62">
        <v>28</v>
      </c>
      <c r="G452" s="413" t="s">
        <v>2488</v>
      </c>
      <c r="H452" s="414">
        <v>38272</v>
      </c>
      <c r="I452" s="30">
        <v>472023000115</v>
      </c>
      <c r="J452" s="409">
        <v>5402368151</v>
      </c>
      <c r="K452" s="415">
        <v>43542</v>
      </c>
      <c r="L452" s="518">
        <v>5</v>
      </c>
      <c r="M452" s="104" t="s">
        <v>4420</v>
      </c>
      <c r="N452" s="405">
        <v>22833.3</v>
      </c>
      <c r="O452" s="62">
        <v>1</v>
      </c>
      <c r="P452" s="105"/>
      <c r="Q452" s="101"/>
      <c r="R452" s="95"/>
      <c r="S452" s="96"/>
      <c r="T452" s="414" t="s">
        <v>2245</v>
      </c>
      <c r="U452" s="206">
        <v>1</v>
      </c>
      <c r="V452" s="206">
        <v>3</v>
      </c>
      <c r="W452" s="34">
        <v>1075</v>
      </c>
      <c r="X452" s="34">
        <v>10</v>
      </c>
      <c r="Y452" s="208"/>
      <c r="Z452" s="208"/>
      <c r="AA452" s="96" t="s">
        <v>2759</v>
      </c>
      <c r="AB452" s="239">
        <v>16</v>
      </c>
      <c r="AC452" s="731">
        <v>26037701</v>
      </c>
      <c r="AD452" s="731">
        <v>26037701</v>
      </c>
      <c r="AE452" s="96">
        <v>500</v>
      </c>
      <c r="AF452" s="96">
        <v>500</v>
      </c>
      <c r="AG452" s="63">
        <v>1</v>
      </c>
      <c r="AH452" s="97" t="s">
        <v>460</v>
      </c>
      <c r="AI452" s="97" t="s">
        <v>989</v>
      </c>
      <c r="AJ452" s="665"/>
      <c r="AK452" s="703" t="s">
        <v>3913</v>
      </c>
      <c r="AL452" s="704"/>
    </row>
    <row r="453" spans="1:38" s="404" customFormat="1" ht="25.5" customHeight="1">
      <c r="A453" s="535" t="s">
        <v>650</v>
      </c>
      <c r="B453" s="517" t="s">
        <v>3257</v>
      </c>
      <c r="C453" s="92" t="s">
        <v>3861</v>
      </c>
      <c r="D453" s="440" t="s">
        <v>1629</v>
      </c>
      <c r="E453" s="96">
        <v>700000</v>
      </c>
      <c r="F453" s="62">
        <v>29</v>
      </c>
      <c r="G453" s="413" t="s">
        <v>2489</v>
      </c>
      <c r="H453" s="414">
        <v>38400</v>
      </c>
      <c r="I453" s="30">
        <v>472043000654</v>
      </c>
      <c r="J453" s="409"/>
      <c r="K453" s="415">
        <v>39699</v>
      </c>
      <c r="L453" s="518"/>
      <c r="M453" s="104" t="s">
        <v>1628</v>
      </c>
      <c r="N453" s="405">
        <v>15027</v>
      </c>
      <c r="O453" s="62">
        <v>1</v>
      </c>
      <c r="P453" s="519">
        <v>1</v>
      </c>
      <c r="Q453" s="102"/>
      <c r="R453" s="227"/>
      <c r="S453" s="228"/>
      <c r="T453" s="414"/>
      <c r="U453" s="445"/>
      <c r="V453" s="445"/>
      <c r="W453" s="34">
        <v>2029</v>
      </c>
      <c r="X453" s="34">
        <v>20</v>
      </c>
      <c r="Y453" s="208"/>
      <c r="Z453" s="208"/>
      <c r="AA453" s="96" t="s">
        <v>1024</v>
      </c>
      <c r="AB453" s="236">
        <v>5</v>
      </c>
      <c r="AC453" s="731">
        <v>2000000</v>
      </c>
      <c r="AD453" s="731">
        <v>2000000</v>
      </c>
      <c r="AE453" s="96">
        <v>207</v>
      </c>
      <c r="AF453" s="96">
        <v>206</v>
      </c>
      <c r="AG453" s="63">
        <v>1</v>
      </c>
      <c r="AH453" s="97" t="s">
        <v>461</v>
      </c>
      <c r="AI453" s="97" t="s">
        <v>3754</v>
      </c>
      <c r="AJ453" s="698" t="s">
        <v>5849</v>
      </c>
      <c r="AK453" s="703"/>
      <c r="AL453" s="704"/>
    </row>
    <row r="454" spans="1:38" s="404" customFormat="1" ht="25.5" customHeight="1">
      <c r="A454" s="535" t="s">
        <v>650</v>
      </c>
      <c r="B454" s="517" t="s">
        <v>3258</v>
      </c>
      <c r="C454" s="92" t="s">
        <v>3861</v>
      </c>
      <c r="D454" s="440" t="s">
        <v>1630</v>
      </c>
      <c r="E454" s="96">
        <v>150000</v>
      </c>
      <c r="F454" s="62">
        <v>30</v>
      </c>
      <c r="G454" s="413" t="s">
        <v>2490</v>
      </c>
      <c r="H454" s="414">
        <v>38413</v>
      </c>
      <c r="I454" s="30">
        <v>472023000060</v>
      </c>
      <c r="J454" s="409"/>
      <c r="K454" s="415">
        <v>41946</v>
      </c>
      <c r="L454" s="518"/>
      <c r="M454" s="104" t="s">
        <v>468</v>
      </c>
      <c r="N454" s="405">
        <v>1608</v>
      </c>
      <c r="O454" s="62">
        <v>1</v>
      </c>
      <c r="P454" s="105"/>
      <c r="Q454" s="101"/>
      <c r="R454" s="227"/>
      <c r="S454" s="228"/>
      <c r="T454" s="414" t="s">
        <v>2353</v>
      </c>
      <c r="U454" s="445"/>
      <c r="V454" s="445">
        <v>3</v>
      </c>
      <c r="W454" s="34">
        <v>1020</v>
      </c>
      <c r="X454" s="34">
        <v>10</v>
      </c>
      <c r="Y454" s="208"/>
      <c r="Z454" s="208"/>
      <c r="AA454" s="96" t="s">
        <v>1063</v>
      </c>
      <c r="AB454" s="236">
        <v>6</v>
      </c>
      <c r="AC454" s="731">
        <v>250000</v>
      </c>
      <c r="AD454" s="731">
        <v>250000</v>
      </c>
      <c r="AE454" s="96">
        <v>25</v>
      </c>
      <c r="AF454" s="96">
        <v>24</v>
      </c>
      <c r="AG454" s="63"/>
      <c r="AH454" s="97" t="s">
        <v>5002</v>
      </c>
      <c r="AI454" s="97" t="s">
        <v>5003</v>
      </c>
      <c r="AJ454" s="665"/>
      <c r="AK454" s="703"/>
      <c r="AL454" s="704"/>
    </row>
    <row r="455" spans="1:38" s="404" customFormat="1" ht="25.5" customHeight="1">
      <c r="A455" s="535" t="s">
        <v>650</v>
      </c>
      <c r="B455" s="517" t="s">
        <v>3259</v>
      </c>
      <c r="C455" s="92" t="s">
        <v>3861</v>
      </c>
      <c r="D455" s="440" t="s">
        <v>1632</v>
      </c>
      <c r="E455" s="96">
        <v>1000000</v>
      </c>
      <c r="F455" s="62">
        <v>31</v>
      </c>
      <c r="G455" s="30">
        <v>472120000833</v>
      </c>
      <c r="H455" s="414">
        <v>40402</v>
      </c>
      <c r="I455" s="30"/>
      <c r="J455" s="409"/>
      <c r="K455" s="415">
        <v>40959</v>
      </c>
      <c r="L455" s="518"/>
      <c r="M455" s="104" t="s">
        <v>1631</v>
      </c>
      <c r="N455" s="408">
        <v>8464.6</v>
      </c>
      <c r="O455" s="62">
        <v>1</v>
      </c>
      <c r="P455" s="105"/>
      <c r="Q455" s="101"/>
      <c r="R455" s="227"/>
      <c r="S455" s="228"/>
      <c r="T455" s="414"/>
      <c r="U455" s="445"/>
      <c r="V455" s="445">
        <v>3</v>
      </c>
      <c r="W455" s="34">
        <v>1322</v>
      </c>
      <c r="X455" s="34">
        <v>13</v>
      </c>
      <c r="Y455" s="208"/>
      <c r="Z455" s="208"/>
      <c r="AA455" s="96" t="s">
        <v>1633</v>
      </c>
      <c r="AB455" s="239">
        <v>39</v>
      </c>
      <c r="AC455" s="731">
        <v>3000000</v>
      </c>
      <c r="AD455" s="731">
        <v>3000000</v>
      </c>
      <c r="AE455" s="96">
        <v>496</v>
      </c>
      <c r="AF455" s="96">
        <v>494</v>
      </c>
      <c r="AG455" s="63"/>
      <c r="AH455" s="705" t="s">
        <v>2823</v>
      </c>
      <c r="AI455" s="97" t="s">
        <v>2722</v>
      </c>
      <c r="AJ455" s="665"/>
      <c r="AK455" s="703"/>
      <c r="AL455" s="704"/>
    </row>
    <row r="456" spans="1:38" s="404" customFormat="1" ht="25.5" customHeight="1">
      <c r="A456" s="535" t="s">
        <v>650</v>
      </c>
      <c r="B456" s="517" t="s">
        <v>3260</v>
      </c>
      <c r="C456" s="92" t="s">
        <v>3861</v>
      </c>
      <c r="D456" s="440" t="s">
        <v>6397</v>
      </c>
      <c r="E456" s="96">
        <v>2100000</v>
      </c>
      <c r="F456" s="62">
        <v>32</v>
      </c>
      <c r="G456" s="413" t="s">
        <v>2491</v>
      </c>
      <c r="H456" s="414">
        <v>38453</v>
      </c>
      <c r="I456" s="30">
        <v>472043000662</v>
      </c>
      <c r="J456" s="409">
        <v>7668313166</v>
      </c>
      <c r="K456" s="415" t="s">
        <v>6382</v>
      </c>
      <c r="L456" s="518">
        <v>10</v>
      </c>
      <c r="M456" s="104" t="s">
        <v>1634</v>
      </c>
      <c r="N456" s="405">
        <v>35128</v>
      </c>
      <c r="O456" s="62">
        <v>1</v>
      </c>
      <c r="P456" s="519">
        <v>1</v>
      </c>
      <c r="Q456" s="102"/>
      <c r="R456" s="227"/>
      <c r="S456" s="228"/>
      <c r="T456" s="414"/>
      <c r="U456" s="445"/>
      <c r="V456" s="445"/>
      <c r="W456" s="34">
        <v>1520</v>
      </c>
      <c r="X456" s="34">
        <v>15</v>
      </c>
      <c r="Y456" s="208"/>
      <c r="Z456" s="208"/>
      <c r="AA456" s="96" t="s">
        <v>1123</v>
      </c>
      <c r="AB456" s="236">
        <v>6</v>
      </c>
      <c r="AC456" s="731">
        <v>50000000</v>
      </c>
      <c r="AD456" s="731">
        <v>50000000</v>
      </c>
      <c r="AE456" s="96">
        <v>3102</v>
      </c>
      <c r="AF456" s="96">
        <v>3099</v>
      </c>
      <c r="AG456" s="63">
        <v>1</v>
      </c>
      <c r="AH456" s="97" t="s">
        <v>2640</v>
      </c>
      <c r="AI456" s="97" t="s">
        <v>102</v>
      </c>
      <c r="AJ456" s="665"/>
      <c r="AK456" s="703" t="s">
        <v>6709</v>
      </c>
      <c r="AL456" s="704"/>
    </row>
    <row r="457" spans="1:38" s="404" customFormat="1" ht="25.5" customHeight="1">
      <c r="A457" s="535" t="s">
        <v>650</v>
      </c>
      <c r="B457" s="517" t="s">
        <v>3261</v>
      </c>
      <c r="C457" s="92" t="s">
        <v>3861</v>
      </c>
      <c r="D457" s="440" t="s">
        <v>1636</v>
      </c>
      <c r="E457" s="96">
        <v>1500000</v>
      </c>
      <c r="F457" s="62">
        <v>33</v>
      </c>
      <c r="G457" s="413" t="s">
        <v>2507</v>
      </c>
      <c r="H457" s="414">
        <v>38506</v>
      </c>
      <c r="I457" s="30">
        <v>472023000679</v>
      </c>
      <c r="J457" s="409">
        <v>7676865067</v>
      </c>
      <c r="K457" s="415">
        <v>43616</v>
      </c>
      <c r="L457" s="518">
        <v>4</v>
      </c>
      <c r="M457" s="104" t="s">
        <v>1635</v>
      </c>
      <c r="N457" s="405">
        <v>30096</v>
      </c>
      <c r="O457" s="62">
        <v>1</v>
      </c>
      <c r="P457" s="105"/>
      <c r="Q457" s="101"/>
      <c r="R457" s="227"/>
      <c r="S457" s="228"/>
      <c r="T457" s="414" t="s">
        <v>2354</v>
      </c>
      <c r="U457" s="445"/>
      <c r="V457" s="445"/>
      <c r="W457" s="34">
        <v>2930</v>
      </c>
      <c r="X457" s="34">
        <v>29</v>
      </c>
      <c r="Y457" s="208" t="s">
        <v>8626</v>
      </c>
      <c r="Z457" s="208" t="s">
        <v>8627</v>
      </c>
      <c r="AA457" s="96" t="s">
        <v>1024</v>
      </c>
      <c r="AB457" s="236">
        <v>5</v>
      </c>
      <c r="AC457" s="731">
        <v>5000000</v>
      </c>
      <c r="AD457" s="731">
        <v>5000000</v>
      </c>
      <c r="AE457" s="96">
        <v>100</v>
      </c>
      <c r="AF457" s="96">
        <v>96</v>
      </c>
      <c r="AG457" s="63">
        <v>1</v>
      </c>
      <c r="AH457" s="97" t="s">
        <v>2639</v>
      </c>
      <c r="AI457" s="97" t="s">
        <v>92</v>
      </c>
      <c r="AJ457" s="665"/>
      <c r="AK457" s="703"/>
      <c r="AL457" s="704"/>
    </row>
    <row r="458" spans="1:38" s="404" customFormat="1" ht="25.5" customHeight="1">
      <c r="A458" s="535" t="s">
        <v>650</v>
      </c>
      <c r="B458" s="517" t="s">
        <v>3262</v>
      </c>
      <c r="C458" s="92" t="s">
        <v>3861</v>
      </c>
      <c r="D458" s="440" t="s">
        <v>1637</v>
      </c>
      <c r="E458" s="96">
        <v>8000000</v>
      </c>
      <c r="F458" s="62">
        <v>34</v>
      </c>
      <c r="G458" s="413" t="s">
        <v>2492</v>
      </c>
      <c r="H458" s="414">
        <v>38524</v>
      </c>
      <c r="I458" s="30">
        <v>472043000525</v>
      </c>
      <c r="J458" s="409"/>
      <c r="K458" s="415">
        <v>40240</v>
      </c>
      <c r="L458" s="518"/>
      <c r="M458" s="104" t="s">
        <v>231</v>
      </c>
      <c r="N458" s="405">
        <v>5761</v>
      </c>
      <c r="O458" s="62">
        <v>1</v>
      </c>
      <c r="P458" s="519">
        <v>1</v>
      </c>
      <c r="Q458" s="102"/>
      <c r="R458" s="227"/>
      <c r="S458" s="228"/>
      <c r="T458" s="414" t="s">
        <v>2355</v>
      </c>
      <c r="U458" s="445"/>
      <c r="V458" s="445"/>
      <c r="W458" s="34">
        <v>2599</v>
      </c>
      <c r="X458" s="34">
        <v>25</v>
      </c>
      <c r="Y458" s="208"/>
      <c r="Z458" s="208"/>
      <c r="AA458" s="96" t="s">
        <v>1123</v>
      </c>
      <c r="AB458" s="236">
        <v>6</v>
      </c>
      <c r="AC458" s="731">
        <v>16500000</v>
      </c>
      <c r="AD458" s="731">
        <v>16500000</v>
      </c>
      <c r="AE458" s="96">
        <v>1825</v>
      </c>
      <c r="AF458" s="96">
        <v>1812</v>
      </c>
      <c r="AG458" s="63">
        <v>1</v>
      </c>
      <c r="AH458" s="97" t="s">
        <v>758</v>
      </c>
      <c r="AI458" s="97" t="s">
        <v>759</v>
      </c>
      <c r="AJ458" s="698" t="s">
        <v>5935</v>
      </c>
      <c r="AK458" s="703"/>
      <c r="AL458" s="704"/>
    </row>
    <row r="459" spans="1:38" s="404" customFormat="1" ht="25.5" customHeight="1">
      <c r="A459" s="535" t="s">
        <v>650</v>
      </c>
      <c r="B459" s="517" t="s">
        <v>3263</v>
      </c>
      <c r="C459" s="92" t="s">
        <v>3861</v>
      </c>
      <c r="D459" s="440" t="s">
        <v>4174</v>
      </c>
      <c r="E459" s="96">
        <v>57900000</v>
      </c>
      <c r="F459" s="62">
        <v>35</v>
      </c>
      <c r="G459" s="413" t="s">
        <v>2478</v>
      </c>
      <c r="H459" s="414">
        <v>34810</v>
      </c>
      <c r="I459" s="30">
        <v>472043000564</v>
      </c>
      <c r="J459" s="409"/>
      <c r="K459" s="415">
        <v>42180</v>
      </c>
      <c r="L459" s="518"/>
      <c r="M459" s="104" t="s">
        <v>1638</v>
      </c>
      <c r="N459" s="405">
        <v>159129</v>
      </c>
      <c r="O459" s="62">
        <v>1</v>
      </c>
      <c r="P459" s="105"/>
      <c r="Q459" s="101"/>
      <c r="R459" s="227"/>
      <c r="S459" s="228"/>
      <c r="T459" s="414" t="s">
        <v>2356</v>
      </c>
      <c r="U459" s="445">
        <v>1</v>
      </c>
      <c r="V459" s="445">
        <v>3</v>
      </c>
      <c r="W459" s="34">
        <v>3091</v>
      </c>
      <c r="X459" s="34">
        <v>30</v>
      </c>
      <c r="Y459" s="208"/>
      <c r="Z459" s="208"/>
      <c r="AA459" s="96" t="s">
        <v>2530</v>
      </c>
      <c r="AB459" s="236">
        <v>3</v>
      </c>
      <c r="AC459" s="731">
        <v>109500000</v>
      </c>
      <c r="AD459" s="731">
        <v>109500000</v>
      </c>
      <c r="AE459" s="96">
        <v>333</v>
      </c>
      <c r="AF459" s="96">
        <v>324</v>
      </c>
      <c r="AG459" s="63">
        <v>1</v>
      </c>
      <c r="AH459" s="97" t="s">
        <v>782</v>
      </c>
      <c r="AI459" s="97" t="s">
        <v>783</v>
      </c>
      <c r="AJ459" s="665"/>
      <c r="AK459" s="703"/>
      <c r="AL459" s="704"/>
    </row>
    <row r="460" spans="1:38" s="404" customFormat="1" ht="25.5" customHeight="1">
      <c r="A460" s="535" t="s">
        <v>650</v>
      </c>
      <c r="B460" s="517" t="s">
        <v>3264</v>
      </c>
      <c r="C460" s="92" t="s">
        <v>3861</v>
      </c>
      <c r="D460" s="440" t="s">
        <v>1639</v>
      </c>
      <c r="E460" s="96">
        <v>500000</v>
      </c>
      <c r="F460" s="62">
        <v>36</v>
      </c>
      <c r="G460" s="413" t="s">
        <v>2493</v>
      </c>
      <c r="H460" s="414">
        <v>38742</v>
      </c>
      <c r="I460" s="30">
        <v>472043000508</v>
      </c>
      <c r="J460" s="409"/>
      <c r="K460" s="415">
        <v>40973</v>
      </c>
      <c r="L460" s="518"/>
      <c r="M460" s="104" t="s">
        <v>357</v>
      </c>
      <c r="N460" s="405">
        <v>3110</v>
      </c>
      <c r="O460" s="62">
        <v>1</v>
      </c>
      <c r="P460" s="105"/>
      <c r="Q460" s="101"/>
      <c r="R460" s="227"/>
      <c r="S460" s="228"/>
      <c r="T460" s="414" t="s">
        <v>2253</v>
      </c>
      <c r="U460" s="445"/>
      <c r="V460" s="445"/>
      <c r="W460" s="34">
        <v>2212</v>
      </c>
      <c r="X460" s="34">
        <v>22</v>
      </c>
      <c r="Y460" s="208"/>
      <c r="Z460" s="208"/>
      <c r="AA460" s="96" t="s">
        <v>1063</v>
      </c>
      <c r="AB460" s="236">
        <v>6</v>
      </c>
      <c r="AC460" s="731">
        <v>1100000</v>
      </c>
      <c r="AD460" s="731">
        <v>1100000</v>
      </c>
      <c r="AE460" s="96">
        <v>71</v>
      </c>
      <c r="AF460" s="96">
        <v>69</v>
      </c>
      <c r="AG460" s="63">
        <v>1</v>
      </c>
      <c r="AH460" s="706" t="s">
        <v>150</v>
      </c>
      <c r="AI460" s="97" t="s">
        <v>151</v>
      </c>
      <c r="AJ460" s="665"/>
      <c r="AK460" s="703"/>
      <c r="AL460" s="704"/>
    </row>
    <row r="461" spans="1:38" s="404" customFormat="1" ht="25.5" customHeight="1">
      <c r="A461" s="535" t="s">
        <v>650</v>
      </c>
      <c r="B461" s="517" t="s">
        <v>3265</v>
      </c>
      <c r="C461" s="92" t="s">
        <v>3861</v>
      </c>
      <c r="D461" s="440" t="s">
        <v>1640</v>
      </c>
      <c r="E461" s="96">
        <v>24236004</v>
      </c>
      <c r="F461" s="62">
        <v>37</v>
      </c>
      <c r="G461" s="413" t="s">
        <v>2494</v>
      </c>
      <c r="H461" s="414">
        <v>38810</v>
      </c>
      <c r="I461" s="30">
        <v>472043000633</v>
      </c>
      <c r="J461" s="409"/>
      <c r="K461" s="415">
        <v>42019</v>
      </c>
      <c r="L461" s="518"/>
      <c r="M461" s="104" t="s">
        <v>2795</v>
      </c>
      <c r="N461" s="405">
        <v>12810</v>
      </c>
      <c r="O461" s="62">
        <v>1</v>
      </c>
      <c r="P461" s="519">
        <v>1</v>
      </c>
      <c r="Q461" s="102"/>
      <c r="R461" s="227"/>
      <c r="S461" s="228"/>
      <c r="T461" s="414"/>
      <c r="U461" s="445"/>
      <c r="V461" s="445"/>
      <c r="W461" s="34">
        <v>2610</v>
      </c>
      <c r="X461" s="34">
        <v>26</v>
      </c>
      <c r="Y461" s="208"/>
      <c r="Z461" s="208"/>
      <c r="AA461" s="96" t="s">
        <v>1015</v>
      </c>
      <c r="AB461" s="236">
        <v>3</v>
      </c>
      <c r="AC461" s="731">
        <v>29621783</v>
      </c>
      <c r="AD461" s="731">
        <v>29621783</v>
      </c>
      <c r="AE461" s="96">
        <v>724</v>
      </c>
      <c r="AF461" s="96">
        <v>719</v>
      </c>
      <c r="AG461" s="63">
        <v>1</v>
      </c>
      <c r="AH461" s="97" t="s">
        <v>809</v>
      </c>
      <c r="AI461" s="97" t="s">
        <v>810</v>
      </c>
      <c r="AJ461" s="665"/>
      <c r="AK461" s="703"/>
      <c r="AL461" s="704"/>
    </row>
    <row r="462" spans="1:38" s="404" customFormat="1" ht="25.5" customHeight="1">
      <c r="A462" s="535" t="s">
        <v>650</v>
      </c>
      <c r="B462" s="517" t="s">
        <v>3266</v>
      </c>
      <c r="C462" s="92" t="s">
        <v>3861</v>
      </c>
      <c r="D462" s="440" t="s">
        <v>8567</v>
      </c>
      <c r="E462" s="96">
        <v>2000000</v>
      </c>
      <c r="F462" s="62">
        <v>38</v>
      </c>
      <c r="G462" s="413" t="s">
        <v>2495</v>
      </c>
      <c r="H462" s="414">
        <v>38827</v>
      </c>
      <c r="I462" s="520"/>
      <c r="J462" s="516">
        <v>4303784561</v>
      </c>
      <c r="K462" s="415">
        <v>43598</v>
      </c>
      <c r="L462" s="518">
        <v>6</v>
      </c>
      <c r="M462" s="104" t="s">
        <v>413</v>
      </c>
      <c r="N462" s="405">
        <v>5480</v>
      </c>
      <c r="O462" s="62">
        <v>1</v>
      </c>
      <c r="P462" s="519">
        <v>1</v>
      </c>
      <c r="Q462" s="102"/>
      <c r="R462" s="227"/>
      <c r="S462" s="228"/>
      <c r="T462" s="414"/>
      <c r="U462" s="445"/>
      <c r="V462" s="445"/>
      <c r="W462" s="34">
        <v>1329</v>
      </c>
      <c r="X462" s="34">
        <v>13</v>
      </c>
      <c r="Y462" s="208"/>
      <c r="Z462" s="208"/>
      <c r="AA462" s="96" t="s">
        <v>1024</v>
      </c>
      <c r="AB462" s="236">
        <v>5</v>
      </c>
      <c r="AC462" s="731">
        <v>4000000</v>
      </c>
      <c r="AD462" s="731">
        <v>4000000</v>
      </c>
      <c r="AE462" s="96">
        <v>113</v>
      </c>
      <c r="AF462" s="96">
        <v>110</v>
      </c>
      <c r="AG462" s="63">
        <v>1</v>
      </c>
      <c r="AH462" s="97" t="s">
        <v>624</v>
      </c>
      <c r="AI462" s="97" t="s">
        <v>644</v>
      </c>
      <c r="AJ462" s="698" t="s">
        <v>5794</v>
      </c>
      <c r="AK462" s="703" t="s">
        <v>5416</v>
      </c>
      <c r="AL462" s="704"/>
    </row>
    <row r="463" spans="1:38" s="404" customFormat="1" ht="25.5" customHeight="1">
      <c r="A463" s="535" t="s">
        <v>650</v>
      </c>
      <c r="B463" s="517" t="s">
        <v>3267</v>
      </c>
      <c r="C463" s="92" t="s">
        <v>3861</v>
      </c>
      <c r="D463" s="440" t="s">
        <v>1244</v>
      </c>
      <c r="E463" s="96">
        <v>1320000</v>
      </c>
      <c r="F463" s="62">
        <v>39</v>
      </c>
      <c r="G463" s="413" t="s">
        <v>2496</v>
      </c>
      <c r="H463" s="414">
        <v>38868</v>
      </c>
      <c r="I463" s="30">
        <v>472023000272</v>
      </c>
      <c r="J463" s="409"/>
      <c r="K463" s="415">
        <v>41928</v>
      </c>
      <c r="L463" s="518"/>
      <c r="M463" s="104" t="s">
        <v>1641</v>
      </c>
      <c r="N463" s="405">
        <v>5399</v>
      </c>
      <c r="O463" s="62">
        <v>1</v>
      </c>
      <c r="P463" s="519">
        <v>1</v>
      </c>
      <c r="Q463" s="102"/>
      <c r="R463" s="227"/>
      <c r="S463" s="228"/>
      <c r="T463" s="414" t="s">
        <v>2357</v>
      </c>
      <c r="U463" s="445"/>
      <c r="V463" s="445"/>
      <c r="W463" s="34">
        <v>1410</v>
      </c>
      <c r="X463" s="34">
        <v>14</v>
      </c>
      <c r="Y463" s="208"/>
      <c r="Z463" s="208"/>
      <c r="AA463" s="96" t="s">
        <v>1024</v>
      </c>
      <c r="AB463" s="236">
        <v>5</v>
      </c>
      <c r="AC463" s="731">
        <v>3320000</v>
      </c>
      <c r="AD463" s="731">
        <v>3320000</v>
      </c>
      <c r="AE463" s="96">
        <v>524</v>
      </c>
      <c r="AF463" s="96">
        <v>516</v>
      </c>
      <c r="AG463" s="63">
        <v>1</v>
      </c>
      <c r="AH463" s="97" t="s">
        <v>5057</v>
      </c>
      <c r="AI463" s="97" t="s">
        <v>722</v>
      </c>
      <c r="AJ463" s="665"/>
      <c r="AK463" s="703"/>
      <c r="AL463" s="704"/>
    </row>
    <row r="464" spans="1:38" s="35" customFormat="1" ht="25.5" customHeight="1">
      <c r="A464" s="535" t="s">
        <v>650</v>
      </c>
      <c r="B464" s="37" t="s">
        <v>3268</v>
      </c>
      <c r="C464" s="92" t="s">
        <v>3861</v>
      </c>
      <c r="D464" s="26" t="s">
        <v>4276</v>
      </c>
      <c r="E464" s="91">
        <v>360000</v>
      </c>
      <c r="F464" s="62">
        <v>40</v>
      </c>
      <c r="G464" s="30" t="s">
        <v>1642</v>
      </c>
      <c r="H464" s="29" t="s">
        <v>181</v>
      </c>
      <c r="I464" s="30">
        <v>472043000265</v>
      </c>
      <c r="J464" s="30"/>
      <c r="K464" s="39">
        <v>41806</v>
      </c>
      <c r="L464" s="40"/>
      <c r="M464" s="91" t="s">
        <v>1643</v>
      </c>
      <c r="N464" s="91">
        <v>300</v>
      </c>
      <c r="O464" s="91">
        <v>1</v>
      </c>
      <c r="P464" s="40"/>
      <c r="Q464" s="15"/>
      <c r="R464" s="95"/>
      <c r="S464" s="96"/>
      <c r="T464" s="29" t="s">
        <v>2358</v>
      </c>
      <c r="U464" s="33"/>
      <c r="V464" s="33"/>
      <c r="W464" s="34">
        <v>2930</v>
      </c>
      <c r="X464" s="34">
        <v>29</v>
      </c>
      <c r="Y464" s="208"/>
      <c r="Z464" s="208"/>
      <c r="AA464" s="97" t="s">
        <v>2931</v>
      </c>
      <c r="AB464" s="236">
        <v>6</v>
      </c>
      <c r="AC464" s="731">
        <v>800000</v>
      </c>
      <c r="AD464" s="731">
        <v>800000</v>
      </c>
      <c r="AE464" s="96">
        <v>30</v>
      </c>
      <c r="AF464" s="96">
        <v>28</v>
      </c>
      <c r="AG464" s="62">
        <v>1</v>
      </c>
      <c r="AH464" s="91" t="s">
        <v>2915</v>
      </c>
      <c r="AI464" s="91" t="s">
        <v>865</v>
      </c>
      <c r="AJ464" s="91"/>
      <c r="AK464" s="16"/>
      <c r="AL464" s="403"/>
    </row>
    <row r="465" spans="1:38" s="404" customFormat="1" ht="25.5" customHeight="1">
      <c r="A465" s="535" t="s">
        <v>650</v>
      </c>
      <c r="B465" s="410" t="s">
        <v>3269</v>
      </c>
      <c r="C465" s="92" t="s">
        <v>3861</v>
      </c>
      <c r="D465" s="440" t="s">
        <v>7085</v>
      </c>
      <c r="E465" s="96">
        <v>1500000</v>
      </c>
      <c r="F465" s="62">
        <v>41</v>
      </c>
      <c r="G465" s="30">
        <v>472023000527</v>
      </c>
      <c r="H465" s="414">
        <v>39625</v>
      </c>
      <c r="I465" s="30"/>
      <c r="J465" s="409">
        <v>6578708637</v>
      </c>
      <c r="K465" s="415">
        <v>43073</v>
      </c>
      <c r="L465" s="416">
        <v>7</v>
      </c>
      <c r="M465" s="91" t="s">
        <v>1644</v>
      </c>
      <c r="N465" s="405">
        <v>10793</v>
      </c>
      <c r="O465" s="62">
        <v>1</v>
      </c>
      <c r="P465" s="40"/>
      <c r="Q465" s="15"/>
      <c r="R465" s="227"/>
      <c r="S465" s="228"/>
      <c r="T465" s="414"/>
      <c r="U465" s="445"/>
      <c r="V465" s="445"/>
      <c r="W465" s="34">
        <v>2930</v>
      </c>
      <c r="X465" s="34">
        <v>29</v>
      </c>
      <c r="Y465" s="208"/>
      <c r="Z465" s="208"/>
      <c r="AA465" s="96" t="s">
        <v>1645</v>
      </c>
      <c r="AB465" s="236">
        <v>5</v>
      </c>
      <c r="AC465" s="731">
        <v>3000000</v>
      </c>
      <c r="AD465" s="731">
        <v>3000000</v>
      </c>
      <c r="AE465" s="96">
        <v>26</v>
      </c>
      <c r="AF465" s="96">
        <v>25</v>
      </c>
      <c r="AG465" s="63">
        <v>1</v>
      </c>
      <c r="AH465" s="97" t="s">
        <v>4531</v>
      </c>
      <c r="AI465" s="97" t="s">
        <v>4532</v>
      </c>
      <c r="AJ465" s="665"/>
      <c r="AK465" s="16" t="s">
        <v>5239</v>
      </c>
      <c r="AL465" s="403"/>
    </row>
    <row r="466" spans="1:38" s="404" customFormat="1" ht="25.5" customHeight="1">
      <c r="A466" s="535" t="s">
        <v>650</v>
      </c>
      <c r="B466" s="410" t="s">
        <v>3270</v>
      </c>
      <c r="C466" s="412" t="s">
        <v>3861</v>
      </c>
      <c r="D466" s="26" t="s">
        <v>5950</v>
      </c>
      <c r="E466" s="96">
        <v>7400000</v>
      </c>
      <c r="F466" s="62">
        <v>42</v>
      </c>
      <c r="G466" s="30">
        <v>472023000704</v>
      </c>
      <c r="H466" s="414">
        <v>39759</v>
      </c>
      <c r="I466" s="520"/>
      <c r="J466" s="516">
        <v>7613565176</v>
      </c>
      <c r="K466" s="415">
        <v>43202</v>
      </c>
      <c r="L466" s="416">
        <v>11</v>
      </c>
      <c r="M466" s="95" t="s">
        <v>1646</v>
      </c>
      <c r="N466" s="405">
        <v>7455</v>
      </c>
      <c r="O466" s="62">
        <v>1</v>
      </c>
      <c r="P466" s="229">
        <v>1</v>
      </c>
      <c r="Q466" s="103"/>
      <c r="R466" s="95"/>
      <c r="S466" s="96"/>
      <c r="T466" s="414"/>
      <c r="U466" s="402"/>
      <c r="V466" s="402"/>
      <c r="W466" s="34">
        <v>2023</v>
      </c>
      <c r="X466" s="34">
        <v>20</v>
      </c>
      <c r="Y466" s="208"/>
      <c r="Z466" s="208"/>
      <c r="AA466" s="96" t="s">
        <v>1015</v>
      </c>
      <c r="AB466" s="236">
        <v>3</v>
      </c>
      <c r="AC466" s="731">
        <v>10000000</v>
      </c>
      <c r="AD466" s="731">
        <v>10000000</v>
      </c>
      <c r="AE466" s="96">
        <v>77</v>
      </c>
      <c r="AF466" s="96">
        <v>75</v>
      </c>
      <c r="AG466" s="63">
        <v>1</v>
      </c>
      <c r="AH466" s="97" t="s">
        <v>2717</v>
      </c>
      <c r="AI466" s="97" t="s">
        <v>2716</v>
      </c>
      <c r="AJ466" s="665"/>
      <c r="AK466" s="16" t="s">
        <v>6708</v>
      </c>
      <c r="AL466" s="407"/>
    </row>
    <row r="467" spans="1:38" s="404" customFormat="1" ht="25.5" customHeight="1">
      <c r="A467" s="535" t="s">
        <v>650</v>
      </c>
      <c r="B467" s="410" t="s">
        <v>3272</v>
      </c>
      <c r="C467" s="412" t="s">
        <v>3861</v>
      </c>
      <c r="D467" s="440" t="s">
        <v>1648</v>
      </c>
      <c r="E467" s="96">
        <v>4358808.5199999996</v>
      </c>
      <c r="F467" s="62">
        <v>43</v>
      </c>
      <c r="G467" s="30">
        <v>472043000739</v>
      </c>
      <c r="H467" s="414">
        <v>39982</v>
      </c>
      <c r="I467" s="520"/>
      <c r="J467" s="516"/>
      <c r="K467" s="415">
        <v>41344</v>
      </c>
      <c r="L467" s="416"/>
      <c r="M467" s="95" t="s">
        <v>3971</v>
      </c>
      <c r="N467" s="405">
        <v>10584</v>
      </c>
      <c r="O467" s="62">
        <v>1</v>
      </c>
      <c r="P467" s="40"/>
      <c r="Q467" s="85"/>
      <c r="R467" s="227"/>
      <c r="S467" s="228"/>
      <c r="T467" s="414"/>
      <c r="U467" s="445"/>
      <c r="V467" s="445"/>
      <c r="W467" s="34">
        <v>1329</v>
      </c>
      <c r="X467" s="34">
        <v>13</v>
      </c>
      <c r="Y467" s="208"/>
      <c r="Z467" s="208"/>
      <c r="AA467" s="96" t="s">
        <v>1063</v>
      </c>
      <c r="AB467" s="236">
        <v>6</v>
      </c>
      <c r="AC467" s="731">
        <v>8000000</v>
      </c>
      <c r="AD467" s="731">
        <v>1539189</v>
      </c>
      <c r="AE467" s="96">
        <v>91</v>
      </c>
      <c r="AF467" s="96">
        <v>87</v>
      </c>
      <c r="AG467" s="63">
        <v>1</v>
      </c>
      <c r="AH467" s="97" t="s">
        <v>2649</v>
      </c>
      <c r="AI467" s="97" t="s">
        <v>7345</v>
      </c>
      <c r="AJ467" s="698" t="s">
        <v>5931</v>
      </c>
      <c r="AK467" s="16" t="s">
        <v>3972</v>
      </c>
      <c r="AL467" s="407"/>
    </row>
    <row r="468" spans="1:38" s="404" customFormat="1" ht="25.5" customHeight="1">
      <c r="A468" s="535" t="s">
        <v>650</v>
      </c>
      <c r="B468" s="517">
        <v>3602552652</v>
      </c>
      <c r="C468" s="412" t="s">
        <v>3861</v>
      </c>
      <c r="D468" s="440" t="s">
        <v>3921</v>
      </c>
      <c r="E468" s="96">
        <v>200000</v>
      </c>
      <c r="F468" s="62">
        <v>44</v>
      </c>
      <c r="G468" s="30">
        <v>472043000885</v>
      </c>
      <c r="H468" s="414" t="s">
        <v>2631</v>
      </c>
      <c r="I468" s="520"/>
      <c r="J468" s="516">
        <v>3224740706</v>
      </c>
      <c r="K468" s="415">
        <v>42576</v>
      </c>
      <c r="L468" s="518">
        <v>3</v>
      </c>
      <c r="M468" s="104" t="s">
        <v>2632</v>
      </c>
      <c r="N468" s="405">
        <v>1740</v>
      </c>
      <c r="O468" s="62">
        <v>1</v>
      </c>
      <c r="P468" s="105"/>
      <c r="Q468" s="20"/>
      <c r="R468" s="227"/>
      <c r="S468" s="228"/>
      <c r="T468" s="414"/>
      <c r="U468" s="445"/>
      <c r="V468" s="445">
        <v>1</v>
      </c>
      <c r="W468" s="34">
        <v>2829</v>
      </c>
      <c r="X468" s="34">
        <v>28</v>
      </c>
      <c r="Y468" s="208"/>
      <c r="Z468" s="208"/>
      <c r="AA468" s="96" t="s">
        <v>2530</v>
      </c>
      <c r="AB468" s="236">
        <v>3</v>
      </c>
      <c r="AC468" s="731">
        <v>1000000</v>
      </c>
      <c r="AD468" s="731">
        <v>900000</v>
      </c>
      <c r="AE468" s="96">
        <v>32</v>
      </c>
      <c r="AF468" s="96">
        <v>30</v>
      </c>
      <c r="AG468" s="63"/>
      <c r="AH468" s="97" t="s">
        <v>2918</v>
      </c>
      <c r="AI468" s="97"/>
      <c r="AJ468" s="750" t="s">
        <v>7366</v>
      </c>
      <c r="AK468" s="703"/>
      <c r="AL468" s="704"/>
    </row>
    <row r="469" spans="1:38" s="214" customFormat="1" ht="25.5" customHeight="1">
      <c r="A469" s="535" t="s">
        <v>650</v>
      </c>
      <c r="B469" s="197" t="s">
        <v>3499</v>
      </c>
      <c r="C469" s="92" t="s">
        <v>4061</v>
      </c>
      <c r="D469" s="440" t="s">
        <v>2517</v>
      </c>
      <c r="E469" s="91">
        <v>100000</v>
      </c>
      <c r="F469" s="62">
        <v>45</v>
      </c>
      <c r="G469" s="30">
        <v>472023000863</v>
      </c>
      <c r="H469" s="414" t="s">
        <v>2512</v>
      </c>
      <c r="I469" s="216"/>
      <c r="J469" s="215"/>
      <c r="K469" s="217">
        <v>42185</v>
      </c>
      <c r="L469" s="226"/>
      <c r="M469" s="104" t="s">
        <v>4063</v>
      </c>
      <c r="N469" s="91">
        <v>257.3</v>
      </c>
      <c r="O469" s="91">
        <v>1</v>
      </c>
      <c r="P469" s="40">
        <v>3</v>
      </c>
      <c r="Q469" s="755" t="s">
        <v>6733</v>
      </c>
      <c r="R469" s="227"/>
      <c r="S469" s="228"/>
      <c r="T469" s="29"/>
      <c r="U469" s="445"/>
      <c r="V469" s="445"/>
      <c r="W469" s="223">
        <v>2710</v>
      </c>
      <c r="X469" s="34">
        <v>27</v>
      </c>
      <c r="Y469" s="208"/>
      <c r="Z469" s="208"/>
      <c r="AA469" s="97" t="s">
        <v>1063</v>
      </c>
      <c r="AB469" s="224">
        <v>6</v>
      </c>
      <c r="AC469" s="731">
        <v>700000</v>
      </c>
      <c r="AD469" s="731">
        <v>675984</v>
      </c>
      <c r="AE469" s="96">
        <v>73</v>
      </c>
      <c r="AF469" s="96">
        <v>73</v>
      </c>
      <c r="AG469" s="62">
        <v>1</v>
      </c>
      <c r="AH469" s="91" t="s">
        <v>5785</v>
      </c>
      <c r="AI469" s="91"/>
      <c r="AJ469" s="204" t="s">
        <v>5786</v>
      </c>
      <c r="AK469" s="16"/>
      <c r="AL469" s="403"/>
    </row>
    <row r="470" spans="1:38" s="404" customFormat="1" ht="25.5" customHeight="1">
      <c r="A470" s="535" t="s">
        <v>650</v>
      </c>
      <c r="B470" s="517" t="s">
        <v>3588</v>
      </c>
      <c r="C470" s="412" t="s">
        <v>3861</v>
      </c>
      <c r="D470" s="440" t="s">
        <v>2892</v>
      </c>
      <c r="E470" s="96">
        <v>1600000</v>
      </c>
      <c r="F470" s="62">
        <v>46</v>
      </c>
      <c r="G470" s="30">
        <v>472043000943</v>
      </c>
      <c r="H470" s="414" t="s">
        <v>2891</v>
      </c>
      <c r="I470" s="414"/>
      <c r="J470" s="516">
        <v>5404838597</v>
      </c>
      <c r="K470" s="415">
        <v>43647</v>
      </c>
      <c r="L470" s="518">
        <v>3</v>
      </c>
      <c r="M470" s="104" t="s">
        <v>3973</v>
      </c>
      <c r="N470" s="405">
        <v>3515</v>
      </c>
      <c r="O470" s="62">
        <v>1</v>
      </c>
      <c r="P470" s="106"/>
      <c r="Q470" s="670" t="s">
        <v>3974</v>
      </c>
      <c r="R470" s="227"/>
      <c r="S470" s="228"/>
      <c r="T470" s="414"/>
      <c r="U470" s="445">
        <v>1</v>
      </c>
      <c r="V470" s="445">
        <v>3</v>
      </c>
      <c r="W470" s="34">
        <v>2220</v>
      </c>
      <c r="X470" s="34">
        <v>22</v>
      </c>
      <c r="Y470" s="208"/>
      <c r="Z470" s="208"/>
      <c r="AA470" s="96" t="s">
        <v>2462</v>
      </c>
      <c r="AB470" s="236">
        <v>8</v>
      </c>
      <c r="AC470" s="731">
        <v>3500000</v>
      </c>
      <c r="AD470" s="731">
        <v>3500000</v>
      </c>
      <c r="AE470" s="96">
        <v>33</v>
      </c>
      <c r="AF470" s="96">
        <v>31</v>
      </c>
      <c r="AG470" s="63">
        <v>1</v>
      </c>
      <c r="AH470" s="97" t="s">
        <v>4210</v>
      </c>
      <c r="AI470" s="97"/>
      <c r="AJ470" s="698" t="s">
        <v>5824</v>
      </c>
      <c r="AL470" s="707"/>
    </row>
    <row r="471" spans="1:38" s="404" customFormat="1" ht="25.5" customHeight="1">
      <c r="A471" s="535" t="s">
        <v>650</v>
      </c>
      <c r="B471" s="517"/>
      <c r="C471" s="412"/>
      <c r="D471" s="440" t="s">
        <v>3665</v>
      </c>
      <c r="E471" s="96">
        <v>3300000</v>
      </c>
      <c r="F471" s="62">
        <v>47</v>
      </c>
      <c r="G471" s="30">
        <v>47212001003</v>
      </c>
      <c r="H471" s="414">
        <v>41359</v>
      </c>
      <c r="I471" s="414"/>
      <c r="J471" s="516"/>
      <c r="K471" s="415">
        <v>41956</v>
      </c>
      <c r="L471" s="518"/>
      <c r="M471" s="104" t="s">
        <v>3664</v>
      </c>
      <c r="N471" s="405">
        <v>25946.87</v>
      </c>
      <c r="O471" s="62">
        <v>1</v>
      </c>
      <c r="P471" s="106"/>
      <c r="Q471" s="20"/>
      <c r="R471" s="227"/>
      <c r="S471" s="228"/>
      <c r="T471" s="414"/>
      <c r="U471" s="445"/>
      <c r="V471" s="445"/>
      <c r="W471" s="34">
        <v>1079</v>
      </c>
      <c r="X471" s="34">
        <v>10</v>
      </c>
      <c r="Y471" s="208"/>
      <c r="Z471" s="208"/>
      <c r="AA471" s="96" t="s">
        <v>121</v>
      </c>
      <c r="AB471" s="236">
        <v>7</v>
      </c>
      <c r="AC471" s="731">
        <v>3300000</v>
      </c>
      <c r="AD471" s="731">
        <v>0</v>
      </c>
      <c r="AE471" s="96">
        <v>508</v>
      </c>
      <c r="AF471" s="96">
        <v>503</v>
      </c>
      <c r="AG471" s="63"/>
      <c r="AH471" s="97" t="s">
        <v>455</v>
      </c>
      <c r="AI471" s="97" t="s">
        <v>4285</v>
      </c>
      <c r="AJ471" s="665"/>
      <c r="AK471" s="670"/>
      <c r="AL471" s="707"/>
    </row>
    <row r="472" spans="1:38" s="404" customFormat="1" ht="25.5" customHeight="1">
      <c r="A472" s="535" t="s">
        <v>650</v>
      </c>
      <c r="B472" s="517">
        <v>3603351677</v>
      </c>
      <c r="C472" s="412" t="s">
        <v>3861</v>
      </c>
      <c r="D472" s="266" t="s">
        <v>6692</v>
      </c>
      <c r="E472" s="96">
        <v>3000000</v>
      </c>
      <c r="F472" s="62">
        <v>48</v>
      </c>
      <c r="G472" s="516">
        <v>2148556684</v>
      </c>
      <c r="H472" s="414">
        <v>42383</v>
      </c>
      <c r="I472" s="414"/>
      <c r="J472" s="516"/>
      <c r="K472" s="415">
        <v>42949</v>
      </c>
      <c r="L472" s="416">
        <v>2</v>
      </c>
      <c r="M472" s="212" t="s">
        <v>5123</v>
      </c>
      <c r="N472" s="405">
        <v>1700</v>
      </c>
      <c r="O472" s="62">
        <v>1</v>
      </c>
      <c r="P472" s="416"/>
      <c r="Q472" s="708" t="s">
        <v>6693</v>
      </c>
      <c r="R472" s="95">
        <v>50</v>
      </c>
      <c r="S472" s="96" t="s">
        <v>5124</v>
      </c>
      <c r="T472" s="414">
        <v>42425</v>
      </c>
      <c r="U472" s="402">
        <v>1</v>
      </c>
      <c r="V472" s="402">
        <v>3</v>
      </c>
      <c r="W472" s="34">
        <v>2599</v>
      </c>
      <c r="X472" s="34">
        <v>25</v>
      </c>
      <c r="Y472" s="208" t="s">
        <v>5125</v>
      </c>
      <c r="Z472" s="208" t="s">
        <v>5126</v>
      </c>
      <c r="AA472" s="96" t="s">
        <v>2461</v>
      </c>
      <c r="AB472" s="241">
        <v>6</v>
      </c>
      <c r="AC472" s="731">
        <v>10000000</v>
      </c>
      <c r="AD472" s="731">
        <v>3000000</v>
      </c>
      <c r="AE472" s="96">
        <v>28</v>
      </c>
      <c r="AF472" s="96">
        <v>26</v>
      </c>
      <c r="AG472" s="63"/>
      <c r="AH472" s="97" t="s">
        <v>7427</v>
      </c>
      <c r="AI472" s="97" t="s">
        <v>5440</v>
      </c>
      <c r="AJ472" s="750" t="s">
        <v>7428</v>
      </c>
      <c r="AL472" s="515"/>
    </row>
    <row r="473" spans="1:38" s="404" customFormat="1" ht="25.5" customHeight="1">
      <c r="A473" s="535" t="s">
        <v>650</v>
      </c>
      <c r="B473" s="517" t="s">
        <v>6941</v>
      </c>
      <c r="C473" s="412" t="s">
        <v>3861</v>
      </c>
      <c r="D473" s="266" t="s">
        <v>8178</v>
      </c>
      <c r="E473" s="96">
        <v>89000</v>
      </c>
      <c r="F473" s="62">
        <v>49</v>
      </c>
      <c r="G473" s="516">
        <v>9858647711</v>
      </c>
      <c r="H473" s="414" t="s">
        <v>6382</v>
      </c>
      <c r="I473" s="414"/>
      <c r="J473" s="516"/>
      <c r="K473" s="415">
        <v>43522</v>
      </c>
      <c r="L473" s="416">
        <v>3</v>
      </c>
      <c r="M473" s="508" t="s">
        <v>7103</v>
      </c>
      <c r="N473" s="405">
        <v>278.54000000000002</v>
      </c>
      <c r="O473" s="62">
        <v>1</v>
      </c>
      <c r="P473" s="416"/>
      <c r="Q473" s="755" t="s">
        <v>7907</v>
      </c>
      <c r="R473" s="95">
        <v>50</v>
      </c>
      <c r="S473" s="96" t="s">
        <v>6238</v>
      </c>
      <c r="T473" s="414">
        <v>42948</v>
      </c>
      <c r="U473" s="402">
        <v>1</v>
      </c>
      <c r="V473" s="402">
        <v>3</v>
      </c>
      <c r="W473" s="34">
        <v>2651</v>
      </c>
      <c r="X473" s="34">
        <v>26</v>
      </c>
      <c r="Y473" s="208" t="s">
        <v>6383</v>
      </c>
      <c r="Z473" s="208" t="s">
        <v>6384</v>
      </c>
      <c r="AA473" s="96" t="s">
        <v>2461</v>
      </c>
      <c r="AB473" s="241">
        <v>6</v>
      </c>
      <c r="AC473" s="731">
        <v>500000</v>
      </c>
      <c r="AD473" s="731">
        <v>89000</v>
      </c>
      <c r="AE473" s="96">
        <v>2</v>
      </c>
      <c r="AF473" s="96"/>
      <c r="AG473" s="63">
        <v>1</v>
      </c>
      <c r="AH473" s="97" t="s">
        <v>7268</v>
      </c>
      <c r="AI473" s="97"/>
      <c r="AJ473" s="665"/>
      <c r="AL473" s="515"/>
    </row>
    <row r="474" spans="1:38" s="404" customFormat="1" ht="25.5" customHeight="1">
      <c r="A474" s="535" t="s">
        <v>650</v>
      </c>
      <c r="B474" s="517"/>
      <c r="C474" s="412" t="s">
        <v>3861</v>
      </c>
      <c r="D474" s="266" t="s">
        <v>8482</v>
      </c>
      <c r="E474" s="96">
        <v>800000</v>
      </c>
      <c r="F474" s="62">
        <v>50</v>
      </c>
      <c r="G474" s="516">
        <v>9917087531</v>
      </c>
      <c r="H474" s="414">
        <v>43580</v>
      </c>
      <c r="I474" s="414"/>
      <c r="J474" s="516"/>
      <c r="K474" s="415" t="s">
        <v>879</v>
      </c>
      <c r="L474" s="416"/>
      <c r="M474" s="508" t="s">
        <v>8481</v>
      </c>
      <c r="N474" s="405">
        <v>1320</v>
      </c>
      <c r="O474" s="62">
        <v>3</v>
      </c>
      <c r="P474" s="416"/>
      <c r="Q474" s="755" t="s">
        <v>8483</v>
      </c>
      <c r="R474" s="95">
        <v>50</v>
      </c>
      <c r="S474" s="96" t="s">
        <v>7477</v>
      </c>
      <c r="T474" s="414"/>
      <c r="U474" s="402"/>
      <c r="V474" s="402"/>
      <c r="W474" s="34">
        <v>3100</v>
      </c>
      <c r="X474" s="34">
        <v>31</v>
      </c>
      <c r="Y474" s="208" t="s">
        <v>8484</v>
      </c>
      <c r="Z474" s="208" t="s">
        <v>8485</v>
      </c>
      <c r="AA474" s="96" t="s">
        <v>2461</v>
      </c>
      <c r="AB474" s="241">
        <v>6</v>
      </c>
      <c r="AC474" s="731">
        <v>1100000</v>
      </c>
      <c r="AD474" s="731">
        <v>0</v>
      </c>
      <c r="AE474" s="96"/>
      <c r="AF474" s="96"/>
      <c r="AG474" s="63"/>
      <c r="AH474" s="97"/>
      <c r="AI474" s="97"/>
      <c r="AJ474" s="665"/>
      <c r="AL474" s="515"/>
    </row>
    <row r="475" spans="1:38" s="404" customFormat="1" ht="25.5" customHeight="1">
      <c r="A475" s="535"/>
      <c r="B475" s="517"/>
      <c r="C475" s="412"/>
      <c r="D475" s="440"/>
      <c r="E475" s="96"/>
      <c r="F475" s="62"/>
      <c r="G475" s="413"/>
      <c r="H475" s="414"/>
      <c r="I475" s="521"/>
      <c r="J475" s="522"/>
      <c r="K475" s="415" t="s">
        <v>879</v>
      </c>
      <c r="L475" s="518"/>
      <c r="M475" s="104"/>
      <c r="N475" s="405"/>
      <c r="O475" s="62"/>
      <c r="P475" s="105"/>
      <c r="Q475" s="20"/>
      <c r="R475" s="227"/>
      <c r="S475" s="228"/>
      <c r="T475" s="414"/>
      <c r="U475" s="445"/>
      <c r="V475" s="445"/>
      <c r="W475" s="34"/>
      <c r="X475" s="34"/>
      <c r="Y475" s="208"/>
      <c r="Z475" s="208"/>
      <c r="AA475" s="96"/>
      <c r="AB475" s="239"/>
      <c r="AC475" s="731">
        <v>0</v>
      </c>
      <c r="AD475" s="731">
        <v>0</v>
      </c>
      <c r="AE475" s="96"/>
      <c r="AF475" s="96"/>
      <c r="AG475" s="63"/>
      <c r="AH475" s="97"/>
      <c r="AI475" s="97"/>
      <c r="AJ475" s="665"/>
      <c r="AK475" s="703"/>
      <c r="AL475" s="704"/>
    </row>
    <row r="476" spans="1:38" s="404" customFormat="1" ht="25.5" customHeight="1">
      <c r="A476" s="535"/>
      <c r="B476" s="517"/>
      <c r="C476" s="412"/>
      <c r="D476" s="440"/>
      <c r="E476" s="96"/>
      <c r="F476" s="62"/>
      <c r="G476" s="413"/>
      <c r="H476" s="414"/>
      <c r="I476" s="521"/>
      <c r="J476" s="522"/>
      <c r="K476" s="415" t="s">
        <v>879</v>
      </c>
      <c r="L476" s="518"/>
      <c r="M476" s="104"/>
      <c r="N476" s="405"/>
      <c r="O476" s="62"/>
      <c r="P476" s="105"/>
      <c r="Q476" s="20"/>
      <c r="R476" s="227"/>
      <c r="S476" s="228"/>
      <c r="T476" s="414"/>
      <c r="U476" s="445"/>
      <c r="V476" s="445"/>
      <c r="W476" s="34"/>
      <c r="X476" s="34"/>
      <c r="Y476" s="208"/>
      <c r="Z476" s="208"/>
      <c r="AA476" s="96"/>
      <c r="AB476" s="239"/>
      <c r="AC476" s="731">
        <v>0</v>
      </c>
      <c r="AD476" s="731">
        <v>0</v>
      </c>
      <c r="AE476" s="96"/>
      <c r="AF476" s="96"/>
      <c r="AG476" s="63"/>
      <c r="AH476" s="97"/>
      <c r="AI476" s="97"/>
      <c r="AJ476" s="665"/>
      <c r="AK476" s="703"/>
      <c r="AL476" s="704"/>
    </row>
    <row r="477" spans="1:38" s="404" customFormat="1" ht="25.5" customHeight="1">
      <c r="A477" s="535"/>
      <c r="B477" s="517"/>
      <c r="C477" s="412"/>
      <c r="D477" s="26" t="s">
        <v>1650</v>
      </c>
      <c r="E477" s="96"/>
      <c r="F477" s="62"/>
      <c r="G477" s="411"/>
      <c r="H477" s="414"/>
      <c r="I477" s="414"/>
      <c r="J477" s="516"/>
      <c r="K477" s="415" t="s">
        <v>879</v>
      </c>
      <c r="L477" s="518"/>
      <c r="M477" s="104" t="s">
        <v>1649</v>
      </c>
      <c r="N477" s="405">
        <v>12704</v>
      </c>
      <c r="O477" s="62"/>
      <c r="P477" s="105"/>
      <c r="Q477" s="20"/>
      <c r="R477" s="227"/>
      <c r="S477" s="228"/>
      <c r="T477" s="414"/>
      <c r="U477" s="445"/>
      <c r="V477" s="445"/>
      <c r="W477" s="34"/>
      <c r="X477" s="34"/>
      <c r="Y477" s="208"/>
      <c r="Z477" s="208"/>
      <c r="AA477" s="96" t="s">
        <v>1063</v>
      </c>
      <c r="AB477" s="239"/>
      <c r="AC477" s="731">
        <v>0</v>
      </c>
      <c r="AD477" s="731">
        <v>0</v>
      </c>
      <c r="AE477" s="96"/>
      <c r="AF477" s="96"/>
      <c r="AG477" s="63"/>
      <c r="AH477" s="97" t="s">
        <v>456</v>
      </c>
      <c r="AI477" s="97" t="s">
        <v>698</v>
      </c>
      <c r="AJ477" s="665"/>
      <c r="AK477" s="703"/>
      <c r="AL477" s="704"/>
    </row>
    <row r="478" spans="1:38" s="404" customFormat="1" ht="25.5" customHeight="1">
      <c r="A478" s="535"/>
      <c r="B478" s="517"/>
      <c r="C478" s="412"/>
      <c r="D478" s="100"/>
      <c r="E478" s="96"/>
      <c r="F478" s="62"/>
      <c r="G478" s="411"/>
      <c r="H478" s="414"/>
      <c r="I478" s="414"/>
      <c r="J478" s="516"/>
      <c r="K478" s="415" t="s">
        <v>879</v>
      </c>
      <c r="L478" s="518"/>
      <c r="M478" s="104" t="s">
        <v>3834</v>
      </c>
      <c r="N478" s="405">
        <v>40000</v>
      </c>
      <c r="O478" s="62"/>
      <c r="P478" s="105"/>
      <c r="Q478" s="20"/>
      <c r="R478" s="227"/>
      <c r="S478" s="228"/>
      <c r="T478" s="414"/>
      <c r="U478" s="445"/>
      <c r="V478" s="445"/>
      <c r="W478" s="34"/>
      <c r="X478" s="34"/>
      <c r="Y478" s="208"/>
      <c r="Z478" s="208"/>
      <c r="AA478" s="96" t="s">
        <v>1015</v>
      </c>
      <c r="AB478" s="239"/>
      <c r="AC478" s="731">
        <v>0</v>
      </c>
      <c r="AD478" s="731">
        <v>0</v>
      </c>
      <c r="AE478" s="96"/>
      <c r="AF478" s="96"/>
      <c r="AG478" s="63"/>
      <c r="AH478" s="97" t="s">
        <v>459</v>
      </c>
      <c r="AI478" s="97"/>
      <c r="AJ478" s="665"/>
      <c r="AK478" s="703"/>
      <c r="AL478" s="704"/>
    </row>
    <row r="479" spans="1:38" s="404" customFormat="1" ht="25.5" customHeight="1">
      <c r="A479" s="535"/>
      <c r="B479" s="517"/>
      <c r="C479" s="412"/>
      <c r="D479" s="440"/>
      <c r="E479" s="96"/>
      <c r="F479" s="62"/>
      <c r="G479" s="413"/>
      <c r="H479" s="414"/>
      <c r="I479" s="521"/>
      <c r="J479" s="522"/>
      <c r="K479" s="415" t="s">
        <v>879</v>
      </c>
      <c r="L479" s="518"/>
      <c r="M479" s="104"/>
      <c r="N479" s="405"/>
      <c r="O479" s="62"/>
      <c r="P479" s="105"/>
      <c r="Q479" s="20"/>
      <c r="R479" s="227"/>
      <c r="S479" s="228"/>
      <c r="T479" s="414"/>
      <c r="U479" s="445"/>
      <c r="V479" s="445"/>
      <c r="W479" s="34"/>
      <c r="X479" s="34"/>
      <c r="Y479" s="208"/>
      <c r="Z479" s="208"/>
      <c r="AA479" s="96"/>
      <c r="AB479" s="239"/>
      <c r="AC479" s="731">
        <v>0</v>
      </c>
      <c r="AD479" s="731">
        <v>0</v>
      </c>
      <c r="AE479" s="96"/>
      <c r="AF479" s="96"/>
      <c r="AG479" s="63"/>
      <c r="AH479" s="97"/>
      <c r="AI479" s="97"/>
      <c r="AJ479" s="665"/>
      <c r="AK479" s="703"/>
      <c r="AL479" s="704"/>
    </row>
    <row r="480" spans="1:38" s="404" customFormat="1" ht="25.5" customHeight="1">
      <c r="A480" s="535"/>
      <c r="B480" s="523"/>
      <c r="C480" s="412"/>
      <c r="D480" s="26"/>
      <c r="E480" s="96"/>
      <c r="F480" s="62"/>
      <c r="G480" s="399"/>
      <c r="H480" s="520"/>
      <c r="I480" s="521"/>
      <c r="J480" s="524"/>
      <c r="K480" s="525" t="s">
        <v>879</v>
      </c>
      <c r="L480" s="526"/>
      <c r="M480" s="527"/>
      <c r="N480" s="405"/>
      <c r="O480" s="62"/>
      <c r="P480" s="526"/>
      <c r="Q480" s="107"/>
      <c r="R480" s="95"/>
      <c r="S480" s="96"/>
      <c r="T480" s="520"/>
      <c r="U480" s="402"/>
      <c r="V480" s="402"/>
      <c r="W480" s="34"/>
      <c r="X480" s="34"/>
      <c r="Y480" s="208"/>
      <c r="Z480" s="208"/>
      <c r="AA480" s="96"/>
      <c r="AB480" s="241"/>
      <c r="AC480" s="731">
        <v>0</v>
      </c>
      <c r="AD480" s="731">
        <v>0</v>
      </c>
      <c r="AE480" s="96"/>
      <c r="AF480" s="96"/>
      <c r="AG480" s="63"/>
      <c r="AH480" s="97"/>
      <c r="AI480" s="97"/>
      <c r="AJ480" s="97"/>
      <c r="AK480" s="108"/>
      <c r="AL480" s="528"/>
    </row>
    <row r="481" spans="1:38" s="35" customFormat="1" ht="25.5" customHeight="1">
      <c r="A481" s="45" t="s">
        <v>32</v>
      </c>
      <c r="B481" s="53"/>
      <c r="C481" s="73"/>
      <c r="D481" s="74"/>
      <c r="E481" s="53">
        <f>SUBTOTAL(9,E422:E480)</f>
        <v>285932610.69</v>
      </c>
      <c r="F481" s="53">
        <f>COUNT(F423:F480)</f>
        <v>50</v>
      </c>
      <c r="G481" s="109"/>
      <c r="H481" s="110"/>
      <c r="I481" s="110"/>
      <c r="J481" s="109"/>
      <c r="K481" s="111"/>
      <c r="L481" s="112"/>
      <c r="M481" s="113" t="s">
        <v>1651</v>
      </c>
      <c r="N481" s="56">
        <f>SUBTOTAL(9,N423:N480)</f>
        <v>792908.51000000013</v>
      </c>
      <c r="O481" s="57"/>
      <c r="P481" s="76"/>
      <c r="Q481" s="77"/>
      <c r="R481" s="78"/>
      <c r="S481" s="79"/>
      <c r="T481" s="110"/>
      <c r="U481" s="80"/>
      <c r="V481" s="80"/>
      <c r="W481" s="81"/>
      <c r="X481" s="81"/>
      <c r="Y481" s="82"/>
      <c r="Z481" s="82"/>
      <c r="AA481" s="72"/>
      <c r="AB481" s="83"/>
      <c r="AC481" s="732">
        <v>634305573.5</v>
      </c>
      <c r="AD481" s="732">
        <v>574009747</v>
      </c>
      <c r="AE481" s="53">
        <f t="shared" ref="AE481:AF481" si="5">SUBTOTAL(9,AE422:AE480)</f>
        <v>20602</v>
      </c>
      <c r="AF481" s="53">
        <f t="shared" si="5"/>
        <v>20398</v>
      </c>
      <c r="AG481" s="53"/>
      <c r="AH481" s="59"/>
      <c r="AI481" s="59"/>
      <c r="AJ481" s="114"/>
      <c r="AK481" s="115"/>
      <c r="AL481" s="116"/>
    </row>
    <row r="482" spans="1:38" s="398" customFormat="1" ht="25.5" customHeight="1">
      <c r="A482" s="482"/>
      <c r="B482" s="53"/>
      <c r="C482" s="73"/>
      <c r="D482" s="74"/>
      <c r="E482" s="72"/>
      <c r="F482" s="56"/>
      <c r="G482" s="49"/>
      <c r="H482" s="52"/>
      <c r="I482" s="52"/>
      <c r="J482" s="49"/>
      <c r="K482" s="75"/>
      <c r="L482" s="50"/>
      <c r="M482" s="469" t="s">
        <v>3882</v>
      </c>
      <c r="N482" s="90"/>
      <c r="O482" s="74"/>
      <c r="P482" s="76"/>
      <c r="Q482" s="77"/>
      <c r="R482" s="78"/>
      <c r="S482" s="79"/>
      <c r="T482" s="52"/>
      <c r="U482" s="483"/>
      <c r="V482" s="483"/>
      <c r="W482" s="81"/>
      <c r="X482" s="81"/>
      <c r="Y482" s="82"/>
      <c r="Z482" s="82"/>
      <c r="AA482" s="72"/>
      <c r="AB482" s="83"/>
      <c r="AC482" s="738"/>
      <c r="AD482" s="738"/>
      <c r="AE482" s="72"/>
      <c r="AF482" s="72"/>
      <c r="AG482" s="72"/>
      <c r="AH482" s="59"/>
      <c r="AI482" s="59"/>
      <c r="AJ482" s="59"/>
      <c r="AK482" s="60"/>
      <c r="AL482" s="397"/>
    </row>
    <row r="483" spans="1:38" s="404" customFormat="1" ht="25.5" customHeight="1">
      <c r="A483" s="535" t="s">
        <v>651</v>
      </c>
      <c r="B483" s="37" t="s">
        <v>3273</v>
      </c>
      <c r="C483" s="92" t="s">
        <v>3929</v>
      </c>
      <c r="D483" s="26" t="s">
        <v>8399</v>
      </c>
      <c r="E483" s="96">
        <v>3978000</v>
      </c>
      <c r="F483" s="529">
        <v>1</v>
      </c>
      <c r="G483" s="30" t="s">
        <v>668</v>
      </c>
      <c r="H483" s="29">
        <v>34334</v>
      </c>
      <c r="I483" s="30">
        <v>472043000184</v>
      </c>
      <c r="J483" s="30">
        <v>8732599195</v>
      </c>
      <c r="K483" s="39">
        <v>43522</v>
      </c>
      <c r="L483" s="40">
        <v>7</v>
      </c>
      <c r="M483" s="95" t="s">
        <v>1652</v>
      </c>
      <c r="N483" s="405">
        <v>19980</v>
      </c>
      <c r="O483" s="62">
        <v>1</v>
      </c>
      <c r="P483" s="40"/>
      <c r="Q483" s="15"/>
      <c r="R483" s="95"/>
      <c r="S483" s="96"/>
      <c r="T483" s="29"/>
      <c r="U483" s="402">
        <v>1</v>
      </c>
      <c r="V483" s="402">
        <v>2</v>
      </c>
      <c r="W483" s="34">
        <v>2029</v>
      </c>
      <c r="X483" s="34">
        <v>20</v>
      </c>
      <c r="Y483" s="208"/>
      <c r="Z483" s="208"/>
      <c r="AA483" s="96" t="s">
        <v>1279</v>
      </c>
      <c r="AB483" s="38">
        <v>14</v>
      </c>
      <c r="AC483" s="731">
        <v>8013000</v>
      </c>
      <c r="AD483" s="731">
        <v>8013000</v>
      </c>
      <c r="AE483" s="96">
        <v>359</v>
      </c>
      <c r="AF483" s="96">
        <v>350</v>
      </c>
      <c r="AG483" s="63">
        <v>1</v>
      </c>
      <c r="AH483" s="97" t="s">
        <v>619</v>
      </c>
      <c r="AI483" s="97" t="s">
        <v>620</v>
      </c>
      <c r="AJ483" s="97"/>
      <c r="AK483" s="16"/>
      <c r="AL483" s="407"/>
    </row>
    <row r="484" spans="1:38" s="404" customFormat="1" ht="25.5" customHeight="1">
      <c r="A484" s="535" t="s">
        <v>651</v>
      </c>
      <c r="B484" s="37" t="s">
        <v>3274</v>
      </c>
      <c r="C484" s="92" t="s">
        <v>3929</v>
      </c>
      <c r="D484" s="26" t="s">
        <v>6368</v>
      </c>
      <c r="E484" s="96">
        <v>27056000</v>
      </c>
      <c r="F484" s="529">
        <v>2</v>
      </c>
      <c r="G484" s="30" t="s">
        <v>225</v>
      </c>
      <c r="H484" s="29">
        <v>34619</v>
      </c>
      <c r="I484" s="30">
        <v>472043000293</v>
      </c>
      <c r="J484" s="30">
        <v>9867751646</v>
      </c>
      <c r="K484" s="39">
        <v>42894</v>
      </c>
      <c r="L484" s="40">
        <v>7</v>
      </c>
      <c r="M484" s="95" t="s">
        <v>1653</v>
      </c>
      <c r="N484" s="405" t="s">
        <v>6367</v>
      </c>
      <c r="O484" s="62">
        <v>1</v>
      </c>
      <c r="P484" s="40"/>
      <c r="Q484" s="15"/>
      <c r="R484" s="95"/>
      <c r="S484" s="96"/>
      <c r="T484" s="29" t="s">
        <v>2359</v>
      </c>
      <c r="U484" s="402"/>
      <c r="V484" s="402"/>
      <c r="W484" s="34">
        <v>1311</v>
      </c>
      <c r="X484" s="34">
        <v>13</v>
      </c>
      <c r="Y484" s="29" t="s">
        <v>6366</v>
      </c>
      <c r="Z484" s="208"/>
      <c r="AA484" s="96" t="s">
        <v>1063</v>
      </c>
      <c r="AB484" s="38">
        <v>6</v>
      </c>
      <c r="AC484" s="731">
        <v>51637829</v>
      </c>
      <c r="AD484" s="731">
        <v>51637829</v>
      </c>
      <c r="AE484" s="96">
        <v>566</v>
      </c>
      <c r="AF484" s="96">
        <v>563</v>
      </c>
      <c r="AG484" s="63">
        <v>1</v>
      </c>
      <c r="AH484" s="97" t="s">
        <v>303</v>
      </c>
      <c r="AI484" s="97" t="s">
        <v>304</v>
      </c>
      <c r="AJ484" s="438" t="s">
        <v>5927</v>
      </c>
      <c r="AK484" s="16"/>
      <c r="AL484" s="407"/>
    </row>
    <row r="485" spans="1:38" s="404" customFormat="1" ht="25.5" customHeight="1">
      <c r="A485" s="535" t="s">
        <v>651</v>
      </c>
      <c r="B485" s="37" t="s">
        <v>3275</v>
      </c>
      <c r="C485" s="92" t="s">
        <v>3929</v>
      </c>
      <c r="D485" s="26" t="s">
        <v>6328</v>
      </c>
      <c r="E485" s="96" t="s">
        <v>6365</v>
      </c>
      <c r="F485" s="529">
        <v>3</v>
      </c>
      <c r="G485" s="30" t="s">
        <v>222</v>
      </c>
      <c r="H485" s="29">
        <v>34842</v>
      </c>
      <c r="I485" s="30">
        <v>472043000746</v>
      </c>
      <c r="J485" s="30">
        <v>2160772681</v>
      </c>
      <c r="K485" s="39">
        <v>42958</v>
      </c>
      <c r="L485" s="40">
        <v>9</v>
      </c>
      <c r="M485" s="95" t="s">
        <v>1654</v>
      </c>
      <c r="N485" s="405">
        <v>80000</v>
      </c>
      <c r="O485" s="62">
        <v>1</v>
      </c>
      <c r="P485" s="40"/>
      <c r="Q485" s="15"/>
      <c r="R485" s="95"/>
      <c r="S485" s="96"/>
      <c r="T485" s="29"/>
      <c r="U485" s="402"/>
      <c r="V485" s="402">
        <v>3</v>
      </c>
      <c r="W485" s="34">
        <v>2512</v>
      </c>
      <c r="X485" s="34">
        <v>25</v>
      </c>
      <c r="Y485" s="208"/>
      <c r="Z485" s="208"/>
      <c r="AA485" s="96" t="s">
        <v>1214</v>
      </c>
      <c r="AB485" s="38">
        <v>6</v>
      </c>
      <c r="AC485" s="731">
        <v>73333333</v>
      </c>
      <c r="AD485" s="731">
        <v>73333333</v>
      </c>
      <c r="AE485" s="96">
        <v>877</v>
      </c>
      <c r="AF485" s="96">
        <v>804</v>
      </c>
      <c r="AG485" s="63"/>
      <c r="AH485" s="97" t="s">
        <v>2743</v>
      </c>
      <c r="AI485" s="97" t="s">
        <v>2562</v>
      </c>
      <c r="AJ485" s="97"/>
      <c r="AK485" s="16" t="s">
        <v>4111</v>
      </c>
      <c r="AL485" s="407"/>
    </row>
    <row r="486" spans="1:38" s="404" customFormat="1" ht="25.5" customHeight="1">
      <c r="A486" s="535" t="s">
        <v>651</v>
      </c>
      <c r="B486" s="37" t="s">
        <v>3276</v>
      </c>
      <c r="C486" s="92" t="s">
        <v>3929</v>
      </c>
      <c r="D486" s="26" t="s">
        <v>6498</v>
      </c>
      <c r="E486" s="96">
        <v>19854921.297174282</v>
      </c>
      <c r="F486" s="529">
        <v>4</v>
      </c>
      <c r="G486" s="30" t="s">
        <v>291</v>
      </c>
      <c r="H486" s="29">
        <v>35144</v>
      </c>
      <c r="I486" s="30">
        <v>472033000147</v>
      </c>
      <c r="J486" s="30">
        <v>7630277760</v>
      </c>
      <c r="K486" s="39">
        <v>42647</v>
      </c>
      <c r="L486" s="40">
        <v>10</v>
      </c>
      <c r="M486" s="95" t="s">
        <v>1655</v>
      </c>
      <c r="N486" s="405">
        <v>100701</v>
      </c>
      <c r="O486" s="62">
        <v>1</v>
      </c>
      <c r="P486" s="40"/>
      <c r="Q486" s="15"/>
      <c r="R486" s="95"/>
      <c r="S486" s="96"/>
      <c r="T486" s="29" t="s">
        <v>2360</v>
      </c>
      <c r="U486" s="402">
        <v>1</v>
      </c>
      <c r="V486" s="402">
        <v>3</v>
      </c>
      <c r="W486" s="34">
        <v>2393</v>
      </c>
      <c r="X486" s="34">
        <v>23</v>
      </c>
      <c r="Y486" s="208"/>
      <c r="Z486" s="208"/>
      <c r="AA486" s="96" t="s">
        <v>1024</v>
      </c>
      <c r="AB486" s="38">
        <v>5</v>
      </c>
      <c r="AC486" s="731">
        <v>24379000</v>
      </c>
      <c r="AD486" s="731">
        <v>24379000</v>
      </c>
      <c r="AE486" s="96">
        <v>1193</v>
      </c>
      <c r="AF486" s="96">
        <v>1156</v>
      </c>
      <c r="AG486" s="63">
        <v>1</v>
      </c>
      <c r="AH486" s="97" t="s">
        <v>340</v>
      </c>
      <c r="AI486" s="97" t="s">
        <v>256</v>
      </c>
      <c r="AJ486" s="97"/>
      <c r="AK486" s="16" t="s">
        <v>2361</v>
      </c>
      <c r="AL486" s="407"/>
    </row>
    <row r="487" spans="1:38" s="404" customFormat="1" ht="25.5" customHeight="1">
      <c r="A487" s="535" t="s">
        <v>651</v>
      </c>
      <c r="B487" s="37" t="s">
        <v>3277</v>
      </c>
      <c r="C487" s="92" t="s">
        <v>3929</v>
      </c>
      <c r="D487" s="26" t="s">
        <v>1657</v>
      </c>
      <c r="E487" s="96">
        <v>7000000</v>
      </c>
      <c r="F487" s="529">
        <v>5</v>
      </c>
      <c r="G487" s="30" t="s">
        <v>125</v>
      </c>
      <c r="H487" s="29">
        <v>35291</v>
      </c>
      <c r="I487" s="30">
        <v>472043000645</v>
      </c>
      <c r="J487" s="30">
        <v>9853255457</v>
      </c>
      <c r="K487" s="39">
        <v>42871</v>
      </c>
      <c r="L487" s="40">
        <v>4</v>
      </c>
      <c r="M487" s="95" t="s">
        <v>1656</v>
      </c>
      <c r="N487" s="405">
        <v>21652</v>
      </c>
      <c r="O487" s="62">
        <v>1</v>
      </c>
      <c r="P487" s="40"/>
      <c r="Q487" s="15"/>
      <c r="R487" s="95"/>
      <c r="S487" s="96"/>
      <c r="T487" s="29"/>
      <c r="U487" s="402"/>
      <c r="V487" s="402"/>
      <c r="W487" s="34">
        <v>1520</v>
      </c>
      <c r="X487" s="34">
        <v>15</v>
      </c>
      <c r="Y487" s="208"/>
      <c r="Z487" s="208"/>
      <c r="AA487" s="96" t="s">
        <v>5214</v>
      </c>
      <c r="AB487" s="38">
        <v>5</v>
      </c>
      <c r="AC487" s="731">
        <v>12000000</v>
      </c>
      <c r="AD487" s="731">
        <v>12000000</v>
      </c>
      <c r="AE487" s="96">
        <v>659</v>
      </c>
      <c r="AF487" s="96">
        <v>650</v>
      </c>
      <c r="AG487" s="63"/>
      <c r="AH487" s="97" t="s">
        <v>776</v>
      </c>
      <c r="AI487" s="97" t="s">
        <v>305</v>
      </c>
      <c r="AJ487" s="97"/>
      <c r="AK487" s="16"/>
      <c r="AL487" s="407"/>
    </row>
    <row r="488" spans="1:38" s="404" customFormat="1" ht="25.5" customHeight="1">
      <c r="A488" s="535" t="s">
        <v>651</v>
      </c>
      <c r="B488" s="37" t="s">
        <v>3278</v>
      </c>
      <c r="C488" s="92" t="s">
        <v>3929</v>
      </c>
      <c r="D488" s="26" t="s">
        <v>5127</v>
      </c>
      <c r="E488" s="96">
        <v>1027721.16</v>
      </c>
      <c r="F488" s="529">
        <v>6</v>
      </c>
      <c r="G488" s="30" t="s">
        <v>1658</v>
      </c>
      <c r="H488" s="29">
        <v>35688</v>
      </c>
      <c r="I488" s="30">
        <v>472043000496</v>
      </c>
      <c r="J488" s="30">
        <v>9846141252</v>
      </c>
      <c r="K488" s="39">
        <v>43326</v>
      </c>
      <c r="L488" s="40">
        <v>4</v>
      </c>
      <c r="M488" s="95" t="s">
        <v>1659</v>
      </c>
      <c r="N488" s="405">
        <v>17000</v>
      </c>
      <c r="O488" s="62">
        <v>1</v>
      </c>
      <c r="P488" s="40"/>
      <c r="Q488" s="15"/>
      <c r="R488" s="95"/>
      <c r="S488" s="96"/>
      <c r="T488" s="29"/>
      <c r="U488" s="402">
        <v>1</v>
      </c>
      <c r="V488" s="402">
        <v>3</v>
      </c>
      <c r="W488" s="34">
        <v>2599</v>
      </c>
      <c r="X488" s="34">
        <v>25</v>
      </c>
      <c r="Y488" s="208"/>
      <c r="Z488" s="208"/>
      <c r="AA488" s="96" t="s">
        <v>1015</v>
      </c>
      <c r="AB488" s="38">
        <v>3</v>
      </c>
      <c r="AC488" s="731">
        <v>10500000</v>
      </c>
      <c r="AD488" s="731">
        <v>10500000.446570974</v>
      </c>
      <c r="AE488" s="96">
        <v>246</v>
      </c>
      <c r="AF488" s="96">
        <v>244</v>
      </c>
      <c r="AG488" s="63"/>
      <c r="AH488" s="97" t="s">
        <v>778</v>
      </c>
      <c r="AI488" s="97" t="s">
        <v>779</v>
      </c>
      <c r="AJ488" s="438" t="s">
        <v>5805</v>
      </c>
      <c r="AK488" s="16"/>
      <c r="AL488" s="407"/>
    </row>
    <row r="489" spans="1:38" s="404" customFormat="1" ht="25.5" customHeight="1">
      <c r="A489" s="535" t="s">
        <v>651</v>
      </c>
      <c r="B489" s="37" t="s">
        <v>3554</v>
      </c>
      <c r="C489" s="92" t="s">
        <v>3929</v>
      </c>
      <c r="D489" s="26" t="s">
        <v>5381</v>
      </c>
      <c r="E489" s="96">
        <v>9030000</v>
      </c>
      <c r="F489" s="529">
        <v>7</v>
      </c>
      <c r="G489" s="30" t="s">
        <v>1660</v>
      </c>
      <c r="H489" s="29">
        <v>36626</v>
      </c>
      <c r="I489" s="30">
        <v>472043000893</v>
      </c>
      <c r="J489" s="30">
        <v>2141458541</v>
      </c>
      <c r="K489" s="39">
        <v>42502</v>
      </c>
      <c r="L489" s="40">
        <v>4</v>
      </c>
      <c r="M489" s="95" t="s">
        <v>3657</v>
      </c>
      <c r="N489" s="405">
        <v>112412</v>
      </c>
      <c r="O489" s="62">
        <v>1</v>
      </c>
      <c r="P489" s="40"/>
      <c r="Q489" s="15"/>
      <c r="R489" s="95"/>
      <c r="S489" s="96"/>
      <c r="T489" s="29"/>
      <c r="U489" s="402"/>
      <c r="V489" s="402"/>
      <c r="W489" s="34">
        <v>1311</v>
      </c>
      <c r="X489" s="34">
        <v>13</v>
      </c>
      <c r="Y489" s="208"/>
      <c r="Z489" s="208"/>
      <c r="AA489" s="460" t="s">
        <v>2921</v>
      </c>
      <c r="AB489" s="38">
        <v>16</v>
      </c>
      <c r="AC489" s="731">
        <v>34000000</v>
      </c>
      <c r="AD489" s="731">
        <v>34000000</v>
      </c>
      <c r="AE489" s="96">
        <v>719</v>
      </c>
      <c r="AF489" s="96">
        <v>719</v>
      </c>
      <c r="AG489" s="63">
        <v>1</v>
      </c>
      <c r="AH489" s="97" t="s">
        <v>890</v>
      </c>
      <c r="AI489" s="97" t="s">
        <v>386</v>
      </c>
      <c r="AJ489" s="97"/>
      <c r="AK489" s="16"/>
      <c r="AL489" s="407"/>
    </row>
    <row r="490" spans="1:38" s="404" customFormat="1" ht="25.5" customHeight="1">
      <c r="A490" s="535" t="s">
        <v>651</v>
      </c>
      <c r="B490" s="37" t="s">
        <v>3279</v>
      </c>
      <c r="C490" s="92" t="s">
        <v>3929</v>
      </c>
      <c r="D490" s="26" t="s">
        <v>1663</v>
      </c>
      <c r="E490" s="96">
        <v>4879128</v>
      </c>
      <c r="F490" s="529">
        <v>8</v>
      </c>
      <c r="G490" s="30" t="s">
        <v>1661</v>
      </c>
      <c r="H490" s="29">
        <v>36770</v>
      </c>
      <c r="I490" s="30">
        <v>472033000269</v>
      </c>
      <c r="J490" s="30"/>
      <c r="K490" s="39">
        <v>40498</v>
      </c>
      <c r="L490" s="40"/>
      <c r="M490" s="95" t="s">
        <v>1662</v>
      </c>
      <c r="N490" s="405">
        <v>102775</v>
      </c>
      <c r="O490" s="62">
        <v>1</v>
      </c>
      <c r="P490" s="40"/>
      <c r="Q490" s="15"/>
      <c r="R490" s="95"/>
      <c r="S490" s="96"/>
      <c r="T490" s="29" t="s">
        <v>2362</v>
      </c>
      <c r="U490" s="402"/>
      <c r="V490" s="402"/>
      <c r="W490" s="34">
        <v>2393</v>
      </c>
      <c r="X490" s="34">
        <v>23</v>
      </c>
      <c r="Y490" s="208"/>
      <c r="Z490" s="208"/>
      <c r="AA490" s="96" t="s">
        <v>1024</v>
      </c>
      <c r="AB490" s="38">
        <v>5</v>
      </c>
      <c r="AC490" s="731">
        <v>15000000</v>
      </c>
      <c r="AD490" s="731">
        <v>15000000</v>
      </c>
      <c r="AE490" s="96">
        <v>314</v>
      </c>
      <c r="AF490" s="96">
        <v>310</v>
      </c>
      <c r="AG490" s="63">
        <v>1</v>
      </c>
      <c r="AH490" s="97" t="s">
        <v>749</v>
      </c>
      <c r="AI490" s="97" t="s">
        <v>4509</v>
      </c>
      <c r="AJ490" s="97"/>
      <c r="AK490" s="16"/>
      <c r="AL490" s="407"/>
    </row>
    <row r="491" spans="1:38" s="404" customFormat="1" ht="25.5" customHeight="1">
      <c r="A491" s="535" t="s">
        <v>651</v>
      </c>
      <c r="B491" s="37" t="s">
        <v>3595</v>
      </c>
      <c r="C491" s="92" t="s">
        <v>3929</v>
      </c>
      <c r="D491" s="26" t="s">
        <v>6499</v>
      </c>
      <c r="E491" s="96">
        <v>2200000</v>
      </c>
      <c r="F491" s="529">
        <v>9</v>
      </c>
      <c r="G491" s="30" t="s">
        <v>1664</v>
      </c>
      <c r="H491" s="29">
        <v>36791</v>
      </c>
      <c r="I491" s="30">
        <v>472043001208</v>
      </c>
      <c r="J491" s="30">
        <v>5410770665</v>
      </c>
      <c r="K491" s="39">
        <v>43291</v>
      </c>
      <c r="L491" s="40">
        <v>4</v>
      </c>
      <c r="M491" s="95" t="s">
        <v>1665</v>
      </c>
      <c r="N491" s="405">
        <v>15021</v>
      </c>
      <c r="O491" s="62">
        <v>1</v>
      </c>
      <c r="P491" s="40"/>
      <c r="Q491" s="15"/>
      <c r="R491" s="95"/>
      <c r="S491" s="96"/>
      <c r="T491" s="29"/>
      <c r="U491" s="402">
        <v>1</v>
      </c>
      <c r="V491" s="402">
        <v>3</v>
      </c>
      <c r="W491" s="34">
        <v>1313</v>
      </c>
      <c r="X491" s="34">
        <v>13</v>
      </c>
      <c r="Y491" s="208"/>
      <c r="Z491" s="208"/>
      <c r="AA491" s="96" t="s">
        <v>1063</v>
      </c>
      <c r="AB491" s="38">
        <v>6</v>
      </c>
      <c r="AC491" s="731">
        <v>4000000</v>
      </c>
      <c r="AD491" s="731">
        <v>4000000</v>
      </c>
      <c r="AE491" s="96">
        <v>122</v>
      </c>
      <c r="AF491" s="96">
        <v>118</v>
      </c>
      <c r="AG491" s="63"/>
      <c r="AH491" s="97" t="s">
        <v>114</v>
      </c>
      <c r="AI491" s="97" t="s">
        <v>113</v>
      </c>
      <c r="AJ491" s="438" t="s">
        <v>5930</v>
      </c>
      <c r="AK491" s="16"/>
      <c r="AL491" s="407"/>
    </row>
    <row r="492" spans="1:38" s="404" customFormat="1" ht="25.5" customHeight="1">
      <c r="A492" s="535" t="s">
        <v>651</v>
      </c>
      <c r="B492" s="37" t="s">
        <v>3280</v>
      </c>
      <c r="C492" s="92" t="s">
        <v>3929</v>
      </c>
      <c r="D492" s="26" t="s">
        <v>8503</v>
      </c>
      <c r="E492" s="96">
        <v>44926000</v>
      </c>
      <c r="F492" s="529">
        <v>10</v>
      </c>
      <c r="G492" s="30" t="s">
        <v>1666</v>
      </c>
      <c r="H492" s="29">
        <v>36893</v>
      </c>
      <c r="I492" s="30">
        <v>472043000554</v>
      </c>
      <c r="J492" s="30">
        <v>1044556231</v>
      </c>
      <c r="K492" s="39">
        <v>43612</v>
      </c>
      <c r="L492" s="40">
        <v>19</v>
      </c>
      <c r="M492" s="95" t="s">
        <v>1667</v>
      </c>
      <c r="N492" s="405">
        <v>35794</v>
      </c>
      <c r="O492" s="62">
        <v>1</v>
      </c>
      <c r="P492" s="40"/>
      <c r="Q492" s="15"/>
      <c r="R492" s="95"/>
      <c r="S492" s="96"/>
      <c r="T492" s="29"/>
      <c r="U492" s="402">
        <v>1</v>
      </c>
      <c r="V492" s="402">
        <v>3</v>
      </c>
      <c r="W492" s="34">
        <v>2740</v>
      </c>
      <c r="X492" s="34">
        <v>27</v>
      </c>
      <c r="Y492" s="208" t="s">
        <v>8557</v>
      </c>
      <c r="Z492" s="208"/>
      <c r="AA492" s="96" t="s">
        <v>1063</v>
      </c>
      <c r="AB492" s="38">
        <v>6</v>
      </c>
      <c r="AC492" s="731">
        <v>90000000</v>
      </c>
      <c r="AD492" s="731">
        <v>90000000</v>
      </c>
      <c r="AE492" s="96">
        <v>626</v>
      </c>
      <c r="AF492" s="96">
        <v>619</v>
      </c>
      <c r="AG492" s="63"/>
      <c r="AH492" s="97" t="s">
        <v>2599</v>
      </c>
      <c r="AI492" s="97" t="s">
        <v>115</v>
      </c>
      <c r="AJ492" s="438" t="s">
        <v>5773</v>
      </c>
      <c r="AK492" s="16"/>
      <c r="AL492" s="407"/>
    </row>
    <row r="493" spans="1:38" s="404" customFormat="1" ht="25.5" customHeight="1">
      <c r="A493" s="535" t="s">
        <v>651</v>
      </c>
      <c r="B493" s="37" t="s">
        <v>3281</v>
      </c>
      <c r="C493" s="92" t="s">
        <v>3929</v>
      </c>
      <c r="D493" s="26" t="s">
        <v>1670</v>
      </c>
      <c r="E493" s="96">
        <v>900000</v>
      </c>
      <c r="F493" s="529">
        <v>11</v>
      </c>
      <c r="G493" s="30" t="s">
        <v>1668</v>
      </c>
      <c r="H493" s="29">
        <v>36942</v>
      </c>
      <c r="I493" s="30">
        <v>472023000260</v>
      </c>
      <c r="J493" s="30">
        <v>3284732804</v>
      </c>
      <c r="K493" s="39">
        <v>43111</v>
      </c>
      <c r="L493" s="40">
        <v>4</v>
      </c>
      <c r="M493" s="95" t="s">
        <v>1669</v>
      </c>
      <c r="N493" s="405">
        <v>10000</v>
      </c>
      <c r="O493" s="62">
        <v>1</v>
      </c>
      <c r="P493" s="40"/>
      <c r="Q493" s="15"/>
      <c r="R493" s="95"/>
      <c r="S493" s="96"/>
      <c r="T493" s="29" t="s">
        <v>2363</v>
      </c>
      <c r="U493" s="402"/>
      <c r="V493" s="402"/>
      <c r="W493" s="34">
        <v>1709</v>
      </c>
      <c r="X493" s="34">
        <v>17</v>
      </c>
      <c r="Y493" s="208"/>
      <c r="Z493" s="208"/>
      <c r="AA493" s="96" t="s">
        <v>1024</v>
      </c>
      <c r="AB493" s="38">
        <v>5</v>
      </c>
      <c r="AC493" s="731">
        <v>970000</v>
      </c>
      <c r="AD493" s="731">
        <v>900000</v>
      </c>
      <c r="AE493" s="96">
        <v>102</v>
      </c>
      <c r="AF493" s="96">
        <v>100</v>
      </c>
      <c r="AG493" s="63"/>
      <c r="AH493" s="97" t="s">
        <v>116</v>
      </c>
      <c r="AI493" s="97" t="s">
        <v>117</v>
      </c>
      <c r="AJ493" s="97"/>
      <c r="AK493" s="16"/>
      <c r="AL493" s="407"/>
    </row>
    <row r="494" spans="1:38" s="404" customFormat="1" ht="25.5" customHeight="1">
      <c r="A494" s="535" t="s">
        <v>651</v>
      </c>
      <c r="B494" s="37" t="s">
        <v>3282</v>
      </c>
      <c r="C494" s="92" t="s">
        <v>3929</v>
      </c>
      <c r="D494" s="26" t="s">
        <v>1244</v>
      </c>
      <c r="E494" s="96">
        <v>2200000</v>
      </c>
      <c r="F494" s="529">
        <v>12</v>
      </c>
      <c r="G494" s="30" t="s">
        <v>1671</v>
      </c>
      <c r="H494" s="29">
        <v>37004</v>
      </c>
      <c r="I494" s="30">
        <v>472043000544</v>
      </c>
      <c r="J494" s="30"/>
      <c r="K494" s="39">
        <v>42185</v>
      </c>
      <c r="L494" s="40"/>
      <c r="M494" s="95" t="s">
        <v>1672</v>
      </c>
      <c r="N494" s="405">
        <v>31767</v>
      </c>
      <c r="O494" s="62">
        <v>1</v>
      </c>
      <c r="P494" s="40"/>
      <c r="Q494" s="15"/>
      <c r="R494" s="95"/>
      <c r="S494" s="96"/>
      <c r="T494" s="29"/>
      <c r="U494" s="402"/>
      <c r="V494" s="402"/>
      <c r="W494" s="34">
        <v>1410</v>
      </c>
      <c r="X494" s="34">
        <v>14</v>
      </c>
      <c r="Y494" s="208"/>
      <c r="Z494" s="208"/>
      <c r="AA494" s="96" t="s">
        <v>1278</v>
      </c>
      <c r="AB494" s="38">
        <v>12</v>
      </c>
      <c r="AC494" s="731">
        <v>3000000</v>
      </c>
      <c r="AD494" s="731">
        <v>3000000</v>
      </c>
      <c r="AE494" s="96">
        <v>1440</v>
      </c>
      <c r="AF494" s="96">
        <v>1420</v>
      </c>
      <c r="AG494" s="63">
        <v>1</v>
      </c>
      <c r="AH494" s="97" t="s">
        <v>118</v>
      </c>
      <c r="AI494" s="97" t="s">
        <v>119</v>
      </c>
      <c r="AJ494" s="97"/>
      <c r="AK494" s="16"/>
      <c r="AL494" s="407"/>
    </row>
    <row r="495" spans="1:38" s="404" customFormat="1" ht="25.5" customHeight="1">
      <c r="A495" s="535" t="s">
        <v>651</v>
      </c>
      <c r="B495" s="37" t="s">
        <v>3283</v>
      </c>
      <c r="C495" s="92" t="s">
        <v>3929</v>
      </c>
      <c r="D495" s="26" t="s">
        <v>1675</v>
      </c>
      <c r="E495" s="96">
        <v>1000000</v>
      </c>
      <c r="F495" s="529">
        <v>13</v>
      </c>
      <c r="G495" s="30" t="s">
        <v>1673</v>
      </c>
      <c r="H495" s="29">
        <v>37040</v>
      </c>
      <c r="I495" s="30">
        <v>472023000588</v>
      </c>
      <c r="J495" s="30"/>
      <c r="K495" s="39">
        <v>42160</v>
      </c>
      <c r="L495" s="40"/>
      <c r="M495" s="95" t="s">
        <v>1674</v>
      </c>
      <c r="N495" s="405">
        <v>6971</v>
      </c>
      <c r="O495" s="62">
        <v>1</v>
      </c>
      <c r="P495" s="40"/>
      <c r="Q495" s="15"/>
      <c r="R495" s="95"/>
      <c r="S495" s="96"/>
      <c r="T495" s="29"/>
      <c r="U495" s="402"/>
      <c r="V495" s="402"/>
      <c r="W495" s="34">
        <v>2220</v>
      </c>
      <c r="X495" s="34">
        <v>22</v>
      </c>
      <c r="Y495" s="208"/>
      <c r="Z495" s="208"/>
      <c r="AA495" s="96" t="s">
        <v>1024</v>
      </c>
      <c r="AB495" s="38">
        <v>5</v>
      </c>
      <c r="AC495" s="731">
        <v>1500000</v>
      </c>
      <c r="AD495" s="731">
        <v>1500000</v>
      </c>
      <c r="AE495" s="96">
        <v>131</v>
      </c>
      <c r="AF495" s="96">
        <v>126</v>
      </c>
      <c r="AG495" s="63"/>
      <c r="AH495" s="97" t="s">
        <v>472</v>
      </c>
      <c r="AI495" s="97" t="s">
        <v>272</v>
      </c>
      <c r="AJ495" s="438" t="s">
        <v>5934</v>
      </c>
      <c r="AK495" s="16"/>
      <c r="AL495" s="407"/>
    </row>
    <row r="496" spans="1:38" s="404" customFormat="1" ht="25.5" customHeight="1">
      <c r="A496" s="535" t="s">
        <v>651</v>
      </c>
      <c r="B496" s="37" t="s">
        <v>3284</v>
      </c>
      <c r="C496" s="92" t="s">
        <v>3929</v>
      </c>
      <c r="D496" s="26" t="s">
        <v>6324</v>
      </c>
      <c r="E496" s="96">
        <v>1000000</v>
      </c>
      <c r="F496" s="529">
        <v>14</v>
      </c>
      <c r="G496" s="30" t="s">
        <v>1676</v>
      </c>
      <c r="H496" s="29">
        <v>37104</v>
      </c>
      <c r="I496" s="30">
        <v>472023000054</v>
      </c>
      <c r="J496" s="30">
        <v>3226028207</v>
      </c>
      <c r="K496" s="39">
        <v>42851</v>
      </c>
      <c r="L496" s="40">
        <v>2</v>
      </c>
      <c r="M496" s="95" t="s">
        <v>1677</v>
      </c>
      <c r="N496" s="405">
        <v>4475</v>
      </c>
      <c r="O496" s="62">
        <v>1</v>
      </c>
      <c r="P496" s="40"/>
      <c r="Q496" s="15"/>
      <c r="R496" s="95"/>
      <c r="S496" s="96"/>
      <c r="T496" s="29"/>
      <c r="U496" s="402"/>
      <c r="V496" s="402"/>
      <c r="W496" s="34">
        <v>3290</v>
      </c>
      <c r="X496" s="34">
        <v>32</v>
      </c>
      <c r="Y496" s="208"/>
      <c r="Z496" s="208"/>
      <c r="AA496" s="96" t="s">
        <v>1024</v>
      </c>
      <c r="AB496" s="38">
        <v>5</v>
      </c>
      <c r="AC496" s="731">
        <v>1000000</v>
      </c>
      <c r="AD496" s="731">
        <v>1000000</v>
      </c>
      <c r="AE496" s="96">
        <v>8</v>
      </c>
      <c r="AF496" s="96">
        <v>7</v>
      </c>
      <c r="AG496" s="63"/>
      <c r="AH496" s="97" t="s">
        <v>2616</v>
      </c>
      <c r="AI496" s="97" t="s">
        <v>2617</v>
      </c>
      <c r="AJ496" s="438" t="s">
        <v>5864</v>
      </c>
      <c r="AK496" s="16"/>
      <c r="AL496" s="407"/>
    </row>
    <row r="497" spans="1:38" s="404" customFormat="1" ht="25.5" customHeight="1">
      <c r="A497" s="535" t="s">
        <v>651</v>
      </c>
      <c r="B497" s="37" t="s">
        <v>3285</v>
      </c>
      <c r="C497" s="92" t="s">
        <v>3929</v>
      </c>
      <c r="D497" s="26" t="s">
        <v>1680</v>
      </c>
      <c r="E497" s="96">
        <v>2500000</v>
      </c>
      <c r="F497" s="529">
        <v>15</v>
      </c>
      <c r="G497" s="30" t="s">
        <v>1678</v>
      </c>
      <c r="H497" s="29">
        <v>37490</v>
      </c>
      <c r="I497" s="30">
        <v>472023000710</v>
      </c>
      <c r="J497" s="30">
        <v>4388155236</v>
      </c>
      <c r="K497" s="39">
        <v>43340</v>
      </c>
      <c r="L497" s="40">
        <v>7</v>
      </c>
      <c r="M497" s="95" t="s">
        <v>1679</v>
      </c>
      <c r="N497" s="405">
        <v>9963</v>
      </c>
      <c r="O497" s="62">
        <v>1</v>
      </c>
      <c r="P497" s="40">
        <v>2</v>
      </c>
      <c r="Q497" s="15"/>
      <c r="R497" s="95"/>
      <c r="S497" s="96"/>
      <c r="T497" s="29"/>
      <c r="U497" s="402">
        <v>1</v>
      </c>
      <c r="V497" s="402">
        <v>3</v>
      </c>
      <c r="W497" s="34">
        <v>2022</v>
      </c>
      <c r="X497" s="34">
        <v>18</v>
      </c>
      <c r="Y497" s="208"/>
      <c r="Z497" s="208"/>
      <c r="AA497" s="96" t="s">
        <v>2467</v>
      </c>
      <c r="AB497" s="236">
        <v>5</v>
      </c>
      <c r="AC497" s="731">
        <v>4000000</v>
      </c>
      <c r="AD497" s="731">
        <v>4000000</v>
      </c>
      <c r="AE497" s="96">
        <v>158</v>
      </c>
      <c r="AF497" s="96">
        <v>155</v>
      </c>
      <c r="AG497" s="63"/>
      <c r="AH497" s="97" t="s">
        <v>682</v>
      </c>
      <c r="AI497" s="97" t="s">
        <v>683</v>
      </c>
      <c r="AJ497" s="438" t="s">
        <v>5979</v>
      </c>
      <c r="AK497" s="16"/>
      <c r="AL497" s="407"/>
    </row>
    <row r="498" spans="1:38" s="404" customFormat="1" ht="25.5" customHeight="1">
      <c r="A498" s="535" t="s">
        <v>651</v>
      </c>
      <c r="B498" s="37" t="s">
        <v>3286</v>
      </c>
      <c r="C498" s="92" t="s">
        <v>3929</v>
      </c>
      <c r="D498" s="26" t="s">
        <v>5106</v>
      </c>
      <c r="E498" s="96">
        <v>2100000</v>
      </c>
      <c r="F498" s="529">
        <v>16</v>
      </c>
      <c r="G498" s="30" t="s">
        <v>1681</v>
      </c>
      <c r="H498" s="29">
        <v>37279</v>
      </c>
      <c r="I498" s="30">
        <v>472043000442</v>
      </c>
      <c r="J498" s="30">
        <v>5426373274</v>
      </c>
      <c r="K498" s="39">
        <v>43004</v>
      </c>
      <c r="L498" s="40">
        <v>7</v>
      </c>
      <c r="M498" s="95" t="s">
        <v>1682</v>
      </c>
      <c r="N498" s="405">
        <v>26083</v>
      </c>
      <c r="O498" s="62">
        <v>1</v>
      </c>
      <c r="P498" s="40"/>
      <c r="Q498" s="15"/>
      <c r="R498" s="95"/>
      <c r="S498" s="96"/>
      <c r="T498" s="29" t="s">
        <v>2364</v>
      </c>
      <c r="U498" s="402">
        <v>1</v>
      </c>
      <c r="V498" s="402">
        <v>3</v>
      </c>
      <c r="W498" s="34">
        <v>1329</v>
      </c>
      <c r="X498" s="34">
        <v>13</v>
      </c>
      <c r="Y498" s="208" t="s">
        <v>6813</v>
      </c>
      <c r="Z498" s="208"/>
      <c r="AA498" s="96" t="s">
        <v>1278</v>
      </c>
      <c r="AB498" s="38">
        <v>12</v>
      </c>
      <c r="AC498" s="731">
        <v>4000000</v>
      </c>
      <c r="AD498" s="731">
        <v>4000000</v>
      </c>
      <c r="AE498" s="96">
        <v>357</v>
      </c>
      <c r="AF498" s="96">
        <v>351</v>
      </c>
      <c r="AG498" s="63">
        <v>1</v>
      </c>
      <c r="AH498" s="97" t="s">
        <v>780</v>
      </c>
      <c r="AI498" s="97" t="s">
        <v>781</v>
      </c>
      <c r="AJ498" s="97"/>
      <c r="AK498" s="16"/>
      <c r="AL498" s="407"/>
    </row>
    <row r="499" spans="1:38" s="404" customFormat="1" ht="25.5" customHeight="1">
      <c r="A499" s="535" t="s">
        <v>651</v>
      </c>
      <c r="B499" s="37" t="s">
        <v>3287</v>
      </c>
      <c r="C499" s="92" t="s">
        <v>3929</v>
      </c>
      <c r="D499" s="26" t="s">
        <v>6500</v>
      </c>
      <c r="E499" s="96">
        <v>6000000</v>
      </c>
      <c r="F499" s="529">
        <v>17</v>
      </c>
      <c r="G499" s="30" t="s">
        <v>1683</v>
      </c>
      <c r="H499" s="29">
        <v>37285</v>
      </c>
      <c r="I499" s="30">
        <v>472043000104</v>
      </c>
      <c r="J499" s="30">
        <v>9833088105</v>
      </c>
      <c r="K499" s="39">
        <v>43558</v>
      </c>
      <c r="L499" s="40">
        <v>14</v>
      </c>
      <c r="M499" s="95" t="s">
        <v>4711</v>
      </c>
      <c r="N499" s="405">
        <v>16774</v>
      </c>
      <c r="O499" s="62">
        <v>1</v>
      </c>
      <c r="P499" s="40"/>
      <c r="Q499" s="15"/>
      <c r="R499" s="95"/>
      <c r="S499" s="96"/>
      <c r="T499" s="29" t="s">
        <v>2234</v>
      </c>
      <c r="U499" s="402">
        <v>1</v>
      </c>
      <c r="V499" s="402">
        <v>3</v>
      </c>
      <c r="W499" s="34">
        <v>2410</v>
      </c>
      <c r="X499" s="34">
        <v>24</v>
      </c>
      <c r="Y499" s="208"/>
      <c r="Z499" s="208"/>
      <c r="AA499" s="96" t="s">
        <v>1063</v>
      </c>
      <c r="AB499" s="38">
        <v>6</v>
      </c>
      <c r="AC499" s="731">
        <v>20000000</v>
      </c>
      <c r="AD499" s="731">
        <v>20000000</v>
      </c>
      <c r="AE499" s="96">
        <v>101</v>
      </c>
      <c r="AF499" s="96">
        <v>96</v>
      </c>
      <c r="AG499" s="63">
        <v>1</v>
      </c>
      <c r="AH499" s="97" t="s">
        <v>684</v>
      </c>
      <c r="AI499" s="97" t="s">
        <v>685</v>
      </c>
      <c r="AJ499" s="97"/>
      <c r="AK499" s="16"/>
      <c r="AL499" s="407"/>
    </row>
    <row r="500" spans="1:38" s="404" customFormat="1" ht="25.5" customHeight="1">
      <c r="A500" s="535" t="s">
        <v>651</v>
      </c>
      <c r="B500" s="37" t="s">
        <v>3523</v>
      </c>
      <c r="C500" s="92" t="s">
        <v>3929</v>
      </c>
      <c r="D500" s="26" t="s">
        <v>2666</v>
      </c>
      <c r="E500" s="96">
        <v>2400000</v>
      </c>
      <c r="F500" s="529">
        <v>18</v>
      </c>
      <c r="G500" s="30" t="s">
        <v>1684</v>
      </c>
      <c r="H500" s="29">
        <v>37287</v>
      </c>
      <c r="I500" s="30">
        <v>472043000336</v>
      </c>
      <c r="J500" s="30"/>
      <c r="K500" s="39">
        <v>40781</v>
      </c>
      <c r="L500" s="40"/>
      <c r="M500" s="95" t="s">
        <v>1685</v>
      </c>
      <c r="N500" s="405">
        <v>61348</v>
      </c>
      <c r="O500" s="62">
        <v>1</v>
      </c>
      <c r="P500" s="40"/>
      <c r="Q500" s="15"/>
      <c r="R500" s="95"/>
      <c r="S500" s="96"/>
      <c r="T500" s="29" t="s">
        <v>2322</v>
      </c>
      <c r="U500" s="402"/>
      <c r="V500" s="402"/>
      <c r="W500" s="34">
        <v>1512</v>
      </c>
      <c r="X500" s="34">
        <v>15</v>
      </c>
      <c r="Y500" s="208"/>
      <c r="Z500" s="208"/>
      <c r="AA500" s="96" t="s">
        <v>1175</v>
      </c>
      <c r="AB500" s="38">
        <v>22</v>
      </c>
      <c r="AC500" s="731">
        <v>4000000</v>
      </c>
      <c r="AD500" s="731">
        <v>4000000</v>
      </c>
      <c r="AE500" s="96">
        <v>856</v>
      </c>
      <c r="AF500" s="96">
        <v>845</v>
      </c>
      <c r="AG500" s="63">
        <v>1</v>
      </c>
      <c r="AH500" s="97" t="s">
        <v>4556</v>
      </c>
      <c r="AI500" s="97"/>
      <c r="AJ500" s="97"/>
      <c r="AK500" s="16"/>
      <c r="AL500" s="407"/>
    </row>
    <row r="501" spans="1:38" s="404" customFormat="1" ht="25.5" customHeight="1">
      <c r="A501" s="535" t="s">
        <v>651</v>
      </c>
      <c r="B501" s="37" t="s">
        <v>3288</v>
      </c>
      <c r="C501" s="92" t="s">
        <v>3929</v>
      </c>
      <c r="D501" s="26" t="s">
        <v>3835</v>
      </c>
      <c r="E501" s="96">
        <v>500000</v>
      </c>
      <c r="F501" s="529">
        <v>19</v>
      </c>
      <c r="G501" s="30" t="s">
        <v>1686</v>
      </c>
      <c r="H501" s="29">
        <v>37329</v>
      </c>
      <c r="I501" s="30">
        <v>472043000870</v>
      </c>
      <c r="J501" s="30"/>
      <c r="K501" s="39" t="s">
        <v>2538</v>
      </c>
      <c r="L501" s="40"/>
      <c r="M501" s="95" t="s">
        <v>1687</v>
      </c>
      <c r="N501" s="405">
        <v>10332</v>
      </c>
      <c r="O501" s="62">
        <v>1</v>
      </c>
      <c r="P501" s="40"/>
      <c r="Q501" s="15"/>
      <c r="R501" s="95"/>
      <c r="S501" s="96"/>
      <c r="T501" s="29" t="s">
        <v>2365</v>
      </c>
      <c r="U501" s="402">
        <v>1</v>
      </c>
      <c r="V501" s="402">
        <v>3</v>
      </c>
      <c r="W501" s="34">
        <v>2512</v>
      </c>
      <c r="X501" s="34">
        <v>25</v>
      </c>
      <c r="Y501" s="208"/>
      <c r="Z501" s="208"/>
      <c r="AA501" s="96" t="s">
        <v>1047</v>
      </c>
      <c r="AB501" s="236">
        <v>2</v>
      </c>
      <c r="AC501" s="731">
        <v>800000</v>
      </c>
      <c r="AD501" s="731">
        <v>800000</v>
      </c>
      <c r="AE501" s="96">
        <v>31</v>
      </c>
      <c r="AF501" s="96">
        <v>28</v>
      </c>
      <c r="AG501" s="63"/>
      <c r="AH501" s="97" t="s">
        <v>805</v>
      </c>
      <c r="AI501" s="97" t="s">
        <v>249</v>
      </c>
      <c r="AJ501" s="97"/>
      <c r="AK501" s="16"/>
      <c r="AL501" s="407"/>
    </row>
    <row r="502" spans="1:38" s="404" customFormat="1" ht="25.5" customHeight="1">
      <c r="A502" s="535" t="s">
        <v>651</v>
      </c>
      <c r="B502" s="37" t="s">
        <v>3289</v>
      </c>
      <c r="C502" s="92" t="s">
        <v>3929</v>
      </c>
      <c r="D502" s="26" t="s">
        <v>6501</v>
      </c>
      <c r="E502" s="96">
        <v>26500000</v>
      </c>
      <c r="F502" s="529">
        <v>20</v>
      </c>
      <c r="G502" s="30" t="s">
        <v>1688</v>
      </c>
      <c r="H502" s="29">
        <v>37330</v>
      </c>
      <c r="I502" s="30">
        <v>472043000538</v>
      </c>
      <c r="J502" s="30">
        <v>1018607828</v>
      </c>
      <c r="K502" s="39">
        <v>43378</v>
      </c>
      <c r="L502" s="40">
        <v>6</v>
      </c>
      <c r="M502" s="95" t="s">
        <v>1689</v>
      </c>
      <c r="N502" s="405">
        <v>46883</v>
      </c>
      <c r="O502" s="62">
        <v>1</v>
      </c>
      <c r="P502" s="40">
        <v>3</v>
      </c>
      <c r="Q502" s="15"/>
      <c r="R502" s="95"/>
      <c r="S502" s="96"/>
      <c r="T502" s="29"/>
      <c r="U502" s="402">
        <v>1</v>
      </c>
      <c r="V502" s="402">
        <v>3</v>
      </c>
      <c r="W502" s="34">
        <v>1313</v>
      </c>
      <c r="X502" s="34">
        <v>13</v>
      </c>
      <c r="Y502" s="756" t="s">
        <v>7973</v>
      </c>
      <c r="Z502" s="208"/>
      <c r="AA502" s="96" t="s">
        <v>1063</v>
      </c>
      <c r="AB502" s="38">
        <v>6</v>
      </c>
      <c r="AC502" s="731">
        <v>28600000</v>
      </c>
      <c r="AD502" s="731">
        <v>28600000</v>
      </c>
      <c r="AE502" s="96">
        <v>569</v>
      </c>
      <c r="AF502" s="96">
        <v>563</v>
      </c>
      <c r="AG502" s="63"/>
      <c r="AH502" s="97" t="s">
        <v>5338</v>
      </c>
      <c r="AI502" s="97" t="s">
        <v>5339</v>
      </c>
      <c r="AJ502" s="97"/>
      <c r="AK502" s="16" t="s">
        <v>4369</v>
      </c>
      <c r="AL502" s="407"/>
    </row>
    <row r="503" spans="1:38" s="404" customFormat="1" ht="25.5" customHeight="1">
      <c r="A503" s="535" t="s">
        <v>651</v>
      </c>
      <c r="B503" s="119" t="s">
        <v>3506</v>
      </c>
      <c r="C503" s="92" t="s">
        <v>3929</v>
      </c>
      <c r="D503" s="266" t="s">
        <v>7827</v>
      </c>
      <c r="E503" s="96">
        <v>30000000</v>
      </c>
      <c r="F503" s="529">
        <v>21</v>
      </c>
      <c r="G503" s="30" t="s">
        <v>1690</v>
      </c>
      <c r="H503" s="29">
        <v>37348</v>
      </c>
      <c r="I503" s="30">
        <v>472043000201</v>
      </c>
      <c r="J503" s="30">
        <v>8754650618</v>
      </c>
      <c r="K503" s="39">
        <v>43357</v>
      </c>
      <c r="L503" s="40">
        <v>18</v>
      </c>
      <c r="M503" s="95" t="s">
        <v>1691</v>
      </c>
      <c r="N503" s="405">
        <v>354107</v>
      </c>
      <c r="O503" s="62">
        <v>1</v>
      </c>
      <c r="P503" s="40"/>
      <c r="Q503" s="15" t="s">
        <v>7265</v>
      </c>
      <c r="R503" s="95"/>
      <c r="S503" s="96"/>
      <c r="T503" s="29" t="s">
        <v>2366</v>
      </c>
      <c r="U503" s="402"/>
      <c r="V503" s="402"/>
      <c r="W503" s="34">
        <v>1520</v>
      </c>
      <c r="X503" s="34">
        <v>15</v>
      </c>
      <c r="Y503" s="208"/>
      <c r="Z503" s="208"/>
      <c r="AA503" s="96" t="s">
        <v>1063</v>
      </c>
      <c r="AB503" s="38">
        <v>6</v>
      </c>
      <c r="AC503" s="731">
        <v>170000000</v>
      </c>
      <c r="AD503" s="731">
        <v>170000000</v>
      </c>
      <c r="AE503" s="96">
        <v>15501</v>
      </c>
      <c r="AF503" s="96">
        <v>15339</v>
      </c>
      <c r="AG503" s="63">
        <v>1</v>
      </c>
      <c r="AH503" s="97" t="s">
        <v>570</v>
      </c>
      <c r="AI503" s="97" t="s">
        <v>53</v>
      </c>
      <c r="AJ503" s="438" t="s">
        <v>5131</v>
      </c>
      <c r="AK503" s="16"/>
      <c r="AL503" s="407"/>
    </row>
    <row r="504" spans="1:38" s="404" customFormat="1" ht="25.5" customHeight="1">
      <c r="A504" s="535" t="s">
        <v>651</v>
      </c>
      <c r="B504" s="37" t="s">
        <v>3290</v>
      </c>
      <c r="C504" s="92" t="s">
        <v>3929</v>
      </c>
      <c r="D504" s="26" t="s">
        <v>5237</v>
      </c>
      <c r="E504" s="96">
        <v>1200000</v>
      </c>
      <c r="F504" s="529">
        <v>22</v>
      </c>
      <c r="G504" s="30" t="s">
        <v>1692</v>
      </c>
      <c r="H504" s="29">
        <v>37462</v>
      </c>
      <c r="I504" s="30">
        <v>472043000363</v>
      </c>
      <c r="J504" s="30">
        <v>7655176865</v>
      </c>
      <c r="K504" s="39">
        <v>43264</v>
      </c>
      <c r="L504" s="40">
        <v>9</v>
      </c>
      <c r="M504" s="95" t="s">
        <v>1693</v>
      </c>
      <c r="N504" s="405">
        <v>8630</v>
      </c>
      <c r="O504" s="62">
        <v>1</v>
      </c>
      <c r="P504" s="40"/>
      <c r="Q504" s="15"/>
      <c r="R504" s="95"/>
      <c r="S504" s="96"/>
      <c r="T504" s="29"/>
      <c r="U504" s="402"/>
      <c r="V504" s="402"/>
      <c r="W504" s="34">
        <v>1311</v>
      </c>
      <c r="X504" s="34">
        <v>13</v>
      </c>
      <c r="Y504" s="29" t="s">
        <v>6401</v>
      </c>
      <c r="Z504" s="208"/>
      <c r="AA504" s="96" t="s">
        <v>1063</v>
      </c>
      <c r="AB504" s="38">
        <v>6</v>
      </c>
      <c r="AC504" s="731">
        <v>4500000</v>
      </c>
      <c r="AD504" s="731">
        <v>4500000</v>
      </c>
      <c r="AE504" s="96">
        <v>86</v>
      </c>
      <c r="AF504" s="96">
        <v>83</v>
      </c>
      <c r="AG504" s="63">
        <v>1</v>
      </c>
      <c r="AH504" s="97" t="s">
        <v>4971</v>
      </c>
      <c r="AI504" s="97" t="s">
        <v>4972</v>
      </c>
      <c r="AJ504" s="438" t="s">
        <v>5882</v>
      </c>
      <c r="AK504" s="16" t="s">
        <v>5554</v>
      </c>
      <c r="AL504" s="407"/>
    </row>
    <row r="505" spans="1:38" s="404" customFormat="1" ht="25.5" customHeight="1">
      <c r="A505" s="535" t="s">
        <v>651</v>
      </c>
      <c r="B505" s="37" t="s">
        <v>3291</v>
      </c>
      <c r="C505" s="92" t="s">
        <v>3929</v>
      </c>
      <c r="D505" s="26" t="s">
        <v>3726</v>
      </c>
      <c r="E505" s="96">
        <v>2500000</v>
      </c>
      <c r="F505" s="529">
        <v>23</v>
      </c>
      <c r="G505" s="30" t="s">
        <v>1694</v>
      </c>
      <c r="H505" s="29">
        <v>37462</v>
      </c>
      <c r="I505" s="30">
        <v>472043000434</v>
      </c>
      <c r="J505" s="30"/>
      <c r="K505" s="39">
        <v>41501</v>
      </c>
      <c r="L505" s="40"/>
      <c r="M505" s="95" t="s">
        <v>2756</v>
      </c>
      <c r="N505" s="405">
        <v>17000</v>
      </c>
      <c r="O505" s="62">
        <v>1</v>
      </c>
      <c r="P505" s="40"/>
      <c r="Q505" s="15"/>
      <c r="R505" s="95"/>
      <c r="S505" s="96"/>
      <c r="T505" s="29"/>
      <c r="U505" s="402"/>
      <c r="V505" s="402"/>
      <c r="W505" s="34">
        <v>2599</v>
      </c>
      <c r="X505" s="34">
        <v>25</v>
      </c>
      <c r="Y505" s="208"/>
      <c r="Z505" s="208"/>
      <c r="AA505" s="96" t="s">
        <v>2459</v>
      </c>
      <c r="AB505" s="236">
        <v>5</v>
      </c>
      <c r="AC505" s="731">
        <v>2800000</v>
      </c>
      <c r="AD505" s="731">
        <v>2800000</v>
      </c>
      <c r="AE505" s="96">
        <v>60</v>
      </c>
      <c r="AF505" s="96">
        <v>59</v>
      </c>
      <c r="AG505" s="63">
        <v>1</v>
      </c>
      <c r="AH505" s="97" t="s">
        <v>54</v>
      </c>
      <c r="AI505" s="97" t="s">
        <v>55</v>
      </c>
      <c r="AJ505" s="97"/>
      <c r="AK505" s="16"/>
      <c r="AL505" s="407"/>
    </row>
    <row r="506" spans="1:38" s="404" customFormat="1" ht="25.5" customHeight="1">
      <c r="A506" s="535" t="s">
        <v>651</v>
      </c>
      <c r="B506" s="37" t="s">
        <v>3292</v>
      </c>
      <c r="C506" s="92" t="s">
        <v>3929</v>
      </c>
      <c r="D506" s="26" t="s">
        <v>1696</v>
      </c>
      <c r="E506" s="96">
        <v>2000000</v>
      </c>
      <c r="F506" s="529">
        <v>24</v>
      </c>
      <c r="G506" s="30" t="s">
        <v>1695</v>
      </c>
      <c r="H506" s="29">
        <v>37560</v>
      </c>
      <c r="I506" s="30">
        <v>472043000551</v>
      </c>
      <c r="J506" s="30"/>
      <c r="K506" s="39">
        <v>41500</v>
      </c>
      <c r="L506" s="40"/>
      <c r="M506" s="95" t="s">
        <v>2542</v>
      </c>
      <c r="N506" s="405">
        <v>7000</v>
      </c>
      <c r="O506" s="62">
        <v>1</v>
      </c>
      <c r="P506" s="40"/>
      <c r="Q506" s="15"/>
      <c r="R506" s="95"/>
      <c r="S506" s="96"/>
      <c r="T506" s="29" t="s">
        <v>2324</v>
      </c>
      <c r="U506" s="402"/>
      <c r="V506" s="402"/>
      <c r="W506" s="34">
        <v>2599</v>
      </c>
      <c r="X506" s="34">
        <v>25</v>
      </c>
      <c r="Y506" s="208"/>
      <c r="Z506" s="208"/>
      <c r="AA506" s="96" t="s">
        <v>1024</v>
      </c>
      <c r="AB506" s="38">
        <v>5</v>
      </c>
      <c r="AC506" s="731">
        <v>2500000</v>
      </c>
      <c r="AD506" s="731">
        <v>2500000</v>
      </c>
      <c r="AE506" s="96">
        <v>53</v>
      </c>
      <c r="AF506" s="96">
        <v>51</v>
      </c>
      <c r="AG506" s="63"/>
      <c r="AH506" s="97" t="s">
        <v>2916</v>
      </c>
      <c r="AI506" s="97" t="s">
        <v>56</v>
      </c>
      <c r="AJ506" s="97"/>
      <c r="AK506" s="16"/>
      <c r="AL506" s="407"/>
    </row>
    <row r="507" spans="1:38" s="404" customFormat="1" ht="25.5" customHeight="1">
      <c r="A507" s="535" t="s">
        <v>651</v>
      </c>
      <c r="B507" s="37">
        <v>3600609670</v>
      </c>
      <c r="C507" s="92" t="s">
        <v>3929</v>
      </c>
      <c r="D507" s="26" t="s">
        <v>1699</v>
      </c>
      <c r="E507" s="96">
        <v>471712</v>
      </c>
      <c r="F507" s="529">
        <v>25</v>
      </c>
      <c r="G507" s="30" t="s">
        <v>1697</v>
      </c>
      <c r="H507" s="29">
        <v>37592</v>
      </c>
      <c r="I507" s="29"/>
      <c r="J507" s="30"/>
      <c r="K507" s="39" t="s">
        <v>879</v>
      </c>
      <c r="L507" s="40"/>
      <c r="M507" s="95" t="s">
        <v>1698</v>
      </c>
      <c r="N507" s="405">
        <v>10000</v>
      </c>
      <c r="O507" s="62">
        <v>1</v>
      </c>
      <c r="P507" s="40"/>
      <c r="Q507" s="15"/>
      <c r="R507" s="95"/>
      <c r="S507" s="96"/>
      <c r="T507" s="29"/>
      <c r="U507" s="402"/>
      <c r="V507" s="402"/>
      <c r="W507" s="34">
        <v>2599</v>
      </c>
      <c r="X507" s="34">
        <v>25</v>
      </c>
      <c r="Y507" s="208"/>
      <c r="Z507" s="208"/>
      <c r="AA507" s="96" t="s">
        <v>1024</v>
      </c>
      <c r="AB507" s="38">
        <v>5</v>
      </c>
      <c r="AC507" s="731">
        <v>1573000</v>
      </c>
      <c r="AD507" s="731">
        <v>1573000</v>
      </c>
      <c r="AE507" s="96">
        <v>11</v>
      </c>
      <c r="AF507" s="96">
        <v>10</v>
      </c>
      <c r="AG507" s="63">
        <v>1</v>
      </c>
      <c r="AH507" s="97" t="s">
        <v>2730</v>
      </c>
      <c r="AI507" s="97"/>
      <c r="AJ507" s="97"/>
      <c r="AK507" s="16"/>
      <c r="AL507" s="407"/>
    </row>
    <row r="508" spans="1:38" s="404" customFormat="1" ht="25.5" customHeight="1">
      <c r="A508" s="535" t="s">
        <v>651</v>
      </c>
      <c r="B508" s="37" t="s">
        <v>3293</v>
      </c>
      <c r="C508" s="92" t="s">
        <v>3929</v>
      </c>
      <c r="D508" s="26" t="s">
        <v>3836</v>
      </c>
      <c r="E508" s="530">
        <v>2000000</v>
      </c>
      <c r="F508" s="529">
        <v>26</v>
      </c>
      <c r="G508" s="30" t="s">
        <v>1700</v>
      </c>
      <c r="H508" s="29">
        <v>37609</v>
      </c>
      <c r="I508" s="30">
        <v>472023000585</v>
      </c>
      <c r="J508" s="30">
        <v>8726719473</v>
      </c>
      <c r="K508" s="39">
        <v>43642</v>
      </c>
      <c r="L508" s="40">
        <v>5</v>
      </c>
      <c r="M508" s="95" t="s">
        <v>1701</v>
      </c>
      <c r="N508" s="405">
        <v>7633</v>
      </c>
      <c r="O508" s="62">
        <v>1</v>
      </c>
      <c r="P508" s="40"/>
      <c r="Q508" s="15"/>
      <c r="R508" s="95"/>
      <c r="S508" s="96"/>
      <c r="T508" s="29"/>
      <c r="U508" s="402">
        <v>1</v>
      </c>
      <c r="V508" s="402">
        <v>3</v>
      </c>
      <c r="W508" s="34">
        <v>2710</v>
      </c>
      <c r="X508" s="34">
        <v>27</v>
      </c>
      <c r="Y508" s="208"/>
      <c r="Z508" s="208"/>
      <c r="AA508" s="96" t="s">
        <v>1024</v>
      </c>
      <c r="AB508" s="38">
        <v>5</v>
      </c>
      <c r="AC508" s="731">
        <v>5500000</v>
      </c>
      <c r="AD508" s="731">
        <v>5500000</v>
      </c>
      <c r="AE508" s="96">
        <v>58</v>
      </c>
      <c r="AF508" s="96">
        <v>55</v>
      </c>
      <c r="AG508" s="63">
        <v>1</v>
      </c>
      <c r="AH508" s="97" t="s">
        <v>844</v>
      </c>
      <c r="AI508" s="97" t="s">
        <v>845</v>
      </c>
      <c r="AJ508" s="97"/>
      <c r="AK508" s="16"/>
      <c r="AL508" s="407"/>
    </row>
    <row r="509" spans="1:38" s="404" customFormat="1" ht="25.5" customHeight="1">
      <c r="A509" s="535" t="s">
        <v>651</v>
      </c>
      <c r="B509" s="37" t="s">
        <v>3294</v>
      </c>
      <c r="C509" s="92" t="s">
        <v>3929</v>
      </c>
      <c r="D509" s="26" t="s">
        <v>2667</v>
      </c>
      <c r="E509" s="530">
        <v>8145363.6399999997</v>
      </c>
      <c r="F509" s="529">
        <v>27</v>
      </c>
      <c r="G509" s="30" t="s">
        <v>1702</v>
      </c>
      <c r="H509" s="29">
        <v>37616</v>
      </c>
      <c r="I509" s="30">
        <v>472023000583</v>
      </c>
      <c r="J509" s="30">
        <v>9803602017</v>
      </c>
      <c r="K509" s="39">
        <v>43635</v>
      </c>
      <c r="L509" s="40">
        <v>10</v>
      </c>
      <c r="M509" s="95" t="s">
        <v>1703</v>
      </c>
      <c r="N509" s="405">
        <v>20786</v>
      </c>
      <c r="O509" s="62">
        <v>1</v>
      </c>
      <c r="P509" s="40"/>
      <c r="Q509" s="15"/>
      <c r="R509" s="95"/>
      <c r="S509" s="96"/>
      <c r="T509" s="29"/>
      <c r="U509" s="402"/>
      <c r="V509" s="402">
        <v>3</v>
      </c>
      <c r="W509" s="34">
        <v>2814</v>
      </c>
      <c r="X509" s="34">
        <v>28</v>
      </c>
      <c r="Y509" s="208"/>
      <c r="Z509" s="208"/>
      <c r="AA509" s="96" t="s">
        <v>5413</v>
      </c>
      <c r="AB509" s="38">
        <v>5</v>
      </c>
      <c r="AC509" s="731">
        <v>12000000</v>
      </c>
      <c r="AD509" s="731">
        <v>12000000</v>
      </c>
      <c r="AE509" s="96">
        <v>368</v>
      </c>
      <c r="AF509" s="96">
        <v>360</v>
      </c>
      <c r="AG509" s="63">
        <v>1</v>
      </c>
      <c r="AH509" s="97" t="s">
        <v>82</v>
      </c>
      <c r="AI509" s="97" t="s">
        <v>83</v>
      </c>
      <c r="AJ509" s="97"/>
      <c r="AK509" s="16"/>
      <c r="AL509" s="407"/>
    </row>
    <row r="510" spans="1:38" s="404" customFormat="1" ht="25.5" customHeight="1">
      <c r="A510" s="535" t="s">
        <v>651</v>
      </c>
      <c r="B510" s="37" t="s">
        <v>3295</v>
      </c>
      <c r="C510" s="92" t="s">
        <v>3929</v>
      </c>
      <c r="D510" s="26" t="s">
        <v>1707</v>
      </c>
      <c r="E510" s="96">
        <v>2060000</v>
      </c>
      <c r="F510" s="529">
        <v>28</v>
      </c>
      <c r="G510" s="30" t="s">
        <v>1704</v>
      </c>
      <c r="H510" s="29">
        <v>37677</v>
      </c>
      <c r="I510" s="29" t="s">
        <v>1705</v>
      </c>
      <c r="J510" s="30">
        <v>1043575203</v>
      </c>
      <c r="K510" s="39">
        <v>43187</v>
      </c>
      <c r="L510" s="40">
        <v>6</v>
      </c>
      <c r="M510" s="95" t="s">
        <v>1706</v>
      </c>
      <c r="N510" s="405">
        <v>8279</v>
      </c>
      <c r="O510" s="62">
        <v>1</v>
      </c>
      <c r="P510" s="40"/>
      <c r="Q510" s="15"/>
      <c r="R510" s="95"/>
      <c r="S510" s="96"/>
      <c r="T510" s="29"/>
      <c r="U510" s="402"/>
      <c r="V510" s="402"/>
      <c r="W510" s="34">
        <v>2599</v>
      </c>
      <c r="X510" s="34">
        <v>25</v>
      </c>
      <c r="Y510" s="208"/>
      <c r="Z510" s="208"/>
      <c r="AA510" s="96" t="s">
        <v>1024</v>
      </c>
      <c r="AB510" s="38">
        <v>5</v>
      </c>
      <c r="AC510" s="731">
        <v>2300000</v>
      </c>
      <c r="AD510" s="731">
        <v>2300000</v>
      </c>
      <c r="AE510" s="96">
        <v>232</v>
      </c>
      <c r="AF510" s="96">
        <v>231</v>
      </c>
      <c r="AG510" s="63">
        <v>1</v>
      </c>
      <c r="AH510" s="97" t="s">
        <v>765</v>
      </c>
      <c r="AI510" s="97" t="s">
        <v>84</v>
      </c>
      <c r="AJ510" s="438" t="s">
        <v>5866</v>
      </c>
      <c r="AK510" s="16" t="s">
        <v>4370</v>
      </c>
      <c r="AL510" s="407"/>
    </row>
    <row r="511" spans="1:38" s="404" customFormat="1" ht="25.5" customHeight="1">
      <c r="A511" s="535" t="s">
        <v>651</v>
      </c>
      <c r="B511" s="37" t="s">
        <v>3296</v>
      </c>
      <c r="C511" s="92" t="s">
        <v>3929</v>
      </c>
      <c r="D511" s="26" t="s">
        <v>1710</v>
      </c>
      <c r="E511" s="96">
        <v>800000</v>
      </c>
      <c r="F511" s="529">
        <v>29</v>
      </c>
      <c r="G511" s="30" t="s">
        <v>1708</v>
      </c>
      <c r="H511" s="29">
        <v>37890</v>
      </c>
      <c r="I511" s="30">
        <v>472023000701</v>
      </c>
      <c r="J511" s="30"/>
      <c r="K511" s="39">
        <v>41451</v>
      </c>
      <c r="L511" s="40"/>
      <c r="M511" s="95" t="s">
        <v>1709</v>
      </c>
      <c r="N511" s="405">
        <v>10000</v>
      </c>
      <c r="O511" s="62">
        <v>1</v>
      </c>
      <c r="P511" s="40"/>
      <c r="Q511" s="15"/>
      <c r="R511" s="95"/>
      <c r="S511" s="96"/>
      <c r="T511" s="29"/>
      <c r="U511" s="402"/>
      <c r="V511" s="402"/>
      <c r="W511" s="34">
        <v>2930</v>
      </c>
      <c r="X511" s="34">
        <v>29</v>
      </c>
      <c r="Y511" s="208"/>
      <c r="Z511" s="208"/>
      <c r="AA511" s="96" t="s">
        <v>1024</v>
      </c>
      <c r="AB511" s="38">
        <v>5</v>
      </c>
      <c r="AC511" s="731">
        <v>3750000</v>
      </c>
      <c r="AD511" s="731">
        <v>3750000</v>
      </c>
      <c r="AE511" s="96">
        <v>56</v>
      </c>
      <c r="AF511" s="96">
        <v>52</v>
      </c>
      <c r="AG511" s="63">
        <v>1</v>
      </c>
      <c r="AH511" s="97" t="s">
        <v>861</v>
      </c>
      <c r="AI511" s="97" t="s">
        <v>85</v>
      </c>
      <c r="AJ511" s="438" t="s">
        <v>5939</v>
      </c>
      <c r="AK511" s="16"/>
      <c r="AL511" s="407"/>
    </row>
    <row r="512" spans="1:38" s="404" customFormat="1" ht="25.5" customHeight="1">
      <c r="A512" s="535" t="s">
        <v>651</v>
      </c>
      <c r="B512" s="37" t="s">
        <v>3297</v>
      </c>
      <c r="C512" s="92" t="s">
        <v>3929</v>
      </c>
      <c r="D512" s="26" t="s">
        <v>8735</v>
      </c>
      <c r="E512" s="96">
        <v>2600000</v>
      </c>
      <c r="F512" s="529">
        <v>30</v>
      </c>
      <c r="G512" s="30" t="s">
        <v>1711</v>
      </c>
      <c r="H512" s="29">
        <v>37984</v>
      </c>
      <c r="I512" s="29"/>
      <c r="J512" s="30">
        <v>3224840964</v>
      </c>
      <c r="K512" s="39">
        <v>43662</v>
      </c>
      <c r="L512" s="40">
        <v>4</v>
      </c>
      <c r="M512" s="95" t="s">
        <v>2625</v>
      </c>
      <c r="N512" s="405">
        <v>9937</v>
      </c>
      <c r="O512" s="62">
        <v>1</v>
      </c>
      <c r="P512" s="40"/>
      <c r="Q512" s="15"/>
      <c r="R512" s="95"/>
      <c r="S512" s="96"/>
      <c r="T512" s="29"/>
      <c r="U512" s="402"/>
      <c r="V512" s="402"/>
      <c r="W512" s="34">
        <v>2220</v>
      </c>
      <c r="X512" s="34">
        <v>22</v>
      </c>
      <c r="Y512" s="208"/>
      <c r="Z512" s="208"/>
      <c r="AA512" s="96" t="s">
        <v>1063</v>
      </c>
      <c r="AB512" s="38">
        <v>6</v>
      </c>
      <c r="AC512" s="731">
        <v>3200000</v>
      </c>
      <c r="AD512" s="731">
        <v>3200000</v>
      </c>
      <c r="AE512" s="96">
        <v>343</v>
      </c>
      <c r="AF512" s="96">
        <v>303</v>
      </c>
      <c r="AG512" s="63"/>
      <c r="AH512" s="97" t="s">
        <v>86</v>
      </c>
      <c r="AI512" s="97" t="s">
        <v>87</v>
      </c>
      <c r="AJ512" s="97"/>
      <c r="AK512" s="238" t="s">
        <v>8736</v>
      </c>
      <c r="AL512" s="407"/>
    </row>
    <row r="513" spans="1:38" s="404" customFormat="1" ht="25.5" customHeight="1">
      <c r="A513" s="535" t="s">
        <v>651</v>
      </c>
      <c r="B513" s="37" t="s">
        <v>3298</v>
      </c>
      <c r="C513" s="92" t="s">
        <v>3929</v>
      </c>
      <c r="D513" s="26" t="s">
        <v>3837</v>
      </c>
      <c r="E513" s="96">
        <v>480000</v>
      </c>
      <c r="F513" s="529">
        <v>31</v>
      </c>
      <c r="G513" s="30" t="s">
        <v>1712</v>
      </c>
      <c r="H513" s="29">
        <v>38037</v>
      </c>
      <c r="I513" s="30">
        <v>472023000323</v>
      </c>
      <c r="J513" s="30"/>
      <c r="K513" s="39">
        <v>41033</v>
      </c>
      <c r="L513" s="40"/>
      <c r="M513" s="95" t="s">
        <v>1713</v>
      </c>
      <c r="N513" s="405">
        <v>7890</v>
      </c>
      <c r="O513" s="62">
        <v>1</v>
      </c>
      <c r="P513" s="40"/>
      <c r="Q513" s="15"/>
      <c r="R513" s="95"/>
      <c r="S513" s="96"/>
      <c r="T513" s="29" t="s">
        <v>2367</v>
      </c>
      <c r="U513" s="402"/>
      <c r="V513" s="402">
        <v>3</v>
      </c>
      <c r="W513" s="34">
        <v>2393</v>
      </c>
      <c r="X513" s="34">
        <v>23</v>
      </c>
      <c r="Y513" s="208"/>
      <c r="Z513" s="208"/>
      <c r="AA513" s="96" t="s">
        <v>1225</v>
      </c>
      <c r="AB513" s="236">
        <v>5</v>
      </c>
      <c r="AC513" s="731">
        <v>1380000</v>
      </c>
      <c r="AD513" s="731">
        <v>980000</v>
      </c>
      <c r="AE513" s="96">
        <v>17</v>
      </c>
      <c r="AF513" s="96">
        <v>16</v>
      </c>
      <c r="AG513" s="63"/>
      <c r="AH513" s="97" t="s">
        <v>3731</v>
      </c>
      <c r="AI513" s="97" t="s">
        <v>3732</v>
      </c>
      <c r="AJ513" s="97"/>
      <c r="AK513" s="16"/>
      <c r="AL513" s="407"/>
    </row>
    <row r="514" spans="1:38" s="404" customFormat="1" ht="25.5" customHeight="1">
      <c r="A514" s="535" t="s">
        <v>651</v>
      </c>
      <c r="B514" s="37" t="s">
        <v>3299</v>
      </c>
      <c r="C514" s="92" t="s">
        <v>3929</v>
      </c>
      <c r="D514" s="26" t="s">
        <v>4684</v>
      </c>
      <c r="E514" s="96">
        <v>1680000</v>
      </c>
      <c r="F514" s="529">
        <v>32</v>
      </c>
      <c r="G514" s="30" t="s">
        <v>1714</v>
      </c>
      <c r="H514" s="29">
        <v>38076</v>
      </c>
      <c r="I514" s="30">
        <v>472043000426</v>
      </c>
      <c r="J514" s="30">
        <v>9875665535</v>
      </c>
      <c r="K514" s="39">
        <v>42640</v>
      </c>
      <c r="L514" s="40">
        <v>5</v>
      </c>
      <c r="M514" s="95" t="s">
        <v>1715</v>
      </c>
      <c r="N514" s="405">
        <v>12090</v>
      </c>
      <c r="O514" s="62">
        <v>1</v>
      </c>
      <c r="P514" s="40"/>
      <c r="Q514" s="15"/>
      <c r="R514" s="95"/>
      <c r="S514" s="96"/>
      <c r="T514" s="29" t="s">
        <v>2240</v>
      </c>
      <c r="U514" s="402"/>
      <c r="V514" s="402"/>
      <c r="W514" s="34">
        <v>2212</v>
      </c>
      <c r="X514" s="34">
        <v>22</v>
      </c>
      <c r="Y514" s="208"/>
      <c r="Z514" s="208"/>
      <c r="AA514" s="96" t="s">
        <v>1063</v>
      </c>
      <c r="AB514" s="236">
        <v>6</v>
      </c>
      <c r="AC514" s="731">
        <v>7471046</v>
      </c>
      <c r="AD514" s="731">
        <v>7471046</v>
      </c>
      <c r="AE514" s="96">
        <v>212</v>
      </c>
      <c r="AF514" s="96">
        <v>200</v>
      </c>
      <c r="AG514" s="63"/>
      <c r="AH514" s="97" t="s">
        <v>775</v>
      </c>
      <c r="AI514" s="97" t="s">
        <v>676</v>
      </c>
      <c r="AJ514" s="438" t="s">
        <v>5141</v>
      </c>
      <c r="AK514" s="16"/>
      <c r="AL514" s="407"/>
    </row>
    <row r="515" spans="1:38" s="404" customFormat="1" ht="25.5" customHeight="1">
      <c r="A515" s="535" t="s">
        <v>651</v>
      </c>
      <c r="B515" s="37" t="s">
        <v>3540</v>
      </c>
      <c r="C515" s="92" t="s">
        <v>3929</v>
      </c>
      <c r="D515" s="26" t="s">
        <v>3659</v>
      </c>
      <c r="E515" s="96">
        <v>2000000</v>
      </c>
      <c r="F515" s="529">
        <v>33</v>
      </c>
      <c r="G515" s="30" t="s">
        <v>1716</v>
      </c>
      <c r="H515" s="29">
        <v>38177</v>
      </c>
      <c r="I515" s="30">
        <v>472043000302</v>
      </c>
      <c r="J515" s="30"/>
      <c r="K515" s="39">
        <v>41353</v>
      </c>
      <c r="L515" s="40"/>
      <c r="M515" s="95" t="s">
        <v>1717</v>
      </c>
      <c r="N515" s="405">
        <v>5500</v>
      </c>
      <c r="O515" s="62">
        <v>1</v>
      </c>
      <c r="P515" s="40"/>
      <c r="Q515" s="15"/>
      <c r="R515" s="95"/>
      <c r="S515" s="96"/>
      <c r="T515" s="29" t="s">
        <v>2245</v>
      </c>
      <c r="U515" s="402"/>
      <c r="V515" s="402"/>
      <c r="W515" s="34">
        <v>2410</v>
      </c>
      <c r="X515" s="34">
        <v>24</v>
      </c>
      <c r="Y515" s="208"/>
      <c r="Z515" s="208"/>
      <c r="AA515" s="96" t="s">
        <v>1063</v>
      </c>
      <c r="AB515" s="236">
        <v>6</v>
      </c>
      <c r="AC515" s="731">
        <v>2000000</v>
      </c>
      <c r="AD515" s="731">
        <v>2000000</v>
      </c>
      <c r="AE515" s="96">
        <v>61</v>
      </c>
      <c r="AF515" s="96">
        <v>58</v>
      </c>
      <c r="AG515" s="63"/>
      <c r="AH515" s="97" t="s">
        <v>677</v>
      </c>
      <c r="AI515" s="97" t="s">
        <v>678</v>
      </c>
      <c r="AJ515" s="97"/>
      <c r="AK515" s="16"/>
      <c r="AL515" s="407"/>
    </row>
    <row r="516" spans="1:38" s="404" customFormat="1" ht="25.5" customHeight="1">
      <c r="A516" s="535" t="s">
        <v>651</v>
      </c>
      <c r="B516" s="37" t="s">
        <v>3300</v>
      </c>
      <c r="C516" s="92" t="s">
        <v>3929</v>
      </c>
      <c r="D516" s="26" t="s">
        <v>1720</v>
      </c>
      <c r="E516" s="96">
        <v>2600000</v>
      </c>
      <c r="F516" s="529">
        <v>34</v>
      </c>
      <c r="G516" s="30" t="s">
        <v>1718</v>
      </c>
      <c r="H516" s="29">
        <v>38203</v>
      </c>
      <c r="I516" s="30">
        <v>472023000709</v>
      </c>
      <c r="J516" s="30"/>
      <c r="K516" s="39">
        <v>41933</v>
      </c>
      <c r="L516" s="40"/>
      <c r="M516" s="95" t="s">
        <v>1719</v>
      </c>
      <c r="N516" s="405">
        <v>22523</v>
      </c>
      <c r="O516" s="62">
        <v>1</v>
      </c>
      <c r="P516" s="40"/>
      <c r="Q516" s="15"/>
      <c r="R516" s="95"/>
      <c r="S516" s="96"/>
      <c r="T516" s="29" t="s">
        <v>2368</v>
      </c>
      <c r="U516" s="402"/>
      <c r="V516" s="402"/>
      <c r="W516" s="34">
        <v>2599</v>
      </c>
      <c r="X516" s="34">
        <v>25</v>
      </c>
      <c r="Y516" s="208"/>
      <c r="Z516" s="208"/>
      <c r="AA516" s="96" t="s">
        <v>4382</v>
      </c>
      <c r="AB516" s="239">
        <v>12</v>
      </c>
      <c r="AC516" s="731">
        <v>5000000</v>
      </c>
      <c r="AD516" s="731">
        <v>5000000</v>
      </c>
      <c r="AE516" s="96">
        <v>103</v>
      </c>
      <c r="AF516" s="96">
        <v>102</v>
      </c>
      <c r="AG516" s="63">
        <v>1</v>
      </c>
      <c r="AH516" s="97" t="s">
        <v>679</v>
      </c>
      <c r="AI516" s="97" t="s">
        <v>2818</v>
      </c>
      <c r="AJ516" s="97"/>
      <c r="AK516" s="16"/>
      <c r="AL516" s="407"/>
    </row>
    <row r="517" spans="1:38" s="404" customFormat="1" ht="25.5" customHeight="1">
      <c r="A517" s="535" t="s">
        <v>651</v>
      </c>
      <c r="B517" s="37" t="s">
        <v>3301</v>
      </c>
      <c r="C517" s="92" t="s">
        <v>3929</v>
      </c>
      <c r="D517" s="26" t="s">
        <v>1723</v>
      </c>
      <c r="E517" s="96">
        <v>115000000</v>
      </c>
      <c r="F517" s="529">
        <v>35</v>
      </c>
      <c r="G517" s="30" t="s">
        <v>1721</v>
      </c>
      <c r="H517" s="29">
        <v>38233</v>
      </c>
      <c r="I517" s="30">
        <v>472023000056</v>
      </c>
      <c r="J517" s="30">
        <v>1081404292</v>
      </c>
      <c r="K517" s="39">
        <v>43475</v>
      </c>
      <c r="L517" s="40">
        <v>10</v>
      </c>
      <c r="M517" s="95" t="s">
        <v>1722</v>
      </c>
      <c r="N517" s="405">
        <v>130443</v>
      </c>
      <c r="O517" s="62">
        <v>1</v>
      </c>
      <c r="P517" s="40"/>
      <c r="Q517" s="15"/>
      <c r="R517" s="95"/>
      <c r="S517" s="96"/>
      <c r="T517" s="29" t="s">
        <v>2249</v>
      </c>
      <c r="U517" s="402"/>
      <c r="V517" s="402"/>
      <c r="W517" s="34">
        <v>2410</v>
      </c>
      <c r="X517" s="34">
        <v>24</v>
      </c>
      <c r="Y517" s="208"/>
      <c r="Z517" s="208"/>
      <c r="AA517" s="96" t="s">
        <v>1724</v>
      </c>
      <c r="AB517" s="236">
        <v>6</v>
      </c>
      <c r="AC517" s="731">
        <v>300000000</v>
      </c>
      <c r="AD517" s="731">
        <v>300000000</v>
      </c>
      <c r="AE517" s="96">
        <v>590</v>
      </c>
      <c r="AF517" s="96">
        <v>574</v>
      </c>
      <c r="AG517" s="63"/>
      <c r="AH517" s="97" t="s">
        <v>680</v>
      </c>
      <c r="AI517" s="97" t="s">
        <v>279</v>
      </c>
      <c r="AJ517" s="97"/>
      <c r="AK517" s="16"/>
      <c r="AL517" s="407"/>
    </row>
    <row r="518" spans="1:38" s="404" customFormat="1" ht="25.5" customHeight="1">
      <c r="A518" s="535" t="s">
        <v>651</v>
      </c>
      <c r="B518" s="37" t="s">
        <v>3514</v>
      </c>
      <c r="C518" s="92" t="s">
        <v>3929</v>
      </c>
      <c r="D518" s="26" t="s">
        <v>8637</v>
      </c>
      <c r="E518" s="96">
        <v>9500000</v>
      </c>
      <c r="F518" s="529">
        <v>36</v>
      </c>
      <c r="G518" s="30" t="s">
        <v>1725</v>
      </c>
      <c r="H518" s="29">
        <v>38250</v>
      </c>
      <c r="I518" s="30">
        <v>472043000045</v>
      </c>
      <c r="J518" s="30">
        <v>4380463637</v>
      </c>
      <c r="K518" s="39">
        <v>43630</v>
      </c>
      <c r="L518" s="40">
        <v>5</v>
      </c>
      <c r="M518" s="95" t="s">
        <v>1726</v>
      </c>
      <c r="N518" s="405">
        <v>58932</v>
      </c>
      <c r="O518" s="62">
        <v>1</v>
      </c>
      <c r="P518" s="40"/>
      <c r="Q518" s="15"/>
      <c r="R518" s="95"/>
      <c r="S518" s="96" t="s">
        <v>8638</v>
      </c>
      <c r="T518" s="29"/>
      <c r="U518" s="402"/>
      <c r="V518" s="402"/>
      <c r="W518" s="34">
        <v>2220</v>
      </c>
      <c r="X518" s="34">
        <v>22</v>
      </c>
      <c r="Y518" s="208"/>
      <c r="Z518" s="208"/>
      <c r="AA518" s="96" t="s">
        <v>1047</v>
      </c>
      <c r="AB518" s="236">
        <v>2</v>
      </c>
      <c r="AC518" s="731">
        <v>20500000</v>
      </c>
      <c r="AD518" s="731">
        <v>15500000</v>
      </c>
      <c r="AE518" s="96">
        <v>1301</v>
      </c>
      <c r="AF518" s="96">
        <v>1290</v>
      </c>
      <c r="AG518" s="63">
        <v>1</v>
      </c>
      <c r="AH518" s="97" t="s">
        <v>748</v>
      </c>
      <c r="AI518" s="97" t="s">
        <v>239</v>
      </c>
      <c r="AJ518" s="438" t="s">
        <v>5885</v>
      </c>
      <c r="AK518" s="16"/>
      <c r="AL518" s="407"/>
    </row>
    <row r="519" spans="1:38" s="404" customFormat="1" ht="25.5" customHeight="1">
      <c r="A519" s="535" t="s">
        <v>651</v>
      </c>
      <c r="B519" s="37" t="s">
        <v>3576</v>
      </c>
      <c r="C519" s="92" t="s">
        <v>3929</v>
      </c>
      <c r="D519" s="26" t="s">
        <v>1729</v>
      </c>
      <c r="E519" s="96">
        <v>300000</v>
      </c>
      <c r="F519" s="529">
        <v>37</v>
      </c>
      <c r="G519" s="30" t="s">
        <v>1727</v>
      </c>
      <c r="H519" s="29">
        <v>38386</v>
      </c>
      <c r="I519" s="30">
        <v>472023000259</v>
      </c>
      <c r="J519" s="30"/>
      <c r="K519" s="39">
        <v>39437</v>
      </c>
      <c r="L519" s="40"/>
      <c r="M519" s="95" t="s">
        <v>1728</v>
      </c>
      <c r="N519" s="405">
        <v>5012</v>
      </c>
      <c r="O519" s="62">
        <v>1</v>
      </c>
      <c r="P519" s="40"/>
      <c r="Q519" s="15"/>
      <c r="R519" s="95"/>
      <c r="S519" s="96"/>
      <c r="T519" s="29"/>
      <c r="U519" s="402"/>
      <c r="V519" s="402">
        <v>3</v>
      </c>
      <c r="W519" s="34">
        <v>2029</v>
      </c>
      <c r="X519" s="34">
        <v>20</v>
      </c>
      <c r="Y519" s="208"/>
      <c r="Z519" s="208"/>
      <c r="AA519" s="96" t="s">
        <v>1730</v>
      </c>
      <c r="AB519" s="239">
        <v>30</v>
      </c>
      <c r="AC519" s="731">
        <v>1000000</v>
      </c>
      <c r="AD519" s="731">
        <v>1000000</v>
      </c>
      <c r="AE519" s="96">
        <v>17</v>
      </c>
      <c r="AF519" s="96">
        <v>17</v>
      </c>
      <c r="AG519" s="63"/>
      <c r="AH519" s="97" t="s">
        <v>196</v>
      </c>
      <c r="AI519" s="97" t="s">
        <v>197</v>
      </c>
      <c r="AJ519" s="97"/>
      <c r="AK519" s="16"/>
      <c r="AL519" s="407"/>
    </row>
    <row r="520" spans="1:38" s="404" customFormat="1" ht="25.5" customHeight="1">
      <c r="A520" s="535" t="s">
        <v>651</v>
      </c>
      <c r="B520" s="37" t="s">
        <v>3302</v>
      </c>
      <c r="C520" s="92" t="s">
        <v>3929</v>
      </c>
      <c r="D520" s="26" t="s">
        <v>1733</v>
      </c>
      <c r="E520" s="96">
        <v>400000</v>
      </c>
      <c r="F520" s="529">
        <v>38</v>
      </c>
      <c r="G520" s="30" t="s">
        <v>1731</v>
      </c>
      <c r="H520" s="29" t="s">
        <v>662</v>
      </c>
      <c r="I520" s="29"/>
      <c r="J520" s="30"/>
      <c r="K520" s="39" t="s">
        <v>879</v>
      </c>
      <c r="L520" s="40"/>
      <c r="M520" s="95" t="s">
        <v>1732</v>
      </c>
      <c r="N520" s="405">
        <v>9044</v>
      </c>
      <c r="O520" s="62">
        <v>1</v>
      </c>
      <c r="P520" s="40"/>
      <c r="Q520" s="15"/>
      <c r="R520" s="95"/>
      <c r="S520" s="96"/>
      <c r="T520" s="29" t="s">
        <v>2250</v>
      </c>
      <c r="U520" s="402"/>
      <c r="V520" s="402"/>
      <c r="W520" s="34">
        <v>2212</v>
      </c>
      <c r="X520" s="34">
        <v>22</v>
      </c>
      <c r="Y520" s="208"/>
      <c r="Z520" s="208"/>
      <c r="AA520" s="96" t="s">
        <v>1063</v>
      </c>
      <c r="AB520" s="236">
        <v>6</v>
      </c>
      <c r="AC520" s="731">
        <v>800000</v>
      </c>
      <c r="AD520" s="731">
        <v>800000</v>
      </c>
      <c r="AE520" s="96">
        <v>290</v>
      </c>
      <c r="AF520" s="96">
        <v>284</v>
      </c>
      <c r="AG520" s="63">
        <v>1</v>
      </c>
      <c r="AH520" s="97" t="s">
        <v>240</v>
      </c>
      <c r="AI520" s="97" t="s">
        <v>259</v>
      </c>
      <c r="AJ520" s="97"/>
      <c r="AK520" s="16"/>
      <c r="AL520" s="407"/>
    </row>
    <row r="521" spans="1:38" s="404" customFormat="1" ht="25.5" customHeight="1">
      <c r="A521" s="535" t="s">
        <v>651</v>
      </c>
      <c r="B521" s="37" t="s">
        <v>3303</v>
      </c>
      <c r="C521" s="92" t="s">
        <v>3929</v>
      </c>
      <c r="D521" s="26" t="s">
        <v>3838</v>
      </c>
      <c r="E521" s="96">
        <v>259000</v>
      </c>
      <c r="F521" s="529">
        <v>39</v>
      </c>
      <c r="G521" s="30" t="s">
        <v>1734</v>
      </c>
      <c r="H521" s="29">
        <v>38523</v>
      </c>
      <c r="I521" s="30">
        <v>472043000593</v>
      </c>
      <c r="J521" s="30">
        <v>2124548800</v>
      </c>
      <c r="K521" s="39">
        <v>42625</v>
      </c>
      <c r="L521" s="40">
        <v>3</v>
      </c>
      <c r="M521" s="95" t="s">
        <v>1735</v>
      </c>
      <c r="N521" s="405">
        <v>5332</v>
      </c>
      <c r="O521" s="62">
        <v>1</v>
      </c>
      <c r="P521" s="40"/>
      <c r="Q521" s="15"/>
      <c r="R521" s="95"/>
      <c r="S521" s="96"/>
      <c r="T521" s="29"/>
      <c r="U521" s="402"/>
      <c r="V521" s="402"/>
      <c r="W521" s="34">
        <v>2023</v>
      </c>
      <c r="X521" s="34">
        <v>20</v>
      </c>
      <c r="Y521" s="208"/>
      <c r="Z521" s="208"/>
      <c r="AA521" s="96" t="s">
        <v>1063</v>
      </c>
      <c r="AB521" s="236">
        <v>6</v>
      </c>
      <c r="AC521" s="731">
        <v>1000000</v>
      </c>
      <c r="AD521" s="731">
        <v>1000000</v>
      </c>
      <c r="AE521" s="96">
        <v>17</v>
      </c>
      <c r="AF521" s="96">
        <v>14</v>
      </c>
      <c r="AG521" s="63">
        <v>1</v>
      </c>
      <c r="AH521" s="97" t="s">
        <v>188</v>
      </c>
      <c r="AI521" s="97" t="s">
        <v>187</v>
      </c>
      <c r="AJ521" s="97"/>
      <c r="AK521" s="16"/>
      <c r="AL521" s="407"/>
    </row>
    <row r="522" spans="1:38" s="404" customFormat="1" ht="25.5" customHeight="1">
      <c r="A522" s="535" t="s">
        <v>651</v>
      </c>
      <c r="B522" s="37" t="s">
        <v>3546</v>
      </c>
      <c r="C522" s="92" t="s">
        <v>3929</v>
      </c>
      <c r="D522" s="26" t="s">
        <v>3630</v>
      </c>
      <c r="E522" s="96">
        <v>1200000</v>
      </c>
      <c r="F522" s="529">
        <v>40</v>
      </c>
      <c r="G522" s="30" t="s">
        <v>1736</v>
      </c>
      <c r="H522" s="29">
        <v>38572</v>
      </c>
      <c r="I522" s="30">
        <v>472043000853</v>
      </c>
      <c r="J522" s="30">
        <v>2131444030</v>
      </c>
      <c r="K522" s="39">
        <v>43347</v>
      </c>
      <c r="L522" s="40">
        <v>6</v>
      </c>
      <c r="M522" s="95" t="s">
        <v>2477</v>
      </c>
      <c r="N522" s="405">
        <v>9608</v>
      </c>
      <c r="O522" s="62">
        <v>1</v>
      </c>
      <c r="P522" s="40">
        <v>3</v>
      </c>
      <c r="Q522" s="15"/>
      <c r="R522" s="95"/>
      <c r="S522" s="96"/>
      <c r="T522" s="29" t="s">
        <v>2369</v>
      </c>
      <c r="U522" s="402"/>
      <c r="V522" s="402"/>
      <c r="W522" s="34">
        <v>1520</v>
      </c>
      <c r="X522" s="34">
        <v>15</v>
      </c>
      <c r="Y522" s="208" t="s">
        <v>4846</v>
      </c>
      <c r="Z522" s="208"/>
      <c r="AA522" s="96" t="s">
        <v>5470</v>
      </c>
      <c r="AB522" s="236">
        <v>41</v>
      </c>
      <c r="AC522" s="731">
        <v>1410000</v>
      </c>
      <c r="AD522" s="731">
        <v>1410000</v>
      </c>
      <c r="AE522" s="96">
        <v>8</v>
      </c>
      <c r="AF522" s="96">
        <v>8</v>
      </c>
      <c r="AG522" s="63"/>
      <c r="AH522" s="97" t="s">
        <v>2657</v>
      </c>
      <c r="AI522" s="97"/>
      <c r="AJ522" s="97"/>
      <c r="AK522" s="16"/>
      <c r="AL522" s="407"/>
    </row>
    <row r="523" spans="1:38" s="404" customFormat="1" ht="25.5" customHeight="1">
      <c r="A523" s="535" t="s">
        <v>651</v>
      </c>
      <c r="B523" s="37" t="s">
        <v>3622</v>
      </c>
      <c r="C523" s="92" t="s">
        <v>3929</v>
      </c>
      <c r="D523" s="26" t="s">
        <v>1739</v>
      </c>
      <c r="E523" s="96">
        <v>3000000</v>
      </c>
      <c r="F523" s="529">
        <v>41</v>
      </c>
      <c r="G523" s="30" t="s">
        <v>1737</v>
      </c>
      <c r="H523" s="29">
        <v>38694</v>
      </c>
      <c r="I523" s="30">
        <v>472043000591</v>
      </c>
      <c r="J523" s="30"/>
      <c r="K523" s="39">
        <v>39685</v>
      </c>
      <c r="L523" s="40"/>
      <c r="M523" s="95" t="s">
        <v>1738</v>
      </c>
      <c r="N523" s="405">
        <v>15760</v>
      </c>
      <c r="O523" s="62">
        <v>1</v>
      </c>
      <c r="P523" s="40"/>
      <c r="Q523" s="15"/>
      <c r="R523" s="95"/>
      <c r="S523" s="96"/>
      <c r="T523" s="29"/>
      <c r="U523" s="402"/>
      <c r="V523" s="402"/>
      <c r="W523" s="34">
        <v>1512</v>
      </c>
      <c r="X523" s="34">
        <v>15</v>
      </c>
      <c r="Y523" s="208"/>
      <c r="Z523" s="208"/>
      <c r="AA523" s="96" t="s">
        <v>1037</v>
      </c>
      <c r="AB523" s="239">
        <v>31</v>
      </c>
      <c r="AC523" s="731">
        <v>3600000</v>
      </c>
      <c r="AD523" s="731">
        <v>3600000</v>
      </c>
      <c r="AE523" s="96">
        <v>318</v>
      </c>
      <c r="AF523" s="96">
        <v>312</v>
      </c>
      <c r="AG523" s="63"/>
      <c r="AH523" s="97" t="s">
        <v>203</v>
      </c>
      <c r="AI523" s="97" t="s">
        <v>751</v>
      </c>
      <c r="AJ523" s="97"/>
      <c r="AK523" s="16"/>
      <c r="AL523" s="407"/>
    </row>
    <row r="524" spans="1:38" s="404" customFormat="1" ht="25.5" customHeight="1">
      <c r="A524" s="535" t="s">
        <v>651</v>
      </c>
      <c r="B524" s="37" t="s">
        <v>3304</v>
      </c>
      <c r="C524" s="92" t="s">
        <v>3929</v>
      </c>
      <c r="D524" s="26" t="s">
        <v>1742</v>
      </c>
      <c r="E524" s="96">
        <v>400000</v>
      </c>
      <c r="F524" s="529">
        <v>42</v>
      </c>
      <c r="G524" s="30" t="s">
        <v>1740</v>
      </c>
      <c r="H524" s="29">
        <v>38790</v>
      </c>
      <c r="I524" s="30">
        <v>472043000455</v>
      </c>
      <c r="J524" s="30"/>
      <c r="K524" s="39">
        <v>39730</v>
      </c>
      <c r="L524" s="40"/>
      <c r="M524" s="95" t="s">
        <v>1741</v>
      </c>
      <c r="N524" s="405">
        <v>6969</v>
      </c>
      <c r="O524" s="62">
        <v>1</v>
      </c>
      <c r="P524" s="40"/>
      <c r="Q524" s="15"/>
      <c r="R524" s="95"/>
      <c r="S524" s="96"/>
      <c r="T524" s="29" t="s">
        <v>2338</v>
      </c>
      <c r="U524" s="402"/>
      <c r="V524" s="402">
        <v>3</v>
      </c>
      <c r="W524" s="34">
        <v>2599</v>
      </c>
      <c r="X524" s="34">
        <v>25</v>
      </c>
      <c r="Y524" s="208"/>
      <c r="Z524" s="208"/>
      <c r="AA524" s="96" t="s">
        <v>1024</v>
      </c>
      <c r="AB524" s="236">
        <v>5</v>
      </c>
      <c r="AC524" s="731">
        <v>1200000</v>
      </c>
      <c r="AD524" s="731">
        <v>1200000</v>
      </c>
      <c r="AE524" s="96">
        <v>49</v>
      </c>
      <c r="AF524" s="96">
        <v>46</v>
      </c>
      <c r="AG524" s="63"/>
      <c r="AH524" s="97" t="s">
        <v>811</v>
      </c>
      <c r="AI524" s="97" t="s">
        <v>720</v>
      </c>
      <c r="AJ524" s="97"/>
      <c r="AK524" s="16"/>
      <c r="AL524" s="407"/>
    </row>
    <row r="525" spans="1:38" s="404" customFormat="1" ht="25.5" customHeight="1">
      <c r="A525" s="535" t="s">
        <v>651</v>
      </c>
      <c r="B525" s="37" t="s">
        <v>3305</v>
      </c>
      <c r="C525" s="92" t="s">
        <v>3929</v>
      </c>
      <c r="D525" s="26" t="s">
        <v>1745</v>
      </c>
      <c r="E525" s="96">
        <v>300000</v>
      </c>
      <c r="F525" s="529">
        <v>43</v>
      </c>
      <c r="G525" s="30" t="s">
        <v>1743</v>
      </c>
      <c r="H525" s="29">
        <v>38796</v>
      </c>
      <c r="I525" s="30">
        <v>472023000557</v>
      </c>
      <c r="J525" s="30">
        <v>1058215346</v>
      </c>
      <c r="K525" s="39">
        <v>43455</v>
      </c>
      <c r="L525" s="40">
        <v>6</v>
      </c>
      <c r="M525" s="95" t="s">
        <v>1744</v>
      </c>
      <c r="N525" s="405">
        <v>5383</v>
      </c>
      <c r="O525" s="62">
        <v>1</v>
      </c>
      <c r="P525" s="40"/>
      <c r="Q525" s="15"/>
      <c r="R525" s="95"/>
      <c r="S525" s="96"/>
      <c r="T525" s="29" t="s">
        <v>2370</v>
      </c>
      <c r="U525" s="402"/>
      <c r="V525" s="402">
        <v>3</v>
      </c>
      <c r="W525" s="34">
        <v>2212</v>
      </c>
      <c r="X525" s="34">
        <v>22</v>
      </c>
      <c r="Y525" s="208"/>
      <c r="Z525" s="208"/>
      <c r="AA525" s="96" t="s">
        <v>1024</v>
      </c>
      <c r="AB525" s="236">
        <v>5</v>
      </c>
      <c r="AC525" s="731">
        <v>1000000</v>
      </c>
      <c r="AD525" s="731">
        <v>1000000</v>
      </c>
      <c r="AE525" s="96">
        <v>28</v>
      </c>
      <c r="AF525" s="96">
        <v>27</v>
      </c>
      <c r="AG525" s="63"/>
      <c r="AH525" s="97" t="s">
        <v>4508</v>
      </c>
      <c r="AI525" s="97" t="s">
        <v>81</v>
      </c>
      <c r="AJ525" s="97"/>
      <c r="AK525" s="16"/>
      <c r="AL525" s="407"/>
    </row>
    <row r="526" spans="1:38" s="404" customFormat="1" ht="25.5" customHeight="1">
      <c r="A526" s="535" t="s">
        <v>651</v>
      </c>
      <c r="B526" s="37" t="s">
        <v>3306</v>
      </c>
      <c r="C526" s="92" t="s">
        <v>3929</v>
      </c>
      <c r="D526" s="26" t="s">
        <v>1747</v>
      </c>
      <c r="E526" s="96">
        <v>2000000</v>
      </c>
      <c r="F526" s="529">
        <v>44</v>
      </c>
      <c r="G526" s="30">
        <v>473042000003</v>
      </c>
      <c r="H526" s="29">
        <v>38944</v>
      </c>
      <c r="I526" s="29"/>
      <c r="J526" s="30"/>
      <c r="K526" s="39">
        <v>42177</v>
      </c>
      <c r="L526" s="40"/>
      <c r="M526" s="95" t="s">
        <v>1746</v>
      </c>
      <c r="N526" s="405">
        <v>10030</v>
      </c>
      <c r="O526" s="62">
        <v>1</v>
      </c>
      <c r="P526" s="40"/>
      <c r="Q526" s="15"/>
      <c r="R526" s="95"/>
      <c r="S526" s="96"/>
      <c r="T526" s="29" t="s">
        <v>2336</v>
      </c>
      <c r="U526" s="402"/>
      <c r="V526" s="402">
        <v>3</v>
      </c>
      <c r="W526" s="34">
        <v>2220</v>
      </c>
      <c r="X526" s="34">
        <v>22</v>
      </c>
      <c r="Y526" s="208"/>
      <c r="Z526" s="208"/>
      <c r="AA526" s="96" t="s">
        <v>1063</v>
      </c>
      <c r="AB526" s="236">
        <v>6</v>
      </c>
      <c r="AC526" s="731">
        <v>3000000</v>
      </c>
      <c r="AD526" s="731">
        <v>3000000</v>
      </c>
      <c r="AE526" s="96">
        <v>36</v>
      </c>
      <c r="AF526" s="96">
        <v>35</v>
      </c>
      <c r="AG526" s="63">
        <v>1</v>
      </c>
      <c r="AH526" s="97" t="s">
        <v>898</v>
      </c>
      <c r="AI526" s="97" t="s">
        <v>899</v>
      </c>
      <c r="AJ526" s="97"/>
      <c r="AK526" s="16"/>
      <c r="AL526" s="407"/>
    </row>
    <row r="527" spans="1:38" s="404" customFormat="1" ht="25.5" customHeight="1">
      <c r="A527" s="535" t="s">
        <v>651</v>
      </c>
      <c r="B527" s="37" t="s">
        <v>7494</v>
      </c>
      <c r="C527" s="92" t="s">
        <v>3929</v>
      </c>
      <c r="D527" s="26" t="s">
        <v>1748</v>
      </c>
      <c r="E527" s="96">
        <v>2000000</v>
      </c>
      <c r="F527" s="529">
        <v>45</v>
      </c>
      <c r="G527" s="30">
        <v>472043000140</v>
      </c>
      <c r="H527" s="29">
        <v>39224</v>
      </c>
      <c r="I527" s="29"/>
      <c r="J527" s="30">
        <v>1068155287</v>
      </c>
      <c r="K527" s="39">
        <v>43391</v>
      </c>
      <c r="L527" s="40">
        <v>5</v>
      </c>
      <c r="M527" s="95" t="s">
        <v>7985</v>
      </c>
      <c r="N527" s="405">
        <v>28866</v>
      </c>
      <c r="O527" s="62">
        <v>1</v>
      </c>
      <c r="P527" s="40"/>
      <c r="Q527" s="15"/>
      <c r="R527" s="95"/>
      <c r="S527" s="96"/>
      <c r="T527" s="29" t="s">
        <v>2261</v>
      </c>
      <c r="U527" s="402"/>
      <c r="V527" s="402"/>
      <c r="W527" s="34">
        <v>2599</v>
      </c>
      <c r="X527" s="34">
        <v>25</v>
      </c>
      <c r="Y527" s="208" t="s">
        <v>6371</v>
      </c>
      <c r="Z527" s="208"/>
      <c r="AA527" s="96" t="s">
        <v>1063</v>
      </c>
      <c r="AB527" s="236">
        <v>6</v>
      </c>
      <c r="AC527" s="731">
        <v>10000000</v>
      </c>
      <c r="AD527" s="731">
        <v>10000000</v>
      </c>
      <c r="AE527" s="96">
        <v>799</v>
      </c>
      <c r="AF527" s="96">
        <v>791</v>
      </c>
      <c r="AG527" s="63">
        <v>1</v>
      </c>
      <c r="AH527" s="97" t="s">
        <v>938</v>
      </c>
      <c r="AI527" s="97" t="s">
        <v>279</v>
      </c>
      <c r="AJ527" s="97"/>
      <c r="AK527" s="16"/>
      <c r="AL527" s="407"/>
    </row>
    <row r="528" spans="1:38" s="404" customFormat="1" ht="25.5" customHeight="1">
      <c r="A528" s="535" t="s">
        <v>651</v>
      </c>
      <c r="B528" s="37" t="s">
        <v>3307</v>
      </c>
      <c r="C528" s="92" t="s">
        <v>3929</v>
      </c>
      <c r="D528" s="26" t="s">
        <v>6502</v>
      </c>
      <c r="E528" s="96">
        <v>300000</v>
      </c>
      <c r="F528" s="529">
        <v>46</v>
      </c>
      <c r="G528" s="30">
        <v>472043000158</v>
      </c>
      <c r="H528" s="29">
        <v>39241</v>
      </c>
      <c r="I528" s="29"/>
      <c r="J528" s="30">
        <v>2112752651</v>
      </c>
      <c r="K528" s="39" t="s">
        <v>6355</v>
      </c>
      <c r="L528" s="40">
        <v>3</v>
      </c>
      <c r="M528" s="95" t="s">
        <v>1749</v>
      </c>
      <c r="N528" s="405">
        <v>17658</v>
      </c>
      <c r="O528" s="62">
        <v>1</v>
      </c>
      <c r="P528" s="40"/>
      <c r="Q528" s="15"/>
      <c r="R528" s="95"/>
      <c r="S528" s="96"/>
      <c r="T528" s="29" t="s">
        <v>2371</v>
      </c>
      <c r="U528" s="402">
        <v>1</v>
      </c>
      <c r="V528" s="402">
        <v>3</v>
      </c>
      <c r="W528" s="34">
        <v>2591</v>
      </c>
      <c r="X528" s="34">
        <v>25</v>
      </c>
      <c r="Y528" s="208"/>
      <c r="Z528" s="208"/>
      <c r="AA528" s="96" t="s">
        <v>1024</v>
      </c>
      <c r="AB528" s="236">
        <v>5</v>
      </c>
      <c r="AC528" s="731">
        <v>1000000</v>
      </c>
      <c r="AD528" s="731">
        <v>1000000</v>
      </c>
      <c r="AE528" s="96">
        <v>50</v>
      </c>
      <c r="AF528" s="96">
        <v>45</v>
      </c>
      <c r="AG528" s="63">
        <v>1</v>
      </c>
      <c r="AH528" s="97" t="s">
        <v>4504</v>
      </c>
      <c r="AI528" s="97" t="s">
        <v>4505</v>
      </c>
      <c r="AJ528" s="97"/>
      <c r="AK528" s="16" t="s">
        <v>4371</v>
      </c>
      <c r="AL528" s="407"/>
    </row>
    <row r="529" spans="1:38" s="404" customFormat="1" ht="25.5" customHeight="1">
      <c r="A529" s="535" t="s">
        <v>651</v>
      </c>
      <c r="B529" s="37" t="s">
        <v>3602</v>
      </c>
      <c r="C529" s="92" t="s">
        <v>3929</v>
      </c>
      <c r="D529" s="26" t="s">
        <v>6503</v>
      </c>
      <c r="E529" s="96">
        <v>1993769</v>
      </c>
      <c r="F529" s="529">
        <v>47</v>
      </c>
      <c r="G529" s="30">
        <v>472045000280</v>
      </c>
      <c r="H529" s="29">
        <v>39385</v>
      </c>
      <c r="I529" s="30">
        <v>472023000280</v>
      </c>
      <c r="J529" s="30">
        <v>2118730844</v>
      </c>
      <c r="K529" s="39">
        <v>42741</v>
      </c>
      <c r="L529" s="40">
        <v>8</v>
      </c>
      <c r="M529" s="95" t="s">
        <v>6125</v>
      </c>
      <c r="N529" s="405">
        <v>17096</v>
      </c>
      <c r="O529" s="62">
        <v>1</v>
      </c>
      <c r="P529" s="40"/>
      <c r="Q529" s="15"/>
      <c r="R529" s="95"/>
      <c r="S529" s="96"/>
      <c r="T529" s="29" t="s">
        <v>2372</v>
      </c>
      <c r="U529" s="402"/>
      <c r="V529" s="402"/>
      <c r="W529" s="34">
        <v>2511</v>
      </c>
      <c r="X529" s="34">
        <v>25</v>
      </c>
      <c r="Y529" s="208" t="s">
        <v>4845</v>
      </c>
      <c r="Z529" s="208"/>
      <c r="AA529" s="96" t="s">
        <v>6122</v>
      </c>
      <c r="AB529" s="236">
        <v>41</v>
      </c>
      <c r="AC529" s="731">
        <v>4500000</v>
      </c>
      <c r="AD529" s="731">
        <v>4500000</v>
      </c>
      <c r="AE529" s="96">
        <v>272</v>
      </c>
      <c r="AF529" s="96">
        <v>260</v>
      </c>
      <c r="AG529" s="63">
        <v>1</v>
      </c>
      <c r="AH529" s="97" t="s">
        <v>5509</v>
      </c>
      <c r="AI529" s="97"/>
      <c r="AJ529" s="97"/>
      <c r="AK529" s="16"/>
      <c r="AL529" s="407"/>
    </row>
    <row r="530" spans="1:38" s="404" customFormat="1" ht="25.5" customHeight="1">
      <c r="A530" s="535" t="s">
        <v>651</v>
      </c>
      <c r="B530" s="37" t="s">
        <v>3308</v>
      </c>
      <c r="C530" s="92" t="s">
        <v>3929</v>
      </c>
      <c r="D530" s="266" t="s">
        <v>8634</v>
      </c>
      <c r="E530" s="96">
        <v>568000</v>
      </c>
      <c r="F530" s="529">
        <v>48</v>
      </c>
      <c r="G530" s="30">
        <v>472023000424</v>
      </c>
      <c r="H530" s="29">
        <v>39539</v>
      </c>
      <c r="I530" s="29"/>
      <c r="J530" s="30">
        <v>7640825000</v>
      </c>
      <c r="K530" s="39">
        <v>43629</v>
      </c>
      <c r="L530" s="40">
        <v>10</v>
      </c>
      <c r="M530" s="95" t="s">
        <v>1750</v>
      </c>
      <c r="N530" s="405">
        <v>10000</v>
      </c>
      <c r="O530" s="62">
        <v>1</v>
      </c>
      <c r="P530" s="40">
        <v>2</v>
      </c>
      <c r="Q530" s="15"/>
      <c r="R530" s="95"/>
      <c r="S530" s="96"/>
      <c r="T530" s="29" t="s">
        <v>2373</v>
      </c>
      <c r="U530" s="402">
        <v>1</v>
      </c>
      <c r="V530" s="402">
        <v>3</v>
      </c>
      <c r="W530" s="34">
        <v>1329</v>
      </c>
      <c r="X530" s="34">
        <v>13</v>
      </c>
      <c r="Y530" s="208" t="s">
        <v>6223</v>
      </c>
      <c r="Z530" s="208"/>
      <c r="AA530" s="96" t="s">
        <v>1063</v>
      </c>
      <c r="AB530" s="236">
        <v>6</v>
      </c>
      <c r="AC530" s="731">
        <v>1086800</v>
      </c>
      <c r="AD530" s="731">
        <v>700000</v>
      </c>
      <c r="AE530" s="96">
        <v>1035</v>
      </c>
      <c r="AF530" s="96">
        <v>1030</v>
      </c>
      <c r="AG530" s="63">
        <v>1</v>
      </c>
      <c r="AH530" s="97" t="s">
        <v>7753</v>
      </c>
      <c r="AI530" s="97" t="s">
        <v>876</v>
      </c>
      <c r="AJ530" s="97"/>
      <c r="AK530" s="16"/>
      <c r="AL530" s="407"/>
    </row>
    <row r="531" spans="1:38" s="404" customFormat="1" ht="25.5" customHeight="1">
      <c r="A531" s="535" t="s">
        <v>651</v>
      </c>
      <c r="B531" s="37">
        <v>3600999244</v>
      </c>
      <c r="C531" s="92" t="s">
        <v>3929</v>
      </c>
      <c r="D531" s="26" t="s">
        <v>6727</v>
      </c>
      <c r="E531" s="96">
        <v>5000000</v>
      </c>
      <c r="F531" s="529">
        <v>49</v>
      </c>
      <c r="G531" s="30">
        <v>472043000454</v>
      </c>
      <c r="H531" s="29">
        <v>39570</v>
      </c>
      <c r="I531" s="29"/>
      <c r="J531" s="30">
        <v>3235673242</v>
      </c>
      <c r="K531" s="39">
        <v>43038</v>
      </c>
      <c r="L531" s="40">
        <v>8</v>
      </c>
      <c r="M531" s="95" t="s">
        <v>1751</v>
      </c>
      <c r="N531" s="405">
        <v>69479</v>
      </c>
      <c r="O531" s="62">
        <v>1</v>
      </c>
      <c r="P531" s="40"/>
      <c r="Q531" s="15"/>
      <c r="R531" s="95"/>
      <c r="S531" s="96"/>
      <c r="T531" s="29"/>
      <c r="U531" s="402"/>
      <c r="V531" s="402"/>
      <c r="W531" s="34">
        <v>1520</v>
      </c>
      <c r="X531" s="34">
        <v>15</v>
      </c>
      <c r="Y531" s="208" t="s">
        <v>6929</v>
      </c>
      <c r="Z531" s="208"/>
      <c r="AA531" s="96" t="s">
        <v>1063</v>
      </c>
      <c r="AB531" s="236">
        <v>6</v>
      </c>
      <c r="AC531" s="731">
        <v>10000000</v>
      </c>
      <c r="AD531" s="731">
        <v>9384951</v>
      </c>
      <c r="AE531" s="96">
        <v>4322</v>
      </c>
      <c r="AF531" s="96">
        <v>4300</v>
      </c>
      <c r="AG531" s="63">
        <v>1</v>
      </c>
      <c r="AH531" s="97" t="s">
        <v>881</v>
      </c>
      <c r="AI531" s="97" t="s">
        <v>882</v>
      </c>
      <c r="AJ531" s="97"/>
      <c r="AK531" s="16"/>
      <c r="AL531" s="407"/>
    </row>
    <row r="532" spans="1:38" s="404" customFormat="1" ht="25.5" customHeight="1">
      <c r="A532" s="535" t="s">
        <v>651</v>
      </c>
      <c r="B532" s="37" t="s">
        <v>3309</v>
      </c>
      <c r="C532" s="92" t="s">
        <v>3929</v>
      </c>
      <c r="D532" s="26" t="s">
        <v>6504</v>
      </c>
      <c r="E532" s="96">
        <v>220000</v>
      </c>
      <c r="F532" s="529">
        <v>50</v>
      </c>
      <c r="G532" s="30">
        <v>472023000512</v>
      </c>
      <c r="H532" s="29">
        <v>39616</v>
      </c>
      <c r="I532" s="29"/>
      <c r="J532" s="30">
        <v>3228042704</v>
      </c>
      <c r="K532" s="39">
        <v>43138</v>
      </c>
      <c r="L532" s="40">
        <v>7</v>
      </c>
      <c r="M532" s="95" t="s">
        <v>1752</v>
      </c>
      <c r="N532" s="405">
        <v>15000</v>
      </c>
      <c r="O532" s="62">
        <v>1</v>
      </c>
      <c r="P532" s="40"/>
      <c r="Q532" s="15"/>
      <c r="R532" s="95"/>
      <c r="S532" s="96"/>
      <c r="T532" s="29"/>
      <c r="U532" s="402">
        <v>1</v>
      </c>
      <c r="V532" s="402">
        <v>3</v>
      </c>
      <c r="W532" s="34">
        <v>1702</v>
      </c>
      <c r="X532" s="34">
        <v>17</v>
      </c>
      <c r="Y532" s="208"/>
      <c r="Z532" s="208"/>
      <c r="AA532" s="96" t="s">
        <v>1063</v>
      </c>
      <c r="AB532" s="236">
        <v>6</v>
      </c>
      <c r="AC532" s="731">
        <v>2000000</v>
      </c>
      <c r="AD532" s="731">
        <v>2000000</v>
      </c>
      <c r="AE532" s="96">
        <v>1985</v>
      </c>
      <c r="AF532" s="96">
        <v>1978</v>
      </c>
      <c r="AG532" s="63"/>
      <c r="AH532" s="97" t="s">
        <v>5577</v>
      </c>
      <c r="AI532" s="97" t="s">
        <v>1011</v>
      </c>
      <c r="AJ532" s="97"/>
      <c r="AK532" s="16"/>
      <c r="AL532" s="407"/>
    </row>
    <row r="533" spans="1:38" s="404" customFormat="1" ht="25.5" customHeight="1">
      <c r="A533" s="535" t="s">
        <v>651</v>
      </c>
      <c r="B533" s="37">
        <v>3602363567</v>
      </c>
      <c r="C533" s="92" t="s">
        <v>3929</v>
      </c>
      <c r="D533" s="26" t="s">
        <v>3792</v>
      </c>
      <c r="E533" s="96">
        <v>1200000</v>
      </c>
      <c r="F533" s="529">
        <v>51</v>
      </c>
      <c r="G533" s="30">
        <v>472043000831</v>
      </c>
      <c r="H533" s="29">
        <v>40393</v>
      </c>
      <c r="I533" s="30">
        <v>472023000831</v>
      </c>
      <c r="J533" s="30">
        <v>4378268104</v>
      </c>
      <c r="K533" s="39">
        <v>42906</v>
      </c>
      <c r="L533" s="40">
        <v>4</v>
      </c>
      <c r="M533" s="95" t="s">
        <v>4268</v>
      </c>
      <c r="N533" s="405">
        <v>6206</v>
      </c>
      <c r="O533" s="62">
        <v>1</v>
      </c>
      <c r="P533" s="40"/>
      <c r="Q533" s="15"/>
      <c r="R533" s="95"/>
      <c r="S533" s="96"/>
      <c r="T533" s="29"/>
      <c r="U533" s="402"/>
      <c r="V533" s="402"/>
      <c r="W533" s="34">
        <v>1311</v>
      </c>
      <c r="X533" s="34">
        <v>13</v>
      </c>
      <c r="Y533" s="208" t="s">
        <v>6505</v>
      </c>
      <c r="Z533" s="208"/>
      <c r="AA533" s="96" t="s">
        <v>1024</v>
      </c>
      <c r="AB533" s="236">
        <v>5</v>
      </c>
      <c r="AC533" s="731">
        <v>3000000</v>
      </c>
      <c r="AD533" s="731">
        <v>3000000</v>
      </c>
      <c r="AE533" s="96">
        <v>31</v>
      </c>
      <c r="AF533" s="96">
        <v>27</v>
      </c>
      <c r="AG533" s="63"/>
      <c r="AH533" s="97" t="s">
        <v>6825</v>
      </c>
      <c r="AI533" s="97"/>
      <c r="AJ533" s="719" t="s">
        <v>6826</v>
      </c>
      <c r="AK533" s="16"/>
      <c r="AL533" s="407"/>
    </row>
    <row r="534" spans="1:38" s="404" customFormat="1" ht="25.5" customHeight="1">
      <c r="A534" s="535" t="s">
        <v>651</v>
      </c>
      <c r="B534" s="37" t="s">
        <v>3550</v>
      </c>
      <c r="C534" s="92" t="s">
        <v>3929</v>
      </c>
      <c r="D534" s="266" t="s">
        <v>8724</v>
      </c>
      <c r="E534" s="96">
        <v>1310000</v>
      </c>
      <c r="F534" s="529">
        <v>52</v>
      </c>
      <c r="G534" s="30">
        <v>472023000906</v>
      </c>
      <c r="H534" s="29" t="s">
        <v>2753</v>
      </c>
      <c r="I534" s="29"/>
      <c r="J534" s="30">
        <v>4351707288</v>
      </c>
      <c r="K534" s="39">
        <v>43647</v>
      </c>
      <c r="L534" s="40">
        <v>6</v>
      </c>
      <c r="M534" s="95" t="s">
        <v>2754</v>
      </c>
      <c r="N534" s="405">
        <v>21761</v>
      </c>
      <c r="O534" s="62">
        <v>1</v>
      </c>
      <c r="P534" s="40"/>
      <c r="Q534" s="15"/>
      <c r="R534" s="95"/>
      <c r="S534" s="96"/>
      <c r="T534" s="29"/>
      <c r="U534" s="402"/>
      <c r="V534" s="402">
        <v>3</v>
      </c>
      <c r="W534" s="34">
        <v>2395</v>
      </c>
      <c r="X534" s="34">
        <v>23</v>
      </c>
      <c r="Y534" s="208"/>
      <c r="Z534" s="208"/>
      <c r="AA534" s="96" t="s">
        <v>2755</v>
      </c>
      <c r="AB534" s="236">
        <v>10</v>
      </c>
      <c r="AC534" s="731">
        <v>2000000</v>
      </c>
      <c r="AD534" s="731">
        <v>1719000</v>
      </c>
      <c r="AE534" s="96">
        <v>42</v>
      </c>
      <c r="AF534" s="96">
        <v>42</v>
      </c>
      <c r="AG534" s="63">
        <v>1</v>
      </c>
      <c r="AH534" s="97" t="s">
        <v>4340</v>
      </c>
      <c r="AI534" s="97"/>
      <c r="AJ534" s="438" t="s">
        <v>5894</v>
      </c>
      <c r="AK534" s="16"/>
      <c r="AL534" s="407"/>
    </row>
    <row r="535" spans="1:38" s="404" customFormat="1" ht="25.5" customHeight="1">
      <c r="A535" s="535" t="s">
        <v>651</v>
      </c>
      <c r="B535" s="37" t="s">
        <v>3310</v>
      </c>
      <c r="C535" s="92" t="s">
        <v>3929</v>
      </c>
      <c r="D535" s="26" t="s">
        <v>6506</v>
      </c>
      <c r="E535" s="96">
        <v>4171000</v>
      </c>
      <c r="F535" s="529">
        <v>53</v>
      </c>
      <c r="G535" s="30">
        <v>472043000933</v>
      </c>
      <c r="H535" s="29">
        <v>41004</v>
      </c>
      <c r="I535" s="30">
        <v>472043000933</v>
      </c>
      <c r="J535" s="30">
        <v>5412777082</v>
      </c>
      <c r="K535" s="39">
        <v>43427</v>
      </c>
      <c r="L535" s="40">
        <v>10</v>
      </c>
      <c r="M535" s="95" t="s">
        <v>2883</v>
      </c>
      <c r="N535" s="405">
        <v>21706</v>
      </c>
      <c r="O535" s="62">
        <v>1</v>
      </c>
      <c r="P535" s="40"/>
      <c r="Q535" s="15"/>
      <c r="R535" s="95"/>
      <c r="S535" s="96"/>
      <c r="T535" s="29"/>
      <c r="U535" s="402"/>
      <c r="V535" s="402"/>
      <c r="W535" s="34">
        <v>5210</v>
      </c>
      <c r="X535" s="34">
        <v>52</v>
      </c>
      <c r="Y535" s="208"/>
      <c r="Z535" s="208"/>
      <c r="AA535" s="96" t="s">
        <v>2461</v>
      </c>
      <c r="AB535" s="236">
        <v>6</v>
      </c>
      <c r="AC535" s="731">
        <v>6000000.1500000004</v>
      </c>
      <c r="AD535" s="731">
        <v>3050000</v>
      </c>
      <c r="AE535" s="96">
        <v>53</v>
      </c>
      <c r="AF535" s="96">
        <v>52</v>
      </c>
      <c r="AG535" s="63"/>
      <c r="AH535" s="97" t="s">
        <v>2960</v>
      </c>
      <c r="AI535" s="97"/>
      <c r="AJ535" s="97"/>
      <c r="AK535" s="16"/>
      <c r="AL535" s="407"/>
    </row>
    <row r="536" spans="1:38" s="404" customFormat="1" ht="25.5" customHeight="1">
      <c r="A536" s="535" t="s">
        <v>651</v>
      </c>
      <c r="B536" s="119" t="s">
        <v>4191</v>
      </c>
      <c r="C536" s="92" t="s">
        <v>3929</v>
      </c>
      <c r="D536" s="26" t="s">
        <v>2882</v>
      </c>
      <c r="E536" s="96">
        <v>3100000</v>
      </c>
      <c r="F536" s="529">
        <v>54</v>
      </c>
      <c r="G536" s="30">
        <v>472043000942</v>
      </c>
      <c r="H536" s="29" t="s">
        <v>2880</v>
      </c>
      <c r="I536" s="29"/>
      <c r="J536" s="30">
        <v>3203604366</v>
      </c>
      <c r="K536" s="39">
        <v>43322</v>
      </c>
      <c r="L536" s="40">
        <v>4</v>
      </c>
      <c r="M536" s="95" t="s">
        <v>2881</v>
      </c>
      <c r="N536" s="405">
        <v>16500</v>
      </c>
      <c r="O536" s="62">
        <v>1</v>
      </c>
      <c r="P536" s="40"/>
      <c r="Q536" s="15"/>
      <c r="R536" s="95"/>
      <c r="S536" s="96"/>
      <c r="T536" s="29"/>
      <c r="U536" s="402"/>
      <c r="V536" s="402"/>
      <c r="W536" s="34">
        <v>1520</v>
      </c>
      <c r="X536" s="34">
        <v>15</v>
      </c>
      <c r="Y536" s="208"/>
      <c r="Z536" s="208"/>
      <c r="AA536" s="96" t="s">
        <v>2461</v>
      </c>
      <c r="AB536" s="236">
        <v>6</v>
      </c>
      <c r="AC536" s="731">
        <v>5700000</v>
      </c>
      <c r="AD536" s="731">
        <v>5450000</v>
      </c>
      <c r="AE536" s="96">
        <v>154</v>
      </c>
      <c r="AF536" s="96">
        <v>147</v>
      </c>
      <c r="AG536" s="63">
        <v>1</v>
      </c>
      <c r="AH536" s="97" t="s">
        <v>5778</v>
      </c>
      <c r="AI536" s="97" t="s">
        <v>2620</v>
      </c>
      <c r="AJ536" s="97"/>
      <c r="AK536" s="16"/>
      <c r="AL536" s="407"/>
    </row>
    <row r="537" spans="1:38" s="404" customFormat="1" ht="25.5" customHeight="1">
      <c r="A537" s="535" t="s">
        <v>651</v>
      </c>
      <c r="B537" s="119" t="s">
        <v>4227</v>
      </c>
      <c r="C537" s="92" t="s">
        <v>3929</v>
      </c>
      <c r="D537" s="26" t="s">
        <v>3712</v>
      </c>
      <c r="E537" s="96">
        <v>500000</v>
      </c>
      <c r="F537" s="529">
        <v>55</v>
      </c>
      <c r="G537" s="30">
        <v>472043001032</v>
      </c>
      <c r="H537" s="29" t="s">
        <v>3713</v>
      </c>
      <c r="I537" s="29"/>
      <c r="J537" s="30"/>
      <c r="K537" s="39">
        <v>42117</v>
      </c>
      <c r="L537" s="40"/>
      <c r="M537" s="95" t="s">
        <v>4723</v>
      </c>
      <c r="N537" s="405">
        <v>6000</v>
      </c>
      <c r="O537" s="62">
        <v>4</v>
      </c>
      <c r="P537" s="40"/>
      <c r="Q537" s="755" t="s">
        <v>7908</v>
      </c>
      <c r="R537" s="95"/>
      <c r="S537" s="96"/>
      <c r="T537" s="709" t="s">
        <v>4288</v>
      </c>
      <c r="U537" s="402"/>
      <c r="V537" s="402"/>
      <c r="W537" s="34">
        <v>2610</v>
      </c>
      <c r="X537" s="34">
        <v>26</v>
      </c>
      <c r="Y537" s="208"/>
      <c r="Z537" s="208"/>
      <c r="AA537" s="96" t="s">
        <v>2461</v>
      </c>
      <c r="AB537" s="236">
        <v>6</v>
      </c>
      <c r="AC537" s="731">
        <v>2000000</v>
      </c>
      <c r="AD537" s="731">
        <v>600000</v>
      </c>
      <c r="AE537" s="96">
        <v>33</v>
      </c>
      <c r="AF537" s="96">
        <v>31</v>
      </c>
      <c r="AG537" s="63"/>
      <c r="AH537" s="97" t="s">
        <v>6729</v>
      </c>
      <c r="AI537" s="97" t="s">
        <v>115</v>
      </c>
      <c r="AJ537" s="438" t="s">
        <v>5772</v>
      </c>
      <c r="AK537" s="16" t="s">
        <v>3977</v>
      </c>
      <c r="AL537" s="407"/>
    </row>
    <row r="538" spans="1:38" s="404" customFormat="1" ht="25.5" customHeight="1">
      <c r="A538" s="535" t="s">
        <v>651</v>
      </c>
      <c r="B538" s="439">
        <v>3603027631</v>
      </c>
      <c r="C538" s="92" t="s">
        <v>3929</v>
      </c>
      <c r="D538" s="440" t="s">
        <v>3692</v>
      </c>
      <c r="E538" s="96">
        <v>300000</v>
      </c>
      <c r="F538" s="529">
        <v>56</v>
      </c>
      <c r="G538" s="30">
        <v>472043000990</v>
      </c>
      <c r="H538" s="29">
        <v>41297</v>
      </c>
      <c r="I538" s="442"/>
      <c r="J538" s="441">
        <v>3265007545</v>
      </c>
      <c r="K538" s="39">
        <v>213</v>
      </c>
      <c r="L538" s="226">
        <v>4</v>
      </c>
      <c r="M538" s="227" t="s">
        <v>3982</v>
      </c>
      <c r="N538" s="405">
        <v>819</v>
      </c>
      <c r="O538" s="62">
        <v>1</v>
      </c>
      <c r="P538" s="226"/>
      <c r="Q538" s="86" t="s">
        <v>8408</v>
      </c>
      <c r="R538" s="227"/>
      <c r="S538" s="228"/>
      <c r="T538" s="29"/>
      <c r="U538" s="445"/>
      <c r="V538" s="445"/>
      <c r="W538" s="34">
        <v>1812</v>
      </c>
      <c r="X538" s="34">
        <v>18</v>
      </c>
      <c r="Y538" s="208"/>
      <c r="Z538" s="208"/>
      <c r="AA538" s="96" t="s">
        <v>1063</v>
      </c>
      <c r="AB538" s="236">
        <v>6</v>
      </c>
      <c r="AC538" s="731">
        <v>2000000</v>
      </c>
      <c r="AD538" s="731">
        <v>1243968.9355870262</v>
      </c>
      <c r="AE538" s="96">
        <v>69</v>
      </c>
      <c r="AF538" s="96">
        <v>66</v>
      </c>
      <c r="AG538" s="63"/>
      <c r="AH538" s="97" t="s">
        <v>4963</v>
      </c>
      <c r="AI538" s="97" t="s">
        <v>4964</v>
      </c>
      <c r="AJ538" s="97"/>
      <c r="AK538" s="675" t="s">
        <v>5107</v>
      </c>
      <c r="AL538" s="676"/>
    </row>
    <row r="539" spans="1:38" s="404" customFormat="1" ht="25.5" customHeight="1">
      <c r="A539" s="535" t="s">
        <v>651</v>
      </c>
      <c r="B539" s="119" t="s">
        <v>4219</v>
      </c>
      <c r="C539" s="92" t="s">
        <v>3929</v>
      </c>
      <c r="D539" s="26" t="s">
        <v>6986</v>
      </c>
      <c r="E539" s="96">
        <v>1500000</v>
      </c>
      <c r="F539" s="529">
        <v>57</v>
      </c>
      <c r="G539" s="30">
        <v>472043001072</v>
      </c>
      <c r="H539" s="29">
        <v>41626</v>
      </c>
      <c r="I539" s="29"/>
      <c r="J539" s="30">
        <v>4368664671</v>
      </c>
      <c r="K539" s="39">
        <v>43609</v>
      </c>
      <c r="L539" s="40">
        <v>5</v>
      </c>
      <c r="M539" s="95" t="s">
        <v>6171</v>
      </c>
      <c r="N539" s="405">
        <v>7954</v>
      </c>
      <c r="O539" s="62">
        <v>1</v>
      </c>
      <c r="P539" s="40"/>
      <c r="Q539" s="455" t="s">
        <v>6398</v>
      </c>
      <c r="R539" s="95"/>
      <c r="S539" s="96"/>
      <c r="T539" s="29" t="s">
        <v>4137</v>
      </c>
      <c r="U539" s="402"/>
      <c r="V539" s="402"/>
      <c r="W539" s="34">
        <v>1629</v>
      </c>
      <c r="X539" s="34">
        <v>16</v>
      </c>
      <c r="Y539" s="208" t="s">
        <v>8568</v>
      </c>
      <c r="Z539" s="208"/>
      <c r="AA539" s="96" t="s">
        <v>6122</v>
      </c>
      <c r="AB539" s="236">
        <v>41</v>
      </c>
      <c r="AC539" s="731">
        <v>2000000</v>
      </c>
      <c r="AD539" s="731">
        <v>1176000</v>
      </c>
      <c r="AE539" s="96">
        <v>150</v>
      </c>
      <c r="AF539" s="96">
        <v>147</v>
      </c>
      <c r="AG539" s="63"/>
      <c r="AH539" s="97" t="s">
        <v>4136</v>
      </c>
      <c r="AI539" s="97" t="s">
        <v>4220</v>
      </c>
      <c r="AJ539" s="97"/>
      <c r="AK539" s="16" t="s">
        <v>3978</v>
      </c>
      <c r="AL539" s="407"/>
    </row>
    <row r="540" spans="1:38" s="404" customFormat="1" ht="25.5" customHeight="1">
      <c r="A540" s="535" t="s">
        <v>651</v>
      </c>
      <c r="B540" s="37" t="s">
        <v>3592</v>
      </c>
      <c r="C540" s="92" t="s">
        <v>3929</v>
      </c>
      <c r="D540" s="26" t="s">
        <v>6507</v>
      </c>
      <c r="E540" s="96">
        <v>2400000</v>
      </c>
      <c r="F540" s="529">
        <v>58</v>
      </c>
      <c r="G540" s="28">
        <v>472043000915</v>
      </c>
      <c r="H540" s="29">
        <v>40912</v>
      </c>
      <c r="I540" s="29"/>
      <c r="J540" s="30">
        <v>6504281377</v>
      </c>
      <c r="K540" s="39">
        <v>43458</v>
      </c>
      <c r="L540" s="40">
        <v>5</v>
      </c>
      <c r="M540" s="95" t="s">
        <v>4264</v>
      </c>
      <c r="N540" s="405">
        <v>20001</v>
      </c>
      <c r="O540" s="62">
        <v>1</v>
      </c>
      <c r="P540" s="40"/>
      <c r="Q540" s="15"/>
      <c r="R540" s="95"/>
      <c r="S540" s="95"/>
      <c r="T540" s="29" t="s">
        <v>7700</v>
      </c>
      <c r="U540" s="508"/>
      <c r="V540" s="508"/>
      <c r="W540" s="531">
        <v>2599</v>
      </c>
      <c r="X540" s="531">
        <v>25</v>
      </c>
      <c r="Y540" s="532"/>
      <c r="Z540" s="208" t="s">
        <v>8175</v>
      </c>
      <c r="AA540" s="95" t="s">
        <v>2460</v>
      </c>
      <c r="AB540" s="236">
        <v>3</v>
      </c>
      <c r="AC540" s="731">
        <v>10000000</v>
      </c>
      <c r="AD540" s="731">
        <v>10000000</v>
      </c>
      <c r="AE540" s="96">
        <v>0</v>
      </c>
      <c r="AF540" s="96">
        <v>0</v>
      </c>
      <c r="AG540" s="63">
        <v>1</v>
      </c>
      <c r="AH540" s="97" t="s">
        <v>4992</v>
      </c>
      <c r="AI540" s="97" t="s">
        <v>2904</v>
      </c>
      <c r="AJ540" s="97"/>
      <c r="AK540" s="16"/>
      <c r="AL540" s="407"/>
    </row>
    <row r="541" spans="1:38" s="404" customFormat="1" ht="25.5" customHeight="1">
      <c r="A541" s="535" t="s">
        <v>651</v>
      </c>
      <c r="B541" s="37"/>
      <c r="C541" s="92" t="s">
        <v>3929</v>
      </c>
      <c r="D541" s="26" t="s">
        <v>6800</v>
      </c>
      <c r="E541" s="96"/>
      <c r="F541" s="529">
        <v>59</v>
      </c>
      <c r="G541" s="28">
        <v>47212001183</v>
      </c>
      <c r="H541" s="29" t="s">
        <v>4409</v>
      </c>
      <c r="I541" s="28"/>
      <c r="J541" s="28">
        <v>8751122712</v>
      </c>
      <c r="K541" s="29">
        <v>42986</v>
      </c>
      <c r="L541" s="40">
        <v>2</v>
      </c>
      <c r="M541" s="95" t="s">
        <v>6119</v>
      </c>
      <c r="N541" s="405">
        <v>36050</v>
      </c>
      <c r="O541" s="62">
        <v>1</v>
      </c>
      <c r="P541" s="40"/>
      <c r="Q541" s="15"/>
      <c r="R541" s="95" t="s">
        <v>4410</v>
      </c>
      <c r="S541" s="96" t="s">
        <v>4797</v>
      </c>
      <c r="T541" s="29">
        <v>42172</v>
      </c>
      <c r="U541" s="402"/>
      <c r="V541" s="402"/>
      <c r="W541" s="34">
        <v>1520</v>
      </c>
      <c r="X541" s="34">
        <v>15</v>
      </c>
      <c r="Y541" s="208"/>
      <c r="Z541" s="208"/>
      <c r="AA541" s="96" t="s">
        <v>2461</v>
      </c>
      <c r="AB541" s="236">
        <v>6</v>
      </c>
      <c r="AC541" s="731">
        <v>10000000</v>
      </c>
      <c r="AD541" s="731">
        <v>0</v>
      </c>
      <c r="AE541" s="96">
        <v>1132</v>
      </c>
      <c r="AF541" s="96">
        <v>1132</v>
      </c>
      <c r="AG541" s="63"/>
      <c r="AH541" s="97" t="s">
        <v>881</v>
      </c>
      <c r="AI541" s="97" t="s">
        <v>882</v>
      </c>
      <c r="AJ541" s="97"/>
      <c r="AK541" s="16"/>
      <c r="AL541" s="407"/>
    </row>
    <row r="542" spans="1:38" s="35" customFormat="1" ht="25.5" customHeight="1">
      <c r="A542" s="535" t="s">
        <v>651</v>
      </c>
      <c r="B542" s="37">
        <v>3603262307</v>
      </c>
      <c r="C542" s="92" t="s">
        <v>3864</v>
      </c>
      <c r="D542" s="26" t="s">
        <v>4450</v>
      </c>
      <c r="E542" s="118">
        <v>200000</v>
      </c>
      <c r="F542" s="529">
        <v>60</v>
      </c>
      <c r="G542" s="30">
        <v>472023001188</v>
      </c>
      <c r="H542" s="29">
        <v>42016</v>
      </c>
      <c r="I542" s="29"/>
      <c r="J542" s="30">
        <v>1070162248</v>
      </c>
      <c r="K542" s="39">
        <v>42978</v>
      </c>
      <c r="L542" s="40">
        <v>1</v>
      </c>
      <c r="M542" s="92" t="s">
        <v>4448</v>
      </c>
      <c r="N542" s="450">
        <v>1504</v>
      </c>
      <c r="O542" s="62">
        <v>1</v>
      </c>
      <c r="P542" s="40"/>
      <c r="Q542" s="755" t="s">
        <v>7909</v>
      </c>
      <c r="R542" s="95" t="s">
        <v>4449</v>
      </c>
      <c r="S542" s="96" t="s">
        <v>4455</v>
      </c>
      <c r="T542" s="29">
        <v>42466</v>
      </c>
      <c r="U542" s="33"/>
      <c r="V542" s="33"/>
      <c r="W542" s="34">
        <v>1324</v>
      </c>
      <c r="X542" s="34">
        <v>13</v>
      </c>
      <c r="Y542" s="208" t="s">
        <v>4453</v>
      </c>
      <c r="Z542" s="208" t="s">
        <v>4454</v>
      </c>
      <c r="AA542" s="95" t="s">
        <v>2459</v>
      </c>
      <c r="AB542" s="475">
        <v>5</v>
      </c>
      <c r="AC542" s="731">
        <v>300000</v>
      </c>
      <c r="AD542" s="731">
        <v>200000</v>
      </c>
      <c r="AE542" s="96">
        <v>70</v>
      </c>
      <c r="AF542" s="96">
        <v>68</v>
      </c>
      <c r="AG542" s="63"/>
      <c r="AK542" s="16" t="s">
        <v>7037</v>
      </c>
      <c r="AL542" s="407"/>
    </row>
    <row r="543" spans="1:38" s="404" customFormat="1" ht="25.5" customHeight="1">
      <c r="A543" s="535" t="s">
        <v>651</v>
      </c>
      <c r="B543" s="37">
        <v>3603263283</v>
      </c>
      <c r="C543" s="92" t="s">
        <v>3929</v>
      </c>
      <c r="D543" s="26" t="s">
        <v>4838</v>
      </c>
      <c r="E543" s="96">
        <v>500000</v>
      </c>
      <c r="F543" s="529">
        <v>61</v>
      </c>
      <c r="G543" s="30">
        <v>472023001192</v>
      </c>
      <c r="H543" s="29">
        <v>42030</v>
      </c>
      <c r="I543" s="29"/>
      <c r="J543" s="30"/>
      <c r="K543" s="39">
        <v>42185</v>
      </c>
      <c r="L543" s="40"/>
      <c r="M543" s="212" t="s">
        <v>4472</v>
      </c>
      <c r="N543" s="405">
        <v>2160</v>
      </c>
      <c r="O543" s="62">
        <v>4</v>
      </c>
      <c r="P543" s="40"/>
      <c r="Q543" s="15" t="s">
        <v>8101</v>
      </c>
      <c r="R543" s="95">
        <v>50</v>
      </c>
      <c r="S543" s="96" t="s">
        <v>4470</v>
      </c>
      <c r="T543" s="29" t="s">
        <v>4894</v>
      </c>
      <c r="U543" s="402"/>
      <c r="V543" s="402"/>
      <c r="W543" s="34">
        <v>2599</v>
      </c>
      <c r="X543" s="34">
        <v>25</v>
      </c>
      <c r="Y543" s="208" t="s">
        <v>4473</v>
      </c>
      <c r="Z543" s="208" t="s">
        <v>4474</v>
      </c>
      <c r="AA543" s="96" t="s">
        <v>2461</v>
      </c>
      <c r="AB543" s="236">
        <v>6</v>
      </c>
      <c r="AC543" s="731">
        <v>500000</v>
      </c>
      <c r="AD543" s="731">
        <v>500000</v>
      </c>
      <c r="AE543" s="96">
        <v>7</v>
      </c>
      <c r="AF543" s="96">
        <v>7</v>
      </c>
      <c r="AG543" s="63"/>
      <c r="AH543" s="97" t="s">
        <v>4891</v>
      </c>
      <c r="AI543" s="97" t="s">
        <v>5081</v>
      </c>
      <c r="AJ543" s="97"/>
      <c r="AK543" s="16"/>
      <c r="AL543" s="407"/>
    </row>
    <row r="544" spans="1:38" s="404" customFormat="1" ht="25.5" customHeight="1">
      <c r="A544" s="535" t="s">
        <v>651</v>
      </c>
      <c r="B544" s="119" t="s">
        <v>5282</v>
      </c>
      <c r="C544" s="92" t="s">
        <v>3929</v>
      </c>
      <c r="D544" s="26" t="s">
        <v>7986</v>
      </c>
      <c r="E544" s="96">
        <v>2028837</v>
      </c>
      <c r="F544" s="529">
        <v>62</v>
      </c>
      <c r="G544" s="30">
        <v>472023001245</v>
      </c>
      <c r="H544" s="29">
        <v>42171</v>
      </c>
      <c r="I544" s="29"/>
      <c r="J544" s="30">
        <v>9838252261</v>
      </c>
      <c r="K544" s="39">
        <v>43391</v>
      </c>
      <c r="L544" s="40">
        <v>4</v>
      </c>
      <c r="M544" s="212" t="s">
        <v>7661</v>
      </c>
      <c r="N544" s="405">
        <v>86591.2</v>
      </c>
      <c r="O544" s="62">
        <v>1</v>
      </c>
      <c r="P544" s="40"/>
      <c r="Q544" s="15"/>
      <c r="R544" s="95">
        <v>34</v>
      </c>
      <c r="S544" s="96" t="s">
        <v>4456</v>
      </c>
      <c r="T544" s="29" t="s">
        <v>5359</v>
      </c>
      <c r="U544" s="402"/>
      <c r="V544" s="402"/>
      <c r="W544" s="34">
        <v>2599</v>
      </c>
      <c r="X544" s="34">
        <v>25</v>
      </c>
      <c r="Y544" s="208" t="s">
        <v>4745</v>
      </c>
      <c r="Z544" s="208" t="s">
        <v>4746</v>
      </c>
      <c r="AA544" s="96" t="s">
        <v>2540</v>
      </c>
      <c r="AB544" s="236">
        <v>6</v>
      </c>
      <c r="AC544" s="731">
        <v>11000000</v>
      </c>
      <c r="AD544" s="731">
        <v>2028837</v>
      </c>
      <c r="AE544" s="96">
        <v>306</v>
      </c>
      <c r="AF544" s="96">
        <v>305</v>
      </c>
      <c r="AG544" s="63"/>
      <c r="AH544" s="97" t="s">
        <v>5215</v>
      </c>
      <c r="AI544" s="97"/>
      <c r="AJ544" s="97"/>
      <c r="AK544" s="16"/>
      <c r="AL544" s="407"/>
    </row>
    <row r="545" spans="1:38" s="404" customFormat="1" ht="25.5" customHeight="1">
      <c r="A545" s="535" t="s">
        <v>651</v>
      </c>
      <c r="B545" s="37">
        <v>3603309890</v>
      </c>
      <c r="C545" s="92" t="s">
        <v>3929</v>
      </c>
      <c r="D545" s="26" t="s">
        <v>6508</v>
      </c>
      <c r="E545" s="96">
        <v>5000000</v>
      </c>
      <c r="F545" s="529">
        <v>63</v>
      </c>
      <c r="G545" s="30">
        <v>6511565544</v>
      </c>
      <c r="H545" s="29">
        <v>42262</v>
      </c>
      <c r="I545" s="29"/>
      <c r="J545" s="30"/>
      <c r="K545" s="39">
        <v>43487</v>
      </c>
      <c r="L545" s="40">
        <v>7</v>
      </c>
      <c r="M545" s="212" t="s">
        <v>4896</v>
      </c>
      <c r="N545" s="405">
        <v>35417</v>
      </c>
      <c r="O545" s="62">
        <v>1</v>
      </c>
      <c r="P545" s="40">
        <v>2</v>
      </c>
      <c r="Q545" s="15"/>
      <c r="R545" s="95">
        <v>33</v>
      </c>
      <c r="S545" s="96" t="s">
        <v>4651</v>
      </c>
      <c r="T545" s="29">
        <v>42507</v>
      </c>
      <c r="U545" s="402"/>
      <c r="V545" s="402"/>
      <c r="W545" s="34">
        <v>2610</v>
      </c>
      <c r="X545" s="34">
        <v>26</v>
      </c>
      <c r="Y545" s="208" t="s">
        <v>4897</v>
      </c>
      <c r="Z545" s="208" t="s">
        <v>4898</v>
      </c>
      <c r="AA545" s="96" t="s">
        <v>2461</v>
      </c>
      <c r="AB545" s="236">
        <v>6</v>
      </c>
      <c r="AC545" s="731">
        <v>20000000</v>
      </c>
      <c r="AD545" s="731">
        <v>20000000</v>
      </c>
      <c r="AE545" s="96">
        <v>421</v>
      </c>
      <c r="AF545" s="96">
        <v>412</v>
      </c>
      <c r="AG545" s="63">
        <v>1</v>
      </c>
      <c r="AH545" s="97" t="s">
        <v>7744</v>
      </c>
      <c r="AI545" s="97" t="s">
        <v>5351</v>
      </c>
      <c r="AJ545" s="97"/>
      <c r="AK545" s="16"/>
      <c r="AL545" s="407"/>
    </row>
    <row r="546" spans="1:38" s="404" customFormat="1" ht="25.5" customHeight="1">
      <c r="A546" s="535" t="s">
        <v>651</v>
      </c>
      <c r="B546" s="37" t="s">
        <v>5490</v>
      </c>
      <c r="C546" s="92" t="s">
        <v>3929</v>
      </c>
      <c r="D546" s="26" t="s">
        <v>5202</v>
      </c>
      <c r="E546" s="96">
        <v>10000000</v>
      </c>
      <c r="F546" s="529">
        <v>64</v>
      </c>
      <c r="G546" s="30">
        <v>4361038577</v>
      </c>
      <c r="H546" s="29">
        <v>42419</v>
      </c>
      <c r="I546" s="29"/>
      <c r="J546" s="30"/>
      <c r="K546" s="39" t="s">
        <v>879</v>
      </c>
      <c r="L546" s="40"/>
      <c r="M546" s="212" t="s">
        <v>5204</v>
      </c>
      <c r="N546" s="405">
        <v>100758</v>
      </c>
      <c r="O546" s="62">
        <v>1</v>
      </c>
      <c r="P546" s="40"/>
      <c r="Q546" s="15"/>
      <c r="R546" s="95">
        <v>40</v>
      </c>
      <c r="S546" s="96" t="s">
        <v>5203</v>
      </c>
      <c r="T546" s="29"/>
      <c r="U546" s="402"/>
      <c r="V546" s="402"/>
      <c r="W546" s="34">
        <v>2599</v>
      </c>
      <c r="X546" s="34">
        <v>25</v>
      </c>
      <c r="Y546" s="208" t="s">
        <v>5205</v>
      </c>
      <c r="Z546" s="208" t="s">
        <v>5206</v>
      </c>
      <c r="AA546" s="96" t="s">
        <v>2459</v>
      </c>
      <c r="AB546" s="236">
        <v>5</v>
      </c>
      <c r="AC546" s="731">
        <v>10000000</v>
      </c>
      <c r="AD546" s="731">
        <v>0</v>
      </c>
      <c r="AE546" s="96"/>
      <c r="AF546" s="96"/>
      <c r="AG546" s="63"/>
      <c r="AH546" s="97"/>
      <c r="AI546" s="97"/>
      <c r="AJ546" s="97"/>
      <c r="AK546" s="16"/>
      <c r="AL546" s="407"/>
    </row>
    <row r="547" spans="1:38" s="404" customFormat="1" ht="25.5" customHeight="1">
      <c r="A547" s="63" t="s">
        <v>651</v>
      </c>
      <c r="B547" s="37">
        <v>3603416437</v>
      </c>
      <c r="C547" s="92" t="s">
        <v>3929</v>
      </c>
      <c r="D547" s="533" t="s">
        <v>7828</v>
      </c>
      <c r="E547" s="433">
        <v>20000000</v>
      </c>
      <c r="F547" s="529">
        <v>65</v>
      </c>
      <c r="G547" s="422">
        <v>9845767425</v>
      </c>
      <c r="H547" s="429">
        <v>42663</v>
      </c>
      <c r="I547" s="29"/>
      <c r="J547" s="422"/>
      <c r="K547" s="39">
        <v>43357</v>
      </c>
      <c r="L547" s="424">
        <v>4</v>
      </c>
      <c r="M547" s="420" t="s">
        <v>6932</v>
      </c>
      <c r="N547" s="405">
        <v>73599</v>
      </c>
      <c r="O547" s="62">
        <v>1</v>
      </c>
      <c r="P547" s="40">
        <v>2</v>
      </c>
      <c r="Q547" s="15" t="s">
        <v>7266</v>
      </c>
      <c r="R547" s="95" t="s">
        <v>5704</v>
      </c>
      <c r="S547" s="96" t="s">
        <v>5705</v>
      </c>
      <c r="T547" s="29">
        <v>42979</v>
      </c>
      <c r="U547" s="402"/>
      <c r="V547" s="402"/>
      <c r="W547" s="34">
        <v>1520</v>
      </c>
      <c r="X547" s="34">
        <v>15</v>
      </c>
      <c r="Y547" s="208" t="s">
        <v>5706</v>
      </c>
      <c r="Z547" s="208" t="s">
        <v>5707</v>
      </c>
      <c r="AA547" s="96" t="s">
        <v>2461</v>
      </c>
      <c r="AB547" s="239">
        <v>6</v>
      </c>
      <c r="AC547" s="731">
        <v>40000000</v>
      </c>
      <c r="AD547" s="731">
        <v>20000000</v>
      </c>
      <c r="AE547" s="96">
        <v>738</v>
      </c>
      <c r="AF547" s="96">
        <v>726</v>
      </c>
      <c r="AG547" s="63">
        <v>1</v>
      </c>
      <c r="AH547" s="97" t="s">
        <v>8093</v>
      </c>
      <c r="AI547" s="97"/>
      <c r="AJ547" s="97"/>
      <c r="AK547" s="16"/>
      <c r="AL547" s="407"/>
    </row>
    <row r="548" spans="1:38" s="404" customFormat="1" ht="25.5" customHeight="1">
      <c r="A548" s="63" t="s">
        <v>651</v>
      </c>
      <c r="B548" s="37"/>
      <c r="C548" s="92" t="s">
        <v>3929</v>
      </c>
      <c r="D548" s="533" t="s">
        <v>6163</v>
      </c>
      <c r="E548" s="433"/>
      <c r="F548" s="529">
        <v>66</v>
      </c>
      <c r="G548" s="422">
        <v>8752453340</v>
      </c>
      <c r="H548" s="429">
        <v>42423</v>
      </c>
      <c r="I548" s="29"/>
      <c r="J548" s="422"/>
      <c r="K548" s="39">
        <v>43297</v>
      </c>
      <c r="L548" s="424">
        <v>1</v>
      </c>
      <c r="M548" s="420" t="s">
        <v>7660</v>
      </c>
      <c r="N548" s="405">
        <v>86590</v>
      </c>
      <c r="O548" s="62">
        <v>2</v>
      </c>
      <c r="P548" s="40"/>
      <c r="Q548" s="15"/>
      <c r="R548" s="95" t="s">
        <v>6164</v>
      </c>
      <c r="S548" s="96" t="s">
        <v>8681</v>
      </c>
      <c r="T548" s="29"/>
      <c r="U548" s="402"/>
      <c r="V548" s="402"/>
      <c r="W548" s="34">
        <v>6810</v>
      </c>
      <c r="X548" s="34">
        <v>68</v>
      </c>
      <c r="Y548" s="208" t="s">
        <v>6165</v>
      </c>
      <c r="Z548" s="208" t="s">
        <v>6166</v>
      </c>
      <c r="AA548" s="96" t="s">
        <v>2461</v>
      </c>
      <c r="AB548" s="239">
        <v>6</v>
      </c>
      <c r="AC548" s="731">
        <v>2028837</v>
      </c>
      <c r="AD548" s="731">
        <v>0</v>
      </c>
      <c r="AE548" s="96"/>
      <c r="AF548" s="96"/>
      <c r="AG548" s="63"/>
      <c r="AH548" s="97" t="s">
        <v>6714</v>
      </c>
      <c r="AI548" s="97"/>
      <c r="AJ548" s="97"/>
      <c r="AK548" s="16"/>
      <c r="AL548" s="407"/>
    </row>
    <row r="549" spans="1:38" s="404" customFormat="1" ht="25.5" customHeight="1">
      <c r="A549" s="63" t="s">
        <v>651</v>
      </c>
      <c r="B549" s="37" t="s">
        <v>6957</v>
      </c>
      <c r="C549" s="92" t="s">
        <v>3929</v>
      </c>
      <c r="D549" s="533" t="s">
        <v>6718</v>
      </c>
      <c r="E549" s="433">
        <v>1500000</v>
      </c>
      <c r="F549" s="529">
        <v>67</v>
      </c>
      <c r="G549" s="422">
        <v>7600781187</v>
      </c>
      <c r="H549" s="429">
        <v>42951</v>
      </c>
      <c r="I549" s="29"/>
      <c r="J549" s="422"/>
      <c r="K549" s="39"/>
      <c r="L549" s="424"/>
      <c r="M549" s="420" t="s">
        <v>6719</v>
      </c>
      <c r="N549" s="405">
        <v>4250</v>
      </c>
      <c r="O549" s="62">
        <v>1</v>
      </c>
      <c r="P549" s="40"/>
      <c r="Q549" s="755" t="s">
        <v>7189</v>
      </c>
      <c r="R549" s="95">
        <v>50</v>
      </c>
      <c r="S549" s="96" t="s">
        <v>6302</v>
      </c>
      <c r="T549" s="29" t="s">
        <v>7207</v>
      </c>
      <c r="U549" s="402"/>
      <c r="V549" s="402"/>
      <c r="W549" s="34">
        <v>1520</v>
      </c>
      <c r="X549" s="34">
        <v>15</v>
      </c>
      <c r="Y549" s="208" t="s">
        <v>6720</v>
      </c>
      <c r="Z549" s="208" t="s">
        <v>6721</v>
      </c>
      <c r="AA549" s="96" t="s">
        <v>2461</v>
      </c>
      <c r="AB549" s="239">
        <v>6</v>
      </c>
      <c r="AC549" s="731">
        <v>1500000</v>
      </c>
      <c r="AD549" s="731">
        <v>653466.5</v>
      </c>
      <c r="AE549" s="96">
        <v>331</v>
      </c>
      <c r="AF549" s="96">
        <v>328</v>
      </c>
      <c r="AG549" s="63"/>
      <c r="AH549" s="97" t="s">
        <v>7208</v>
      </c>
      <c r="AI549" s="97" t="s">
        <v>7209</v>
      </c>
      <c r="AJ549" s="719" t="s">
        <v>7210</v>
      </c>
      <c r="AK549" s="16"/>
      <c r="AL549" s="407"/>
    </row>
    <row r="550" spans="1:38" s="404" customFormat="1" ht="25.5" customHeight="1">
      <c r="A550" s="63" t="s">
        <v>651</v>
      </c>
      <c r="B550" s="37"/>
      <c r="C550" s="92" t="s">
        <v>3929</v>
      </c>
      <c r="D550" s="533" t="s">
        <v>7188</v>
      </c>
      <c r="E550" s="433">
        <v>700000</v>
      </c>
      <c r="F550" s="529">
        <v>68</v>
      </c>
      <c r="G550" s="422">
        <v>9946362423</v>
      </c>
      <c r="H550" s="429">
        <v>43132</v>
      </c>
      <c r="I550" s="29"/>
      <c r="J550" s="422"/>
      <c r="K550" s="39">
        <v>43255</v>
      </c>
      <c r="L550" s="424"/>
      <c r="M550" s="420" t="s">
        <v>7557</v>
      </c>
      <c r="N550" s="405">
        <v>2088</v>
      </c>
      <c r="O550" s="62">
        <v>1</v>
      </c>
      <c r="P550" s="40"/>
      <c r="Q550" s="755" t="s">
        <v>7189</v>
      </c>
      <c r="R550" s="95">
        <v>50</v>
      </c>
      <c r="S550" s="536">
        <v>43282</v>
      </c>
      <c r="T550" s="29">
        <v>43418</v>
      </c>
      <c r="U550" s="402"/>
      <c r="V550" s="402"/>
      <c r="W550" s="34">
        <v>22209</v>
      </c>
      <c r="X550" s="34">
        <v>22</v>
      </c>
      <c r="Y550" s="208" t="s">
        <v>7190</v>
      </c>
      <c r="Z550" s="208" t="s">
        <v>7191</v>
      </c>
      <c r="AA550" s="96" t="s">
        <v>2461</v>
      </c>
      <c r="AB550" s="239">
        <v>6</v>
      </c>
      <c r="AC550" s="731">
        <v>1000000</v>
      </c>
      <c r="AD550" s="731">
        <v>0</v>
      </c>
      <c r="AE550" s="96"/>
      <c r="AF550" s="96"/>
      <c r="AG550" s="63"/>
      <c r="AH550" s="97" t="s">
        <v>8001</v>
      </c>
      <c r="AI550" s="97"/>
      <c r="AJ550" s="97"/>
      <c r="AK550" s="16"/>
      <c r="AL550" s="407"/>
    </row>
    <row r="551" spans="1:38" s="404" customFormat="1" ht="25.5" customHeight="1">
      <c r="A551" s="63" t="s">
        <v>651</v>
      </c>
      <c r="B551" s="37">
        <v>3603539608</v>
      </c>
      <c r="C551" s="92" t="s">
        <v>3929</v>
      </c>
      <c r="D551" s="533" t="s">
        <v>7211</v>
      </c>
      <c r="E551" s="433">
        <v>100000</v>
      </c>
      <c r="F551" s="529">
        <v>69</v>
      </c>
      <c r="G551" s="422">
        <v>9935810392</v>
      </c>
      <c r="H551" s="429">
        <v>43136</v>
      </c>
      <c r="I551" s="29"/>
      <c r="J551" s="422"/>
      <c r="K551" s="39"/>
      <c r="L551" s="424"/>
      <c r="M551" s="420" t="s">
        <v>7212</v>
      </c>
      <c r="N551" s="405">
        <v>1334</v>
      </c>
      <c r="O551" s="62">
        <v>1</v>
      </c>
      <c r="P551" s="40"/>
      <c r="Q551" s="755" t="s">
        <v>7213</v>
      </c>
      <c r="R551" s="95">
        <v>30</v>
      </c>
      <c r="S551" s="536" t="s">
        <v>7885</v>
      </c>
      <c r="T551" s="29">
        <v>43435</v>
      </c>
      <c r="U551" s="402"/>
      <c r="V551" s="402"/>
      <c r="W551" s="34">
        <v>2212</v>
      </c>
      <c r="X551" s="34">
        <v>22</v>
      </c>
      <c r="Y551" s="208" t="s">
        <v>7214</v>
      </c>
      <c r="Z551" s="208" t="s">
        <v>7215</v>
      </c>
      <c r="AA551" s="96" t="s">
        <v>2468</v>
      </c>
      <c r="AB551" s="239">
        <v>16</v>
      </c>
      <c r="AC551" s="731">
        <v>600000</v>
      </c>
      <c r="AD551" s="731">
        <v>0</v>
      </c>
      <c r="AE551" s="96"/>
      <c r="AF551" s="96"/>
      <c r="AG551" s="63">
        <v>1</v>
      </c>
      <c r="AH551" s="97" t="s">
        <v>7855</v>
      </c>
      <c r="AI551" s="97" t="s">
        <v>7855</v>
      </c>
      <c r="AJ551" s="719" t="s">
        <v>7972</v>
      </c>
      <c r="AK551" s="16"/>
      <c r="AL551" s="407"/>
    </row>
    <row r="552" spans="1:38" s="404" customFormat="1" ht="25.5" customHeight="1">
      <c r="A552" s="63" t="s">
        <v>651</v>
      </c>
      <c r="B552" s="37"/>
      <c r="C552" s="92" t="s">
        <v>3929</v>
      </c>
      <c r="D552" s="533" t="s">
        <v>8556</v>
      </c>
      <c r="E552" s="433">
        <v>1800000</v>
      </c>
      <c r="F552" s="529">
        <v>70</v>
      </c>
      <c r="G552" s="422">
        <v>9973972313</v>
      </c>
      <c r="H552" s="429">
        <v>43159</v>
      </c>
      <c r="I552" s="29"/>
      <c r="J552" s="422"/>
      <c r="K552" s="39">
        <v>43641</v>
      </c>
      <c r="L552" s="424">
        <v>4</v>
      </c>
      <c r="M552" s="420" t="s">
        <v>7282</v>
      </c>
      <c r="N552" s="405">
        <v>88660.5</v>
      </c>
      <c r="O552" s="62">
        <v>2</v>
      </c>
      <c r="P552" s="40"/>
      <c r="Q552" s="15"/>
      <c r="R552" s="95">
        <v>50</v>
      </c>
      <c r="S552" s="536" t="s">
        <v>8555</v>
      </c>
      <c r="T552" s="29"/>
      <c r="U552" s="402">
        <v>1</v>
      </c>
      <c r="V552" s="402">
        <v>3</v>
      </c>
      <c r="W552" s="34">
        <v>2511</v>
      </c>
      <c r="X552" s="34">
        <v>25</v>
      </c>
      <c r="Y552" s="208" t="s">
        <v>7282</v>
      </c>
      <c r="Z552" s="208" t="s">
        <v>7283</v>
      </c>
      <c r="AA552" s="96" t="s">
        <v>2461</v>
      </c>
      <c r="AB552" s="239">
        <v>6</v>
      </c>
      <c r="AC552" s="731">
        <v>10000000</v>
      </c>
      <c r="AD552" s="731">
        <v>0</v>
      </c>
      <c r="AE552" s="96"/>
      <c r="AF552" s="96"/>
      <c r="AG552" s="63"/>
      <c r="AH552" s="97"/>
      <c r="AI552" s="97"/>
      <c r="AJ552" s="97"/>
      <c r="AK552" s="16"/>
      <c r="AL552" s="407"/>
    </row>
    <row r="553" spans="1:38" s="404" customFormat="1" ht="25.5" customHeight="1">
      <c r="A553" s="63" t="s">
        <v>651</v>
      </c>
      <c r="B553" s="37">
        <v>3603542463</v>
      </c>
      <c r="C553" s="92" t="s">
        <v>3929</v>
      </c>
      <c r="D553" s="533" t="s">
        <v>7313</v>
      </c>
      <c r="E553" s="433">
        <v>500000</v>
      </c>
      <c r="F553" s="529">
        <v>71</v>
      </c>
      <c r="G553" s="422">
        <v>9916081081</v>
      </c>
      <c r="H553" s="429" t="s">
        <v>7292</v>
      </c>
      <c r="I553" s="29"/>
      <c r="J553" s="422"/>
      <c r="K553" s="39"/>
      <c r="L553" s="424"/>
      <c r="M553" s="420" t="s">
        <v>7314</v>
      </c>
      <c r="N553" s="405">
        <v>2730</v>
      </c>
      <c r="O553" s="62">
        <v>1</v>
      </c>
      <c r="P553" s="40"/>
      <c r="Q553" s="755" t="s">
        <v>7189</v>
      </c>
      <c r="R553" s="95">
        <v>50</v>
      </c>
      <c r="S553" s="536" t="s">
        <v>6896</v>
      </c>
      <c r="T553" s="29" t="s">
        <v>5597</v>
      </c>
      <c r="U553" s="402"/>
      <c r="V553" s="402"/>
      <c r="W553" s="34">
        <v>1709</v>
      </c>
      <c r="X553" s="34">
        <v>17</v>
      </c>
      <c r="Y553" s="208" t="s">
        <v>7315</v>
      </c>
      <c r="Z553" s="208" t="s">
        <v>7316</v>
      </c>
      <c r="AA553" s="96" t="s">
        <v>2461</v>
      </c>
      <c r="AB553" s="239">
        <v>6</v>
      </c>
      <c r="AC553" s="731">
        <v>1000000</v>
      </c>
      <c r="AD553" s="731">
        <v>800000</v>
      </c>
      <c r="AE553" s="96">
        <v>15</v>
      </c>
      <c r="AF553" s="96">
        <v>13</v>
      </c>
      <c r="AG553" s="63">
        <v>1</v>
      </c>
      <c r="AH553" s="97" t="s">
        <v>7861</v>
      </c>
      <c r="AI553" s="97" t="s">
        <v>7862</v>
      </c>
      <c r="AJ553" s="97"/>
      <c r="AK553" s="16"/>
      <c r="AL553" s="407"/>
    </row>
    <row r="554" spans="1:38" s="404" customFormat="1" ht="25.5" customHeight="1">
      <c r="A554" s="63" t="s">
        <v>651</v>
      </c>
      <c r="B554" s="37">
        <v>3603550658</v>
      </c>
      <c r="C554" s="92" t="s">
        <v>3929</v>
      </c>
      <c r="D554" s="533" t="s">
        <v>7585</v>
      </c>
      <c r="E554" s="433">
        <v>1500000</v>
      </c>
      <c r="F554" s="529">
        <v>72</v>
      </c>
      <c r="G554" s="422">
        <v>8795863345</v>
      </c>
      <c r="H554" s="429">
        <v>43202</v>
      </c>
      <c r="I554" s="29"/>
      <c r="J554" s="422"/>
      <c r="K554" s="39">
        <v>43385</v>
      </c>
      <c r="L554" s="424">
        <v>1</v>
      </c>
      <c r="M554" s="420" t="s">
        <v>7586</v>
      </c>
      <c r="N554" s="405">
        <v>4930</v>
      </c>
      <c r="O554" s="62">
        <v>1</v>
      </c>
      <c r="P554" s="40"/>
      <c r="Q554" s="755" t="s">
        <v>7213</v>
      </c>
      <c r="R554" s="95">
        <v>20</v>
      </c>
      <c r="S554" s="536" t="s">
        <v>7979</v>
      </c>
      <c r="T554" s="29">
        <v>43332</v>
      </c>
      <c r="U554" s="402"/>
      <c r="V554" s="402"/>
      <c r="W554" s="34">
        <v>2220</v>
      </c>
      <c r="X554" s="34">
        <v>22</v>
      </c>
      <c r="Y554" s="208" t="s">
        <v>7587</v>
      </c>
      <c r="Z554" s="208" t="s">
        <v>7588</v>
      </c>
      <c r="AA554" s="96" t="s">
        <v>2468</v>
      </c>
      <c r="AB554" s="239">
        <v>16</v>
      </c>
      <c r="AC554" s="731">
        <v>3000000</v>
      </c>
      <c r="AD554" s="731">
        <v>752937.4</v>
      </c>
      <c r="AE554" s="96">
        <v>92</v>
      </c>
      <c r="AF554" s="96">
        <v>79</v>
      </c>
      <c r="AG554" s="63">
        <v>1</v>
      </c>
      <c r="AH554" s="97" t="s">
        <v>8657</v>
      </c>
      <c r="AI554" s="97"/>
      <c r="AJ554" s="97"/>
      <c r="AK554" s="16"/>
      <c r="AL554" s="407"/>
    </row>
    <row r="555" spans="1:38" s="404" customFormat="1" ht="25.5" customHeight="1">
      <c r="A555" s="63" t="s">
        <v>651</v>
      </c>
      <c r="B555" s="37">
        <v>3603552447</v>
      </c>
      <c r="C555" s="92" t="s">
        <v>3929</v>
      </c>
      <c r="D555" s="533" t="s">
        <v>7381</v>
      </c>
      <c r="E555" s="433">
        <v>300000</v>
      </c>
      <c r="F555" s="529">
        <v>73</v>
      </c>
      <c r="G555" s="422">
        <v>9913678539</v>
      </c>
      <c r="H555" s="429">
        <v>43209</v>
      </c>
      <c r="I555" s="29"/>
      <c r="J555" s="422"/>
      <c r="K555" s="39"/>
      <c r="L555" s="424"/>
      <c r="M555" s="420" t="s">
        <v>7382</v>
      </c>
      <c r="N555" s="405">
        <v>4250</v>
      </c>
      <c r="O555" s="62">
        <v>1</v>
      </c>
      <c r="P555" s="40"/>
      <c r="Q555" s="755" t="s">
        <v>7189</v>
      </c>
      <c r="R555" s="95">
        <v>50</v>
      </c>
      <c r="S555" s="536" t="s">
        <v>5600</v>
      </c>
      <c r="T555" s="29">
        <v>43266</v>
      </c>
      <c r="U555" s="402"/>
      <c r="V555" s="402"/>
      <c r="W555" s="34">
        <v>1512</v>
      </c>
      <c r="X555" s="34">
        <v>15</v>
      </c>
      <c r="Y555" s="208" t="s">
        <v>7383</v>
      </c>
      <c r="Z555" s="208" t="s">
        <v>7384</v>
      </c>
      <c r="AA555" s="96" t="s">
        <v>2461</v>
      </c>
      <c r="AB555" s="239">
        <v>6</v>
      </c>
      <c r="AC555" s="731">
        <v>1800000</v>
      </c>
      <c r="AD555" s="731">
        <v>1500000</v>
      </c>
      <c r="AE555" s="96">
        <v>189</v>
      </c>
      <c r="AF555" s="96">
        <v>187</v>
      </c>
      <c r="AG555" s="63"/>
      <c r="AH555" s="97"/>
      <c r="AI555" s="97"/>
      <c r="AJ555" s="97"/>
      <c r="AK555" s="16"/>
      <c r="AL555" s="407"/>
    </row>
    <row r="556" spans="1:38" s="404" customFormat="1" ht="25.5" customHeight="1">
      <c r="A556" s="63" t="s">
        <v>651</v>
      </c>
      <c r="B556" s="37">
        <v>3603558463</v>
      </c>
      <c r="C556" s="92" t="s">
        <v>3929</v>
      </c>
      <c r="D556" s="533" t="s">
        <v>7385</v>
      </c>
      <c r="E556" s="433">
        <v>1000000</v>
      </c>
      <c r="F556" s="529">
        <v>74</v>
      </c>
      <c r="G556" s="422">
        <v>4346833301</v>
      </c>
      <c r="H556" s="429">
        <v>43214</v>
      </c>
      <c r="I556" s="29"/>
      <c r="J556" s="422"/>
      <c r="K556" s="429">
        <v>43231</v>
      </c>
      <c r="L556" s="424"/>
      <c r="M556" s="420" t="s">
        <v>7386</v>
      </c>
      <c r="N556" s="405">
        <v>2550</v>
      </c>
      <c r="O556" s="62">
        <v>1</v>
      </c>
      <c r="P556" s="40"/>
      <c r="Q556" s="755" t="s">
        <v>7213</v>
      </c>
      <c r="R556" s="95">
        <v>30</v>
      </c>
      <c r="S556" s="536" t="s">
        <v>7836</v>
      </c>
      <c r="T556" s="29" t="s">
        <v>7445</v>
      </c>
      <c r="U556" s="402"/>
      <c r="V556" s="402"/>
      <c r="W556" s="34">
        <v>2818</v>
      </c>
      <c r="X556" s="34">
        <v>28</v>
      </c>
      <c r="Y556" s="208" t="s">
        <v>7387</v>
      </c>
      <c r="Z556" s="208" t="s">
        <v>7388</v>
      </c>
      <c r="AA556" s="96" t="s">
        <v>2461</v>
      </c>
      <c r="AB556" s="239">
        <v>6</v>
      </c>
      <c r="AC556" s="731">
        <v>1000000</v>
      </c>
      <c r="AD556" s="731">
        <v>0</v>
      </c>
      <c r="AE556" s="96"/>
      <c r="AF556" s="96"/>
      <c r="AG556" s="63">
        <v>1</v>
      </c>
      <c r="AH556" s="97" t="s">
        <v>8577</v>
      </c>
      <c r="AI556" s="97"/>
      <c r="AJ556" s="97"/>
      <c r="AK556" s="16"/>
      <c r="AL556" s="407"/>
    </row>
    <row r="557" spans="1:38" s="404" customFormat="1" ht="25.5" customHeight="1">
      <c r="A557" s="63" t="s">
        <v>651</v>
      </c>
      <c r="B557" s="37">
        <v>3603564749</v>
      </c>
      <c r="C557" s="92" t="s">
        <v>3929</v>
      </c>
      <c r="D557" s="533" t="s">
        <v>7454</v>
      </c>
      <c r="E557" s="433">
        <v>200000</v>
      </c>
      <c r="F557" s="529">
        <v>75</v>
      </c>
      <c r="G557" s="422">
        <v>5476854842</v>
      </c>
      <c r="H557" s="429">
        <v>43244</v>
      </c>
      <c r="I557" s="29"/>
      <c r="J557" s="422"/>
      <c r="K557" s="39">
        <v>43411</v>
      </c>
      <c r="L557" s="424">
        <v>1</v>
      </c>
      <c r="M557" s="420" t="s">
        <v>7455</v>
      </c>
      <c r="N557" s="405">
        <v>2508</v>
      </c>
      <c r="O557" s="62">
        <v>1</v>
      </c>
      <c r="P557" s="40"/>
      <c r="Q557" s="755" t="s">
        <v>7213</v>
      </c>
      <c r="R557" s="95">
        <v>30</v>
      </c>
      <c r="S557" s="536" t="s">
        <v>7998</v>
      </c>
      <c r="T557" s="29">
        <v>43282</v>
      </c>
      <c r="U557" s="402"/>
      <c r="V557" s="402"/>
      <c r="W557" s="34">
        <v>1920</v>
      </c>
      <c r="X557" s="34">
        <v>19</v>
      </c>
      <c r="Y557" s="208" t="s">
        <v>7456</v>
      </c>
      <c r="Z557" s="208" t="s">
        <v>7457</v>
      </c>
      <c r="AA557" s="96" t="s">
        <v>5168</v>
      </c>
      <c r="AB557" s="239">
        <v>10</v>
      </c>
      <c r="AC557" s="731">
        <v>800000</v>
      </c>
      <c r="AD557" s="731">
        <v>0</v>
      </c>
      <c r="AE557" s="96"/>
      <c r="AF557" s="96"/>
      <c r="AG557" s="63">
        <v>1</v>
      </c>
      <c r="AH557" s="97" t="s">
        <v>7849</v>
      </c>
      <c r="AI557" s="97"/>
      <c r="AJ557" s="97"/>
      <c r="AK557" s="16"/>
      <c r="AL557" s="407"/>
    </row>
    <row r="558" spans="1:38" s="404" customFormat="1" ht="25.5" customHeight="1">
      <c r="A558" s="63" t="s">
        <v>651</v>
      </c>
      <c r="B558" s="37">
        <v>3603592739</v>
      </c>
      <c r="C558" s="92" t="s">
        <v>3929</v>
      </c>
      <c r="D558" s="533" t="s">
        <v>8512</v>
      </c>
      <c r="E558" s="433">
        <v>450000</v>
      </c>
      <c r="F558" s="529">
        <v>76</v>
      </c>
      <c r="G558" s="422">
        <v>8721856374</v>
      </c>
      <c r="H558" s="429">
        <v>43350</v>
      </c>
      <c r="I558" s="29"/>
      <c r="J558" s="422"/>
      <c r="K558" s="39">
        <v>43574</v>
      </c>
      <c r="L558" s="424"/>
      <c r="M558" s="420" t="s">
        <v>7791</v>
      </c>
      <c r="N558" s="405">
        <v>1300</v>
      </c>
      <c r="O558" s="62">
        <v>1</v>
      </c>
      <c r="P558" s="40"/>
      <c r="Q558" s="755" t="s">
        <v>7792</v>
      </c>
      <c r="R558" s="95">
        <v>50</v>
      </c>
      <c r="S558" s="536" t="s">
        <v>6869</v>
      </c>
      <c r="T558" s="29" t="s">
        <v>7066</v>
      </c>
      <c r="U558" s="402"/>
      <c r="V558" s="402"/>
      <c r="W558" s="34">
        <v>1812</v>
      </c>
      <c r="X558" s="34">
        <v>18</v>
      </c>
      <c r="Y558" s="208" t="s">
        <v>7793</v>
      </c>
      <c r="Z558" s="208" t="s">
        <v>7794</v>
      </c>
      <c r="AA558" s="96" t="s">
        <v>2468</v>
      </c>
      <c r="AB558" s="239">
        <v>16</v>
      </c>
      <c r="AC558" s="731">
        <v>1051300</v>
      </c>
      <c r="AD558" s="731">
        <v>0</v>
      </c>
      <c r="AE558" s="96"/>
      <c r="AF558" s="96"/>
      <c r="AG558" s="63">
        <v>1</v>
      </c>
      <c r="AH558" s="97" t="s">
        <v>8335</v>
      </c>
      <c r="AI558" s="97"/>
      <c r="AJ558" s="97"/>
      <c r="AK558" s="16"/>
      <c r="AL558" s="407"/>
    </row>
    <row r="559" spans="1:38" s="404" customFormat="1" ht="25.5" customHeight="1">
      <c r="A559" s="63" t="s">
        <v>651</v>
      </c>
      <c r="B559" s="37">
        <v>3603601944</v>
      </c>
      <c r="C559" s="92" t="s">
        <v>3929</v>
      </c>
      <c r="D559" s="533" t="s">
        <v>8720</v>
      </c>
      <c r="E559" s="433">
        <v>480000</v>
      </c>
      <c r="F559" s="529">
        <v>77</v>
      </c>
      <c r="G559" s="422">
        <v>9932920551</v>
      </c>
      <c r="H559" s="429">
        <v>43415</v>
      </c>
      <c r="I559" s="29"/>
      <c r="J559" s="422"/>
      <c r="K559" s="39">
        <v>43635</v>
      </c>
      <c r="L559" s="424">
        <v>2</v>
      </c>
      <c r="M559" s="420" t="s">
        <v>8170</v>
      </c>
      <c r="N559" s="405">
        <v>2730</v>
      </c>
      <c r="O559" s="62">
        <v>1</v>
      </c>
      <c r="P559" s="40"/>
      <c r="Q559" s="15" t="s">
        <v>8049</v>
      </c>
      <c r="R559" s="95">
        <v>30</v>
      </c>
      <c r="S559" s="536" t="s">
        <v>8418</v>
      </c>
      <c r="T559" s="29" t="s">
        <v>7296</v>
      </c>
      <c r="U559" s="402"/>
      <c r="V559" s="402"/>
      <c r="W559" s="34">
        <v>2670</v>
      </c>
      <c r="X559" s="34">
        <v>26</v>
      </c>
      <c r="Y559" s="208" t="s">
        <v>8051</v>
      </c>
      <c r="Z559" s="208" t="s">
        <v>8052</v>
      </c>
      <c r="AA559" s="96" t="s">
        <v>2461</v>
      </c>
      <c r="AB559" s="239">
        <v>6</v>
      </c>
      <c r="AC559" s="731">
        <v>1200000</v>
      </c>
      <c r="AD559" s="731">
        <v>0</v>
      </c>
      <c r="AE559" s="96"/>
      <c r="AF559" s="96"/>
      <c r="AG559" s="63">
        <v>1</v>
      </c>
      <c r="AH559" s="97" t="s">
        <v>8357</v>
      </c>
      <c r="AI559" s="97"/>
      <c r="AJ559" s="97"/>
      <c r="AK559" s="16"/>
      <c r="AL559" s="407"/>
    </row>
    <row r="560" spans="1:38" s="404" customFormat="1" ht="25.5" customHeight="1">
      <c r="A560" s="63" t="s">
        <v>651</v>
      </c>
      <c r="B560" s="37">
        <v>3603602793</v>
      </c>
      <c r="C560" s="92" t="s">
        <v>3929</v>
      </c>
      <c r="D560" s="533" t="s">
        <v>8309</v>
      </c>
      <c r="E560" s="433">
        <v>300000</v>
      </c>
      <c r="F560" s="529">
        <v>78</v>
      </c>
      <c r="G560" s="422">
        <v>1068222384</v>
      </c>
      <c r="H560" s="429">
        <v>43416</v>
      </c>
      <c r="I560" s="29"/>
      <c r="J560" s="422"/>
      <c r="K560" s="39">
        <v>43481</v>
      </c>
      <c r="L560" s="424">
        <v>1</v>
      </c>
      <c r="M560" s="420" t="s">
        <v>8047</v>
      </c>
      <c r="N560" s="405">
        <v>4718.6000000000004</v>
      </c>
      <c r="O560" s="62">
        <v>2</v>
      </c>
      <c r="P560" s="40"/>
      <c r="Q560" s="15" t="s">
        <v>8050</v>
      </c>
      <c r="R560" s="95">
        <v>50</v>
      </c>
      <c r="S560" s="536" t="s">
        <v>7310</v>
      </c>
      <c r="T560" s="29">
        <v>43566</v>
      </c>
      <c r="U560" s="402"/>
      <c r="V560" s="402"/>
      <c r="W560" s="34">
        <v>2592</v>
      </c>
      <c r="X560" s="34">
        <v>25</v>
      </c>
      <c r="Y560" s="208" t="s">
        <v>8053</v>
      </c>
      <c r="Z560" s="208" t="s">
        <v>8054</v>
      </c>
      <c r="AA560" s="96" t="s">
        <v>2461</v>
      </c>
      <c r="AB560" s="239">
        <v>6</v>
      </c>
      <c r="AC560" s="731">
        <v>1500000</v>
      </c>
      <c r="AD560" s="731">
        <v>0</v>
      </c>
      <c r="AE560" s="96"/>
      <c r="AF560" s="96"/>
      <c r="AG560" s="63"/>
      <c r="AH560" s="97" t="s">
        <v>8427</v>
      </c>
      <c r="AI560" s="97" t="s">
        <v>8428</v>
      </c>
      <c r="AJ560" s="97"/>
      <c r="AK560" s="16"/>
      <c r="AL560" s="407"/>
    </row>
    <row r="561" spans="1:38" s="404" customFormat="1" ht="25.5" customHeight="1">
      <c r="A561" s="63" t="s">
        <v>651</v>
      </c>
      <c r="B561" s="37">
        <v>3603603606</v>
      </c>
      <c r="C561" s="92" t="s">
        <v>3929</v>
      </c>
      <c r="D561" s="533" t="s">
        <v>8043</v>
      </c>
      <c r="E561" s="433">
        <v>500000</v>
      </c>
      <c r="F561" s="529">
        <v>79</v>
      </c>
      <c r="G561" s="422">
        <v>2122270682</v>
      </c>
      <c r="H561" s="429" t="s">
        <v>8045</v>
      </c>
      <c r="I561" s="29"/>
      <c r="J561" s="422"/>
      <c r="K561" s="39"/>
      <c r="L561" s="424"/>
      <c r="M561" s="420" t="s">
        <v>8359</v>
      </c>
      <c r="N561" s="405">
        <v>4300</v>
      </c>
      <c r="O561" s="62">
        <v>1</v>
      </c>
      <c r="P561" s="40"/>
      <c r="Q561" s="15" t="s">
        <v>7792</v>
      </c>
      <c r="R561" s="95">
        <v>50</v>
      </c>
      <c r="S561" s="536" t="s">
        <v>8521</v>
      </c>
      <c r="T561" s="29" t="s">
        <v>7310</v>
      </c>
      <c r="U561" s="402"/>
      <c r="V561" s="402"/>
      <c r="W561" s="34">
        <v>2599</v>
      </c>
      <c r="X561" s="34">
        <v>25</v>
      </c>
      <c r="Y561" s="208" t="s">
        <v>8055</v>
      </c>
      <c r="Z561" s="208" t="s">
        <v>8056</v>
      </c>
      <c r="AA561" s="96" t="s">
        <v>121</v>
      </c>
      <c r="AB561" s="239">
        <v>7</v>
      </c>
      <c r="AC561" s="731">
        <v>1500000</v>
      </c>
      <c r="AD561" s="731">
        <v>0</v>
      </c>
      <c r="AE561" s="96"/>
      <c r="AF561" s="96"/>
      <c r="AG561" s="63">
        <v>1</v>
      </c>
      <c r="AH561" s="97" t="s">
        <v>8600</v>
      </c>
      <c r="AI561" s="97"/>
      <c r="AJ561" s="719" t="s">
        <v>8360</v>
      </c>
      <c r="AK561" s="16"/>
      <c r="AL561" s="407"/>
    </row>
    <row r="562" spans="1:38" s="404" customFormat="1" ht="25.5" customHeight="1">
      <c r="A562" s="63" t="s">
        <v>651</v>
      </c>
      <c r="B562" s="37">
        <v>3603604208</v>
      </c>
      <c r="C562" s="92" t="s">
        <v>3929</v>
      </c>
      <c r="D562" s="533" t="s">
        <v>8044</v>
      </c>
      <c r="E562" s="433">
        <v>1000000</v>
      </c>
      <c r="F562" s="529">
        <v>80</v>
      </c>
      <c r="G562" s="422">
        <v>3568547895</v>
      </c>
      <c r="H562" s="429" t="s">
        <v>8046</v>
      </c>
      <c r="I562" s="29"/>
      <c r="J562" s="422"/>
      <c r="K562" s="39">
        <v>43572</v>
      </c>
      <c r="L562" s="424">
        <v>1</v>
      </c>
      <c r="M562" s="420" t="s">
        <v>8048</v>
      </c>
      <c r="N562" s="405">
        <v>2088</v>
      </c>
      <c r="O562" s="62">
        <v>1</v>
      </c>
      <c r="P562" s="40"/>
      <c r="Q562" s="15" t="s">
        <v>8049</v>
      </c>
      <c r="R562" s="95">
        <v>20</v>
      </c>
      <c r="S562" s="536" t="s">
        <v>8509</v>
      </c>
      <c r="T562" s="29">
        <v>43613</v>
      </c>
      <c r="U562" s="402"/>
      <c r="V562" s="402"/>
      <c r="W562" s="34">
        <v>2680</v>
      </c>
      <c r="X562" s="34">
        <v>26</v>
      </c>
      <c r="Y562" s="208" t="s">
        <v>8057</v>
      </c>
      <c r="Z562" s="208" t="s">
        <v>8058</v>
      </c>
      <c r="AA562" s="96" t="s">
        <v>2461</v>
      </c>
      <c r="AB562" s="239">
        <v>6</v>
      </c>
      <c r="AC562" s="731">
        <v>1540000</v>
      </c>
      <c r="AD562" s="731">
        <v>0</v>
      </c>
      <c r="AE562" s="96"/>
      <c r="AF562" s="96"/>
      <c r="AG562" s="63"/>
      <c r="AH562" s="97" t="s">
        <v>8340</v>
      </c>
      <c r="AI562" s="97"/>
      <c r="AJ562" s="719" t="s">
        <v>8576</v>
      </c>
      <c r="AK562" s="16" t="s">
        <v>8414</v>
      </c>
      <c r="AL562" s="407"/>
    </row>
    <row r="563" spans="1:38" s="404" customFormat="1" ht="25.5" customHeight="1">
      <c r="A563" s="63" t="s">
        <v>651</v>
      </c>
      <c r="B563" s="37">
        <v>3603617197</v>
      </c>
      <c r="C563" s="92" t="s">
        <v>3929</v>
      </c>
      <c r="D563" s="533" t="s">
        <v>8165</v>
      </c>
      <c r="E563" s="433">
        <v>80000</v>
      </c>
      <c r="F563" s="529">
        <v>81</v>
      </c>
      <c r="G563" s="422">
        <v>9928987507</v>
      </c>
      <c r="H563" s="429">
        <v>43462</v>
      </c>
      <c r="I563" s="29"/>
      <c r="J563" s="422"/>
      <c r="K563" s="39">
        <v>43574</v>
      </c>
      <c r="L563" s="424">
        <v>1</v>
      </c>
      <c r="M563" s="420" t="s">
        <v>8167</v>
      </c>
      <c r="N563" s="405"/>
      <c r="O563" s="62">
        <v>2</v>
      </c>
      <c r="P563" s="40"/>
      <c r="Q563" s="15"/>
      <c r="R563" s="95">
        <v>20</v>
      </c>
      <c r="S563" s="536" t="s">
        <v>8511</v>
      </c>
      <c r="T563" s="29"/>
      <c r="U563" s="402"/>
      <c r="V563" s="402"/>
      <c r="W563" s="34">
        <v>5610</v>
      </c>
      <c r="X563" s="34">
        <v>56</v>
      </c>
      <c r="Y563" s="208" t="s">
        <v>8169</v>
      </c>
      <c r="Z563" s="208"/>
      <c r="AA563" s="96" t="s">
        <v>2461</v>
      </c>
      <c r="AB563" s="239">
        <v>6</v>
      </c>
      <c r="AC563" s="731">
        <v>1000000</v>
      </c>
      <c r="AD563" s="731">
        <v>0</v>
      </c>
      <c r="AE563" s="96"/>
      <c r="AF563" s="96"/>
      <c r="AG563" s="63"/>
      <c r="AH563" s="97"/>
      <c r="AI563" s="97"/>
      <c r="AJ563" s="97"/>
      <c r="AK563" s="16"/>
      <c r="AL563" s="407"/>
    </row>
    <row r="564" spans="1:38" s="404" customFormat="1" ht="25.5" customHeight="1">
      <c r="A564" s="63" t="s">
        <v>651</v>
      </c>
      <c r="B564" s="37">
        <v>3603601951</v>
      </c>
      <c r="C564" s="92" t="s">
        <v>3929</v>
      </c>
      <c r="D564" s="533" t="s">
        <v>8166</v>
      </c>
      <c r="E564" s="433">
        <v>3034072</v>
      </c>
      <c r="F564" s="529">
        <v>82</v>
      </c>
      <c r="G564" s="422">
        <v>1056688067</v>
      </c>
      <c r="H564" s="429">
        <v>43462</v>
      </c>
      <c r="I564" s="29"/>
      <c r="J564" s="422"/>
      <c r="K564" s="39">
        <v>43481</v>
      </c>
      <c r="L564" s="424">
        <v>1</v>
      </c>
      <c r="M564" s="420" t="s">
        <v>8203</v>
      </c>
      <c r="N564" s="405">
        <v>5125</v>
      </c>
      <c r="O564" s="62">
        <v>1</v>
      </c>
      <c r="P564" s="40"/>
      <c r="Q564" s="15"/>
      <c r="R564" s="95">
        <v>50</v>
      </c>
      <c r="S564" s="536">
        <v>43466</v>
      </c>
      <c r="T564" s="29">
        <v>43466</v>
      </c>
      <c r="U564" s="402"/>
      <c r="V564" s="402"/>
      <c r="W564" s="34">
        <v>2029</v>
      </c>
      <c r="X564" s="34">
        <v>20</v>
      </c>
      <c r="Y564" s="208"/>
      <c r="Z564" s="208"/>
      <c r="AA564" s="96" t="s">
        <v>2461</v>
      </c>
      <c r="AB564" s="239">
        <v>6</v>
      </c>
      <c r="AC564" s="731">
        <v>3034072</v>
      </c>
      <c r="AD564" s="731">
        <v>4600135</v>
      </c>
      <c r="AE564" s="96">
        <v>45</v>
      </c>
      <c r="AF564" s="96">
        <v>40</v>
      </c>
      <c r="AG564" s="63">
        <v>1</v>
      </c>
      <c r="AH564" s="97" t="s">
        <v>8674</v>
      </c>
      <c r="AI564" s="97"/>
      <c r="AJ564" s="97"/>
      <c r="AK564" s="16"/>
      <c r="AL564" s="407"/>
    </row>
    <row r="565" spans="1:38" s="404" customFormat="1" ht="25.5" customHeight="1">
      <c r="A565" s="63"/>
      <c r="B565" s="37"/>
      <c r="C565" s="92"/>
      <c r="D565" s="533" t="s">
        <v>6284</v>
      </c>
      <c r="E565" s="96"/>
      <c r="F565" s="62"/>
      <c r="G565" s="535"/>
      <c r="H565" s="29"/>
      <c r="I565" s="29"/>
      <c r="J565" s="30"/>
      <c r="K565" s="39" t="s">
        <v>879</v>
      </c>
      <c r="L565" s="40"/>
      <c r="M565" s="95" t="s">
        <v>2947</v>
      </c>
      <c r="N565" s="405"/>
      <c r="O565" s="62"/>
      <c r="P565" s="40"/>
      <c r="Q565" s="15"/>
      <c r="R565" s="95"/>
      <c r="S565" s="96"/>
      <c r="T565" s="29"/>
      <c r="U565" s="402"/>
      <c r="V565" s="402"/>
      <c r="W565" s="34"/>
      <c r="X565" s="34"/>
      <c r="Y565" s="208"/>
      <c r="Z565" s="208"/>
      <c r="AA565" s="96"/>
      <c r="AB565" s="241"/>
      <c r="AC565" s="731">
        <v>0</v>
      </c>
      <c r="AD565" s="731">
        <v>0</v>
      </c>
      <c r="AE565" s="96"/>
      <c r="AF565" s="96"/>
      <c r="AG565" s="63"/>
      <c r="AH565" s="97" t="s">
        <v>7048</v>
      </c>
      <c r="AI565" s="97" t="s">
        <v>7049</v>
      </c>
      <c r="AJ565" s="97"/>
      <c r="AK565" s="16"/>
      <c r="AL565" s="407"/>
    </row>
    <row r="566" spans="1:38" s="404" customFormat="1" ht="25.5" customHeight="1">
      <c r="A566" s="535"/>
      <c r="B566" s="38"/>
      <c r="C566" s="403"/>
      <c r="D566" s="26"/>
      <c r="E566" s="96"/>
      <c r="F566" s="63"/>
      <c r="G566" s="535"/>
      <c r="H566" s="29"/>
      <c r="I566" s="29"/>
      <c r="J566" s="30"/>
      <c r="K566" s="39"/>
      <c r="L566" s="40"/>
      <c r="M566" s="95"/>
      <c r="N566" s="405"/>
      <c r="O566" s="62"/>
      <c r="P566" s="537"/>
      <c r="Q566" s="117"/>
      <c r="R566" s="95"/>
      <c r="S566" s="96"/>
      <c r="T566" s="29"/>
      <c r="U566" s="402"/>
      <c r="V566" s="402"/>
      <c r="W566" s="34"/>
      <c r="X566" s="34"/>
      <c r="Y566" s="208"/>
      <c r="Z566" s="208"/>
      <c r="AA566" s="96"/>
      <c r="AB566" s="241"/>
      <c r="AC566" s="731">
        <v>0</v>
      </c>
      <c r="AD566" s="731"/>
      <c r="AE566" s="96"/>
      <c r="AF566" s="96"/>
      <c r="AG566" s="63"/>
      <c r="AH566" s="97"/>
      <c r="AI566" s="97"/>
      <c r="AJ566" s="97"/>
      <c r="AK566" s="16"/>
      <c r="AL566" s="407"/>
    </row>
    <row r="567" spans="1:38" s="404" customFormat="1" ht="25.5" customHeight="1">
      <c r="A567" s="535"/>
      <c r="B567" s="38"/>
      <c r="C567" s="403"/>
      <c r="D567" s="26"/>
      <c r="E567" s="96"/>
      <c r="F567" s="63"/>
      <c r="G567" s="535"/>
      <c r="H567" s="29"/>
      <c r="I567" s="29"/>
      <c r="J567" s="30"/>
      <c r="K567" s="39"/>
      <c r="L567" s="40"/>
      <c r="M567" s="95"/>
      <c r="N567" s="405"/>
      <c r="O567" s="62"/>
      <c r="P567" s="537"/>
      <c r="Q567" s="117"/>
      <c r="R567" s="95"/>
      <c r="S567" s="96"/>
      <c r="T567" s="29"/>
      <c r="U567" s="402"/>
      <c r="V567" s="402"/>
      <c r="W567" s="34"/>
      <c r="X567" s="34"/>
      <c r="Y567" s="208"/>
      <c r="Z567" s="208"/>
      <c r="AA567" s="96"/>
      <c r="AB567" s="241"/>
      <c r="AC567" s="731">
        <v>0</v>
      </c>
      <c r="AD567" s="731"/>
      <c r="AE567" s="96"/>
      <c r="AF567" s="96"/>
      <c r="AG567" s="63"/>
      <c r="AH567" s="97"/>
      <c r="AI567" s="97"/>
      <c r="AJ567" s="97"/>
      <c r="AK567" s="16"/>
      <c r="AL567" s="407"/>
    </row>
    <row r="568" spans="1:38" s="404" customFormat="1" ht="25.5" customHeight="1">
      <c r="A568" s="535"/>
      <c r="B568" s="38"/>
      <c r="C568" s="403"/>
      <c r="D568" s="26"/>
      <c r="E568" s="96"/>
      <c r="F568" s="63"/>
      <c r="G568" s="535"/>
      <c r="H568" s="29"/>
      <c r="I568" s="29"/>
      <c r="J568" s="30"/>
      <c r="K568" s="39"/>
      <c r="L568" s="40"/>
      <c r="M568" s="95"/>
      <c r="N568" s="405"/>
      <c r="O568" s="62"/>
      <c r="P568" s="537"/>
      <c r="Q568" s="117"/>
      <c r="R568" s="95"/>
      <c r="S568" s="96"/>
      <c r="T568" s="29"/>
      <c r="U568" s="402"/>
      <c r="V568" s="402"/>
      <c r="W568" s="34"/>
      <c r="X568" s="34"/>
      <c r="Y568" s="208"/>
      <c r="Z568" s="208"/>
      <c r="AA568" s="96"/>
      <c r="AB568" s="241"/>
      <c r="AC568" s="731"/>
      <c r="AD568" s="731"/>
      <c r="AE568" s="96"/>
      <c r="AF568" s="96"/>
      <c r="AG568" s="63"/>
      <c r="AH568" s="97"/>
      <c r="AI568" s="97"/>
      <c r="AJ568" s="97"/>
      <c r="AK568" s="16"/>
      <c r="AL568" s="407"/>
    </row>
    <row r="569" spans="1:38" s="404" customFormat="1" ht="25.5" customHeight="1">
      <c r="A569" s="535"/>
      <c r="B569" s="38"/>
      <c r="C569" s="403"/>
      <c r="D569" s="26"/>
      <c r="E569" s="96"/>
      <c r="F569" s="63"/>
      <c r="G569" s="535"/>
      <c r="H569" s="29"/>
      <c r="I569" s="29"/>
      <c r="J569" s="30"/>
      <c r="K569" s="39"/>
      <c r="L569" s="40"/>
      <c r="M569" s="95"/>
      <c r="N569" s="405"/>
      <c r="O569" s="62"/>
      <c r="P569" s="537"/>
      <c r="Q569" s="117"/>
      <c r="R569" s="95"/>
      <c r="S569" s="96"/>
      <c r="T569" s="29"/>
      <c r="U569" s="402"/>
      <c r="V569" s="402"/>
      <c r="W569" s="34"/>
      <c r="X569" s="34"/>
      <c r="Y569" s="208"/>
      <c r="Z569" s="208"/>
      <c r="AA569" s="96"/>
      <c r="AB569" s="241"/>
      <c r="AC569" s="731"/>
      <c r="AD569" s="731"/>
      <c r="AE569" s="96"/>
      <c r="AF569" s="96"/>
      <c r="AG569" s="63"/>
      <c r="AH569" s="97"/>
      <c r="AI569" s="97"/>
      <c r="AJ569" s="97"/>
      <c r="AK569" s="16"/>
      <c r="AL569" s="407"/>
    </row>
    <row r="570" spans="1:38" s="35" customFormat="1" ht="25.5" customHeight="1">
      <c r="A570" s="45" t="s">
        <v>33</v>
      </c>
      <c r="B570" s="53"/>
      <c r="C570" s="73"/>
      <c r="D570" s="74"/>
      <c r="E570" s="53">
        <f>SUBTOTAL(9,E482:E569)</f>
        <v>431683524.09717429</v>
      </c>
      <c r="F570" s="53">
        <f>COUNT(F483:F569)</f>
        <v>82</v>
      </c>
      <c r="G570" s="49"/>
      <c r="H570" s="52"/>
      <c r="I570" s="52"/>
      <c r="J570" s="49"/>
      <c r="K570" s="75"/>
      <c r="L570" s="50"/>
      <c r="M570" s="56" t="s">
        <v>3892</v>
      </c>
      <c r="N570" s="56">
        <f>SUBTOTAL(9,N483:N569)</f>
        <v>2303096.3000000003</v>
      </c>
      <c r="O570" s="57"/>
      <c r="P570" s="76"/>
      <c r="Q570" s="77"/>
      <c r="R570" s="78"/>
      <c r="S570" s="79"/>
      <c r="T570" s="52"/>
      <c r="U570" s="80"/>
      <c r="V570" s="80"/>
      <c r="W570" s="81"/>
      <c r="X570" s="81"/>
      <c r="Y570" s="82"/>
      <c r="Z570" s="82"/>
      <c r="AA570" s="72"/>
      <c r="AB570" s="83"/>
      <c r="AC570" s="732">
        <v>1134858217.1500001</v>
      </c>
      <c r="AD570" s="732">
        <v>1047606504.282158</v>
      </c>
      <c r="AE570" s="53">
        <f t="shared" ref="AE570:AF570" si="6">SUBTOTAL(9,AE483:AE569)</f>
        <v>41590</v>
      </c>
      <c r="AF570" s="53">
        <f t="shared" si="6"/>
        <v>40963</v>
      </c>
      <c r="AG570" s="53"/>
      <c r="AH570" s="59"/>
      <c r="AI570" s="59"/>
      <c r="AJ570" s="59"/>
      <c r="AK570" s="54"/>
      <c r="AL570" s="84"/>
    </row>
    <row r="571" spans="1:38" s="398" customFormat="1" ht="25.5" customHeight="1">
      <c r="A571" s="482"/>
      <c r="B571" s="53"/>
      <c r="C571" s="73"/>
      <c r="D571" s="74"/>
      <c r="E571" s="72"/>
      <c r="F571" s="56"/>
      <c r="G571" s="49"/>
      <c r="H571" s="52"/>
      <c r="I571" s="52"/>
      <c r="J571" s="49"/>
      <c r="K571" s="75"/>
      <c r="L571" s="50"/>
      <c r="M571" s="469" t="s">
        <v>3883</v>
      </c>
      <c r="N571" s="90"/>
      <c r="O571" s="74"/>
      <c r="P571" s="76"/>
      <c r="Q571" s="77"/>
      <c r="R571" s="78"/>
      <c r="S571" s="79"/>
      <c r="T571" s="52"/>
      <c r="U571" s="483"/>
      <c r="V571" s="483"/>
      <c r="W571" s="81"/>
      <c r="X571" s="81"/>
      <c r="Y571" s="82"/>
      <c r="Z571" s="82"/>
      <c r="AA571" s="72"/>
      <c r="AB571" s="83"/>
      <c r="AC571" s="738"/>
      <c r="AD571" s="738"/>
      <c r="AE571" s="72"/>
      <c r="AF571" s="72"/>
      <c r="AG571" s="72"/>
      <c r="AH571" s="59"/>
      <c r="AI571" s="59"/>
      <c r="AJ571" s="59"/>
      <c r="AK571" s="60"/>
      <c r="AL571" s="470"/>
    </row>
    <row r="572" spans="1:38" s="404" customFormat="1" ht="25.5" customHeight="1">
      <c r="A572" s="535" t="s">
        <v>652</v>
      </c>
      <c r="B572" s="119" t="s">
        <v>3507</v>
      </c>
      <c r="C572" s="92" t="s">
        <v>3866</v>
      </c>
      <c r="D572" s="26" t="s">
        <v>1755</v>
      </c>
      <c r="E572" s="96">
        <v>131237962</v>
      </c>
      <c r="F572" s="62">
        <v>1</v>
      </c>
      <c r="G572" s="30" t="s">
        <v>217</v>
      </c>
      <c r="H572" s="29">
        <v>34333</v>
      </c>
      <c r="I572" s="30">
        <v>472023000394</v>
      </c>
      <c r="J572" s="30">
        <v>3210634324</v>
      </c>
      <c r="K572" s="39">
        <v>43663</v>
      </c>
      <c r="L572" s="40">
        <v>7</v>
      </c>
      <c r="M572" s="95" t="s">
        <v>1754</v>
      </c>
      <c r="N572" s="405">
        <v>311674</v>
      </c>
      <c r="O572" s="62">
        <v>1</v>
      </c>
      <c r="P572" s="40"/>
      <c r="Q572" s="15"/>
      <c r="R572" s="95"/>
      <c r="S572" s="96"/>
      <c r="T572" s="29" t="s">
        <v>2374</v>
      </c>
      <c r="U572" s="402"/>
      <c r="V572" s="402"/>
      <c r="W572" s="34">
        <v>1311</v>
      </c>
      <c r="X572" s="34">
        <v>13</v>
      </c>
      <c r="Y572" s="208" t="s">
        <v>6511</v>
      </c>
      <c r="Z572" s="208"/>
      <c r="AA572" s="96" t="s">
        <v>2459</v>
      </c>
      <c r="AB572" s="241">
        <v>5</v>
      </c>
      <c r="AC572" s="731">
        <v>477134598</v>
      </c>
      <c r="AD572" s="731">
        <v>477134598</v>
      </c>
      <c r="AE572" s="96">
        <v>2965</v>
      </c>
      <c r="AF572" s="96">
        <v>2972</v>
      </c>
      <c r="AG572" s="63"/>
      <c r="AH572" s="97" t="s">
        <v>2618</v>
      </c>
      <c r="AI572" s="97" t="s">
        <v>762</v>
      </c>
      <c r="AJ572" s="97"/>
      <c r="AK572" s="16"/>
      <c r="AL572" s="407"/>
    </row>
    <row r="573" spans="1:38" s="404" customFormat="1" ht="25.5" customHeight="1">
      <c r="A573" s="535" t="s">
        <v>652</v>
      </c>
      <c r="B573" s="119" t="s">
        <v>3311</v>
      </c>
      <c r="C573" s="92" t="s">
        <v>3866</v>
      </c>
      <c r="D573" s="26" t="s">
        <v>7000</v>
      </c>
      <c r="E573" s="96">
        <v>14001104</v>
      </c>
      <c r="F573" s="62">
        <v>2</v>
      </c>
      <c r="G573" s="30" t="s">
        <v>688</v>
      </c>
      <c r="H573" s="29">
        <v>34540</v>
      </c>
      <c r="I573" s="30">
        <v>472033000528</v>
      </c>
      <c r="J573" s="30">
        <v>6558782025</v>
      </c>
      <c r="K573" s="39">
        <v>43389</v>
      </c>
      <c r="L573" s="40">
        <v>8</v>
      </c>
      <c r="M573" s="95" t="s">
        <v>1756</v>
      </c>
      <c r="N573" s="405">
        <v>75000</v>
      </c>
      <c r="O573" s="62">
        <v>1</v>
      </c>
      <c r="P573" s="40"/>
      <c r="Q573" s="15"/>
      <c r="R573" s="95"/>
      <c r="S573" s="96"/>
      <c r="T573" s="29" t="s">
        <v>2375</v>
      </c>
      <c r="U573" s="402">
        <v>1</v>
      </c>
      <c r="V573" s="402">
        <v>3</v>
      </c>
      <c r="W573" s="34">
        <v>1324</v>
      </c>
      <c r="X573" s="34">
        <v>13</v>
      </c>
      <c r="Y573" s="758" t="s">
        <v>7982</v>
      </c>
      <c r="Z573" s="208"/>
      <c r="AA573" s="96" t="s">
        <v>1054</v>
      </c>
      <c r="AB573" s="38">
        <v>5</v>
      </c>
      <c r="AC573" s="731">
        <v>24000000</v>
      </c>
      <c r="AD573" s="731">
        <v>24000000</v>
      </c>
      <c r="AE573" s="96">
        <v>1117</v>
      </c>
      <c r="AF573" s="96">
        <v>1109</v>
      </c>
      <c r="AG573" s="63">
        <v>1</v>
      </c>
      <c r="AH573" s="97" t="s">
        <v>67</v>
      </c>
      <c r="AI573" s="97" t="s">
        <v>660</v>
      </c>
      <c r="AJ573" s="97"/>
      <c r="AK573" s="16"/>
      <c r="AL573" s="407"/>
    </row>
    <row r="574" spans="1:38" s="404" customFormat="1" ht="25.5" customHeight="1">
      <c r="A574" s="535" t="s">
        <v>652</v>
      </c>
      <c r="B574" s="119">
        <v>3600248801</v>
      </c>
      <c r="C574" s="92" t="s">
        <v>3866</v>
      </c>
      <c r="D574" s="26" t="s">
        <v>8499</v>
      </c>
      <c r="E574" s="96">
        <v>39940748</v>
      </c>
      <c r="F574" s="62">
        <v>3</v>
      </c>
      <c r="G574" s="30" t="s">
        <v>223</v>
      </c>
      <c r="H574" s="29">
        <v>34897</v>
      </c>
      <c r="I574" s="30">
        <v>472043000649</v>
      </c>
      <c r="J574" s="30">
        <v>8757736834</v>
      </c>
      <c r="K574" s="39">
        <v>43551</v>
      </c>
      <c r="L574" s="40">
        <v>4</v>
      </c>
      <c r="M574" s="95" t="s">
        <v>3979</v>
      </c>
      <c r="N574" s="405">
        <v>150000</v>
      </c>
      <c r="O574" s="62">
        <v>1</v>
      </c>
      <c r="P574" s="40"/>
      <c r="Q574" s="15"/>
      <c r="R574" s="95"/>
      <c r="S574" s="96"/>
      <c r="T574" s="29" t="s">
        <v>2293</v>
      </c>
      <c r="U574" s="402"/>
      <c r="V574" s="402"/>
      <c r="W574" s="34">
        <v>1311</v>
      </c>
      <c r="X574" s="34">
        <v>13</v>
      </c>
      <c r="Y574" s="208" t="s">
        <v>6009</v>
      </c>
      <c r="Z574" s="208"/>
      <c r="AA574" s="96" t="s">
        <v>1063</v>
      </c>
      <c r="AB574" s="38">
        <v>6</v>
      </c>
      <c r="AC574" s="731">
        <v>58000000</v>
      </c>
      <c r="AD574" s="731">
        <v>58000000</v>
      </c>
      <c r="AE574" s="96">
        <v>1067</v>
      </c>
      <c r="AF574" s="96">
        <v>1061</v>
      </c>
      <c r="AG574" s="63">
        <v>1</v>
      </c>
      <c r="AH574" s="97" t="s">
        <v>661</v>
      </c>
      <c r="AI574" s="97" t="s">
        <v>301</v>
      </c>
      <c r="AJ574" s="97"/>
      <c r="AK574" s="16" t="s">
        <v>4716</v>
      </c>
      <c r="AL574" s="407"/>
    </row>
    <row r="575" spans="1:38" s="404" customFormat="1" ht="25.5" customHeight="1">
      <c r="A575" s="535" t="s">
        <v>652</v>
      </c>
      <c r="B575" s="37" t="s">
        <v>3312</v>
      </c>
      <c r="C575" s="92" t="s">
        <v>3866</v>
      </c>
      <c r="D575" s="26" t="s">
        <v>3839</v>
      </c>
      <c r="E575" s="96">
        <v>18996725.350000001</v>
      </c>
      <c r="F575" s="62">
        <v>4</v>
      </c>
      <c r="G575" s="30" t="s">
        <v>528</v>
      </c>
      <c r="H575" s="29">
        <v>35524</v>
      </c>
      <c r="I575" s="30">
        <v>472033000708</v>
      </c>
      <c r="J575" s="30">
        <v>1036058235</v>
      </c>
      <c r="K575" s="39">
        <v>43536</v>
      </c>
      <c r="L575" s="40">
        <v>10</v>
      </c>
      <c r="M575" s="95" t="s">
        <v>1757</v>
      </c>
      <c r="N575" s="405">
        <v>74458</v>
      </c>
      <c r="O575" s="62">
        <v>1</v>
      </c>
      <c r="P575" s="40"/>
      <c r="Q575" s="15"/>
      <c r="R575" s="95"/>
      <c r="S575" s="96"/>
      <c r="T575" s="29"/>
      <c r="U575" s="402">
        <v>1</v>
      </c>
      <c r="V575" s="402">
        <v>2</v>
      </c>
      <c r="W575" s="34">
        <v>1313</v>
      </c>
      <c r="X575" s="34">
        <v>13</v>
      </c>
      <c r="Y575" s="208"/>
      <c r="Z575" s="208"/>
      <c r="AA575" s="96" t="s">
        <v>4262</v>
      </c>
      <c r="AB575" s="38">
        <v>7</v>
      </c>
      <c r="AC575" s="731">
        <v>28928476</v>
      </c>
      <c r="AD575" s="731">
        <v>28928476</v>
      </c>
      <c r="AE575" s="96">
        <v>1700</v>
      </c>
      <c r="AF575" s="96">
        <v>1688</v>
      </c>
      <c r="AG575" s="63">
        <v>1</v>
      </c>
      <c r="AH575" s="97" t="s">
        <v>868</v>
      </c>
      <c r="AI575" s="97" t="s">
        <v>473</v>
      </c>
      <c r="AJ575" s="438" t="s">
        <v>5119</v>
      </c>
      <c r="AK575" s="16"/>
      <c r="AL575" s="407"/>
    </row>
    <row r="576" spans="1:38" s="404" customFormat="1" ht="25.5" customHeight="1">
      <c r="A576" s="535" t="s">
        <v>652</v>
      </c>
      <c r="B576" s="37" t="s">
        <v>3313</v>
      </c>
      <c r="C576" s="92" t="s">
        <v>3866</v>
      </c>
      <c r="D576" s="26" t="s">
        <v>3631</v>
      </c>
      <c r="E576" s="96">
        <v>9233732</v>
      </c>
      <c r="F576" s="62">
        <v>5</v>
      </c>
      <c r="G576" s="30" t="s">
        <v>1758</v>
      </c>
      <c r="H576" s="29">
        <v>35725</v>
      </c>
      <c r="I576" s="30">
        <v>472023000753</v>
      </c>
      <c r="J576" s="30">
        <v>1004448441</v>
      </c>
      <c r="K576" s="39">
        <v>43188</v>
      </c>
      <c r="L576" s="40">
        <v>9</v>
      </c>
      <c r="M576" s="95" t="s">
        <v>1759</v>
      </c>
      <c r="N576" s="405">
        <v>30000</v>
      </c>
      <c r="O576" s="62">
        <v>1</v>
      </c>
      <c r="P576" s="40">
        <v>2</v>
      </c>
      <c r="Q576" s="15"/>
      <c r="R576" s="95"/>
      <c r="S576" s="96"/>
      <c r="T576" s="29"/>
      <c r="U576" s="402">
        <v>1</v>
      </c>
      <c r="V576" s="402">
        <v>3</v>
      </c>
      <c r="W576" s="34">
        <v>2023</v>
      </c>
      <c r="X576" s="34">
        <v>20</v>
      </c>
      <c r="Y576" s="208"/>
      <c r="Z576" s="208"/>
      <c r="AA576" s="96" t="s">
        <v>1214</v>
      </c>
      <c r="AB576" s="38">
        <v>6</v>
      </c>
      <c r="AC576" s="731">
        <v>15000000</v>
      </c>
      <c r="AD576" s="731">
        <v>15000000</v>
      </c>
      <c r="AE576" s="96">
        <v>480</v>
      </c>
      <c r="AF576" s="96">
        <v>475</v>
      </c>
      <c r="AG576" s="63">
        <v>1</v>
      </c>
      <c r="AH576" s="97" t="s">
        <v>2689</v>
      </c>
      <c r="AI576" s="97" t="s">
        <v>2690</v>
      </c>
      <c r="AJ576" s="438" t="s">
        <v>5875</v>
      </c>
      <c r="AK576" s="16"/>
      <c r="AL576" s="407"/>
    </row>
    <row r="577" spans="1:38" s="404" customFormat="1" ht="25.5" customHeight="1">
      <c r="A577" s="535" t="s">
        <v>652</v>
      </c>
      <c r="B577" s="37" t="s">
        <v>3314</v>
      </c>
      <c r="C577" s="92" t="s">
        <v>3866</v>
      </c>
      <c r="D577" s="205" t="s">
        <v>1762</v>
      </c>
      <c r="E577" s="96">
        <v>300000</v>
      </c>
      <c r="F577" s="62">
        <v>6</v>
      </c>
      <c r="G577" s="30" t="s">
        <v>1760</v>
      </c>
      <c r="H577" s="29">
        <v>37025</v>
      </c>
      <c r="I577" s="30">
        <v>472043000419</v>
      </c>
      <c r="J577" s="30"/>
      <c r="K577" s="39">
        <v>41220</v>
      </c>
      <c r="L577" s="40"/>
      <c r="M577" s="95" t="s">
        <v>2810</v>
      </c>
      <c r="N577" s="405">
        <v>6200</v>
      </c>
      <c r="O577" s="62">
        <v>1</v>
      </c>
      <c r="P577" s="40"/>
      <c r="Q577" s="15"/>
      <c r="R577" s="95"/>
      <c r="S577" s="96"/>
      <c r="T577" s="29" t="s">
        <v>1761</v>
      </c>
      <c r="U577" s="206"/>
      <c r="V577" s="206">
        <v>3</v>
      </c>
      <c r="W577" s="34">
        <v>2029</v>
      </c>
      <c r="X577" s="34">
        <v>20</v>
      </c>
      <c r="Y577" s="208"/>
      <c r="Z577" s="208"/>
      <c r="AA577" s="96" t="s">
        <v>1024</v>
      </c>
      <c r="AB577" s="38">
        <v>5</v>
      </c>
      <c r="AC577" s="731">
        <v>500000</v>
      </c>
      <c r="AD577" s="731">
        <v>500000</v>
      </c>
      <c r="AE577" s="96">
        <v>15</v>
      </c>
      <c r="AF577" s="96">
        <v>14</v>
      </c>
      <c r="AG577" s="63"/>
      <c r="AH577" s="97" t="s">
        <v>2718</v>
      </c>
      <c r="AI577" s="97" t="s">
        <v>837</v>
      </c>
      <c r="AJ577" s="97"/>
      <c r="AK577" s="16"/>
      <c r="AL577" s="407"/>
    </row>
    <row r="578" spans="1:38" s="404" customFormat="1" ht="25.5" customHeight="1">
      <c r="A578" s="535" t="s">
        <v>652</v>
      </c>
      <c r="B578" s="37" t="s">
        <v>3315</v>
      </c>
      <c r="C578" s="92" t="s">
        <v>3866</v>
      </c>
      <c r="D578" s="205" t="s">
        <v>6512</v>
      </c>
      <c r="E578" s="96">
        <v>4550000</v>
      </c>
      <c r="F578" s="62">
        <v>7</v>
      </c>
      <c r="G578" s="30" t="s">
        <v>1763</v>
      </c>
      <c r="H578" s="29">
        <v>37278</v>
      </c>
      <c r="I578" s="30">
        <v>472043000197</v>
      </c>
      <c r="J578" s="30">
        <v>2166842076</v>
      </c>
      <c r="K578" s="39">
        <v>42888</v>
      </c>
      <c r="L578" s="40">
        <v>3</v>
      </c>
      <c r="M578" s="95" t="s">
        <v>1764</v>
      </c>
      <c r="N578" s="405">
        <v>77000</v>
      </c>
      <c r="O578" s="62">
        <v>1</v>
      </c>
      <c r="P578" s="40"/>
      <c r="Q578" s="15" t="s">
        <v>7264</v>
      </c>
      <c r="R578" s="95"/>
      <c r="S578" s="96"/>
      <c r="T578" s="29" t="s">
        <v>2234</v>
      </c>
      <c r="U578" s="206"/>
      <c r="V578" s="206"/>
      <c r="W578" s="34">
        <v>2599</v>
      </c>
      <c r="X578" s="34">
        <v>25</v>
      </c>
      <c r="Y578" s="208"/>
      <c r="Z578" s="208"/>
      <c r="AA578" s="96" t="s">
        <v>1037</v>
      </c>
      <c r="AB578" s="241">
        <v>31</v>
      </c>
      <c r="AC578" s="731">
        <v>15000000</v>
      </c>
      <c r="AD578" s="731">
        <v>15000000</v>
      </c>
      <c r="AE578" s="96">
        <v>217</v>
      </c>
      <c r="AF578" s="96">
        <v>215</v>
      </c>
      <c r="AG578" s="63">
        <v>1</v>
      </c>
      <c r="AH578" s="97" t="s">
        <v>2906</v>
      </c>
      <c r="AI578" s="97" t="s">
        <v>595</v>
      </c>
      <c r="AJ578" s="97"/>
      <c r="AK578" s="16"/>
      <c r="AL578" s="407"/>
    </row>
    <row r="579" spans="1:38" s="404" customFormat="1" ht="25.5" customHeight="1">
      <c r="A579" s="535" t="s">
        <v>652</v>
      </c>
      <c r="B579" s="37" t="s">
        <v>3316</v>
      </c>
      <c r="C579" s="92" t="s">
        <v>3866</v>
      </c>
      <c r="D579" s="26" t="s">
        <v>1767</v>
      </c>
      <c r="E579" s="96">
        <v>5000000</v>
      </c>
      <c r="F579" s="62">
        <v>8</v>
      </c>
      <c r="G579" s="30" t="s">
        <v>1765</v>
      </c>
      <c r="H579" s="29">
        <v>37420</v>
      </c>
      <c r="I579" s="30">
        <v>472023000537</v>
      </c>
      <c r="J579" s="30">
        <v>9850847424</v>
      </c>
      <c r="K579" s="39">
        <v>42566</v>
      </c>
      <c r="L579" s="40">
        <v>6</v>
      </c>
      <c r="M579" s="95" t="s">
        <v>1766</v>
      </c>
      <c r="N579" s="405">
        <v>9775</v>
      </c>
      <c r="O579" s="62">
        <v>1</v>
      </c>
      <c r="P579" s="40"/>
      <c r="Q579" s="15"/>
      <c r="R579" s="95"/>
      <c r="S579" s="96"/>
      <c r="T579" s="29"/>
      <c r="U579" s="402"/>
      <c r="V579" s="402"/>
      <c r="W579" s="34">
        <v>1311</v>
      </c>
      <c r="X579" s="34">
        <v>13</v>
      </c>
      <c r="Y579" s="208"/>
      <c r="Z579" s="208"/>
      <c r="AA579" s="96" t="s">
        <v>5474</v>
      </c>
      <c r="AB579" s="38">
        <v>5</v>
      </c>
      <c r="AC579" s="731">
        <v>12000000</v>
      </c>
      <c r="AD579" s="731">
        <v>12000000</v>
      </c>
      <c r="AE579" s="96">
        <v>154</v>
      </c>
      <c r="AF579" s="96">
        <v>150</v>
      </c>
      <c r="AG579" s="63">
        <v>1</v>
      </c>
      <c r="AH579" s="97" t="s">
        <v>596</v>
      </c>
      <c r="AI579" s="97" t="s">
        <v>859</v>
      </c>
      <c r="AJ579" s="438" t="s">
        <v>5893</v>
      </c>
      <c r="AK579" s="16"/>
      <c r="AL579" s="407"/>
    </row>
    <row r="580" spans="1:38" s="404" customFormat="1" ht="25.5" customHeight="1">
      <c r="A580" s="535" t="s">
        <v>652</v>
      </c>
      <c r="B580" s="37" t="s">
        <v>3317</v>
      </c>
      <c r="C580" s="92" t="s">
        <v>3866</v>
      </c>
      <c r="D580" s="26" t="s">
        <v>3840</v>
      </c>
      <c r="E580" s="96">
        <v>11398217</v>
      </c>
      <c r="F580" s="62">
        <v>9</v>
      </c>
      <c r="G580" s="30" t="s">
        <v>1768</v>
      </c>
      <c r="H580" s="29">
        <v>37529</v>
      </c>
      <c r="I580" s="30">
        <v>472043000447</v>
      </c>
      <c r="J580" s="30">
        <v>7635362250</v>
      </c>
      <c r="K580" s="39">
        <v>43565</v>
      </c>
      <c r="L580" s="40">
        <v>7</v>
      </c>
      <c r="M580" s="95" t="s">
        <v>1769</v>
      </c>
      <c r="N580" s="405">
        <v>33000</v>
      </c>
      <c r="O580" s="62">
        <v>1</v>
      </c>
      <c r="P580" s="40"/>
      <c r="Q580" s="15"/>
      <c r="R580" s="95"/>
      <c r="S580" s="96"/>
      <c r="T580" s="29" t="s">
        <v>2376</v>
      </c>
      <c r="U580" s="402">
        <v>1</v>
      </c>
      <c r="V580" s="402">
        <v>2</v>
      </c>
      <c r="W580" s="34">
        <v>2599</v>
      </c>
      <c r="X580" s="34">
        <v>25</v>
      </c>
      <c r="Y580" s="208"/>
      <c r="Z580" s="208"/>
      <c r="AA580" s="96" t="s">
        <v>1063</v>
      </c>
      <c r="AB580" s="38">
        <v>6</v>
      </c>
      <c r="AC580" s="731">
        <v>16200000</v>
      </c>
      <c r="AD580" s="731">
        <v>11398217</v>
      </c>
      <c r="AE580" s="96">
        <v>76</v>
      </c>
      <c r="AF580" s="96">
        <v>73</v>
      </c>
      <c r="AG580" s="63"/>
      <c r="AH580" s="97" t="s">
        <v>2650</v>
      </c>
      <c r="AI580" s="97" t="s">
        <v>204</v>
      </c>
      <c r="AJ580" s="438" t="s">
        <v>5886</v>
      </c>
      <c r="AK580" s="16"/>
      <c r="AL580" s="407"/>
    </row>
    <row r="581" spans="1:38" s="404" customFormat="1" ht="25.5" customHeight="1">
      <c r="A581" s="535" t="s">
        <v>652</v>
      </c>
      <c r="B581" s="37" t="s">
        <v>3318</v>
      </c>
      <c r="C581" s="92" t="s">
        <v>3866</v>
      </c>
      <c r="D581" s="26" t="s">
        <v>1772</v>
      </c>
      <c r="E581" s="96">
        <v>1506991.8</v>
      </c>
      <c r="F581" s="62">
        <v>10</v>
      </c>
      <c r="G581" s="30" t="s">
        <v>1770</v>
      </c>
      <c r="H581" s="29">
        <v>37558</v>
      </c>
      <c r="I581" s="30">
        <v>472043000616</v>
      </c>
      <c r="J581" s="30">
        <v>4342452276</v>
      </c>
      <c r="K581" s="39">
        <v>42500</v>
      </c>
      <c r="L581" s="40">
        <v>4</v>
      </c>
      <c r="M581" s="95" t="s">
        <v>1771</v>
      </c>
      <c r="N581" s="405">
        <v>10000</v>
      </c>
      <c r="O581" s="62">
        <v>1</v>
      </c>
      <c r="P581" s="40"/>
      <c r="Q581" s="15"/>
      <c r="R581" s="95"/>
      <c r="S581" s="96"/>
      <c r="T581" s="29"/>
      <c r="U581" s="402"/>
      <c r="V581" s="402">
        <v>3</v>
      </c>
      <c r="W581" s="34">
        <v>4290</v>
      </c>
      <c r="X581" s="34">
        <v>42</v>
      </c>
      <c r="Y581" s="208"/>
      <c r="Z581" s="208"/>
      <c r="AA581" s="96" t="s">
        <v>1024</v>
      </c>
      <c r="AB581" s="38">
        <v>5</v>
      </c>
      <c r="AC581" s="731">
        <v>5000000</v>
      </c>
      <c r="AD581" s="731">
        <v>5000000</v>
      </c>
      <c r="AE581" s="96">
        <v>63</v>
      </c>
      <c r="AF581" s="96">
        <v>60</v>
      </c>
      <c r="AG581" s="63">
        <v>1</v>
      </c>
      <c r="AH581" s="97" t="s">
        <v>2554</v>
      </c>
      <c r="AI581" s="97" t="s">
        <v>2555</v>
      </c>
      <c r="AJ581" s="97"/>
      <c r="AK581" s="16"/>
      <c r="AL581" s="407"/>
    </row>
    <row r="582" spans="1:38" s="404" customFormat="1" ht="25.5" customHeight="1">
      <c r="A582" s="535" t="s">
        <v>652</v>
      </c>
      <c r="B582" s="37" t="s">
        <v>3319</v>
      </c>
      <c r="C582" s="92" t="s">
        <v>3866</v>
      </c>
      <c r="D582" s="26" t="s">
        <v>8083</v>
      </c>
      <c r="E582" s="96">
        <v>1037357</v>
      </c>
      <c r="F582" s="62">
        <v>11</v>
      </c>
      <c r="G582" s="30" t="s">
        <v>1773</v>
      </c>
      <c r="H582" s="29">
        <v>37575</v>
      </c>
      <c r="I582" s="30">
        <v>472043000587</v>
      </c>
      <c r="J582" s="30">
        <v>9894117375</v>
      </c>
      <c r="K582" s="39">
        <v>43418</v>
      </c>
      <c r="L582" s="40">
        <v>2</v>
      </c>
      <c r="M582" s="95" t="s">
        <v>1774</v>
      </c>
      <c r="N582" s="405">
        <v>15000</v>
      </c>
      <c r="O582" s="62">
        <v>1</v>
      </c>
      <c r="P582" s="40"/>
      <c r="Q582" s="15" t="s">
        <v>7039</v>
      </c>
      <c r="R582" s="95"/>
      <c r="S582" s="96"/>
      <c r="T582" s="29"/>
      <c r="U582" s="402"/>
      <c r="V582" s="402"/>
      <c r="W582" s="34">
        <v>4390</v>
      </c>
      <c r="X582" s="34">
        <v>43</v>
      </c>
      <c r="Y582" s="208"/>
      <c r="Z582" s="208"/>
      <c r="AA582" s="96" t="s">
        <v>1024</v>
      </c>
      <c r="AB582" s="38">
        <v>5</v>
      </c>
      <c r="AC582" s="731">
        <v>7500000</v>
      </c>
      <c r="AD582" s="731">
        <v>7500000</v>
      </c>
      <c r="AE582" s="96">
        <v>25</v>
      </c>
      <c r="AF582" s="96">
        <v>23</v>
      </c>
      <c r="AG582" s="63">
        <v>1</v>
      </c>
      <c r="AH582" s="97" t="s">
        <v>205</v>
      </c>
      <c r="AI582" s="97" t="s">
        <v>206</v>
      </c>
      <c r="AJ582" s="97"/>
      <c r="AK582" s="16"/>
      <c r="AL582" s="407"/>
    </row>
    <row r="583" spans="1:38" s="404" customFormat="1" ht="25.5" customHeight="1">
      <c r="A583" s="535" t="s">
        <v>652</v>
      </c>
      <c r="B583" s="37" t="s">
        <v>3320</v>
      </c>
      <c r="C583" s="92" t="s">
        <v>3866</v>
      </c>
      <c r="D583" s="26" t="s">
        <v>1777</v>
      </c>
      <c r="E583" s="96">
        <v>14000000</v>
      </c>
      <c r="F583" s="62">
        <v>12</v>
      </c>
      <c r="G583" s="30" t="s">
        <v>1775</v>
      </c>
      <c r="H583" s="29">
        <v>37608</v>
      </c>
      <c r="I583" s="29"/>
      <c r="J583" s="30"/>
      <c r="K583" s="39">
        <v>40976</v>
      </c>
      <c r="L583" s="40"/>
      <c r="M583" s="95" t="s">
        <v>1776</v>
      </c>
      <c r="N583" s="405">
        <v>50000</v>
      </c>
      <c r="O583" s="62">
        <v>1</v>
      </c>
      <c r="P583" s="40"/>
      <c r="Q583" s="15"/>
      <c r="R583" s="95"/>
      <c r="S583" s="96"/>
      <c r="T583" s="29"/>
      <c r="U583" s="402"/>
      <c r="V583" s="402"/>
      <c r="W583" s="34">
        <v>2750</v>
      </c>
      <c r="X583" s="34">
        <v>27</v>
      </c>
      <c r="Y583" s="208"/>
      <c r="Z583" s="208"/>
      <c r="AA583" s="96" t="s">
        <v>1024</v>
      </c>
      <c r="AB583" s="38">
        <v>5</v>
      </c>
      <c r="AC583" s="731">
        <v>9000000</v>
      </c>
      <c r="AD583" s="731">
        <v>9000000</v>
      </c>
      <c r="AE583" s="96">
        <v>974</v>
      </c>
      <c r="AF583" s="96">
        <v>967</v>
      </c>
      <c r="AG583" s="63"/>
      <c r="AH583" s="97" t="s">
        <v>207</v>
      </c>
      <c r="AI583" s="97" t="s">
        <v>140</v>
      </c>
      <c r="AJ583" s="97"/>
      <c r="AK583" s="16"/>
      <c r="AL583" s="407"/>
    </row>
    <row r="584" spans="1:38" s="404" customFormat="1" ht="25.5" customHeight="1">
      <c r="A584" s="535" t="s">
        <v>652</v>
      </c>
      <c r="B584" s="37" t="s">
        <v>3321</v>
      </c>
      <c r="C584" s="92" t="s">
        <v>3866</v>
      </c>
      <c r="D584" s="205" t="s">
        <v>3805</v>
      </c>
      <c r="E584" s="96">
        <v>860000</v>
      </c>
      <c r="F584" s="62">
        <v>13</v>
      </c>
      <c r="G584" s="30" t="s">
        <v>1778</v>
      </c>
      <c r="H584" s="29">
        <v>37649</v>
      </c>
      <c r="I584" s="30">
        <v>472023000044</v>
      </c>
      <c r="J584" s="30">
        <v>9856185866</v>
      </c>
      <c r="K584" s="39">
        <v>42803</v>
      </c>
      <c r="L584" s="40">
        <v>7</v>
      </c>
      <c r="M584" s="95" t="s">
        <v>1779</v>
      </c>
      <c r="N584" s="405">
        <v>10074</v>
      </c>
      <c r="O584" s="62">
        <v>1</v>
      </c>
      <c r="P584" s="40"/>
      <c r="Q584" s="15"/>
      <c r="R584" s="95"/>
      <c r="S584" s="96"/>
      <c r="T584" s="29"/>
      <c r="U584" s="206">
        <v>1</v>
      </c>
      <c r="V584" s="206">
        <v>3</v>
      </c>
      <c r="W584" s="34">
        <v>2395</v>
      </c>
      <c r="X584" s="34">
        <v>23</v>
      </c>
      <c r="Y584" s="208" t="s">
        <v>4687</v>
      </c>
      <c r="Z584" s="208"/>
      <c r="AA584" s="96" t="s">
        <v>1024</v>
      </c>
      <c r="AB584" s="38">
        <v>5</v>
      </c>
      <c r="AC584" s="731">
        <v>1290000</v>
      </c>
      <c r="AD584" s="731">
        <v>1290000</v>
      </c>
      <c r="AE584" s="96">
        <v>186</v>
      </c>
      <c r="AF584" s="96">
        <v>177</v>
      </c>
      <c r="AG584" s="63">
        <v>1</v>
      </c>
      <c r="AH584" s="97" t="s">
        <v>5116</v>
      </c>
      <c r="AI584" s="97" t="s">
        <v>642</v>
      </c>
      <c r="AJ584" s="97"/>
      <c r="AK584" s="16"/>
      <c r="AL584" s="407"/>
    </row>
    <row r="585" spans="1:38" s="404" customFormat="1" ht="25.5" customHeight="1">
      <c r="A585" s="535" t="s">
        <v>652</v>
      </c>
      <c r="B585" s="37" t="s">
        <v>3322</v>
      </c>
      <c r="C585" s="92" t="s">
        <v>3866</v>
      </c>
      <c r="D585" s="26" t="s">
        <v>1781</v>
      </c>
      <c r="E585" s="96">
        <v>20242631</v>
      </c>
      <c r="F585" s="62">
        <v>14</v>
      </c>
      <c r="G585" s="30" t="s">
        <v>1780</v>
      </c>
      <c r="H585" s="29">
        <v>37727</v>
      </c>
      <c r="I585" s="30">
        <v>472023000631</v>
      </c>
      <c r="J585" s="30">
        <v>8724422453</v>
      </c>
      <c r="K585" s="39">
        <v>42811</v>
      </c>
      <c r="L585" s="40">
        <v>12</v>
      </c>
      <c r="M585" s="95" t="s">
        <v>4108</v>
      </c>
      <c r="N585" s="405">
        <v>83990</v>
      </c>
      <c r="O585" s="62">
        <v>1</v>
      </c>
      <c r="P585" s="40"/>
      <c r="Q585" s="15"/>
      <c r="R585" s="95"/>
      <c r="S585" s="96"/>
      <c r="T585" s="29"/>
      <c r="U585" s="402"/>
      <c r="V585" s="402"/>
      <c r="W585" s="34">
        <v>1313</v>
      </c>
      <c r="X585" s="34">
        <v>13</v>
      </c>
      <c r="Y585" s="208" t="s">
        <v>6219</v>
      </c>
      <c r="Z585" s="208"/>
      <c r="AA585" s="96" t="s">
        <v>4109</v>
      </c>
      <c r="AB585" s="38">
        <v>5</v>
      </c>
      <c r="AC585" s="731">
        <v>32000000</v>
      </c>
      <c r="AD585" s="731">
        <v>32000000</v>
      </c>
      <c r="AE585" s="96">
        <v>561</v>
      </c>
      <c r="AF585" s="96">
        <v>532</v>
      </c>
      <c r="AG585" s="63"/>
      <c r="AH585" s="97" t="s">
        <v>141</v>
      </c>
      <c r="AI585" s="97" t="s">
        <v>142</v>
      </c>
      <c r="AJ585" s="97"/>
      <c r="AK585" s="16"/>
      <c r="AL585" s="407"/>
    </row>
    <row r="586" spans="1:38" s="404" customFormat="1" ht="25.5" customHeight="1">
      <c r="A586" s="535" t="s">
        <v>652</v>
      </c>
      <c r="B586" s="37" t="s">
        <v>3529</v>
      </c>
      <c r="C586" s="92" t="s">
        <v>3866</v>
      </c>
      <c r="D586" s="26" t="s">
        <v>4078</v>
      </c>
      <c r="E586" s="96">
        <v>12000000</v>
      </c>
      <c r="F586" s="62">
        <v>15</v>
      </c>
      <c r="G586" s="30" t="s">
        <v>1782</v>
      </c>
      <c r="H586" s="29">
        <v>37845</v>
      </c>
      <c r="I586" s="30">
        <v>472023000156</v>
      </c>
      <c r="J586" s="30"/>
      <c r="K586" s="39">
        <v>42184</v>
      </c>
      <c r="L586" s="40"/>
      <c r="M586" s="95" t="s">
        <v>1783</v>
      </c>
      <c r="N586" s="405">
        <v>123600</v>
      </c>
      <c r="O586" s="62">
        <v>1</v>
      </c>
      <c r="P586" s="40"/>
      <c r="Q586" s="15"/>
      <c r="R586" s="95"/>
      <c r="S586" s="96"/>
      <c r="T586" s="29" t="s">
        <v>2249</v>
      </c>
      <c r="U586" s="402"/>
      <c r="V586" s="402">
        <v>3</v>
      </c>
      <c r="W586" s="34">
        <v>2599</v>
      </c>
      <c r="X586" s="34">
        <v>25</v>
      </c>
      <c r="Y586" s="208"/>
      <c r="Z586" s="208"/>
      <c r="AA586" s="96" t="s">
        <v>1024</v>
      </c>
      <c r="AB586" s="38">
        <v>5</v>
      </c>
      <c r="AC586" s="731">
        <v>22000000</v>
      </c>
      <c r="AD586" s="731">
        <v>22000000</v>
      </c>
      <c r="AE586" s="96">
        <v>137</v>
      </c>
      <c r="AF586" s="96">
        <v>132</v>
      </c>
      <c r="AG586" s="63">
        <v>1</v>
      </c>
      <c r="AH586" s="97" t="s">
        <v>143</v>
      </c>
      <c r="AI586" s="97" t="s">
        <v>4428</v>
      </c>
      <c r="AJ586" s="97"/>
      <c r="AK586" s="16"/>
      <c r="AL586" s="407"/>
    </row>
    <row r="587" spans="1:38" s="404" customFormat="1" ht="25.5" customHeight="1">
      <c r="A587" s="535" t="s">
        <v>652</v>
      </c>
      <c r="B587" s="37">
        <v>3600660483</v>
      </c>
      <c r="C587" s="92" t="s">
        <v>3866</v>
      </c>
      <c r="D587" s="26" t="s">
        <v>5079</v>
      </c>
      <c r="E587" s="96">
        <v>1200000</v>
      </c>
      <c r="F587" s="62">
        <v>16</v>
      </c>
      <c r="G587" s="30" t="s">
        <v>1784</v>
      </c>
      <c r="H587" s="29">
        <v>37923</v>
      </c>
      <c r="I587" s="30">
        <v>472043000270</v>
      </c>
      <c r="J587" s="30">
        <v>5480265260</v>
      </c>
      <c r="K587" s="39">
        <v>42328</v>
      </c>
      <c r="L587" s="40"/>
      <c r="M587" s="95" t="s">
        <v>1785</v>
      </c>
      <c r="N587" s="405">
        <v>10400</v>
      </c>
      <c r="O587" s="62">
        <v>1</v>
      </c>
      <c r="P587" s="40"/>
      <c r="Q587" s="15" t="s">
        <v>5946</v>
      </c>
      <c r="R587" s="95"/>
      <c r="S587" s="96"/>
      <c r="T587" s="29" t="s">
        <v>2330</v>
      </c>
      <c r="U587" s="402"/>
      <c r="V587" s="402"/>
      <c r="W587" s="34">
        <v>2220</v>
      </c>
      <c r="X587" s="34">
        <v>22</v>
      </c>
      <c r="Y587" s="208"/>
      <c r="Z587" s="208"/>
      <c r="AA587" s="96" t="s">
        <v>1024</v>
      </c>
      <c r="AB587" s="38">
        <v>5</v>
      </c>
      <c r="AC587" s="731">
        <v>2000000</v>
      </c>
      <c r="AD587" s="731">
        <v>2000000</v>
      </c>
      <c r="AE587" s="96">
        <v>52</v>
      </c>
      <c r="AF587" s="96">
        <v>51</v>
      </c>
      <c r="AG587" s="63">
        <v>1</v>
      </c>
      <c r="AH587" s="97" t="s">
        <v>2693</v>
      </c>
      <c r="AI587" s="97" t="s">
        <v>144</v>
      </c>
      <c r="AJ587" s="438" t="s">
        <v>5929</v>
      </c>
      <c r="AK587" s="16"/>
      <c r="AL587" s="407"/>
    </row>
    <row r="588" spans="1:38" s="404" customFormat="1" ht="25.5" customHeight="1">
      <c r="A588" s="535" t="s">
        <v>652</v>
      </c>
      <c r="B588" s="37" t="s">
        <v>3323</v>
      </c>
      <c r="C588" s="92" t="s">
        <v>3866</v>
      </c>
      <c r="D588" s="26" t="s">
        <v>3841</v>
      </c>
      <c r="E588" s="96">
        <v>2260000</v>
      </c>
      <c r="F588" s="62">
        <v>17</v>
      </c>
      <c r="G588" s="30" t="s">
        <v>1786</v>
      </c>
      <c r="H588" s="29">
        <v>38148</v>
      </c>
      <c r="I588" s="30">
        <v>472043000228</v>
      </c>
      <c r="J588" s="30"/>
      <c r="K588" s="39">
        <v>41117</v>
      </c>
      <c r="L588" s="40"/>
      <c r="M588" s="95" t="s">
        <v>1787</v>
      </c>
      <c r="N588" s="405">
        <v>30000</v>
      </c>
      <c r="O588" s="62">
        <v>1</v>
      </c>
      <c r="P588" s="40"/>
      <c r="Q588" s="15"/>
      <c r="R588" s="95"/>
      <c r="S588" s="96"/>
      <c r="T588" s="29" t="s">
        <v>2377</v>
      </c>
      <c r="U588" s="402"/>
      <c r="V588" s="402">
        <v>3</v>
      </c>
      <c r="W588" s="34">
        <v>1311</v>
      </c>
      <c r="X588" s="34">
        <v>13</v>
      </c>
      <c r="Y588" s="208"/>
      <c r="Z588" s="208"/>
      <c r="AA588" s="96" t="s">
        <v>1024</v>
      </c>
      <c r="AB588" s="236">
        <v>5</v>
      </c>
      <c r="AC588" s="731">
        <v>3500000</v>
      </c>
      <c r="AD588" s="731">
        <v>3500000</v>
      </c>
      <c r="AE588" s="96">
        <v>273</v>
      </c>
      <c r="AF588" s="96">
        <v>259</v>
      </c>
      <c r="AG588" s="63"/>
      <c r="AH588" s="97" t="s">
        <v>2719</v>
      </c>
      <c r="AI588" s="97" t="s">
        <v>2720</v>
      </c>
      <c r="AJ588" s="97"/>
      <c r="AK588" s="16"/>
      <c r="AL588" s="407"/>
    </row>
    <row r="589" spans="1:38" s="404" customFormat="1" ht="25.5" customHeight="1">
      <c r="A589" s="535" t="s">
        <v>652</v>
      </c>
      <c r="B589" s="37" t="s">
        <v>3324</v>
      </c>
      <c r="C589" s="92" t="s">
        <v>3866</v>
      </c>
      <c r="D589" s="205" t="s">
        <v>6286</v>
      </c>
      <c r="E589" s="96">
        <v>6500000</v>
      </c>
      <c r="F589" s="62">
        <v>18</v>
      </c>
      <c r="G589" s="30" t="s">
        <v>1788</v>
      </c>
      <c r="H589" s="29">
        <v>38350</v>
      </c>
      <c r="I589" s="30">
        <v>472043000126</v>
      </c>
      <c r="J589" s="30">
        <v>1007148483</v>
      </c>
      <c r="K589" s="39">
        <v>42851</v>
      </c>
      <c r="L589" s="40">
        <v>3</v>
      </c>
      <c r="M589" s="514" t="s">
        <v>1789</v>
      </c>
      <c r="N589" s="405">
        <v>40000</v>
      </c>
      <c r="O589" s="62">
        <v>1</v>
      </c>
      <c r="P589" s="425"/>
      <c r="Q589" s="41"/>
      <c r="R589" s="95"/>
      <c r="S589" s="96"/>
      <c r="T589" s="29" t="s">
        <v>2378</v>
      </c>
      <c r="U589" s="538"/>
      <c r="V589" s="538"/>
      <c r="W589" s="34">
        <v>1311</v>
      </c>
      <c r="X589" s="34">
        <v>13</v>
      </c>
      <c r="Y589" s="208"/>
      <c r="Z589" s="208"/>
      <c r="AA589" s="96" t="s">
        <v>1024</v>
      </c>
      <c r="AB589" s="236">
        <v>5</v>
      </c>
      <c r="AC589" s="731">
        <v>8500000</v>
      </c>
      <c r="AD589" s="731">
        <v>8500000</v>
      </c>
      <c r="AE589" s="96">
        <v>944</v>
      </c>
      <c r="AF589" s="96">
        <v>921</v>
      </c>
      <c r="AG589" s="63"/>
      <c r="AH589" s="97" t="s">
        <v>790</v>
      </c>
      <c r="AI589" s="97" t="s">
        <v>791</v>
      </c>
      <c r="AJ589" s="438" t="s">
        <v>5286</v>
      </c>
      <c r="AK589" s="668" t="s">
        <v>5039</v>
      </c>
      <c r="AL589" s="702"/>
    </row>
    <row r="590" spans="1:38" s="404" customFormat="1" ht="25.5" customHeight="1">
      <c r="A590" s="535" t="s">
        <v>652</v>
      </c>
      <c r="B590" s="439" t="s">
        <v>3325</v>
      </c>
      <c r="C590" s="92" t="s">
        <v>3866</v>
      </c>
      <c r="D590" s="440" t="s">
        <v>1792</v>
      </c>
      <c r="E590" s="96">
        <v>5000000</v>
      </c>
      <c r="F590" s="62">
        <v>19</v>
      </c>
      <c r="G590" s="30" t="s">
        <v>1790</v>
      </c>
      <c r="H590" s="29" t="s">
        <v>711</v>
      </c>
      <c r="I590" s="30">
        <v>472043000444</v>
      </c>
      <c r="J590" s="30">
        <v>5475621131</v>
      </c>
      <c r="K590" s="39">
        <v>43098</v>
      </c>
      <c r="L590" s="226">
        <v>2</v>
      </c>
      <c r="M590" s="227" t="s">
        <v>1791</v>
      </c>
      <c r="N590" s="405">
        <v>83000</v>
      </c>
      <c r="O590" s="62">
        <v>1</v>
      </c>
      <c r="P590" s="226"/>
      <c r="Q590" s="24"/>
      <c r="R590" s="227"/>
      <c r="S590" s="228"/>
      <c r="T590" s="29" t="s">
        <v>2379</v>
      </c>
      <c r="U590" s="445"/>
      <c r="V590" s="445"/>
      <c r="W590" s="34">
        <v>2220</v>
      </c>
      <c r="X590" s="34">
        <v>22</v>
      </c>
      <c r="Y590" s="208" t="s">
        <v>7128</v>
      </c>
      <c r="Z590" s="208"/>
      <c r="AA590" s="96" t="s">
        <v>4171</v>
      </c>
      <c r="AB590" s="241">
        <v>16</v>
      </c>
      <c r="AC590" s="731">
        <v>12000000</v>
      </c>
      <c r="AD590" s="731">
        <v>12000000</v>
      </c>
      <c r="AE590" s="96">
        <v>259</v>
      </c>
      <c r="AF590" s="96">
        <v>248</v>
      </c>
      <c r="AG590" s="63"/>
      <c r="AH590" s="97" t="s">
        <v>2749</v>
      </c>
      <c r="AI590" s="97" t="s">
        <v>176</v>
      </c>
      <c r="AJ590" s="97"/>
      <c r="AK590" s="675"/>
      <c r="AL590" s="676"/>
    </row>
    <row r="591" spans="1:38" s="404" customFormat="1" ht="25.5" customHeight="1">
      <c r="A591" s="535" t="s">
        <v>652</v>
      </c>
      <c r="B591" s="439" t="s">
        <v>3326</v>
      </c>
      <c r="C591" s="92" t="s">
        <v>3866</v>
      </c>
      <c r="D591" s="440" t="s">
        <v>1795</v>
      </c>
      <c r="E591" s="96">
        <v>5870970</v>
      </c>
      <c r="F591" s="62">
        <v>20</v>
      </c>
      <c r="G591" s="30" t="s">
        <v>1793</v>
      </c>
      <c r="H591" s="29">
        <v>38502</v>
      </c>
      <c r="I591" s="30">
        <v>472043000063</v>
      </c>
      <c r="J591" s="30">
        <v>9866374777</v>
      </c>
      <c r="K591" s="39">
        <v>43010</v>
      </c>
      <c r="L591" s="226">
        <v>7</v>
      </c>
      <c r="M591" s="227" t="s">
        <v>1794</v>
      </c>
      <c r="N591" s="405">
        <v>10074</v>
      </c>
      <c r="O591" s="62">
        <v>1</v>
      </c>
      <c r="P591" s="226"/>
      <c r="Q591" s="24"/>
      <c r="R591" s="227"/>
      <c r="S591" s="228"/>
      <c r="T591" s="29" t="s">
        <v>2354</v>
      </c>
      <c r="U591" s="445">
        <v>1</v>
      </c>
      <c r="V591" s="445">
        <v>3</v>
      </c>
      <c r="W591" s="34">
        <v>2410</v>
      </c>
      <c r="X591" s="34">
        <v>24</v>
      </c>
      <c r="Y591" s="208" t="s">
        <v>6916</v>
      </c>
      <c r="Z591" s="208"/>
      <c r="AA591" s="96" t="s">
        <v>1063</v>
      </c>
      <c r="AB591" s="236">
        <v>6</v>
      </c>
      <c r="AC591" s="731">
        <v>15000000</v>
      </c>
      <c r="AD591" s="731">
        <v>15000000</v>
      </c>
      <c r="AE591" s="96">
        <v>23</v>
      </c>
      <c r="AF591" s="96">
        <v>21</v>
      </c>
      <c r="AG591" s="63">
        <v>1</v>
      </c>
      <c r="AH591" s="97" t="s">
        <v>6115</v>
      </c>
      <c r="AI591" s="97" t="s">
        <v>177</v>
      </c>
      <c r="AJ591" s="97"/>
      <c r="AK591" s="675"/>
      <c r="AL591" s="676"/>
    </row>
    <row r="592" spans="1:38" s="404" customFormat="1" ht="25.5" customHeight="1">
      <c r="A592" s="535" t="s">
        <v>652</v>
      </c>
      <c r="B592" s="439" t="s">
        <v>3617</v>
      </c>
      <c r="C592" s="92" t="s">
        <v>3866</v>
      </c>
      <c r="D592" s="440" t="s">
        <v>1244</v>
      </c>
      <c r="E592" s="96">
        <v>22000000</v>
      </c>
      <c r="F592" s="62">
        <v>21</v>
      </c>
      <c r="G592" s="30" t="s">
        <v>1796</v>
      </c>
      <c r="H592" s="29">
        <v>38763</v>
      </c>
      <c r="I592" s="30">
        <v>472043000638</v>
      </c>
      <c r="J592" s="30"/>
      <c r="K592" s="39">
        <v>41535</v>
      </c>
      <c r="L592" s="226"/>
      <c r="M592" s="227" t="s">
        <v>1797</v>
      </c>
      <c r="N592" s="405">
        <v>152036</v>
      </c>
      <c r="O592" s="62">
        <v>1</v>
      </c>
      <c r="P592" s="231">
        <v>1</v>
      </c>
      <c r="Q592" s="42"/>
      <c r="R592" s="227"/>
      <c r="S592" s="228"/>
      <c r="T592" s="29" t="s">
        <v>2380</v>
      </c>
      <c r="U592" s="445"/>
      <c r="V592" s="445"/>
      <c r="W592" s="34">
        <v>1410</v>
      </c>
      <c r="X592" s="34">
        <v>14</v>
      </c>
      <c r="Y592" s="208"/>
      <c r="Z592" s="208"/>
      <c r="AA592" s="96" t="s">
        <v>1024</v>
      </c>
      <c r="AB592" s="236">
        <v>5</v>
      </c>
      <c r="AC592" s="731">
        <v>52000000</v>
      </c>
      <c r="AD592" s="731">
        <v>52000000</v>
      </c>
      <c r="AE592" s="96">
        <v>5674</v>
      </c>
      <c r="AF592" s="96">
        <v>5637</v>
      </c>
      <c r="AG592" s="63">
        <v>1</v>
      </c>
      <c r="AH592" s="97" t="s">
        <v>433</v>
      </c>
      <c r="AI592" s="97" t="s">
        <v>434</v>
      </c>
      <c r="AJ592" s="438" t="s">
        <v>5943</v>
      </c>
      <c r="AK592" s="675"/>
      <c r="AL592" s="676"/>
    </row>
    <row r="593" spans="1:38" s="404" customFormat="1" ht="25.5" customHeight="1">
      <c r="A593" s="535" t="s">
        <v>652</v>
      </c>
      <c r="B593" s="37" t="s">
        <v>3327</v>
      </c>
      <c r="C593" s="92" t="s">
        <v>3866</v>
      </c>
      <c r="D593" s="26" t="s">
        <v>6369</v>
      </c>
      <c r="E593" s="96">
        <v>13300000</v>
      </c>
      <c r="F593" s="62">
        <v>22</v>
      </c>
      <c r="G593" s="30" t="s">
        <v>1798</v>
      </c>
      <c r="H593" s="29">
        <v>38602</v>
      </c>
      <c r="I593" s="30">
        <v>472043000096</v>
      </c>
      <c r="J593" s="30">
        <v>1075575225</v>
      </c>
      <c r="K593" s="39">
        <v>42899</v>
      </c>
      <c r="L593" s="40">
        <v>4</v>
      </c>
      <c r="M593" s="95" t="s">
        <v>1799</v>
      </c>
      <c r="N593" s="405">
        <v>30000</v>
      </c>
      <c r="O593" s="62">
        <v>1</v>
      </c>
      <c r="P593" s="40"/>
      <c r="Q593" s="15"/>
      <c r="R593" s="95"/>
      <c r="S593" s="96"/>
      <c r="T593" s="29" t="s">
        <v>2381</v>
      </c>
      <c r="U593" s="402">
        <v>1</v>
      </c>
      <c r="V593" s="402">
        <v>3</v>
      </c>
      <c r="W593" s="34">
        <v>1312</v>
      </c>
      <c r="X593" s="34">
        <v>13</v>
      </c>
      <c r="Y593" s="208"/>
      <c r="Z593" s="208"/>
      <c r="AA593" s="96" t="s">
        <v>1063</v>
      </c>
      <c r="AB593" s="236">
        <v>6</v>
      </c>
      <c r="AC593" s="731">
        <v>36415000</v>
      </c>
      <c r="AD593" s="731">
        <v>36415000</v>
      </c>
      <c r="AE593" s="96">
        <v>510</v>
      </c>
      <c r="AF593" s="96">
        <v>506</v>
      </c>
      <c r="AG593" s="63">
        <v>1</v>
      </c>
      <c r="AH593" s="97" t="s">
        <v>792</v>
      </c>
      <c r="AI593" s="97" t="s">
        <v>526</v>
      </c>
      <c r="AJ593" s="97"/>
      <c r="AK593" s="16"/>
      <c r="AL593" s="407"/>
    </row>
    <row r="594" spans="1:38" s="404" customFormat="1" ht="25.5" customHeight="1">
      <c r="A594" s="535" t="s">
        <v>652</v>
      </c>
      <c r="B594" s="439" t="s">
        <v>3541</v>
      </c>
      <c r="C594" s="92" t="s">
        <v>3866</v>
      </c>
      <c r="D594" s="440" t="s">
        <v>1802</v>
      </c>
      <c r="E594" s="96">
        <v>14684000</v>
      </c>
      <c r="F594" s="62">
        <v>23</v>
      </c>
      <c r="G594" s="30" t="s">
        <v>1800</v>
      </c>
      <c r="H594" s="29">
        <v>38876</v>
      </c>
      <c r="I594" s="30">
        <v>472043000569</v>
      </c>
      <c r="J594" s="30">
        <v>1013804051</v>
      </c>
      <c r="K594" s="39">
        <v>43474</v>
      </c>
      <c r="L594" s="226">
        <v>4</v>
      </c>
      <c r="M594" s="227" t="s">
        <v>1801</v>
      </c>
      <c r="N594" s="405">
        <v>43035</v>
      </c>
      <c r="O594" s="62">
        <v>1</v>
      </c>
      <c r="P594" s="226"/>
      <c r="Q594" s="24"/>
      <c r="R594" s="227"/>
      <c r="S594" s="228"/>
      <c r="T594" s="29" t="s">
        <v>2382</v>
      </c>
      <c r="U594" s="445"/>
      <c r="V594" s="445"/>
      <c r="W594" s="34">
        <v>1312</v>
      </c>
      <c r="X594" s="34">
        <v>13</v>
      </c>
      <c r="Y594" s="208" t="s">
        <v>7008</v>
      </c>
      <c r="Z594" s="208"/>
      <c r="AA594" s="96" t="s">
        <v>435</v>
      </c>
      <c r="AB594" s="241">
        <v>26</v>
      </c>
      <c r="AC594" s="731">
        <v>20000000</v>
      </c>
      <c r="AD594" s="731">
        <v>15000000</v>
      </c>
      <c r="AE594" s="96">
        <v>148</v>
      </c>
      <c r="AF594" s="96">
        <v>140</v>
      </c>
      <c r="AG594" s="63"/>
      <c r="AH594" s="97" t="s">
        <v>562</v>
      </c>
      <c r="AI594" s="97" t="s">
        <v>563</v>
      </c>
      <c r="AJ594" s="97"/>
      <c r="AK594" s="675"/>
      <c r="AL594" s="676"/>
    </row>
    <row r="595" spans="1:38" s="404" customFormat="1" ht="25.5" customHeight="1">
      <c r="A595" s="535" t="s">
        <v>652</v>
      </c>
      <c r="B595" s="439" t="s">
        <v>3328</v>
      </c>
      <c r="C595" s="92" t="s">
        <v>3866</v>
      </c>
      <c r="D595" s="440" t="s">
        <v>5165</v>
      </c>
      <c r="E595" s="96">
        <v>15250000</v>
      </c>
      <c r="F595" s="62">
        <v>24</v>
      </c>
      <c r="G595" s="30">
        <v>473024000010</v>
      </c>
      <c r="H595" s="29">
        <v>38986</v>
      </c>
      <c r="I595" s="30">
        <v>472043000010</v>
      </c>
      <c r="J595" s="30">
        <v>9816440113</v>
      </c>
      <c r="K595" s="39">
        <v>43396</v>
      </c>
      <c r="L595" s="226">
        <v>13</v>
      </c>
      <c r="M595" s="227" t="s">
        <v>6172</v>
      </c>
      <c r="N595" s="405">
        <v>72536</v>
      </c>
      <c r="O595" s="62">
        <v>1</v>
      </c>
      <c r="P595" s="226"/>
      <c r="Q595" s="24"/>
      <c r="R595" s="227"/>
      <c r="S595" s="228"/>
      <c r="T595" s="29"/>
      <c r="U595" s="445"/>
      <c r="V595" s="445"/>
      <c r="W595" s="34">
        <v>2395</v>
      </c>
      <c r="X595" s="34">
        <v>23</v>
      </c>
      <c r="Y595" s="208"/>
      <c r="Z595" s="208"/>
      <c r="AA595" s="96" t="s">
        <v>1063</v>
      </c>
      <c r="AB595" s="236">
        <v>6</v>
      </c>
      <c r="AC595" s="731">
        <v>24200000</v>
      </c>
      <c r="AD595" s="731">
        <v>24200000</v>
      </c>
      <c r="AE595" s="96">
        <v>79</v>
      </c>
      <c r="AF595" s="96">
        <v>77</v>
      </c>
      <c r="AG595" s="63">
        <v>1</v>
      </c>
      <c r="AH595" s="97" t="s">
        <v>986</v>
      </c>
      <c r="AI595" s="97" t="s">
        <v>987</v>
      </c>
      <c r="AJ595" s="438" t="s">
        <v>5995</v>
      </c>
      <c r="AK595" s="675"/>
      <c r="AL595" s="676"/>
    </row>
    <row r="596" spans="1:38" s="404" customFormat="1" ht="25.5" customHeight="1">
      <c r="A596" s="535" t="s">
        <v>652</v>
      </c>
      <c r="B596" s="539">
        <v>3600899521</v>
      </c>
      <c r="C596" s="92" t="s">
        <v>3866</v>
      </c>
      <c r="D596" s="540" t="s">
        <v>7976</v>
      </c>
      <c r="E596" s="96">
        <v>2000000</v>
      </c>
      <c r="F596" s="62">
        <v>25</v>
      </c>
      <c r="G596" s="30">
        <v>472023000166</v>
      </c>
      <c r="H596" s="541">
        <v>39253</v>
      </c>
      <c r="I596" s="441"/>
      <c r="J596" s="534">
        <v>8728723282</v>
      </c>
      <c r="K596" s="542">
        <v>43385</v>
      </c>
      <c r="L596" s="220">
        <v>2</v>
      </c>
      <c r="M596" s="227" t="s">
        <v>1803</v>
      </c>
      <c r="N596" s="405">
        <v>10680</v>
      </c>
      <c r="O596" s="62">
        <v>1</v>
      </c>
      <c r="P596" s="226"/>
      <c r="Q596" s="24"/>
      <c r="R596" s="227"/>
      <c r="S596" s="228" t="s">
        <v>5414</v>
      </c>
      <c r="T596" s="541">
        <v>42569</v>
      </c>
      <c r="U596" s="445">
        <v>1</v>
      </c>
      <c r="V596" s="445">
        <v>3</v>
      </c>
      <c r="W596" s="34">
        <v>2710</v>
      </c>
      <c r="X596" s="34">
        <v>27</v>
      </c>
      <c r="Y596" s="208"/>
      <c r="Z596" s="208"/>
      <c r="AA596" s="96" t="s">
        <v>1024</v>
      </c>
      <c r="AB596" s="236">
        <v>5</v>
      </c>
      <c r="AC596" s="731">
        <v>2400000</v>
      </c>
      <c r="AD596" s="731">
        <v>2400000</v>
      </c>
      <c r="AE596" s="96">
        <v>49</v>
      </c>
      <c r="AF596" s="96">
        <v>43</v>
      </c>
      <c r="AG596" s="63">
        <v>1</v>
      </c>
      <c r="AH596" s="97" t="s">
        <v>6838</v>
      </c>
      <c r="AI596" s="97"/>
      <c r="AJ596" s="741" t="s">
        <v>6839</v>
      </c>
      <c r="AK596" s="675"/>
      <c r="AL596" s="676"/>
    </row>
    <row r="597" spans="1:38" s="404" customFormat="1" ht="25.5" customHeight="1">
      <c r="A597" s="535" t="s">
        <v>652</v>
      </c>
      <c r="B597" s="439">
        <v>3600899514</v>
      </c>
      <c r="C597" s="92" t="s">
        <v>3866</v>
      </c>
      <c r="D597" s="440" t="s">
        <v>1805</v>
      </c>
      <c r="E597" s="96">
        <v>1200000</v>
      </c>
      <c r="F597" s="62">
        <v>26</v>
      </c>
      <c r="G597" s="30">
        <v>472023000167</v>
      </c>
      <c r="H597" s="29">
        <v>39253</v>
      </c>
      <c r="I597" s="442"/>
      <c r="J597" s="441">
        <v>9885781291</v>
      </c>
      <c r="K597" s="39">
        <v>43255</v>
      </c>
      <c r="L597" s="226">
        <v>2</v>
      </c>
      <c r="M597" s="227" t="s">
        <v>1804</v>
      </c>
      <c r="N597" s="405">
        <v>10680</v>
      </c>
      <c r="O597" s="62">
        <v>1</v>
      </c>
      <c r="P597" s="226"/>
      <c r="Q597" s="24"/>
      <c r="R597" s="227"/>
      <c r="S597" s="228"/>
      <c r="T597" s="29" t="s">
        <v>2383</v>
      </c>
      <c r="U597" s="445"/>
      <c r="V597" s="445"/>
      <c r="W597" s="34">
        <v>2610</v>
      </c>
      <c r="X597" s="34">
        <v>26</v>
      </c>
      <c r="Y597" s="208"/>
      <c r="Z597" s="208"/>
      <c r="AA597" s="96" t="s">
        <v>1024</v>
      </c>
      <c r="AB597" s="236">
        <v>5</v>
      </c>
      <c r="AC597" s="731">
        <v>2400000</v>
      </c>
      <c r="AD597" s="731">
        <v>2400000</v>
      </c>
      <c r="AE597" s="96">
        <v>40</v>
      </c>
      <c r="AF597" s="96">
        <v>38</v>
      </c>
      <c r="AG597" s="63">
        <v>1</v>
      </c>
      <c r="AH597" s="97" t="s">
        <v>2861</v>
      </c>
      <c r="AI597" s="97" t="s">
        <v>4970</v>
      </c>
      <c r="AJ597" s="97"/>
      <c r="AK597" s="675"/>
      <c r="AL597" s="676"/>
    </row>
    <row r="598" spans="1:38" s="404" customFormat="1" ht="25.5" customHeight="1">
      <c r="A598" s="535" t="s">
        <v>652</v>
      </c>
      <c r="B598" s="439" t="s">
        <v>3329</v>
      </c>
      <c r="C598" s="92" t="s">
        <v>3866</v>
      </c>
      <c r="D598" s="440" t="s">
        <v>3807</v>
      </c>
      <c r="E598" s="96">
        <v>1400000</v>
      </c>
      <c r="F598" s="62">
        <v>27</v>
      </c>
      <c r="G598" s="30">
        <v>472043000170</v>
      </c>
      <c r="H598" s="29">
        <v>39259</v>
      </c>
      <c r="I598" s="442"/>
      <c r="J598" s="441">
        <v>4353341846</v>
      </c>
      <c r="K598" s="39">
        <v>43621</v>
      </c>
      <c r="L598" s="226">
        <v>2</v>
      </c>
      <c r="M598" s="227" t="s">
        <v>1806</v>
      </c>
      <c r="N598" s="405">
        <v>9775</v>
      </c>
      <c r="O598" s="62">
        <v>1</v>
      </c>
      <c r="P598" s="226">
        <v>2</v>
      </c>
      <c r="Q598" s="24"/>
      <c r="R598" s="227"/>
      <c r="S598" s="228"/>
      <c r="T598" s="29" t="s">
        <v>2371</v>
      </c>
      <c r="U598" s="445"/>
      <c r="V598" s="445">
        <v>3</v>
      </c>
      <c r="W598" s="34">
        <v>1329</v>
      </c>
      <c r="X598" s="34">
        <v>13</v>
      </c>
      <c r="Y598" s="208"/>
      <c r="Z598" s="208"/>
      <c r="AA598" s="96" t="s">
        <v>1024</v>
      </c>
      <c r="AB598" s="236">
        <v>5</v>
      </c>
      <c r="AC598" s="731">
        <v>2600000</v>
      </c>
      <c r="AD598" s="731">
        <v>2000000</v>
      </c>
      <c r="AE598" s="96">
        <v>51</v>
      </c>
      <c r="AF598" s="96">
        <v>49</v>
      </c>
      <c r="AG598" s="63">
        <v>1</v>
      </c>
      <c r="AH598" s="97" t="s">
        <v>4115</v>
      </c>
      <c r="AI598" s="97" t="s">
        <v>926</v>
      </c>
      <c r="AJ598" s="438" t="s">
        <v>5884</v>
      </c>
      <c r="AK598" s="675"/>
      <c r="AL598" s="676"/>
    </row>
    <row r="599" spans="1:38" s="404" customFormat="1" ht="25.5" customHeight="1">
      <c r="A599" s="535" t="s">
        <v>652</v>
      </c>
      <c r="B599" s="439" t="s">
        <v>3330</v>
      </c>
      <c r="C599" s="92" t="s">
        <v>3866</v>
      </c>
      <c r="D599" s="440" t="s">
        <v>3707</v>
      </c>
      <c r="E599" s="96">
        <v>6000000</v>
      </c>
      <c r="F599" s="62">
        <v>28</v>
      </c>
      <c r="G599" s="30">
        <v>472043000172</v>
      </c>
      <c r="H599" s="29">
        <v>39259</v>
      </c>
      <c r="I599" s="442"/>
      <c r="J599" s="441">
        <v>5417113080</v>
      </c>
      <c r="K599" s="39">
        <v>42622</v>
      </c>
      <c r="L599" s="226">
        <v>13</v>
      </c>
      <c r="M599" s="227" t="s">
        <v>1807</v>
      </c>
      <c r="N599" s="405">
        <v>35600</v>
      </c>
      <c r="O599" s="62">
        <v>1</v>
      </c>
      <c r="P599" s="226"/>
      <c r="Q599" s="24"/>
      <c r="R599" s="227"/>
      <c r="S599" s="228"/>
      <c r="T599" s="29" t="s">
        <v>2263</v>
      </c>
      <c r="U599" s="445"/>
      <c r="V599" s="445">
        <v>3</v>
      </c>
      <c r="W599" s="34">
        <v>2829</v>
      </c>
      <c r="X599" s="34">
        <v>28</v>
      </c>
      <c r="Y599" s="208"/>
      <c r="Z599" s="208"/>
      <c r="AA599" s="96" t="s">
        <v>1063</v>
      </c>
      <c r="AB599" s="236">
        <v>6</v>
      </c>
      <c r="AC599" s="731">
        <v>15000000</v>
      </c>
      <c r="AD599" s="731">
        <v>15000000</v>
      </c>
      <c r="AE599" s="96">
        <v>89</v>
      </c>
      <c r="AF599" s="96">
        <v>84</v>
      </c>
      <c r="AG599" s="63">
        <v>1</v>
      </c>
      <c r="AH599" s="97" t="s">
        <v>956</v>
      </c>
      <c r="AI599" s="97" t="s">
        <v>957</v>
      </c>
      <c r="AJ599" s="97"/>
      <c r="AK599" s="675"/>
      <c r="AL599" s="676"/>
    </row>
    <row r="600" spans="1:38" s="404" customFormat="1" ht="25.5" customHeight="1">
      <c r="A600" s="535" t="s">
        <v>652</v>
      </c>
      <c r="B600" s="439"/>
      <c r="C600" s="92" t="s">
        <v>3866</v>
      </c>
      <c r="D600" s="440" t="s">
        <v>6513</v>
      </c>
      <c r="E600" s="96">
        <v>1800000</v>
      </c>
      <c r="F600" s="62">
        <v>29</v>
      </c>
      <c r="G600" s="30">
        <v>472043000177</v>
      </c>
      <c r="H600" s="29">
        <v>39261</v>
      </c>
      <c r="I600" s="442"/>
      <c r="J600" s="441">
        <v>8748214362</v>
      </c>
      <c r="K600" s="39">
        <v>42864</v>
      </c>
      <c r="L600" s="226">
        <v>3</v>
      </c>
      <c r="M600" s="227" t="s">
        <v>4772</v>
      </c>
      <c r="N600" s="405">
        <v>10000</v>
      </c>
      <c r="O600" s="62">
        <v>1</v>
      </c>
      <c r="P600" s="226"/>
      <c r="Q600" s="24"/>
      <c r="R600" s="227"/>
      <c r="S600" s="228"/>
      <c r="T600" s="29" t="s">
        <v>2263</v>
      </c>
      <c r="U600" s="445"/>
      <c r="V600" s="445"/>
      <c r="W600" s="34">
        <v>2829</v>
      </c>
      <c r="X600" s="34">
        <v>28</v>
      </c>
      <c r="Y600" s="208"/>
      <c r="Z600" s="208"/>
      <c r="AA600" s="96" t="s">
        <v>1063</v>
      </c>
      <c r="AB600" s="236">
        <v>6</v>
      </c>
      <c r="AC600" s="731">
        <v>2100000</v>
      </c>
      <c r="AD600" s="731">
        <v>2100000</v>
      </c>
      <c r="AE600" s="96">
        <v>0</v>
      </c>
      <c r="AF600" s="96">
        <v>0</v>
      </c>
      <c r="AG600" s="63"/>
      <c r="AH600" s="97" t="s">
        <v>4892</v>
      </c>
      <c r="AI600" s="97"/>
      <c r="AJ600" s="97"/>
      <c r="AK600" s="675"/>
      <c r="AL600" s="676"/>
    </row>
    <row r="601" spans="1:38" s="404" customFormat="1" ht="25.5" customHeight="1">
      <c r="A601" s="535" t="s">
        <v>652</v>
      </c>
      <c r="B601" s="439" t="s">
        <v>3331</v>
      </c>
      <c r="C601" s="92" t="s">
        <v>3866</v>
      </c>
      <c r="D601" s="440" t="s">
        <v>6514</v>
      </c>
      <c r="E601" s="96">
        <v>43000000</v>
      </c>
      <c r="F601" s="62">
        <v>30</v>
      </c>
      <c r="G601" s="30">
        <v>472043000178</v>
      </c>
      <c r="H601" s="29">
        <v>39262</v>
      </c>
      <c r="I601" s="442"/>
      <c r="J601" s="441">
        <v>2183768350</v>
      </c>
      <c r="K601" s="39">
        <v>43496</v>
      </c>
      <c r="L601" s="226">
        <v>17</v>
      </c>
      <c r="M601" s="227" t="s">
        <v>8315</v>
      </c>
      <c r="N601" s="405">
        <v>148300</v>
      </c>
      <c r="O601" s="62">
        <v>1</v>
      </c>
      <c r="P601" s="226"/>
      <c r="Q601" s="24"/>
      <c r="R601" s="227"/>
      <c r="S601" s="228"/>
      <c r="T601" s="29" t="s">
        <v>2384</v>
      </c>
      <c r="U601" s="445">
        <v>1</v>
      </c>
      <c r="V601" s="445">
        <v>3</v>
      </c>
      <c r="W601" s="34">
        <v>2930</v>
      </c>
      <c r="X601" s="34">
        <v>29</v>
      </c>
      <c r="Y601" s="407" t="s">
        <v>8314</v>
      </c>
      <c r="Z601" s="208"/>
      <c r="AA601" s="96" t="s">
        <v>2459</v>
      </c>
      <c r="AB601" s="239">
        <v>5</v>
      </c>
      <c r="AC601" s="731">
        <v>70230000</v>
      </c>
      <c r="AD601" s="731">
        <v>70230000</v>
      </c>
      <c r="AE601" s="96">
        <v>21</v>
      </c>
      <c r="AF601" s="96">
        <v>20</v>
      </c>
      <c r="AG601" s="63">
        <v>1</v>
      </c>
      <c r="AH601" s="97" t="s">
        <v>2803</v>
      </c>
      <c r="AI601" s="97" t="s">
        <v>612</v>
      </c>
      <c r="AJ601" s="97"/>
      <c r="AK601" s="675"/>
      <c r="AL601" s="676"/>
    </row>
    <row r="602" spans="1:38" s="404" customFormat="1" ht="25.5" customHeight="1">
      <c r="A602" s="535" t="s">
        <v>652</v>
      </c>
      <c r="B602" s="439" t="s">
        <v>3332</v>
      </c>
      <c r="C602" s="92" t="s">
        <v>3866</v>
      </c>
      <c r="D602" s="440" t="s">
        <v>1809</v>
      </c>
      <c r="E602" s="96">
        <v>4000000</v>
      </c>
      <c r="F602" s="62">
        <v>31</v>
      </c>
      <c r="G602" s="30">
        <v>472023000192</v>
      </c>
      <c r="H602" s="29">
        <v>39280</v>
      </c>
      <c r="I602" s="442"/>
      <c r="J602" s="441">
        <v>6500608801</v>
      </c>
      <c r="K602" s="39">
        <v>42839</v>
      </c>
      <c r="L602" s="226">
        <v>4</v>
      </c>
      <c r="M602" s="227" t="s">
        <v>1808</v>
      </c>
      <c r="N602" s="405">
        <v>29370</v>
      </c>
      <c r="O602" s="62">
        <v>1</v>
      </c>
      <c r="P602" s="226"/>
      <c r="Q602" s="24"/>
      <c r="R602" s="227"/>
      <c r="S602" s="228"/>
      <c r="T602" s="29" t="s">
        <v>2385</v>
      </c>
      <c r="U602" s="445"/>
      <c r="V602" s="445"/>
      <c r="W602" s="34">
        <v>2029</v>
      </c>
      <c r="X602" s="34">
        <v>20</v>
      </c>
      <c r="Y602" s="96" t="s">
        <v>6285</v>
      </c>
      <c r="Z602" s="208"/>
      <c r="AA602" s="96" t="s">
        <v>1063</v>
      </c>
      <c r="AB602" s="236">
        <v>6</v>
      </c>
      <c r="AC602" s="731">
        <v>4000000</v>
      </c>
      <c r="AD602" s="731">
        <v>4000000</v>
      </c>
      <c r="AE602" s="96">
        <v>66</v>
      </c>
      <c r="AF602" s="96">
        <v>62</v>
      </c>
      <c r="AG602" s="63">
        <v>1</v>
      </c>
      <c r="AH602" s="97" t="s">
        <v>2566</v>
      </c>
      <c r="AI602" s="97" t="s">
        <v>2638</v>
      </c>
      <c r="AJ602" s="438" t="s">
        <v>5981</v>
      </c>
      <c r="AK602" s="675"/>
      <c r="AL602" s="676"/>
    </row>
    <row r="603" spans="1:38" s="404" customFormat="1" ht="25.5" customHeight="1">
      <c r="A603" s="535" t="s">
        <v>652</v>
      </c>
      <c r="B603" s="439" t="s">
        <v>3333</v>
      </c>
      <c r="C603" s="92" t="s">
        <v>3866</v>
      </c>
      <c r="D603" s="440" t="s">
        <v>3772</v>
      </c>
      <c r="E603" s="96">
        <v>2500000</v>
      </c>
      <c r="F603" s="62">
        <v>32</v>
      </c>
      <c r="G603" s="30">
        <v>472043000283</v>
      </c>
      <c r="H603" s="29">
        <v>39386</v>
      </c>
      <c r="I603" s="442"/>
      <c r="J603" s="441">
        <v>5498130712</v>
      </c>
      <c r="K603" s="39">
        <v>43340</v>
      </c>
      <c r="L603" s="226">
        <v>4</v>
      </c>
      <c r="M603" s="227" t="s">
        <v>1810</v>
      </c>
      <c r="N603" s="405">
        <v>30014</v>
      </c>
      <c r="O603" s="62">
        <v>1</v>
      </c>
      <c r="P603" s="226">
        <v>2</v>
      </c>
      <c r="Q603" s="24"/>
      <c r="R603" s="227"/>
      <c r="S603" s="228"/>
      <c r="T603" s="29" t="s">
        <v>2386</v>
      </c>
      <c r="U603" s="445"/>
      <c r="V603" s="445">
        <v>3</v>
      </c>
      <c r="W603" s="34">
        <v>2599</v>
      </c>
      <c r="X603" s="34">
        <v>25</v>
      </c>
      <c r="Y603" s="208"/>
      <c r="Z603" s="208"/>
      <c r="AA603" s="96" t="s">
        <v>2459</v>
      </c>
      <c r="AB603" s="239">
        <v>5</v>
      </c>
      <c r="AC603" s="731">
        <v>3500000</v>
      </c>
      <c r="AD603" s="731">
        <v>3500000</v>
      </c>
      <c r="AE603" s="96">
        <v>18</v>
      </c>
      <c r="AF603" s="96">
        <v>15</v>
      </c>
      <c r="AG603" s="63">
        <v>1</v>
      </c>
      <c r="AH603" s="97" t="s">
        <v>7575</v>
      </c>
      <c r="AI603" s="97" t="s">
        <v>4190</v>
      </c>
      <c r="AJ603" s="97"/>
      <c r="AK603" s="675" t="s">
        <v>4372</v>
      </c>
      <c r="AL603" s="676"/>
    </row>
    <row r="604" spans="1:38" s="404" customFormat="1" ht="25.5" customHeight="1">
      <c r="A604" s="535" t="s">
        <v>652</v>
      </c>
      <c r="B604" s="439" t="s">
        <v>3334</v>
      </c>
      <c r="C604" s="92" t="s">
        <v>3866</v>
      </c>
      <c r="D604" s="440" t="s">
        <v>6997</v>
      </c>
      <c r="E604" s="96">
        <v>300000</v>
      </c>
      <c r="F604" s="62">
        <v>33</v>
      </c>
      <c r="G604" s="30">
        <v>472023000329</v>
      </c>
      <c r="H604" s="29">
        <v>39413</v>
      </c>
      <c r="I604" s="30">
        <v>472023000329</v>
      </c>
      <c r="J604" s="30">
        <v>5437505493</v>
      </c>
      <c r="K604" s="39">
        <v>43067</v>
      </c>
      <c r="L604" s="226">
        <v>5</v>
      </c>
      <c r="M604" s="227" t="s">
        <v>1811</v>
      </c>
      <c r="N604" s="405">
        <v>10680</v>
      </c>
      <c r="O604" s="62">
        <v>1</v>
      </c>
      <c r="P604" s="226"/>
      <c r="Q604" s="24"/>
      <c r="R604" s="227"/>
      <c r="S604" s="228"/>
      <c r="T604" s="29" t="s">
        <v>2387</v>
      </c>
      <c r="U604" s="445"/>
      <c r="V604" s="445">
        <v>3</v>
      </c>
      <c r="W604" s="34">
        <v>2790</v>
      </c>
      <c r="X604" s="34">
        <v>27</v>
      </c>
      <c r="Y604" s="208"/>
      <c r="Z604" s="208"/>
      <c r="AA604" s="96" t="s">
        <v>1404</v>
      </c>
      <c r="AB604" s="236">
        <v>6</v>
      </c>
      <c r="AC604" s="731">
        <v>1500000</v>
      </c>
      <c r="AD604" s="731">
        <v>1500000</v>
      </c>
      <c r="AE604" s="96">
        <v>16</v>
      </c>
      <c r="AF604" s="96">
        <v>15</v>
      </c>
      <c r="AG604" s="63"/>
      <c r="AH604" s="97" t="s">
        <v>2748</v>
      </c>
      <c r="AI604" s="97" t="s">
        <v>946</v>
      </c>
      <c r="AJ604" s="97"/>
      <c r="AK604" s="675"/>
      <c r="AL604" s="676"/>
    </row>
    <row r="605" spans="1:38" s="404" customFormat="1" ht="25.5" customHeight="1">
      <c r="A605" s="535" t="s">
        <v>652</v>
      </c>
      <c r="B605" s="439" t="s">
        <v>3335</v>
      </c>
      <c r="C605" s="92" t="s">
        <v>3866</v>
      </c>
      <c r="D605" s="440" t="s">
        <v>3842</v>
      </c>
      <c r="E605" s="96">
        <v>1000000</v>
      </c>
      <c r="F605" s="62">
        <v>34</v>
      </c>
      <c r="G605" s="30">
        <v>472043000353</v>
      </c>
      <c r="H605" s="29">
        <v>39447</v>
      </c>
      <c r="I605" s="442"/>
      <c r="J605" s="441">
        <v>4347037562</v>
      </c>
      <c r="K605" s="39">
        <v>42971</v>
      </c>
      <c r="L605" s="226">
        <v>3</v>
      </c>
      <c r="M605" s="227" t="s">
        <v>3980</v>
      </c>
      <c r="N605" s="405">
        <v>7520.04</v>
      </c>
      <c r="O605" s="62">
        <v>1</v>
      </c>
      <c r="P605" s="226"/>
      <c r="Q605" s="755" t="s">
        <v>7911</v>
      </c>
      <c r="R605" s="227"/>
      <c r="S605" s="228"/>
      <c r="T605" s="29"/>
      <c r="U605" s="445"/>
      <c r="V605" s="445"/>
      <c r="W605" s="34">
        <v>2630</v>
      </c>
      <c r="X605" s="34">
        <v>26</v>
      </c>
      <c r="Y605" s="208"/>
      <c r="Z605" s="208"/>
      <c r="AA605" s="96" t="s">
        <v>1024</v>
      </c>
      <c r="AB605" s="236">
        <v>5</v>
      </c>
      <c r="AC605" s="731">
        <v>3000000</v>
      </c>
      <c r="AD605" s="731">
        <v>3000000</v>
      </c>
      <c r="AE605" s="96">
        <v>16</v>
      </c>
      <c r="AF605" s="96">
        <v>15</v>
      </c>
      <c r="AG605" s="63">
        <v>1</v>
      </c>
      <c r="AH605" s="97" t="s">
        <v>8667</v>
      </c>
      <c r="AI605" s="97" t="s">
        <v>2827</v>
      </c>
      <c r="AJ605" s="97"/>
      <c r="AK605" s="675" t="s">
        <v>5505</v>
      </c>
      <c r="AL605" s="676"/>
    </row>
    <row r="606" spans="1:38" s="404" customFormat="1" ht="25.5" customHeight="1">
      <c r="A606" s="535" t="s">
        <v>652</v>
      </c>
      <c r="B606" s="37" t="s">
        <v>3534</v>
      </c>
      <c r="C606" s="92" t="s">
        <v>3866</v>
      </c>
      <c r="D606" s="540" t="s">
        <v>6925</v>
      </c>
      <c r="E606" s="96">
        <v>17000000</v>
      </c>
      <c r="F606" s="62">
        <v>35</v>
      </c>
      <c r="G606" s="30">
        <v>472043000377</v>
      </c>
      <c r="H606" s="29">
        <v>39469</v>
      </c>
      <c r="I606" s="442"/>
      <c r="J606" s="441">
        <v>5446028420</v>
      </c>
      <c r="K606" s="39">
        <v>43027</v>
      </c>
      <c r="L606" s="226">
        <v>8</v>
      </c>
      <c r="M606" s="227" t="s">
        <v>1812</v>
      </c>
      <c r="N606" s="405">
        <v>98280</v>
      </c>
      <c r="O606" s="62">
        <v>1</v>
      </c>
      <c r="P606" s="226"/>
      <c r="Q606" s="24"/>
      <c r="R606" s="227"/>
      <c r="S606" s="228"/>
      <c r="T606" s="29" t="s">
        <v>2388</v>
      </c>
      <c r="U606" s="445"/>
      <c r="V606" s="445"/>
      <c r="W606" s="34">
        <v>2395</v>
      </c>
      <c r="X606" s="34">
        <v>23</v>
      </c>
      <c r="Y606" s="208"/>
      <c r="Z606" s="208"/>
      <c r="AA606" s="96" t="s">
        <v>1063</v>
      </c>
      <c r="AB606" s="236">
        <v>6</v>
      </c>
      <c r="AC606" s="731">
        <v>20000000</v>
      </c>
      <c r="AD606" s="731">
        <v>20000000</v>
      </c>
      <c r="AE606" s="96">
        <v>89</v>
      </c>
      <c r="AF606" s="96">
        <v>85</v>
      </c>
      <c r="AG606" s="63"/>
      <c r="AH606" s="97" t="s">
        <v>944</v>
      </c>
      <c r="AI606" s="97" t="s">
        <v>945</v>
      </c>
      <c r="AJ606" s="97"/>
      <c r="AK606" s="675"/>
      <c r="AL606" s="676"/>
    </row>
    <row r="607" spans="1:38" s="404" customFormat="1" ht="25.5" customHeight="1">
      <c r="A607" s="535" t="s">
        <v>652</v>
      </c>
      <c r="B607" s="37" t="s">
        <v>3336</v>
      </c>
      <c r="C607" s="92" t="s">
        <v>3866</v>
      </c>
      <c r="D607" s="451" t="s">
        <v>1815</v>
      </c>
      <c r="E607" s="96">
        <v>37200000</v>
      </c>
      <c r="F607" s="62">
        <v>36</v>
      </c>
      <c r="G607" s="30">
        <v>472043000120</v>
      </c>
      <c r="H607" s="29">
        <v>39197</v>
      </c>
      <c r="I607" s="29"/>
      <c r="J607" s="30">
        <v>2176002172</v>
      </c>
      <c r="K607" s="39">
        <v>43271</v>
      </c>
      <c r="L607" s="40">
        <v>9</v>
      </c>
      <c r="M607" s="450" t="s">
        <v>1814</v>
      </c>
      <c r="N607" s="95">
        <v>73272</v>
      </c>
      <c r="O607" s="62">
        <v>1</v>
      </c>
      <c r="P607" s="454"/>
      <c r="Q607" s="43"/>
      <c r="R607" s="95"/>
      <c r="S607" s="96"/>
      <c r="T607" s="29" t="s">
        <v>7699</v>
      </c>
      <c r="U607" s="467"/>
      <c r="V607" s="467"/>
      <c r="W607" s="34">
        <v>2720</v>
      </c>
      <c r="X607" s="34">
        <v>27</v>
      </c>
      <c r="Y607" s="208"/>
      <c r="Z607" s="208"/>
      <c r="AA607" s="460" t="s">
        <v>1250</v>
      </c>
      <c r="AB607" s="476">
        <v>16</v>
      </c>
      <c r="AC607" s="731">
        <v>66000000</v>
      </c>
      <c r="AD607" s="731">
        <v>66000000</v>
      </c>
      <c r="AE607" s="96">
        <v>1539</v>
      </c>
      <c r="AF607" s="96">
        <v>1523</v>
      </c>
      <c r="AG607" s="63"/>
      <c r="AH607" s="97" t="s">
        <v>2751</v>
      </c>
      <c r="AI607" s="97" t="s">
        <v>2752</v>
      </c>
      <c r="AJ607" s="97"/>
      <c r="AK607" s="201"/>
      <c r="AL607" s="554"/>
    </row>
    <row r="608" spans="1:38" s="404" customFormat="1" ht="25.5" customHeight="1">
      <c r="A608" s="535" t="s">
        <v>652</v>
      </c>
      <c r="B608" s="37">
        <v>3600999484</v>
      </c>
      <c r="C608" s="92" t="s">
        <v>3866</v>
      </c>
      <c r="D608" s="440" t="s">
        <v>3642</v>
      </c>
      <c r="E608" s="96">
        <v>9000000</v>
      </c>
      <c r="F608" s="62">
        <v>37</v>
      </c>
      <c r="G608" s="30">
        <v>472023000456</v>
      </c>
      <c r="H608" s="29">
        <v>39573</v>
      </c>
      <c r="I608" s="442"/>
      <c r="J608" s="441">
        <v>6511066624</v>
      </c>
      <c r="K608" s="39">
        <v>43125</v>
      </c>
      <c r="L608" s="40">
        <v>9</v>
      </c>
      <c r="M608" s="450" t="s">
        <v>1816</v>
      </c>
      <c r="N608" s="405">
        <v>34190</v>
      </c>
      <c r="O608" s="62">
        <v>1</v>
      </c>
      <c r="P608" s="454"/>
      <c r="Q608" s="43"/>
      <c r="R608" s="227"/>
      <c r="S608" s="228"/>
      <c r="T608" s="29" t="s">
        <v>2270</v>
      </c>
      <c r="U608" s="445">
        <v>1</v>
      </c>
      <c r="V608" s="445">
        <v>3</v>
      </c>
      <c r="W608" s="34">
        <v>2022</v>
      </c>
      <c r="X608" s="34">
        <v>20</v>
      </c>
      <c r="Y608" s="208" t="s">
        <v>7247</v>
      </c>
      <c r="Z608" s="208"/>
      <c r="AA608" s="96" t="s">
        <v>2759</v>
      </c>
      <c r="AB608" s="236">
        <v>16</v>
      </c>
      <c r="AC608" s="731">
        <v>10000000</v>
      </c>
      <c r="AD608" s="731">
        <v>10000000</v>
      </c>
      <c r="AE608" s="96">
        <v>180</v>
      </c>
      <c r="AF608" s="96">
        <v>162</v>
      </c>
      <c r="AG608" s="63"/>
      <c r="AH608" s="97" t="s">
        <v>2731</v>
      </c>
      <c r="AI608" s="97" t="s">
        <v>2732</v>
      </c>
      <c r="AJ608" s="97"/>
      <c r="AK608" s="201"/>
      <c r="AL608" s="554"/>
    </row>
    <row r="609" spans="1:38" s="404" customFormat="1" ht="25.5" customHeight="1">
      <c r="A609" s="535" t="s">
        <v>652</v>
      </c>
      <c r="B609" s="439" t="s">
        <v>3535</v>
      </c>
      <c r="C609" s="92" t="s">
        <v>3866</v>
      </c>
      <c r="D609" s="440" t="s">
        <v>3843</v>
      </c>
      <c r="E609" s="96">
        <v>23000000</v>
      </c>
      <c r="F609" s="62">
        <v>38</v>
      </c>
      <c r="G609" s="30">
        <v>472043000783</v>
      </c>
      <c r="H609" s="29" t="s">
        <v>933</v>
      </c>
      <c r="I609" s="442"/>
      <c r="J609" s="441"/>
      <c r="K609" s="39">
        <v>41578</v>
      </c>
      <c r="L609" s="226"/>
      <c r="M609" s="494" t="s">
        <v>1818</v>
      </c>
      <c r="N609" s="405">
        <v>63826</v>
      </c>
      <c r="O609" s="62">
        <v>1</v>
      </c>
      <c r="P609" s="500"/>
      <c r="Q609" s="86"/>
      <c r="R609" s="227"/>
      <c r="S609" s="228"/>
      <c r="T609" s="29" t="s">
        <v>4132</v>
      </c>
      <c r="U609" s="445"/>
      <c r="V609" s="445"/>
      <c r="W609" s="34">
        <v>1311</v>
      </c>
      <c r="X609" s="34">
        <v>13</v>
      </c>
      <c r="Y609" s="208"/>
      <c r="Z609" s="208"/>
      <c r="AA609" s="96" t="s">
        <v>1037</v>
      </c>
      <c r="AB609" s="239">
        <v>31</v>
      </c>
      <c r="AC609" s="731">
        <v>60000000</v>
      </c>
      <c r="AD609" s="731">
        <v>35000000</v>
      </c>
      <c r="AE609" s="96">
        <v>624</v>
      </c>
      <c r="AF609" s="96">
        <v>619</v>
      </c>
      <c r="AG609" s="63"/>
      <c r="AH609" s="97" t="s">
        <v>4119</v>
      </c>
      <c r="AI609" s="97" t="s">
        <v>4131</v>
      </c>
      <c r="AJ609" s="97"/>
      <c r="AK609" s="696" t="s">
        <v>4120</v>
      </c>
      <c r="AL609" s="697"/>
    </row>
    <row r="610" spans="1:38" s="404" customFormat="1" ht="25.5" customHeight="1">
      <c r="A610" s="535" t="s">
        <v>652</v>
      </c>
      <c r="B610" s="439" t="s">
        <v>3599</v>
      </c>
      <c r="C610" s="92" t="s">
        <v>3866</v>
      </c>
      <c r="D610" s="440" t="s">
        <v>3801</v>
      </c>
      <c r="E610" s="96">
        <v>748000</v>
      </c>
      <c r="F610" s="62">
        <v>39</v>
      </c>
      <c r="G610" s="30">
        <v>472023000948</v>
      </c>
      <c r="H610" s="29" t="s">
        <v>2908</v>
      </c>
      <c r="I610" s="442"/>
      <c r="J610" s="441"/>
      <c r="K610" s="39">
        <v>41617</v>
      </c>
      <c r="L610" s="226"/>
      <c r="M610" s="227" t="s">
        <v>2909</v>
      </c>
      <c r="N610" s="405"/>
      <c r="O610" s="62">
        <v>4</v>
      </c>
      <c r="P610" s="226"/>
      <c r="Q610" s="24"/>
      <c r="R610" s="227" t="s">
        <v>6067</v>
      </c>
      <c r="S610" s="228"/>
      <c r="T610" s="29" t="s">
        <v>6182</v>
      </c>
      <c r="U610" s="445"/>
      <c r="V610" s="445"/>
      <c r="W610" s="34">
        <v>4390</v>
      </c>
      <c r="X610" s="34">
        <v>43</v>
      </c>
      <c r="Y610" s="208"/>
      <c r="Z610" s="208"/>
      <c r="AA610" s="96" t="s">
        <v>2460</v>
      </c>
      <c r="AB610" s="236">
        <v>3</v>
      </c>
      <c r="AC610" s="731">
        <v>1748000</v>
      </c>
      <c r="AD610" s="731">
        <v>1748000</v>
      </c>
      <c r="AE610" s="96">
        <v>0</v>
      </c>
      <c r="AF610" s="96">
        <v>0</v>
      </c>
      <c r="AG610" s="63"/>
      <c r="AH610" s="97" t="s">
        <v>6183</v>
      </c>
      <c r="AI610" s="97" t="s">
        <v>6184</v>
      </c>
      <c r="AJ610" s="97"/>
      <c r="AK610" s="675"/>
      <c r="AL610" s="676"/>
    </row>
    <row r="611" spans="1:38" s="35" customFormat="1" ht="25.5" customHeight="1">
      <c r="A611" s="200" t="s">
        <v>652</v>
      </c>
      <c r="B611" s="439" t="s">
        <v>3447</v>
      </c>
      <c r="C611" s="92" t="s">
        <v>3866</v>
      </c>
      <c r="D611" s="26" t="s">
        <v>3668</v>
      </c>
      <c r="E611" s="96">
        <v>3965145</v>
      </c>
      <c r="F611" s="62">
        <v>40</v>
      </c>
      <c r="G611" s="28">
        <v>472023000497</v>
      </c>
      <c r="H611" s="442">
        <v>39608</v>
      </c>
      <c r="I611" s="30"/>
      <c r="J611" s="441">
        <v>7612675649</v>
      </c>
      <c r="K611" s="443">
        <v>43322</v>
      </c>
      <c r="L611" s="226">
        <v>8</v>
      </c>
      <c r="M611" s="95" t="s">
        <v>3681</v>
      </c>
      <c r="N611" s="405">
        <v>30000</v>
      </c>
      <c r="O611" s="62">
        <v>1</v>
      </c>
      <c r="P611" s="40"/>
      <c r="Q611" s="15"/>
      <c r="R611" s="95"/>
      <c r="S611" s="96"/>
      <c r="T611" s="442"/>
      <c r="U611" s="402"/>
      <c r="V611" s="402"/>
      <c r="W611" s="34">
        <v>3230</v>
      </c>
      <c r="X611" s="34">
        <v>32</v>
      </c>
      <c r="Y611" s="208" t="s">
        <v>7711</v>
      </c>
      <c r="Z611" s="208" t="s">
        <v>7712</v>
      </c>
      <c r="AA611" s="96" t="s">
        <v>435</v>
      </c>
      <c r="AB611" s="236">
        <v>26</v>
      </c>
      <c r="AC611" s="731">
        <v>4000000</v>
      </c>
      <c r="AD611" s="731">
        <v>4000000</v>
      </c>
      <c r="AE611" s="96">
        <v>607</v>
      </c>
      <c r="AF611" s="96">
        <v>597</v>
      </c>
      <c r="AG611" s="62">
        <v>1</v>
      </c>
      <c r="AH611" s="91" t="s">
        <v>4576</v>
      </c>
      <c r="AI611" s="91" t="s">
        <v>4577</v>
      </c>
      <c r="AJ611" s="653"/>
      <c r="AK611" s="16"/>
      <c r="AL611" s="407"/>
    </row>
    <row r="612" spans="1:38" s="35" customFormat="1" ht="25.5" customHeight="1">
      <c r="A612" s="200" t="s">
        <v>652</v>
      </c>
      <c r="B612" s="439">
        <v>3603101099</v>
      </c>
      <c r="C612" s="92" t="s">
        <v>3866</v>
      </c>
      <c r="D612" s="440" t="s">
        <v>6257</v>
      </c>
      <c r="E612" s="96">
        <v>100000000</v>
      </c>
      <c r="F612" s="62">
        <v>41</v>
      </c>
      <c r="G612" s="28">
        <v>472045001066</v>
      </c>
      <c r="H612" s="442">
        <v>41597</v>
      </c>
      <c r="I612" s="441"/>
      <c r="J612" s="441">
        <v>2132361068</v>
      </c>
      <c r="K612" s="443">
        <v>43389</v>
      </c>
      <c r="L612" s="226">
        <v>6</v>
      </c>
      <c r="M612" s="227" t="s">
        <v>3789</v>
      </c>
      <c r="N612" s="405">
        <v>182794</v>
      </c>
      <c r="O612" s="62">
        <v>1</v>
      </c>
      <c r="P612" s="226"/>
      <c r="Q612" s="24"/>
      <c r="R612" s="227"/>
      <c r="S612" s="228"/>
      <c r="T612" s="442"/>
      <c r="U612" s="445">
        <v>1</v>
      </c>
      <c r="V612" s="445">
        <v>3</v>
      </c>
      <c r="W612" s="34">
        <v>1311</v>
      </c>
      <c r="X612" s="34">
        <v>13</v>
      </c>
      <c r="Y612" s="758" t="s">
        <v>7984</v>
      </c>
      <c r="Z612" s="208"/>
      <c r="AA612" s="96" t="s">
        <v>2459</v>
      </c>
      <c r="AB612" s="236">
        <v>5</v>
      </c>
      <c r="AC612" s="731">
        <v>100000000</v>
      </c>
      <c r="AD612" s="731">
        <v>100000000</v>
      </c>
      <c r="AE612" s="96">
        <v>1087</v>
      </c>
      <c r="AF612" s="96">
        <v>1074</v>
      </c>
      <c r="AG612" s="63"/>
      <c r="AH612" s="97" t="s">
        <v>4557</v>
      </c>
      <c r="AI612" s="97" t="s">
        <v>5853</v>
      </c>
      <c r="AJ612" s="673"/>
      <c r="AK612" s="675"/>
      <c r="AL612" s="676"/>
    </row>
    <row r="613" spans="1:38" s="35" customFormat="1" ht="25.5" customHeight="1">
      <c r="A613" s="200" t="s">
        <v>652</v>
      </c>
      <c r="B613" s="439">
        <v>3603139991</v>
      </c>
      <c r="C613" s="197" t="s">
        <v>3866</v>
      </c>
      <c r="D613" s="440" t="s">
        <v>3890</v>
      </c>
      <c r="E613" s="96">
        <v>5700000</v>
      </c>
      <c r="F613" s="62">
        <v>42</v>
      </c>
      <c r="G613" s="28">
        <v>472043001084</v>
      </c>
      <c r="H613" s="442">
        <v>41654</v>
      </c>
      <c r="I613" s="441"/>
      <c r="J613" s="441">
        <v>5483609952</v>
      </c>
      <c r="K613" s="443">
        <v>43257</v>
      </c>
      <c r="L613" s="226">
        <v>5</v>
      </c>
      <c r="M613" s="227" t="s">
        <v>3889</v>
      </c>
      <c r="N613" s="405">
        <v>57174</v>
      </c>
      <c r="O613" s="62">
        <v>1</v>
      </c>
      <c r="P613" s="226"/>
      <c r="Q613" s="24"/>
      <c r="R613" s="227" t="s">
        <v>3891</v>
      </c>
      <c r="S613" s="228"/>
      <c r="T613" s="442"/>
      <c r="U613" s="445">
        <v>1</v>
      </c>
      <c r="V613" s="445">
        <v>3</v>
      </c>
      <c r="W613" s="34">
        <v>1311</v>
      </c>
      <c r="X613" s="34">
        <v>13</v>
      </c>
      <c r="Y613" s="208"/>
      <c r="Z613" s="208"/>
      <c r="AA613" s="96" t="s">
        <v>1063</v>
      </c>
      <c r="AB613" s="236">
        <v>6</v>
      </c>
      <c r="AC613" s="731">
        <v>55700000</v>
      </c>
      <c r="AD613" s="731">
        <v>25000000</v>
      </c>
      <c r="AE613" s="96">
        <v>265</v>
      </c>
      <c r="AF613" s="96">
        <v>259</v>
      </c>
      <c r="AG613" s="63">
        <v>1</v>
      </c>
      <c r="AH613" s="97" t="s">
        <v>4860</v>
      </c>
      <c r="AI613" s="97"/>
      <c r="AJ613" s="673"/>
      <c r="AK613" s="675"/>
      <c r="AL613" s="676"/>
    </row>
    <row r="614" spans="1:38" s="35" customFormat="1" ht="25.5" customHeight="1">
      <c r="A614" s="200" t="s">
        <v>652</v>
      </c>
      <c r="B614" s="543">
        <v>3603184560</v>
      </c>
      <c r="C614" s="197" t="s">
        <v>3866</v>
      </c>
      <c r="D614" s="440" t="s">
        <v>4241</v>
      </c>
      <c r="E614" s="96">
        <v>95000</v>
      </c>
      <c r="F614" s="62">
        <v>43</v>
      </c>
      <c r="G614" s="28">
        <v>472043001119</v>
      </c>
      <c r="H614" s="442">
        <v>41778</v>
      </c>
      <c r="I614" s="441"/>
      <c r="J614" s="441"/>
      <c r="K614" s="443"/>
      <c r="L614" s="226"/>
      <c r="M614" s="227" t="s">
        <v>4240</v>
      </c>
      <c r="N614" s="405">
        <v>288</v>
      </c>
      <c r="O614" s="62">
        <v>4</v>
      </c>
      <c r="P614" s="226"/>
      <c r="Q614" s="24" t="s">
        <v>6703</v>
      </c>
      <c r="R614" s="227" t="s">
        <v>4242</v>
      </c>
      <c r="S614" s="228" t="s">
        <v>4936</v>
      </c>
      <c r="T614" s="442"/>
      <c r="U614" s="445"/>
      <c r="V614" s="445"/>
      <c r="W614" s="34">
        <v>2610</v>
      </c>
      <c r="X614" s="34">
        <v>26</v>
      </c>
      <c r="Y614" s="208"/>
      <c r="Z614" s="208"/>
      <c r="AA614" s="96" t="s">
        <v>2460</v>
      </c>
      <c r="AB614" s="236">
        <v>3</v>
      </c>
      <c r="AC614" s="731">
        <v>286000</v>
      </c>
      <c r="AD614" s="731">
        <v>286000</v>
      </c>
      <c r="AE614" s="96">
        <v>0</v>
      </c>
      <c r="AF614" s="96">
        <v>0</v>
      </c>
      <c r="AG614" s="63">
        <v>1</v>
      </c>
      <c r="AH614" s="97" t="s">
        <v>6704</v>
      </c>
      <c r="AI614" s="97"/>
      <c r="AJ614" s="673"/>
      <c r="AK614" s="675"/>
      <c r="AL614" s="676"/>
    </row>
    <row r="615" spans="1:38" s="35" customFormat="1" ht="25.5" customHeight="1">
      <c r="A615" s="200" t="s">
        <v>652</v>
      </c>
      <c r="B615" s="543">
        <v>3603274493</v>
      </c>
      <c r="C615" s="197" t="s">
        <v>3866</v>
      </c>
      <c r="D615" s="440" t="s">
        <v>4616</v>
      </c>
      <c r="E615" s="96">
        <v>500000</v>
      </c>
      <c r="F615" s="62">
        <v>44</v>
      </c>
      <c r="G615" s="28">
        <v>472043001205</v>
      </c>
      <c r="H615" s="442">
        <v>42076</v>
      </c>
      <c r="I615" s="441"/>
      <c r="J615" s="441">
        <v>8764768332</v>
      </c>
      <c r="K615" s="443">
        <v>43462</v>
      </c>
      <c r="L615" s="226">
        <v>2</v>
      </c>
      <c r="M615" s="227" t="s">
        <v>5553</v>
      </c>
      <c r="N615" s="405">
        <v>16000</v>
      </c>
      <c r="O615" s="62">
        <v>1</v>
      </c>
      <c r="P615" s="226"/>
      <c r="Q615" s="24"/>
      <c r="R615" s="227">
        <v>50</v>
      </c>
      <c r="S615" s="228" t="s">
        <v>4615</v>
      </c>
      <c r="T615" s="442" t="s">
        <v>5278</v>
      </c>
      <c r="U615" s="445"/>
      <c r="V615" s="445"/>
      <c r="W615" s="34">
        <v>2790</v>
      </c>
      <c r="X615" s="34">
        <v>27</v>
      </c>
      <c r="Y615" s="208" t="s">
        <v>4617</v>
      </c>
      <c r="Z615" s="208" t="s">
        <v>4618</v>
      </c>
      <c r="AA615" s="96" t="s">
        <v>4171</v>
      </c>
      <c r="AB615" s="236">
        <v>16</v>
      </c>
      <c r="AC615" s="731">
        <v>600000</v>
      </c>
      <c r="AD615" s="731">
        <v>500000</v>
      </c>
      <c r="AE615" s="96">
        <v>320</v>
      </c>
      <c r="AF615" s="96">
        <v>315</v>
      </c>
      <c r="AG615" s="63"/>
      <c r="AH615" s="97" t="s">
        <v>5513</v>
      </c>
      <c r="AI615" s="97"/>
      <c r="AJ615" s="674" t="s">
        <v>6005</v>
      </c>
      <c r="AK615" s="675"/>
      <c r="AL615" s="676"/>
    </row>
    <row r="616" spans="1:38" s="35" customFormat="1" ht="25.5" customHeight="1">
      <c r="A616" s="200" t="s">
        <v>652</v>
      </c>
      <c r="B616" s="543">
        <v>3600725684</v>
      </c>
      <c r="C616" s="197" t="s">
        <v>3866</v>
      </c>
      <c r="D616" s="440" t="s">
        <v>5013</v>
      </c>
      <c r="E616" s="96"/>
      <c r="F616" s="62">
        <v>45</v>
      </c>
      <c r="G616" s="28">
        <v>7621437027</v>
      </c>
      <c r="H616" s="442">
        <v>42195</v>
      </c>
      <c r="I616" s="441"/>
      <c r="J616" s="28"/>
      <c r="K616" s="443">
        <v>43462</v>
      </c>
      <c r="L616" s="226">
        <v>2</v>
      </c>
      <c r="M616" s="227" t="s">
        <v>5014</v>
      </c>
      <c r="N616" s="405">
        <v>63418</v>
      </c>
      <c r="O616" s="62">
        <v>1</v>
      </c>
      <c r="P616" s="226"/>
      <c r="Q616" s="24"/>
      <c r="R616" s="227">
        <v>50</v>
      </c>
      <c r="S616" s="228" t="s">
        <v>6378</v>
      </c>
      <c r="T616" s="442" t="s">
        <v>6891</v>
      </c>
      <c r="U616" s="445"/>
      <c r="V616" s="445"/>
      <c r="W616" s="34">
        <v>1313</v>
      </c>
      <c r="X616" s="34">
        <v>13</v>
      </c>
      <c r="Y616" s="208" t="s">
        <v>5016</v>
      </c>
      <c r="Z616" s="208" t="s">
        <v>5017</v>
      </c>
      <c r="AA616" s="96" t="s">
        <v>2459</v>
      </c>
      <c r="AB616" s="236">
        <v>5</v>
      </c>
      <c r="AC616" s="731">
        <v>35000000</v>
      </c>
      <c r="AD616" s="731">
        <v>25000000</v>
      </c>
      <c r="AE616" s="96"/>
      <c r="AF616" s="96"/>
      <c r="AG616" s="63"/>
      <c r="AH616" s="97" t="s">
        <v>790</v>
      </c>
      <c r="AI616" s="97"/>
      <c r="AJ616" s="673"/>
      <c r="AK616" s="675"/>
      <c r="AL616" s="676"/>
    </row>
    <row r="617" spans="1:38" s="404" customFormat="1" ht="25.5" customHeight="1">
      <c r="A617" s="200" t="s">
        <v>652</v>
      </c>
      <c r="B617" s="37">
        <v>3603200318</v>
      </c>
      <c r="C617" s="197" t="s">
        <v>3866</v>
      </c>
      <c r="D617" s="540" t="s">
        <v>7253</v>
      </c>
      <c r="E617" s="96">
        <v>4000000</v>
      </c>
      <c r="F617" s="62">
        <v>46</v>
      </c>
      <c r="G617" s="28">
        <v>472043001142</v>
      </c>
      <c r="H617" s="29">
        <v>41851</v>
      </c>
      <c r="I617" s="30"/>
      <c r="J617" s="30">
        <v>2147622173</v>
      </c>
      <c r="K617" s="39">
        <v>43262</v>
      </c>
      <c r="L617" s="40">
        <v>11</v>
      </c>
      <c r="M617" s="95" t="s">
        <v>4302</v>
      </c>
      <c r="N617" s="405"/>
      <c r="O617" s="62">
        <v>1</v>
      </c>
      <c r="P617" s="40"/>
      <c r="Q617" s="24"/>
      <c r="R617" s="95" t="s">
        <v>4301</v>
      </c>
      <c r="S617" s="96"/>
      <c r="T617" s="29"/>
      <c r="U617" s="402">
        <v>1</v>
      </c>
      <c r="V617" s="402">
        <v>3</v>
      </c>
      <c r="W617" s="34">
        <v>2740</v>
      </c>
      <c r="X617" s="34">
        <v>27</v>
      </c>
      <c r="Y617" s="208" t="s">
        <v>6262</v>
      </c>
      <c r="Z617" s="208"/>
      <c r="AA617" s="96" t="s">
        <v>1123</v>
      </c>
      <c r="AB617" s="38">
        <v>6</v>
      </c>
      <c r="AC617" s="731">
        <v>20000000</v>
      </c>
      <c r="AD617" s="731">
        <v>12151000</v>
      </c>
      <c r="AE617" s="96">
        <v>308</v>
      </c>
      <c r="AF617" s="96">
        <v>294</v>
      </c>
      <c r="AG617" s="63"/>
      <c r="AH617" s="97" t="s">
        <v>6418</v>
      </c>
      <c r="AI617" s="97" t="s">
        <v>6419</v>
      </c>
      <c r="AJ617" s="97"/>
      <c r="AK617" s="16" t="s">
        <v>5164</v>
      </c>
      <c r="AL617" s="407"/>
    </row>
    <row r="618" spans="1:38" s="404" customFormat="1" ht="25.5" customHeight="1">
      <c r="A618" s="200" t="s">
        <v>652</v>
      </c>
      <c r="B618" s="37">
        <v>3603366673</v>
      </c>
      <c r="C618" s="92" t="s">
        <v>3866</v>
      </c>
      <c r="D618" s="26" t="s">
        <v>6516</v>
      </c>
      <c r="E618" s="96">
        <v>8000000</v>
      </c>
      <c r="F618" s="62">
        <v>47</v>
      </c>
      <c r="G618" s="30">
        <v>8768345781</v>
      </c>
      <c r="H618" s="29">
        <v>42450</v>
      </c>
      <c r="I618" s="29"/>
      <c r="J618" s="30"/>
      <c r="K618" s="39">
        <v>43074</v>
      </c>
      <c r="L618" s="40">
        <v>3</v>
      </c>
      <c r="M618" s="212" t="s">
        <v>5234</v>
      </c>
      <c r="N618" s="405">
        <v>20885</v>
      </c>
      <c r="O618" s="62">
        <v>1</v>
      </c>
      <c r="P618" s="40"/>
      <c r="Q618" s="15"/>
      <c r="R618" s="95">
        <v>32</v>
      </c>
      <c r="S618" s="96" t="s">
        <v>6811</v>
      </c>
      <c r="T618" s="29">
        <v>43101</v>
      </c>
      <c r="U618" s="402"/>
      <c r="V618" s="402"/>
      <c r="W618" s="34">
        <v>1321</v>
      </c>
      <c r="X618" s="34">
        <v>13</v>
      </c>
      <c r="Y618" s="208" t="s">
        <v>5235</v>
      </c>
      <c r="Z618" s="208" t="s">
        <v>5236</v>
      </c>
      <c r="AA618" s="96" t="s">
        <v>3793</v>
      </c>
      <c r="AB618" s="236">
        <v>41</v>
      </c>
      <c r="AC618" s="731">
        <v>20000000</v>
      </c>
      <c r="AD618" s="731">
        <v>10300000</v>
      </c>
      <c r="AE618" s="96">
        <v>103</v>
      </c>
      <c r="AF618" s="96">
        <v>100</v>
      </c>
      <c r="AG618" s="63"/>
      <c r="AH618" s="240" t="s">
        <v>7495</v>
      </c>
      <c r="AI618" s="97"/>
      <c r="AJ618" s="719" t="s">
        <v>7496</v>
      </c>
      <c r="AK618" s="16"/>
      <c r="AL618" s="407"/>
    </row>
    <row r="619" spans="1:38" s="404" customFormat="1" ht="25.5" customHeight="1">
      <c r="A619" s="200" t="s">
        <v>652</v>
      </c>
      <c r="B619" s="37"/>
      <c r="C619" s="92" t="s">
        <v>3866</v>
      </c>
      <c r="D619" s="26" t="s">
        <v>7184</v>
      </c>
      <c r="E619" s="96">
        <v>434782</v>
      </c>
      <c r="F619" s="62">
        <v>48</v>
      </c>
      <c r="G619" s="30">
        <v>9884666692</v>
      </c>
      <c r="H619" s="29">
        <v>43131</v>
      </c>
      <c r="I619" s="29"/>
      <c r="J619" s="30"/>
      <c r="K619" s="39"/>
      <c r="L619" s="40"/>
      <c r="M619" s="212" t="s">
        <v>7185</v>
      </c>
      <c r="N619" s="405">
        <v>263</v>
      </c>
      <c r="O619" s="62">
        <v>1</v>
      </c>
      <c r="P619" s="40"/>
      <c r="Q619" s="755" t="s">
        <v>7913</v>
      </c>
      <c r="R619" s="95">
        <v>50</v>
      </c>
      <c r="S619" s="536">
        <v>43160</v>
      </c>
      <c r="T619" s="29"/>
      <c r="U619" s="402"/>
      <c r="V619" s="402"/>
      <c r="W619" s="34">
        <v>4390</v>
      </c>
      <c r="X619" s="34">
        <v>43</v>
      </c>
      <c r="Y619" s="208" t="s">
        <v>7186</v>
      </c>
      <c r="Z619" s="208" t="s">
        <v>7187</v>
      </c>
      <c r="AA619" s="96" t="s">
        <v>2461</v>
      </c>
      <c r="AB619" s="236">
        <v>6</v>
      </c>
      <c r="AC619" s="731">
        <v>3500000</v>
      </c>
      <c r="AD619" s="731">
        <v>0</v>
      </c>
      <c r="AE619" s="96"/>
      <c r="AF619" s="96"/>
      <c r="AG619" s="63"/>
      <c r="AH619" s="97" t="s">
        <v>7584</v>
      </c>
      <c r="AI619" s="97"/>
      <c r="AJ619" s="97"/>
      <c r="AK619" s="16"/>
      <c r="AL619" s="407"/>
    </row>
    <row r="620" spans="1:38" s="404" customFormat="1" ht="25.5" customHeight="1">
      <c r="A620" s="200"/>
      <c r="B620" s="439"/>
      <c r="C620" s="92"/>
      <c r="D620" s="746"/>
      <c r="E620" s="96"/>
      <c r="F620" s="62"/>
      <c r="G620" s="30"/>
      <c r="H620" s="29"/>
      <c r="I620" s="442"/>
      <c r="J620" s="441"/>
      <c r="K620" s="39"/>
      <c r="L620" s="226"/>
      <c r="M620" s="232"/>
      <c r="N620" s="405"/>
      <c r="O620" s="62"/>
      <c r="P620" s="226"/>
      <c r="Q620" s="24"/>
      <c r="R620" s="227"/>
      <c r="S620" s="228"/>
      <c r="T620" s="29"/>
      <c r="U620" s="445"/>
      <c r="V620" s="445"/>
      <c r="W620" s="34"/>
      <c r="X620" s="34"/>
      <c r="Y620" s="208"/>
      <c r="Z620" s="208"/>
      <c r="AA620" s="96"/>
      <c r="AB620" s="236"/>
      <c r="AC620" s="731"/>
      <c r="AD620" s="731"/>
      <c r="AE620" s="96"/>
      <c r="AF620" s="96"/>
      <c r="AG620" s="63"/>
      <c r="AH620" s="240"/>
      <c r="AI620" s="97"/>
      <c r="AJ620" s="97"/>
      <c r="AK620" s="675"/>
      <c r="AL620" s="676"/>
    </row>
    <row r="621" spans="1:38" s="404" customFormat="1" ht="25.5" customHeight="1">
      <c r="A621" s="745"/>
      <c r="B621" s="439"/>
      <c r="C621" s="197"/>
      <c r="D621" s="440"/>
      <c r="E621" s="96"/>
      <c r="F621" s="62"/>
      <c r="G621" s="30"/>
      <c r="H621" s="29"/>
      <c r="I621" s="442"/>
      <c r="J621" s="441"/>
      <c r="K621" s="39"/>
      <c r="L621" s="226"/>
      <c r="M621" s="232"/>
      <c r="N621" s="405"/>
      <c r="O621" s="62"/>
      <c r="P621" s="226"/>
      <c r="Q621" s="24"/>
      <c r="R621" s="227"/>
      <c r="S621" s="228"/>
      <c r="T621" s="29"/>
      <c r="U621" s="445"/>
      <c r="V621" s="445"/>
      <c r="W621" s="34"/>
      <c r="X621" s="34"/>
      <c r="Y621" s="208"/>
      <c r="Z621" s="208"/>
      <c r="AA621" s="96"/>
      <c r="AB621" s="236"/>
      <c r="AC621" s="731"/>
      <c r="AD621" s="731"/>
      <c r="AE621" s="96"/>
      <c r="AF621" s="96"/>
      <c r="AG621" s="63"/>
      <c r="AH621" s="240"/>
      <c r="AI621" s="97"/>
      <c r="AJ621" s="97"/>
      <c r="AK621" s="675"/>
      <c r="AL621" s="676"/>
    </row>
    <row r="622" spans="1:38" s="404" customFormat="1" ht="25.5" customHeight="1">
      <c r="A622" s="535"/>
      <c r="B622" s="439"/>
      <c r="C622" s="197" t="s">
        <v>3907</v>
      </c>
      <c r="D622" s="440" t="s">
        <v>1820</v>
      </c>
      <c r="E622" s="96"/>
      <c r="F622" s="62"/>
      <c r="G622" s="30">
        <v>47212000384</v>
      </c>
      <c r="H622" s="29">
        <v>39476</v>
      </c>
      <c r="I622" s="442"/>
      <c r="J622" s="441"/>
      <c r="K622" s="39" t="s">
        <v>879</v>
      </c>
      <c r="L622" s="226"/>
      <c r="M622" s="227" t="s">
        <v>1819</v>
      </c>
      <c r="N622" s="405">
        <v>90450</v>
      </c>
      <c r="O622" s="62"/>
      <c r="P622" s="226"/>
      <c r="Q622" s="24"/>
      <c r="R622" s="227"/>
      <c r="S622" s="228"/>
      <c r="T622" s="29" t="s">
        <v>904</v>
      </c>
      <c r="U622" s="445"/>
      <c r="V622" s="445"/>
      <c r="W622" s="34"/>
      <c r="X622" s="34"/>
      <c r="Y622" s="208"/>
      <c r="Z622" s="208"/>
      <c r="AA622" s="96"/>
      <c r="AB622" s="239"/>
      <c r="AC622" s="731">
        <v>0</v>
      </c>
      <c r="AD622" s="731">
        <v>0</v>
      </c>
      <c r="AE622" s="96">
        <v>0</v>
      </c>
      <c r="AF622" s="96">
        <v>0</v>
      </c>
      <c r="AG622" s="63"/>
      <c r="AH622" s="97"/>
      <c r="AI622" s="97"/>
      <c r="AJ622" s="97"/>
      <c r="AK622" s="675"/>
      <c r="AL622" s="676"/>
    </row>
    <row r="623" spans="1:38" s="404" customFormat="1" ht="25.5" customHeight="1">
      <c r="A623" s="535"/>
      <c r="B623" s="439"/>
      <c r="C623" s="197"/>
      <c r="D623" s="440"/>
      <c r="E623" s="96"/>
      <c r="F623" s="62"/>
      <c r="G623" s="30"/>
      <c r="H623" s="29"/>
      <c r="I623" s="442"/>
      <c r="J623" s="441"/>
      <c r="K623" s="39" t="s">
        <v>879</v>
      </c>
      <c r="L623" s="226"/>
      <c r="M623" s="227"/>
      <c r="N623" s="405"/>
      <c r="O623" s="62"/>
      <c r="P623" s="226"/>
      <c r="Q623" s="24"/>
      <c r="R623" s="227"/>
      <c r="S623" s="228"/>
      <c r="T623" s="29"/>
      <c r="U623" s="445"/>
      <c r="V623" s="445"/>
      <c r="W623" s="34"/>
      <c r="X623" s="34"/>
      <c r="Y623" s="208"/>
      <c r="Z623" s="208"/>
      <c r="AA623" s="96"/>
      <c r="AB623" s="239"/>
      <c r="AC623" s="731">
        <v>0</v>
      </c>
      <c r="AD623" s="731">
        <v>0</v>
      </c>
      <c r="AE623" s="96"/>
      <c r="AF623" s="96"/>
      <c r="AG623" s="63"/>
      <c r="AH623" s="97"/>
      <c r="AI623" s="97"/>
      <c r="AJ623" s="97"/>
      <c r="AK623" s="675"/>
      <c r="AL623" s="676"/>
    </row>
    <row r="624" spans="1:38" s="404" customFormat="1" ht="25.5" customHeight="1">
      <c r="A624" s="535"/>
      <c r="B624" s="37"/>
      <c r="C624" s="92"/>
      <c r="D624" s="26"/>
      <c r="E624" s="96"/>
      <c r="F624" s="62"/>
      <c r="G624" s="30"/>
      <c r="H624" s="29"/>
      <c r="I624" s="29"/>
      <c r="J624" s="30"/>
      <c r="K624" s="39" t="s">
        <v>879</v>
      </c>
      <c r="L624" s="40"/>
      <c r="M624" s="95"/>
      <c r="N624" s="405"/>
      <c r="O624" s="62"/>
      <c r="P624" s="40"/>
      <c r="Q624" s="15"/>
      <c r="R624" s="95"/>
      <c r="S624" s="96"/>
      <c r="T624" s="29"/>
      <c r="U624" s="402"/>
      <c r="V624" s="402"/>
      <c r="W624" s="34"/>
      <c r="X624" s="34"/>
      <c r="Y624" s="208"/>
      <c r="Z624" s="208"/>
      <c r="AA624" s="96"/>
      <c r="AB624" s="239"/>
      <c r="AC624" s="731">
        <v>0</v>
      </c>
      <c r="AD624" s="731">
        <v>0</v>
      </c>
      <c r="AE624" s="96"/>
      <c r="AF624" s="96"/>
      <c r="AG624" s="63"/>
      <c r="AH624" s="97"/>
      <c r="AI624" s="97"/>
      <c r="AJ624" s="97"/>
      <c r="AK624" s="16"/>
      <c r="AL624" s="407"/>
    </row>
    <row r="625" spans="1:38" s="35" customFormat="1" ht="25.5" customHeight="1">
      <c r="A625" s="45" t="s">
        <v>34</v>
      </c>
      <c r="B625" s="53"/>
      <c r="C625" s="73"/>
      <c r="D625" s="74"/>
      <c r="E625" s="53">
        <f>SUBTOTAL(9,E571:E624)</f>
        <v>643213365.14999998</v>
      </c>
      <c r="F625" s="53">
        <f>COUNT(F572:F624)</f>
        <v>48</v>
      </c>
      <c r="G625" s="49"/>
      <c r="H625" s="52"/>
      <c r="I625" s="52"/>
      <c r="J625" s="49"/>
      <c r="K625" s="75"/>
      <c r="L625" s="50"/>
      <c r="M625" s="56" t="s">
        <v>3884</v>
      </c>
      <c r="N625" s="56">
        <f>SUBTOTAL(9,N572:N624)</f>
        <v>2564311.04</v>
      </c>
      <c r="O625" s="57"/>
      <c r="P625" s="76"/>
      <c r="Q625" s="77"/>
      <c r="R625" s="78"/>
      <c r="S625" s="79"/>
      <c r="T625" s="52"/>
      <c r="U625" s="80"/>
      <c r="V625" s="80"/>
      <c r="W625" s="81"/>
      <c r="X625" s="81"/>
      <c r="Y625" s="82"/>
      <c r="Z625" s="82"/>
      <c r="AA625" s="72"/>
      <c r="AB625" s="83"/>
      <c r="AC625" s="732">
        <v>1400732074</v>
      </c>
      <c r="AD625" s="732">
        <v>1303481291</v>
      </c>
      <c r="AE625" s="53">
        <f t="shared" ref="AE625:AF625" si="7">SUBTOTAL(9,AE571:AE624)</f>
        <v>23187</v>
      </c>
      <c r="AF625" s="53">
        <f t="shared" si="7"/>
        <v>22877</v>
      </c>
      <c r="AG625" s="53"/>
      <c r="AH625" s="59"/>
      <c r="AI625" s="59"/>
      <c r="AJ625" s="59"/>
      <c r="AK625" s="54"/>
      <c r="AL625" s="84"/>
    </row>
    <row r="626" spans="1:38" s="398" customFormat="1" ht="25.5" customHeight="1">
      <c r="A626" s="482"/>
      <c r="B626" s="53"/>
      <c r="C626" s="73"/>
      <c r="D626" s="74"/>
      <c r="E626" s="72"/>
      <c r="F626" s="56"/>
      <c r="G626" s="49"/>
      <c r="H626" s="52"/>
      <c r="I626" s="52"/>
      <c r="J626" s="49"/>
      <c r="K626" s="75"/>
      <c r="L626" s="50"/>
      <c r="M626" s="469" t="s">
        <v>3885</v>
      </c>
      <c r="N626" s="90"/>
      <c r="O626" s="74"/>
      <c r="P626" s="76"/>
      <c r="Q626" s="77"/>
      <c r="R626" s="78"/>
      <c r="S626" s="79"/>
      <c r="T626" s="52"/>
      <c r="U626" s="483"/>
      <c r="V626" s="483"/>
      <c r="W626" s="81"/>
      <c r="X626" s="81"/>
      <c r="Y626" s="82"/>
      <c r="Z626" s="82"/>
      <c r="AA626" s="72"/>
      <c r="AB626" s="83"/>
      <c r="AC626" s="738"/>
      <c r="AD626" s="738"/>
      <c r="AE626" s="72"/>
      <c r="AF626" s="72"/>
      <c r="AG626" s="72"/>
      <c r="AH626" s="59"/>
      <c r="AI626" s="59"/>
      <c r="AJ626" s="59"/>
      <c r="AK626" s="60"/>
      <c r="AL626" s="470"/>
    </row>
    <row r="627" spans="1:38" s="404" customFormat="1" ht="25.5" customHeight="1">
      <c r="A627" s="535" t="s">
        <v>653</v>
      </c>
      <c r="B627" s="37" t="s">
        <v>3340</v>
      </c>
      <c r="C627" s="92" t="s">
        <v>3864</v>
      </c>
      <c r="D627" s="26" t="s">
        <v>1822</v>
      </c>
      <c r="E627" s="96">
        <v>9345000</v>
      </c>
      <c r="F627" s="62">
        <v>1</v>
      </c>
      <c r="G627" s="30" t="s">
        <v>370</v>
      </c>
      <c r="H627" s="29">
        <v>35387</v>
      </c>
      <c r="I627" s="30">
        <v>472043000037</v>
      </c>
      <c r="J627" s="30">
        <v>7653826704</v>
      </c>
      <c r="K627" s="39">
        <v>42926</v>
      </c>
      <c r="L627" s="40">
        <v>7</v>
      </c>
      <c r="M627" s="95" t="s">
        <v>1821</v>
      </c>
      <c r="N627" s="405">
        <v>30568</v>
      </c>
      <c r="O627" s="62">
        <v>1</v>
      </c>
      <c r="P627" s="40"/>
      <c r="Q627" s="15"/>
      <c r="R627" s="95"/>
      <c r="S627" s="96"/>
      <c r="T627" s="29" t="s">
        <v>91</v>
      </c>
      <c r="U627" s="402"/>
      <c r="V627" s="402"/>
      <c r="W627" s="34">
        <v>1329</v>
      </c>
      <c r="X627" s="34">
        <v>13</v>
      </c>
      <c r="Y627" s="208"/>
      <c r="Z627" s="208"/>
      <c r="AA627" s="96" t="s">
        <v>1063</v>
      </c>
      <c r="AB627" s="38">
        <v>6</v>
      </c>
      <c r="AC627" s="731">
        <v>30910000</v>
      </c>
      <c r="AD627" s="731">
        <v>30910000</v>
      </c>
      <c r="AE627" s="96">
        <v>660</v>
      </c>
      <c r="AF627" s="96">
        <v>658</v>
      </c>
      <c r="AG627" s="63">
        <v>1</v>
      </c>
      <c r="AH627" s="97" t="s">
        <v>2628</v>
      </c>
      <c r="AI627" s="97" t="s">
        <v>2629</v>
      </c>
      <c r="AJ627" s="438" t="s">
        <v>5924</v>
      </c>
      <c r="AK627" s="16"/>
      <c r="AL627" s="407"/>
    </row>
    <row r="628" spans="1:38" s="404" customFormat="1" ht="25.5" customHeight="1">
      <c r="A628" s="535" t="s">
        <v>653</v>
      </c>
      <c r="B628" s="37" t="s">
        <v>3341</v>
      </c>
      <c r="C628" s="92" t="s">
        <v>3864</v>
      </c>
      <c r="D628" s="26" t="s">
        <v>3893</v>
      </c>
      <c r="E628" s="96">
        <v>700000000</v>
      </c>
      <c r="F628" s="62">
        <v>2</v>
      </c>
      <c r="G628" s="28" t="s">
        <v>265</v>
      </c>
      <c r="H628" s="29">
        <v>37251</v>
      </c>
      <c r="I628" s="30">
        <v>472023000477</v>
      </c>
      <c r="J628" s="30">
        <v>2161922759</v>
      </c>
      <c r="K628" s="39">
        <v>43516</v>
      </c>
      <c r="L628" s="40">
        <v>16</v>
      </c>
      <c r="M628" s="95" t="s">
        <v>1823</v>
      </c>
      <c r="N628" s="405">
        <v>2990622</v>
      </c>
      <c r="O628" s="62">
        <v>1</v>
      </c>
      <c r="P628" s="40"/>
      <c r="Q628" s="15"/>
      <c r="R628" s="95" t="s">
        <v>3865</v>
      </c>
      <c r="S628" s="432"/>
      <c r="T628" s="29"/>
      <c r="U628" s="508"/>
      <c r="V628" s="508"/>
      <c r="W628" s="531">
        <v>1311</v>
      </c>
      <c r="X628" s="34">
        <v>13</v>
      </c>
      <c r="Y628" s="208"/>
      <c r="Z628" s="208"/>
      <c r="AA628" s="95" t="s">
        <v>1024</v>
      </c>
      <c r="AB628" s="38">
        <v>5</v>
      </c>
      <c r="AC628" s="731">
        <v>1625650000</v>
      </c>
      <c r="AD628" s="731">
        <v>1517866000</v>
      </c>
      <c r="AE628" s="96">
        <v>3539</v>
      </c>
      <c r="AF628" s="96">
        <v>3362</v>
      </c>
      <c r="AG628" s="63">
        <v>1</v>
      </c>
      <c r="AH628" s="97" t="s">
        <v>2563</v>
      </c>
      <c r="AI628" s="97" t="s">
        <v>4965</v>
      </c>
      <c r="AJ628" s="438" t="s">
        <v>5925</v>
      </c>
      <c r="AK628" s="16" t="s">
        <v>2389</v>
      </c>
      <c r="AL628" s="407"/>
    </row>
    <row r="629" spans="1:38" s="404" customFormat="1" ht="25.5" customHeight="1">
      <c r="A629" s="535" t="s">
        <v>653</v>
      </c>
      <c r="B629" s="37">
        <v>3600574837</v>
      </c>
      <c r="C629" s="92" t="s">
        <v>3864</v>
      </c>
      <c r="D629" s="26" t="s">
        <v>6517</v>
      </c>
      <c r="E629" s="96">
        <v>21300000</v>
      </c>
      <c r="F629" s="62">
        <v>3</v>
      </c>
      <c r="G629" s="28" t="s">
        <v>1824</v>
      </c>
      <c r="H629" s="29">
        <v>37468</v>
      </c>
      <c r="I629" s="30">
        <v>472023000337</v>
      </c>
      <c r="J629" s="30">
        <v>1057508477</v>
      </c>
      <c r="K629" s="39">
        <v>43445</v>
      </c>
      <c r="L629" s="40">
        <v>18</v>
      </c>
      <c r="M629" s="95" t="s">
        <v>4767</v>
      </c>
      <c r="N629" s="405">
        <v>46147</v>
      </c>
      <c r="O629" s="62">
        <v>1</v>
      </c>
      <c r="P629" s="40"/>
      <c r="Q629" s="15"/>
      <c r="R629" s="95"/>
      <c r="S629" s="95"/>
      <c r="T629" s="29" t="s">
        <v>2390</v>
      </c>
      <c r="U629" s="508">
        <v>1</v>
      </c>
      <c r="V629" s="508">
        <v>3</v>
      </c>
      <c r="W629" s="531">
        <v>1080</v>
      </c>
      <c r="X629" s="34">
        <v>10</v>
      </c>
      <c r="Y629" s="208"/>
      <c r="Z629" s="208"/>
      <c r="AA629" s="95" t="s">
        <v>1024</v>
      </c>
      <c r="AB629" s="38">
        <v>5</v>
      </c>
      <c r="AC629" s="731">
        <v>23000000</v>
      </c>
      <c r="AD629" s="731">
        <v>20000000</v>
      </c>
      <c r="AE629" s="96">
        <v>81</v>
      </c>
      <c r="AF629" s="96">
        <v>74</v>
      </c>
      <c r="AG629" s="63">
        <v>1</v>
      </c>
      <c r="AH629" s="97" t="s">
        <v>139</v>
      </c>
      <c r="AI629" s="97" t="s">
        <v>842</v>
      </c>
      <c r="AJ629" s="97" t="s">
        <v>5144</v>
      </c>
      <c r="AK629" s="16" t="s">
        <v>3984</v>
      </c>
      <c r="AL629" s="407"/>
    </row>
    <row r="630" spans="1:38" s="404" customFormat="1" ht="25.5" customHeight="1">
      <c r="A630" s="535" t="s">
        <v>653</v>
      </c>
      <c r="B630" s="37" t="s">
        <v>3342</v>
      </c>
      <c r="C630" s="92" t="s">
        <v>3864</v>
      </c>
      <c r="D630" s="26" t="s">
        <v>1827</v>
      </c>
      <c r="E630" s="96">
        <v>861375</v>
      </c>
      <c r="F630" s="62">
        <v>4</v>
      </c>
      <c r="G630" s="28" t="s">
        <v>1825</v>
      </c>
      <c r="H630" s="29">
        <v>37522</v>
      </c>
      <c r="I630" s="30">
        <v>472043000665</v>
      </c>
      <c r="J630" s="30"/>
      <c r="K630" s="39">
        <v>41974</v>
      </c>
      <c r="L630" s="40"/>
      <c r="M630" s="95" t="s">
        <v>1826</v>
      </c>
      <c r="N630" s="405">
        <v>21000</v>
      </c>
      <c r="O630" s="62">
        <v>1</v>
      </c>
      <c r="P630" s="40"/>
      <c r="Q630" s="15"/>
      <c r="R630" s="95"/>
      <c r="S630" s="95"/>
      <c r="T630" s="29" t="s">
        <v>2391</v>
      </c>
      <c r="U630" s="508"/>
      <c r="V630" s="508"/>
      <c r="W630" s="531">
        <v>2395</v>
      </c>
      <c r="X630" s="34">
        <v>23</v>
      </c>
      <c r="Y630" s="208"/>
      <c r="Z630" s="208"/>
      <c r="AA630" s="95" t="s">
        <v>1024</v>
      </c>
      <c r="AB630" s="38">
        <v>5</v>
      </c>
      <c r="AC630" s="731">
        <v>1200000</v>
      </c>
      <c r="AD630" s="731">
        <v>1200000</v>
      </c>
      <c r="AE630" s="96">
        <v>54</v>
      </c>
      <c r="AF630" s="96">
        <v>52</v>
      </c>
      <c r="AG630" s="63">
        <v>1</v>
      </c>
      <c r="AH630" s="97" t="s">
        <v>2917</v>
      </c>
      <c r="AI630" s="97" t="s">
        <v>2587</v>
      </c>
      <c r="AJ630" s="97"/>
      <c r="AK630" s="16"/>
      <c r="AL630" s="407"/>
    </row>
    <row r="631" spans="1:38" s="404" customFormat="1" ht="25.5" customHeight="1">
      <c r="A631" s="535" t="s">
        <v>653</v>
      </c>
      <c r="B631" s="37" t="s">
        <v>3343</v>
      </c>
      <c r="C631" s="92" t="s">
        <v>3864</v>
      </c>
      <c r="D631" s="26" t="s">
        <v>1830</v>
      </c>
      <c r="E631" s="96">
        <v>1650000</v>
      </c>
      <c r="F631" s="62">
        <v>5</v>
      </c>
      <c r="G631" s="28" t="s">
        <v>1828</v>
      </c>
      <c r="H631" s="29">
        <v>37561</v>
      </c>
      <c r="I631" s="30">
        <v>472023000289</v>
      </c>
      <c r="J631" s="30"/>
      <c r="K631" s="39" t="s">
        <v>928</v>
      </c>
      <c r="L631" s="40"/>
      <c r="M631" s="95" t="s">
        <v>1829</v>
      </c>
      <c r="N631" s="405">
        <v>1500</v>
      </c>
      <c r="O631" s="62">
        <v>1</v>
      </c>
      <c r="P631" s="40"/>
      <c r="Q631" s="15"/>
      <c r="R631" s="95"/>
      <c r="S631" s="95"/>
      <c r="T631" s="29" t="s">
        <v>2392</v>
      </c>
      <c r="U631" s="508"/>
      <c r="V631" s="508"/>
      <c r="W631" s="531">
        <v>2399</v>
      </c>
      <c r="X631" s="34">
        <v>23</v>
      </c>
      <c r="Y631" s="208"/>
      <c r="Z631" s="208"/>
      <c r="AA631" s="95" t="s">
        <v>1024</v>
      </c>
      <c r="AB631" s="38">
        <v>5</v>
      </c>
      <c r="AC631" s="731">
        <v>6000000</v>
      </c>
      <c r="AD631" s="731">
        <v>6000000</v>
      </c>
      <c r="AE631" s="96">
        <v>18</v>
      </c>
      <c r="AF631" s="96">
        <v>15</v>
      </c>
      <c r="AG631" s="63"/>
      <c r="AH631" s="97" t="s">
        <v>2726</v>
      </c>
      <c r="AI631" s="97" t="s">
        <v>645</v>
      </c>
      <c r="AJ631" s="97"/>
      <c r="AK631" s="16"/>
      <c r="AL631" s="407"/>
    </row>
    <row r="632" spans="1:38" s="404" customFormat="1" ht="25.5" customHeight="1">
      <c r="A632" s="535" t="s">
        <v>653</v>
      </c>
      <c r="B632" s="37" t="s">
        <v>3344</v>
      </c>
      <c r="C632" s="92" t="s">
        <v>3864</v>
      </c>
      <c r="D632" s="26" t="s">
        <v>5335</v>
      </c>
      <c r="E632" s="96">
        <v>1000000</v>
      </c>
      <c r="F632" s="62">
        <v>6</v>
      </c>
      <c r="G632" s="28" t="s">
        <v>1831</v>
      </c>
      <c r="H632" s="29">
        <v>37561</v>
      </c>
      <c r="I632" s="30">
        <v>472023000510</v>
      </c>
      <c r="J632" s="30">
        <v>4304761126</v>
      </c>
      <c r="K632" s="39">
        <v>43173</v>
      </c>
      <c r="L632" s="40">
        <v>4</v>
      </c>
      <c r="M632" s="95" t="s">
        <v>5316</v>
      </c>
      <c r="N632" s="405">
        <v>2000</v>
      </c>
      <c r="O632" s="62">
        <v>1</v>
      </c>
      <c r="P632" s="40"/>
      <c r="Q632" s="15"/>
      <c r="R632" s="95"/>
      <c r="S632" s="95"/>
      <c r="T632" s="29" t="s">
        <v>2364</v>
      </c>
      <c r="U632" s="508"/>
      <c r="V632" s="508"/>
      <c r="W632" s="531">
        <v>2399</v>
      </c>
      <c r="X632" s="34">
        <v>23</v>
      </c>
      <c r="Y632" s="208"/>
      <c r="Z632" s="208"/>
      <c r="AA632" s="95" t="s">
        <v>2468</v>
      </c>
      <c r="AB632" s="38">
        <v>16</v>
      </c>
      <c r="AC632" s="731">
        <v>1000000</v>
      </c>
      <c r="AD632" s="731">
        <v>1000000</v>
      </c>
      <c r="AE632" s="96">
        <v>3</v>
      </c>
      <c r="AF632" s="96">
        <v>3</v>
      </c>
      <c r="AG632" s="63"/>
      <c r="AH632" s="97" t="s">
        <v>5396</v>
      </c>
      <c r="AI632" s="97" t="s">
        <v>5397</v>
      </c>
      <c r="AJ632" s="97"/>
      <c r="AK632" s="16" t="s">
        <v>5433</v>
      </c>
      <c r="AL632" s="407"/>
    </row>
    <row r="633" spans="1:38" s="404" customFormat="1" ht="25.5" customHeight="1">
      <c r="A633" s="535" t="s">
        <v>653</v>
      </c>
      <c r="B633" s="37" t="s">
        <v>3345</v>
      </c>
      <c r="C633" s="92" t="s">
        <v>3864</v>
      </c>
      <c r="D633" s="26" t="s">
        <v>1834</v>
      </c>
      <c r="E633" s="96">
        <v>2000000</v>
      </c>
      <c r="F633" s="62">
        <v>7</v>
      </c>
      <c r="G633" s="28" t="s">
        <v>1832</v>
      </c>
      <c r="H633" s="29">
        <v>37568</v>
      </c>
      <c r="I633" s="30">
        <v>472023000344</v>
      </c>
      <c r="J633" s="30"/>
      <c r="K633" s="39">
        <v>40044</v>
      </c>
      <c r="L633" s="40"/>
      <c r="M633" s="95" t="s">
        <v>1833</v>
      </c>
      <c r="N633" s="405">
        <v>12000</v>
      </c>
      <c r="O633" s="62">
        <v>1</v>
      </c>
      <c r="P633" s="40"/>
      <c r="Q633" s="15"/>
      <c r="R633" s="95"/>
      <c r="S633" s="96"/>
      <c r="T633" s="29" t="s">
        <v>2393</v>
      </c>
      <c r="U633" s="402"/>
      <c r="V633" s="402"/>
      <c r="W633" s="34">
        <v>1020</v>
      </c>
      <c r="X633" s="34">
        <v>10</v>
      </c>
      <c r="Y633" s="208"/>
      <c r="Z633" s="208"/>
      <c r="AA633" s="95" t="s">
        <v>1024</v>
      </c>
      <c r="AB633" s="38">
        <v>5</v>
      </c>
      <c r="AC633" s="731">
        <v>2500000</v>
      </c>
      <c r="AD633" s="731">
        <v>2499999.9900000002</v>
      </c>
      <c r="AE633" s="96">
        <v>148</v>
      </c>
      <c r="AF633" s="96">
        <v>144</v>
      </c>
      <c r="AG633" s="63">
        <v>1</v>
      </c>
      <c r="AH633" s="97" t="s">
        <v>2826</v>
      </c>
      <c r="AI633" s="97" t="s">
        <v>78</v>
      </c>
      <c r="AJ633" s="438" t="s">
        <v>5846</v>
      </c>
      <c r="AK633" s="16"/>
      <c r="AL633" s="407"/>
    </row>
    <row r="634" spans="1:38" s="404" customFormat="1" ht="25.5" customHeight="1">
      <c r="A634" s="535" t="s">
        <v>653</v>
      </c>
      <c r="B634" s="37" t="s">
        <v>3346</v>
      </c>
      <c r="C634" s="92" t="s">
        <v>3864</v>
      </c>
      <c r="D634" s="26" t="s">
        <v>6518</v>
      </c>
      <c r="E634" s="96">
        <v>1200000</v>
      </c>
      <c r="F634" s="62">
        <v>8</v>
      </c>
      <c r="G634" s="28" t="s">
        <v>1835</v>
      </c>
      <c r="H634" s="29">
        <v>37592</v>
      </c>
      <c r="I634" s="30">
        <v>472043000395</v>
      </c>
      <c r="J634" s="30">
        <v>2133726331</v>
      </c>
      <c r="K634" s="39">
        <v>42908</v>
      </c>
      <c r="L634" s="40">
        <v>3</v>
      </c>
      <c r="M634" s="95" t="s">
        <v>1836</v>
      </c>
      <c r="N634" s="405">
        <v>28824</v>
      </c>
      <c r="O634" s="62">
        <v>1</v>
      </c>
      <c r="P634" s="40"/>
      <c r="Q634" s="15" t="s">
        <v>7038</v>
      </c>
      <c r="R634" s="95"/>
      <c r="S634" s="96"/>
      <c r="T634" s="29" t="s">
        <v>2394</v>
      </c>
      <c r="U634" s="402"/>
      <c r="V634" s="402"/>
      <c r="W634" s="34">
        <v>4290</v>
      </c>
      <c r="X634" s="34">
        <v>42</v>
      </c>
      <c r="Y634" s="208"/>
      <c r="Z634" s="208"/>
      <c r="AA634" s="95" t="s">
        <v>1024</v>
      </c>
      <c r="AB634" s="38">
        <v>5</v>
      </c>
      <c r="AC634" s="731">
        <v>2000000</v>
      </c>
      <c r="AD634" s="731">
        <v>1999999.84</v>
      </c>
      <c r="AE634" s="96">
        <v>10</v>
      </c>
      <c r="AF634" s="96">
        <v>9</v>
      </c>
      <c r="AG634" s="63">
        <v>1</v>
      </c>
      <c r="AH634" s="97" t="s">
        <v>807</v>
      </c>
      <c r="AI634" s="97" t="s">
        <v>808</v>
      </c>
      <c r="AJ634" s="438" t="s">
        <v>5998</v>
      </c>
      <c r="AK634" s="16"/>
      <c r="AL634" s="407"/>
    </row>
    <row r="635" spans="1:38" s="404" customFormat="1" ht="25.5" customHeight="1">
      <c r="A635" s="535" t="s">
        <v>653</v>
      </c>
      <c r="B635" s="37">
        <v>3600633176</v>
      </c>
      <c r="C635" s="92" t="s">
        <v>3864</v>
      </c>
      <c r="D635" s="266" t="s">
        <v>7664</v>
      </c>
      <c r="E635" s="96">
        <v>1079960</v>
      </c>
      <c r="F635" s="62">
        <v>9</v>
      </c>
      <c r="G635" s="28" t="s">
        <v>1837</v>
      </c>
      <c r="H635" s="29">
        <v>37727</v>
      </c>
      <c r="I635" s="30">
        <v>472043000459</v>
      </c>
      <c r="J635" s="30">
        <v>8742870525</v>
      </c>
      <c r="K635" s="39">
        <v>43315</v>
      </c>
      <c r="L635" s="40">
        <v>7</v>
      </c>
      <c r="M635" s="95" t="s">
        <v>1838</v>
      </c>
      <c r="N635" s="405">
        <v>4349.2</v>
      </c>
      <c r="O635" s="62">
        <v>1</v>
      </c>
      <c r="P635" s="40"/>
      <c r="Q635" s="15"/>
      <c r="R635" s="95"/>
      <c r="S635" s="96"/>
      <c r="T635" s="29" t="s">
        <v>2391</v>
      </c>
      <c r="U635" s="402"/>
      <c r="V635" s="402"/>
      <c r="W635" s="34">
        <v>7490</v>
      </c>
      <c r="X635" s="34">
        <v>74</v>
      </c>
      <c r="Y635" s="208"/>
      <c r="Z635" s="208"/>
      <c r="AA635" s="95" t="s">
        <v>1024</v>
      </c>
      <c r="AB635" s="38">
        <v>5</v>
      </c>
      <c r="AC635" s="731">
        <v>942597</v>
      </c>
      <c r="AD635" s="731">
        <v>942597</v>
      </c>
      <c r="AE635" s="96">
        <v>16</v>
      </c>
      <c r="AF635" s="96">
        <v>11</v>
      </c>
      <c r="AG635" s="63"/>
      <c r="AH635" s="97" t="s">
        <v>43</v>
      </c>
      <c r="AI635" s="97" t="s">
        <v>44</v>
      </c>
      <c r="AJ635" s="438" t="s">
        <v>5725</v>
      </c>
      <c r="AK635" s="16"/>
      <c r="AL635" s="407"/>
    </row>
    <row r="636" spans="1:38" s="404" customFormat="1" ht="25.5" customHeight="1">
      <c r="A636" s="535" t="s">
        <v>653</v>
      </c>
      <c r="B636" s="37" t="s">
        <v>3347</v>
      </c>
      <c r="C636" s="92" t="s">
        <v>3864</v>
      </c>
      <c r="D636" s="26" t="s">
        <v>1840</v>
      </c>
      <c r="E636" s="96">
        <v>257591</v>
      </c>
      <c r="F636" s="62">
        <v>10</v>
      </c>
      <c r="G636" s="28" t="s">
        <v>1839</v>
      </c>
      <c r="H636" s="29">
        <v>37764</v>
      </c>
      <c r="I636" s="30">
        <v>472023000592</v>
      </c>
      <c r="J636" s="30"/>
      <c r="K636" s="39">
        <v>41213</v>
      </c>
      <c r="L636" s="40"/>
      <c r="M636" s="95" t="s">
        <v>3985</v>
      </c>
      <c r="N636" s="405">
        <v>5500</v>
      </c>
      <c r="O636" s="62">
        <v>1</v>
      </c>
      <c r="P636" s="40"/>
      <c r="Q636" s="15"/>
      <c r="R636" s="95"/>
      <c r="S636" s="96"/>
      <c r="T636" s="29"/>
      <c r="U636" s="402"/>
      <c r="V636" s="402"/>
      <c r="W636" s="34">
        <v>2029</v>
      </c>
      <c r="X636" s="34">
        <v>20</v>
      </c>
      <c r="Y636" s="208"/>
      <c r="Z636" s="208"/>
      <c r="AA636" s="95" t="s">
        <v>1063</v>
      </c>
      <c r="AB636" s="38">
        <v>6</v>
      </c>
      <c r="AC636" s="731">
        <v>1040000</v>
      </c>
      <c r="AD636" s="731">
        <v>1040000</v>
      </c>
      <c r="AE636" s="96">
        <v>22</v>
      </c>
      <c r="AF636" s="96">
        <v>19</v>
      </c>
      <c r="AG636" s="63"/>
      <c r="AH636" s="97" t="s">
        <v>45</v>
      </c>
      <c r="AI636" s="97" t="s">
        <v>46</v>
      </c>
      <c r="AJ636" s="97"/>
      <c r="AK636" s="16" t="s">
        <v>3984</v>
      </c>
      <c r="AL636" s="407"/>
    </row>
    <row r="637" spans="1:38" s="404" customFormat="1" ht="25.5" customHeight="1">
      <c r="A637" s="535" t="s">
        <v>653</v>
      </c>
      <c r="B637" s="37">
        <v>3600645037</v>
      </c>
      <c r="C637" s="92" t="s">
        <v>3864</v>
      </c>
      <c r="D637" s="26" t="s">
        <v>7561</v>
      </c>
      <c r="E637" s="96">
        <v>17550000</v>
      </c>
      <c r="F637" s="62">
        <v>11</v>
      </c>
      <c r="G637" s="28" t="s">
        <v>1841</v>
      </c>
      <c r="H637" s="29">
        <v>37820</v>
      </c>
      <c r="I637" s="30">
        <v>472023000482</v>
      </c>
      <c r="J637" s="30">
        <v>3287820258</v>
      </c>
      <c r="K637" s="39">
        <v>43405</v>
      </c>
      <c r="L637" s="40">
        <v>11</v>
      </c>
      <c r="M637" s="95" t="s">
        <v>3986</v>
      </c>
      <c r="N637" s="405">
        <v>16900</v>
      </c>
      <c r="O637" s="62">
        <v>1</v>
      </c>
      <c r="P637" s="40"/>
      <c r="Q637" s="15"/>
      <c r="R637" s="95"/>
      <c r="S637" s="96"/>
      <c r="T637" s="29"/>
      <c r="U637" s="402"/>
      <c r="V637" s="402"/>
      <c r="W637" s="34">
        <v>2599</v>
      </c>
      <c r="X637" s="34">
        <v>25</v>
      </c>
      <c r="Y637" s="208"/>
      <c r="Z637" s="208"/>
      <c r="AA637" s="95" t="s">
        <v>8569</v>
      </c>
      <c r="AB637" s="239">
        <v>31</v>
      </c>
      <c r="AC637" s="731">
        <v>19500000</v>
      </c>
      <c r="AD637" s="731">
        <v>19500000</v>
      </c>
      <c r="AE637" s="96">
        <v>332</v>
      </c>
      <c r="AF637" s="96">
        <v>323</v>
      </c>
      <c r="AG637" s="63"/>
      <c r="AH637" s="97" t="s">
        <v>741</v>
      </c>
      <c r="AI637" s="97" t="s">
        <v>4424</v>
      </c>
      <c r="AJ637" s="438" t="s">
        <v>5944</v>
      </c>
      <c r="AK637" s="16" t="s">
        <v>3984</v>
      </c>
      <c r="AL637" s="407"/>
    </row>
    <row r="638" spans="1:38" s="404" customFormat="1" ht="25.5" customHeight="1">
      <c r="A638" s="535" t="s">
        <v>653</v>
      </c>
      <c r="B638" s="37" t="s">
        <v>3348</v>
      </c>
      <c r="C638" s="92" t="s">
        <v>3864</v>
      </c>
      <c r="D638" s="26" t="s">
        <v>1843</v>
      </c>
      <c r="E638" s="96">
        <v>4700000</v>
      </c>
      <c r="F638" s="62">
        <v>12</v>
      </c>
      <c r="G638" s="28" t="s">
        <v>1842</v>
      </c>
      <c r="H638" s="29">
        <v>37865</v>
      </c>
      <c r="I638" s="30">
        <v>472043000175</v>
      </c>
      <c r="J638" s="30">
        <v>3231402508</v>
      </c>
      <c r="K638" s="39">
        <v>43075</v>
      </c>
      <c r="L638" s="40">
        <v>9</v>
      </c>
      <c r="M638" s="95" t="s">
        <v>3987</v>
      </c>
      <c r="N638" s="405">
        <v>24100</v>
      </c>
      <c r="O638" s="62">
        <v>1</v>
      </c>
      <c r="P638" s="40"/>
      <c r="Q638" s="15"/>
      <c r="R638" s="95"/>
      <c r="S638" s="96"/>
      <c r="T638" s="29" t="s">
        <v>2246</v>
      </c>
      <c r="U638" s="402"/>
      <c r="V638" s="402"/>
      <c r="W638" s="34">
        <v>1511</v>
      </c>
      <c r="X638" s="34">
        <v>15</v>
      </c>
      <c r="Y638" s="208"/>
      <c r="Z638" s="208"/>
      <c r="AA638" s="95" t="s">
        <v>4171</v>
      </c>
      <c r="AB638" s="241">
        <v>16</v>
      </c>
      <c r="AC638" s="731">
        <v>8000000</v>
      </c>
      <c r="AD638" s="731">
        <v>8000000</v>
      </c>
      <c r="AE638" s="96">
        <v>308</v>
      </c>
      <c r="AF638" s="96">
        <v>289</v>
      </c>
      <c r="AG638" s="63"/>
      <c r="AH638" s="97" t="s">
        <v>47</v>
      </c>
      <c r="AI638" s="97" t="s">
        <v>48</v>
      </c>
      <c r="AJ638" s="97"/>
      <c r="AK638" s="16" t="s">
        <v>8192</v>
      </c>
      <c r="AL638" s="407"/>
    </row>
    <row r="639" spans="1:38" s="404" customFormat="1" ht="25.5" customHeight="1">
      <c r="A639" s="535" t="s">
        <v>653</v>
      </c>
      <c r="B639" s="37" t="s">
        <v>3584</v>
      </c>
      <c r="C639" s="92" t="s">
        <v>3864</v>
      </c>
      <c r="D639" s="26" t="s">
        <v>6921</v>
      </c>
      <c r="E639" s="96">
        <v>1227000</v>
      </c>
      <c r="F639" s="62">
        <v>13</v>
      </c>
      <c r="G639" s="28" t="s">
        <v>1844</v>
      </c>
      <c r="H639" s="29">
        <v>37978</v>
      </c>
      <c r="I639" s="30">
        <v>472043000317</v>
      </c>
      <c r="J639" s="30">
        <v>8778008583</v>
      </c>
      <c r="K639" s="39">
        <v>43018</v>
      </c>
      <c r="L639" s="40">
        <v>3</v>
      </c>
      <c r="M639" s="95" t="s">
        <v>3988</v>
      </c>
      <c r="N639" s="405">
        <v>17223</v>
      </c>
      <c r="O639" s="62">
        <v>1</v>
      </c>
      <c r="P639" s="40"/>
      <c r="Q639" s="15"/>
      <c r="R639" s="95"/>
      <c r="S639" s="96"/>
      <c r="T639" s="29" t="s">
        <v>2395</v>
      </c>
      <c r="U639" s="402"/>
      <c r="V639" s="402"/>
      <c r="W639" s="34">
        <v>1702</v>
      </c>
      <c r="X639" s="34">
        <v>17</v>
      </c>
      <c r="Y639" s="208"/>
      <c r="Z639" s="208"/>
      <c r="AA639" s="95" t="s">
        <v>1370</v>
      </c>
      <c r="AB639" s="241">
        <v>12</v>
      </c>
      <c r="AC639" s="731">
        <v>4090000</v>
      </c>
      <c r="AD639" s="731">
        <v>4090000</v>
      </c>
      <c r="AE639" s="96">
        <v>88</v>
      </c>
      <c r="AF639" s="96">
        <v>83</v>
      </c>
      <c r="AG639" s="63">
        <v>1</v>
      </c>
      <c r="AH639" s="97" t="s">
        <v>49</v>
      </c>
      <c r="AI639" s="97" t="s">
        <v>50</v>
      </c>
      <c r="AJ639" s="97"/>
      <c r="AK639" s="16" t="s">
        <v>3984</v>
      </c>
      <c r="AL639" s="407"/>
    </row>
    <row r="640" spans="1:38" s="404" customFormat="1" ht="25.5" customHeight="1">
      <c r="A640" s="535" t="s">
        <v>653</v>
      </c>
      <c r="B640" s="37" t="s">
        <v>3349</v>
      </c>
      <c r="C640" s="92" t="s">
        <v>3864</v>
      </c>
      <c r="D640" s="26" t="s">
        <v>5500</v>
      </c>
      <c r="E640" s="96">
        <v>1900480</v>
      </c>
      <c r="F640" s="62">
        <v>14</v>
      </c>
      <c r="G640" s="28" t="s">
        <v>1845</v>
      </c>
      <c r="H640" s="29">
        <v>37978</v>
      </c>
      <c r="I640" s="30">
        <v>472043000700</v>
      </c>
      <c r="J640" s="30">
        <v>2146003377</v>
      </c>
      <c r="K640" s="39">
        <v>43609</v>
      </c>
      <c r="L640" s="40">
        <v>5</v>
      </c>
      <c r="M640" s="95" t="s">
        <v>3989</v>
      </c>
      <c r="N640" s="405">
        <v>10675.8</v>
      </c>
      <c r="O640" s="62">
        <v>1</v>
      </c>
      <c r="P640" s="40"/>
      <c r="Q640" s="15"/>
      <c r="R640" s="95"/>
      <c r="S640" s="95"/>
      <c r="T640" s="29"/>
      <c r="U640" s="508"/>
      <c r="V640" s="508"/>
      <c r="W640" s="531">
        <v>1702</v>
      </c>
      <c r="X640" s="34">
        <v>17</v>
      </c>
      <c r="Y640" s="208" t="s">
        <v>8570</v>
      </c>
      <c r="Z640" s="208"/>
      <c r="AA640" s="95" t="s">
        <v>7157</v>
      </c>
      <c r="AB640" s="241">
        <v>31</v>
      </c>
      <c r="AC640" s="731">
        <v>1985722.93</v>
      </c>
      <c r="AD640" s="731">
        <v>1500000</v>
      </c>
      <c r="AE640" s="96">
        <v>65</v>
      </c>
      <c r="AF640" s="96">
        <v>63</v>
      </c>
      <c r="AG640" s="63"/>
      <c r="AH640" s="97" t="s">
        <v>732</v>
      </c>
      <c r="AI640" s="97" t="s">
        <v>51</v>
      </c>
      <c r="AJ640" s="97"/>
      <c r="AK640" s="16" t="s">
        <v>3984</v>
      </c>
      <c r="AL640" s="407"/>
    </row>
    <row r="641" spans="1:38" s="404" customFormat="1" ht="25.5" customHeight="1">
      <c r="A641" s="535" t="s">
        <v>653</v>
      </c>
      <c r="B641" s="37" t="s">
        <v>3350</v>
      </c>
      <c r="C641" s="92" t="s">
        <v>3864</v>
      </c>
      <c r="D641" s="26" t="s">
        <v>5499</v>
      </c>
      <c r="E641" s="96">
        <v>807973</v>
      </c>
      <c r="F641" s="62">
        <v>15</v>
      </c>
      <c r="G641" s="28" t="s">
        <v>1846</v>
      </c>
      <c r="H641" s="29">
        <v>38037</v>
      </c>
      <c r="I641" s="30">
        <v>472023000350</v>
      </c>
      <c r="J641" s="30">
        <v>4345121824</v>
      </c>
      <c r="K641" s="39">
        <v>43549</v>
      </c>
      <c r="L641" s="40">
        <v>8</v>
      </c>
      <c r="M641" s="95" t="s">
        <v>3990</v>
      </c>
      <c r="N641" s="405">
        <v>10400</v>
      </c>
      <c r="O641" s="62">
        <v>1</v>
      </c>
      <c r="P641" s="40"/>
      <c r="Q641" s="15"/>
      <c r="R641" s="95"/>
      <c r="S641" s="95"/>
      <c r="T641" s="29"/>
      <c r="U641" s="508"/>
      <c r="V641" s="508"/>
      <c r="W641" s="531">
        <v>1311</v>
      </c>
      <c r="X641" s="34">
        <v>13</v>
      </c>
      <c r="Y641" s="208" t="s">
        <v>8411</v>
      </c>
      <c r="Z641" s="208"/>
      <c r="AA641" s="95" t="s">
        <v>1056</v>
      </c>
      <c r="AB641" s="236">
        <v>8</v>
      </c>
      <c r="AC641" s="731">
        <v>1000000</v>
      </c>
      <c r="AD641" s="731">
        <v>1000000</v>
      </c>
      <c r="AE641" s="96">
        <v>16</v>
      </c>
      <c r="AF641" s="96">
        <v>15</v>
      </c>
      <c r="AG641" s="63"/>
      <c r="AH641" s="97" t="s">
        <v>438</v>
      </c>
      <c r="AI641" s="97" t="s">
        <v>439</v>
      </c>
      <c r="AJ641" s="438" t="s">
        <v>5763</v>
      </c>
      <c r="AK641" s="16" t="s">
        <v>3984</v>
      </c>
      <c r="AL641" s="407"/>
    </row>
    <row r="642" spans="1:38" s="404" customFormat="1" ht="25.5" customHeight="1">
      <c r="A642" s="535" t="s">
        <v>653</v>
      </c>
      <c r="B642" s="37" t="s">
        <v>3351</v>
      </c>
      <c r="C642" s="92" t="s">
        <v>3864</v>
      </c>
      <c r="D642" s="266" t="s">
        <v>7192</v>
      </c>
      <c r="E642" s="96">
        <v>800000</v>
      </c>
      <c r="F642" s="62">
        <v>16</v>
      </c>
      <c r="G642" s="28" t="s">
        <v>1847</v>
      </c>
      <c r="H642" s="29">
        <v>38058</v>
      </c>
      <c r="I642" s="30">
        <v>472023000376</v>
      </c>
      <c r="J642" s="30">
        <v>5475526340</v>
      </c>
      <c r="K642" s="39">
        <v>43539</v>
      </c>
      <c r="L642" s="40">
        <v>7</v>
      </c>
      <c r="M642" s="95" t="s">
        <v>3991</v>
      </c>
      <c r="N642" s="405">
        <v>5179</v>
      </c>
      <c r="O642" s="62">
        <v>1</v>
      </c>
      <c r="P642" s="40"/>
      <c r="Q642" s="15"/>
      <c r="R642" s="95"/>
      <c r="S642" s="95"/>
      <c r="T642" s="29" t="s">
        <v>2396</v>
      </c>
      <c r="U642" s="508">
        <v>1</v>
      </c>
      <c r="V642" s="508">
        <v>3</v>
      </c>
      <c r="W642" s="531">
        <v>2212</v>
      </c>
      <c r="X642" s="34">
        <v>22</v>
      </c>
      <c r="Y642" s="208" t="s">
        <v>7007</v>
      </c>
      <c r="Z642" s="208"/>
      <c r="AA642" s="95" t="s">
        <v>1024</v>
      </c>
      <c r="AB642" s="236">
        <v>5</v>
      </c>
      <c r="AC642" s="731">
        <v>1400000</v>
      </c>
      <c r="AD642" s="731">
        <v>1400000</v>
      </c>
      <c r="AE642" s="96">
        <v>23</v>
      </c>
      <c r="AF642" s="96">
        <v>23</v>
      </c>
      <c r="AG642" s="63"/>
      <c r="AH642" s="97" t="s">
        <v>440</v>
      </c>
      <c r="AI642" s="97" t="s">
        <v>441</v>
      </c>
      <c r="AJ642" s="97"/>
      <c r="AK642" s="16" t="s">
        <v>3984</v>
      </c>
      <c r="AL642" s="407"/>
    </row>
    <row r="643" spans="1:38" s="404" customFormat="1" ht="25.5" customHeight="1">
      <c r="A643" s="535" t="s">
        <v>653</v>
      </c>
      <c r="B643" s="37" t="s">
        <v>3352</v>
      </c>
      <c r="C643" s="92" t="s">
        <v>3864</v>
      </c>
      <c r="D643" s="26" t="s">
        <v>2978</v>
      </c>
      <c r="E643" s="96">
        <v>35000000</v>
      </c>
      <c r="F643" s="62">
        <v>17</v>
      </c>
      <c r="G643" s="28" t="s">
        <v>1848</v>
      </c>
      <c r="H643" s="29">
        <v>38085</v>
      </c>
      <c r="I643" s="30">
        <v>472023000078</v>
      </c>
      <c r="J643" s="30"/>
      <c r="K643" s="39">
        <v>42185</v>
      </c>
      <c r="L643" s="40"/>
      <c r="M643" s="95" t="s">
        <v>3992</v>
      </c>
      <c r="N643" s="405">
        <v>171800</v>
      </c>
      <c r="O643" s="62">
        <v>1</v>
      </c>
      <c r="P643" s="40"/>
      <c r="Q643" s="15"/>
      <c r="R643" s="95"/>
      <c r="S643" s="95"/>
      <c r="T643" s="29" t="s">
        <v>2244</v>
      </c>
      <c r="U643" s="508"/>
      <c r="V643" s="508">
        <v>3</v>
      </c>
      <c r="W643" s="531">
        <v>2599</v>
      </c>
      <c r="X643" s="34">
        <v>25</v>
      </c>
      <c r="Y643" s="208"/>
      <c r="Z643" s="208"/>
      <c r="AA643" s="95" t="s">
        <v>1849</v>
      </c>
      <c r="AB643" s="239">
        <v>12</v>
      </c>
      <c r="AC643" s="731">
        <v>85000000</v>
      </c>
      <c r="AD643" s="731">
        <v>85000000</v>
      </c>
      <c r="AE643" s="96">
        <v>801</v>
      </c>
      <c r="AF643" s="96">
        <v>790</v>
      </c>
      <c r="AG643" s="63"/>
      <c r="AH643" s="97" t="s">
        <v>442</v>
      </c>
      <c r="AI643" s="97" t="s">
        <v>4425</v>
      </c>
      <c r="AJ643" s="438" t="s">
        <v>5823</v>
      </c>
      <c r="AK643" s="16" t="s">
        <v>3984</v>
      </c>
      <c r="AL643" s="407"/>
    </row>
    <row r="644" spans="1:38" s="404" customFormat="1" ht="25.5" customHeight="1">
      <c r="A644" s="535" t="s">
        <v>653</v>
      </c>
      <c r="B644" s="37" t="s">
        <v>3353</v>
      </c>
      <c r="C644" s="92" t="s">
        <v>3864</v>
      </c>
      <c r="D644" s="26" t="s">
        <v>1852</v>
      </c>
      <c r="E644" s="96">
        <v>22000000</v>
      </c>
      <c r="F644" s="62">
        <v>18</v>
      </c>
      <c r="G644" s="28" t="s">
        <v>1850</v>
      </c>
      <c r="H644" s="29">
        <v>38113</v>
      </c>
      <c r="I644" s="29"/>
      <c r="J644" s="30">
        <v>1050178463</v>
      </c>
      <c r="K644" s="39">
        <v>42306</v>
      </c>
      <c r="L644" s="40"/>
      <c r="M644" s="95" t="s">
        <v>1851</v>
      </c>
      <c r="N644" s="405">
        <v>50000</v>
      </c>
      <c r="O644" s="62">
        <v>1</v>
      </c>
      <c r="P644" s="40"/>
      <c r="Q644" s="15"/>
      <c r="R644" s="95"/>
      <c r="S644" s="95"/>
      <c r="T644" s="29"/>
      <c r="U644" s="508"/>
      <c r="V644" s="508"/>
      <c r="W644" s="531">
        <v>1702</v>
      </c>
      <c r="X644" s="34">
        <v>17</v>
      </c>
      <c r="Y644" s="208"/>
      <c r="Z644" s="208"/>
      <c r="AA644" s="95" t="s">
        <v>1853</v>
      </c>
      <c r="AB644" s="236">
        <v>8</v>
      </c>
      <c r="AC644" s="731">
        <v>40000000</v>
      </c>
      <c r="AD644" s="731">
        <v>40000000</v>
      </c>
      <c r="AE644" s="96">
        <v>422</v>
      </c>
      <c r="AF644" s="96">
        <v>412</v>
      </c>
      <c r="AG644" s="63">
        <v>1</v>
      </c>
      <c r="AH644" s="97" t="s">
        <v>2742</v>
      </c>
      <c r="AI644" s="97" t="s">
        <v>843</v>
      </c>
      <c r="AJ644" s="97"/>
      <c r="AK644" s="16"/>
      <c r="AL644" s="407"/>
    </row>
    <row r="645" spans="1:38" s="404" customFormat="1" ht="25.5" customHeight="1">
      <c r="A645" s="535" t="s">
        <v>653</v>
      </c>
      <c r="B645" s="37">
        <v>3600679607</v>
      </c>
      <c r="C645" s="92" t="s">
        <v>3864</v>
      </c>
      <c r="D645" s="26" t="s">
        <v>3674</v>
      </c>
      <c r="E645" s="96">
        <v>83440000</v>
      </c>
      <c r="F645" s="62">
        <v>19</v>
      </c>
      <c r="G645" s="28" t="s">
        <v>1854</v>
      </c>
      <c r="H645" s="29">
        <v>38163</v>
      </c>
      <c r="I645" s="30">
        <v>472043000427</v>
      </c>
      <c r="J645" s="30">
        <v>4314578564</v>
      </c>
      <c r="K645" s="39" t="s">
        <v>6207</v>
      </c>
      <c r="L645" s="40">
        <v>1</v>
      </c>
      <c r="M645" s="95" t="s">
        <v>3993</v>
      </c>
      <c r="N645" s="405">
        <v>208575</v>
      </c>
      <c r="O645" s="62">
        <v>1</v>
      </c>
      <c r="P645" s="40"/>
      <c r="Q645" s="15"/>
      <c r="R645" s="95"/>
      <c r="S645" s="95"/>
      <c r="T645" s="29" t="s">
        <v>2381</v>
      </c>
      <c r="U645" s="508"/>
      <c r="V645" s="508"/>
      <c r="W645" s="531">
        <v>1329</v>
      </c>
      <c r="X645" s="34">
        <v>13</v>
      </c>
      <c r="Y645" s="212" t="s">
        <v>6206</v>
      </c>
      <c r="Z645" s="208"/>
      <c r="AA645" s="95" t="s">
        <v>1024</v>
      </c>
      <c r="AB645" s="236">
        <v>5</v>
      </c>
      <c r="AC645" s="731">
        <v>169660000</v>
      </c>
      <c r="AD645" s="731">
        <v>169660000</v>
      </c>
      <c r="AE645" s="96">
        <v>1133</v>
      </c>
      <c r="AF645" s="96">
        <v>1085</v>
      </c>
      <c r="AG645" s="63">
        <v>1</v>
      </c>
      <c r="AH645" s="97" t="s">
        <v>592</v>
      </c>
      <c r="AI645" s="97" t="s">
        <v>28</v>
      </c>
      <c r="AJ645" s="97"/>
      <c r="AK645" s="16" t="s">
        <v>3984</v>
      </c>
      <c r="AL645" s="407"/>
    </row>
    <row r="646" spans="1:38" s="404" customFormat="1" ht="25.5" customHeight="1">
      <c r="A646" s="535" t="s">
        <v>653</v>
      </c>
      <c r="B646" s="419" t="s">
        <v>3354</v>
      </c>
      <c r="C646" s="92" t="s">
        <v>3864</v>
      </c>
      <c r="D646" s="26" t="s">
        <v>6519</v>
      </c>
      <c r="E646" s="96">
        <v>14000000</v>
      </c>
      <c r="F646" s="62">
        <v>20</v>
      </c>
      <c r="G646" s="28" t="s">
        <v>1855</v>
      </c>
      <c r="H646" s="29">
        <v>38338</v>
      </c>
      <c r="I646" s="30">
        <v>472043000430</v>
      </c>
      <c r="J646" s="30">
        <v>9832068415</v>
      </c>
      <c r="K646" s="39">
        <v>42696</v>
      </c>
      <c r="L646" s="424">
        <v>5</v>
      </c>
      <c r="M646" s="544" t="s">
        <v>3994</v>
      </c>
      <c r="N646" s="405">
        <v>33820.699999999997</v>
      </c>
      <c r="O646" s="62">
        <v>1</v>
      </c>
      <c r="P646" s="235">
        <v>1</v>
      </c>
      <c r="Q646" s="21"/>
      <c r="R646" s="432"/>
      <c r="S646" s="432"/>
      <c r="T646" s="29" t="s">
        <v>2397</v>
      </c>
      <c r="U646" s="545"/>
      <c r="V646" s="545"/>
      <c r="W646" s="531">
        <v>3230</v>
      </c>
      <c r="X646" s="34">
        <v>32</v>
      </c>
      <c r="Y646" s="208"/>
      <c r="Z646" s="208"/>
      <c r="AA646" s="95" t="s">
        <v>1024</v>
      </c>
      <c r="AB646" s="236">
        <v>5</v>
      </c>
      <c r="AC646" s="731">
        <v>20000000</v>
      </c>
      <c r="AD646" s="731">
        <v>20000000</v>
      </c>
      <c r="AE646" s="96">
        <v>2857</v>
      </c>
      <c r="AF646" s="96">
        <v>2804</v>
      </c>
      <c r="AG646" s="63">
        <v>1</v>
      </c>
      <c r="AH646" s="97" t="s">
        <v>4530</v>
      </c>
      <c r="AI646" s="97" t="s">
        <v>8</v>
      </c>
      <c r="AJ646" s="97"/>
      <c r="AK646" s="16" t="s">
        <v>3984</v>
      </c>
      <c r="AL646" s="407"/>
    </row>
    <row r="647" spans="1:38" s="404" customFormat="1" ht="25.5" customHeight="1">
      <c r="A647" s="535" t="s">
        <v>653</v>
      </c>
      <c r="B647" s="37" t="s">
        <v>3355</v>
      </c>
      <c r="C647" s="92" t="s">
        <v>3864</v>
      </c>
      <c r="D647" s="428" t="s">
        <v>6520</v>
      </c>
      <c r="E647" s="96">
        <v>13000000</v>
      </c>
      <c r="F647" s="62">
        <v>21</v>
      </c>
      <c r="G647" s="28" t="s">
        <v>1856</v>
      </c>
      <c r="H647" s="29">
        <v>38524</v>
      </c>
      <c r="I647" s="30">
        <v>472043000563</v>
      </c>
      <c r="J647" s="30"/>
      <c r="K647" s="39">
        <v>41963</v>
      </c>
      <c r="L647" s="40"/>
      <c r="M647" s="95" t="s">
        <v>3995</v>
      </c>
      <c r="N647" s="405">
        <v>37433</v>
      </c>
      <c r="O647" s="62">
        <v>1</v>
      </c>
      <c r="P647" s="40"/>
      <c r="Q647" s="15"/>
      <c r="R647" s="95"/>
      <c r="S647" s="95"/>
      <c r="T647" s="29" t="s">
        <v>2398</v>
      </c>
      <c r="U647" s="508"/>
      <c r="V647" s="508">
        <v>3</v>
      </c>
      <c r="W647" s="531">
        <v>1511</v>
      </c>
      <c r="X647" s="531">
        <v>15</v>
      </c>
      <c r="Y647" s="532"/>
      <c r="Z647" s="532"/>
      <c r="AA647" s="95" t="s">
        <v>435</v>
      </c>
      <c r="AB647" s="239">
        <v>26</v>
      </c>
      <c r="AC647" s="731">
        <v>26000000</v>
      </c>
      <c r="AD647" s="731">
        <v>26000000</v>
      </c>
      <c r="AE647" s="96">
        <v>398</v>
      </c>
      <c r="AF647" s="96">
        <v>373</v>
      </c>
      <c r="AG647" s="63"/>
      <c r="AH647" s="97" t="s">
        <v>763</v>
      </c>
      <c r="AI647" s="97" t="s">
        <v>764</v>
      </c>
      <c r="AJ647" s="97"/>
      <c r="AK647" s="16" t="s">
        <v>3984</v>
      </c>
      <c r="AL647" s="407"/>
    </row>
    <row r="648" spans="1:38" s="404" customFormat="1" ht="25.5" customHeight="1">
      <c r="A648" s="535" t="s">
        <v>653</v>
      </c>
      <c r="B648" s="37" t="s">
        <v>3620</v>
      </c>
      <c r="C648" s="92" t="s">
        <v>3864</v>
      </c>
      <c r="D648" s="758" t="s">
        <v>7993</v>
      </c>
      <c r="E648" s="96">
        <v>5500000</v>
      </c>
      <c r="F648" s="62">
        <v>22</v>
      </c>
      <c r="G648" s="28" t="s">
        <v>1857</v>
      </c>
      <c r="H648" s="29">
        <v>38595</v>
      </c>
      <c r="I648" s="30">
        <v>472023000378</v>
      </c>
      <c r="J648" s="30">
        <v>9930655743</v>
      </c>
      <c r="K648" s="39">
        <v>43410</v>
      </c>
      <c r="L648" s="40">
        <v>4</v>
      </c>
      <c r="M648" s="95" t="s">
        <v>1858</v>
      </c>
      <c r="N648" s="405">
        <v>20000</v>
      </c>
      <c r="O648" s="62">
        <v>1</v>
      </c>
      <c r="P648" s="40"/>
      <c r="Q648" s="15"/>
      <c r="R648" s="95"/>
      <c r="S648" s="95"/>
      <c r="T648" s="29" t="s">
        <v>2399</v>
      </c>
      <c r="U648" s="508"/>
      <c r="V648" s="508">
        <v>2</v>
      </c>
      <c r="W648" s="531">
        <v>2599</v>
      </c>
      <c r="X648" s="531">
        <v>25</v>
      </c>
      <c r="Y648" s="532"/>
      <c r="Z648" s="532"/>
      <c r="AA648" s="95" t="s">
        <v>1024</v>
      </c>
      <c r="AB648" s="236">
        <v>5</v>
      </c>
      <c r="AC648" s="731">
        <v>8400000</v>
      </c>
      <c r="AD648" s="731">
        <v>5500000</v>
      </c>
      <c r="AE648" s="96">
        <v>30</v>
      </c>
      <c r="AF648" s="96">
        <v>28</v>
      </c>
      <c r="AG648" s="63">
        <v>1</v>
      </c>
      <c r="AH648" s="97" t="s">
        <v>942</v>
      </c>
      <c r="AI648" s="97" t="s">
        <v>943</v>
      </c>
      <c r="AJ648" s="97"/>
      <c r="AK648" s="16"/>
      <c r="AL648" s="407"/>
    </row>
    <row r="649" spans="1:38" s="404" customFormat="1" ht="25.5" customHeight="1">
      <c r="A649" s="535" t="s">
        <v>653</v>
      </c>
      <c r="B649" s="37">
        <v>3600771151</v>
      </c>
      <c r="C649" s="92" t="s">
        <v>3864</v>
      </c>
      <c r="D649" s="26" t="s">
        <v>3698</v>
      </c>
      <c r="E649" s="96">
        <v>1000000</v>
      </c>
      <c r="F649" s="62">
        <v>23</v>
      </c>
      <c r="G649" s="28" t="s">
        <v>1860</v>
      </c>
      <c r="H649" s="29">
        <v>38694</v>
      </c>
      <c r="I649" s="30">
        <v>472023000027</v>
      </c>
      <c r="J649" s="30"/>
      <c r="K649" s="39">
        <v>41457</v>
      </c>
      <c r="L649" s="40"/>
      <c r="M649" s="95" t="s">
        <v>3996</v>
      </c>
      <c r="N649" s="405">
        <v>15127</v>
      </c>
      <c r="O649" s="62">
        <v>1</v>
      </c>
      <c r="P649" s="40"/>
      <c r="Q649" s="15"/>
      <c r="R649" s="95"/>
      <c r="S649" s="95"/>
      <c r="T649" s="29"/>
      <c r="U649" s="508"/>
      <c r="V649" s="508">
        <v>3</v>
      </c>
      <c r="W649" s="531">
        <v>1071</v>
      </c>
      <c r="X649" s="531">
        <v>10</v>
      </c>
      <c r="Y649" s="532"/>
      <c r="Z649" s="532"/>
      <c r="AA649" s="95" t="s">
        <v>1024</v>
      </c>
      <c r="AB649" s="236">
        <v>5</v>
      </c>
      <c r="AC649" s="731">
        <v>3000000</v>
      </c>
      <c r="AD649" s="731">
        <v>2502026</v>
      </c>
      <c r="AE649" s="96">
        <v>0</v>
      </c>
      <c r="AF649" s="96">
        <v>0</v>
      </c>
      <c r="AG649" s="63">
        <v>1</v>
      </c>
      <c r="AH649" s="97" t="s">
        <v>4976</v>
      </c>
      <c r="AI649" s="97" t="s">
        <v>4440</v>
      </c>
      <c r="AJ649" s="97"/>
      <c r="AK649" s="16" t="s">
        <v>3984</v>
      </c>
      <c r="AL649" s="407"/>
    </row>
    <row r="650" spans="1:38" s="404" customFormat="1" ht="25.5" customHeight="1">
      <c r="A650" s="535" t="s">
        <v>653</v>
      </c>
      <c r="B650" s="37" t="s">
        <v>3356</v>
      </c>
      <c r="C650" s="92" t="s">
        <v>3864</v>
      </c>
      <c r="D650" s="266" t="s">
        <v>8572</v>
      </c>
      <c r="E650" s="96">
        <v>62000000</v>
      </c>
      <c r="F650" s="62">
        <v>24</v>
      </c>
      <c r="G650" s="28" t="s">
        <v>1861</v>
      </c>
      <c r="H650" s="29">
        <v>38694</v>
      </c>
      <c r="I650" s="30">
        <v>472043000217</v>
      </c>
      <c r="J650" s="30">
        <v>4371060367</v>
      </c>
      <c r="K650" s="39">
        <v>43602</v>
      </c>
      <c r="L650" s="40">
        <v>10</v>
      </c>
      <c r="M650" s="95" t="s">
        <v>3997</v>
      </c>
      <c r="N650" s="405">
        <v>200360</v>
      </c>
      <c r="O650" s="62">
        <v>1</v>
      </c>
      <c r="P650" s="40"/>
      <c r="Q650" s="15"/>
      <c r="R650" s="95"/>
      <c r="S650" s="95"/>
      <c r="T650" s="29" t="s">
        <v>2400</v>
      </c>
      <c r="U650" s="508"/>
      <c r="V650" s="508">
        <v>2</v>
      </c>
      <c r="W650" s="531">
        <v>2211</v>
      </c>
      <c r="X650" s="531">
        <v>22</v>
      </c>
      <c r="Y650" s="212" t="s">
        <v>6521</v>
      </c>
      <c r="Z650" s="532"/>
      <c r="AA650" s="95" t="s">
        <v>1859</v>
      </c>
      <c r="AB650" s="239">
        <v>31</v>
      </c>
      <c r="AC650" s="731">
        <v>230000000</v>
      </c>
      <c r="AD650" s="731">
        <v>208572000</v>
      </c>
      <c r="AE650" s="96">
        <v>1623</v>
      </c>
      <c r="AF650" s="96">
        <v>1593</v>
      </c>
      <c r="AG650" s="63"/>
      <c r="AH650" s="97" t="s">
        <v>306</v>
      </c>
      <c r="AI650" s="97" t="s">
        <v>307</v>
      </c>
      <c r="AJ650" s="97"/>
      <c r="AK650" s="16" t="s">
        <v>3984</v>
      </c>
      <c r="AL650" s="407"/>
    </row>
    <row r="651" spans="1:38" s="404" customFormat="1" ht="25.5" customHeight="1">
      <c r="A651" s="535" t="s">
        <v>653</v>
      </c>
      <c r="B651" s="37">
        <v>3600777724</v>
      </c>
      <c r="C651" s="92" t="s">
        <v>7747</v>
      </c>
      <c r="D651" s="26" t="s">
        <v>7823</v>
      </c>
      <c r="E651" s="96">
        <v>983083</v>
      </c>
      <c r="F651" s="62">
        <v>25</v>
      </c>
      <c r="G651" s="28" t="s">
        <v>1862</v>
      </c>
      <c r="H651" s="29">
        <v>38714</v>
      </c>
      <c r="I651" s="30">
        <v>472023000669</v>
      </c>
      <c r="J651" s="30">
        <v>6548026531</v>
      </c>
      <c r="K651" s="39">
        <v>43343</v>
      </c>
      <c r="L651" s="40">
        <v>5</v>
      </c>
      <c r="M651" s="95" t="s">
        <v>1863</v>
      </c>
      <c r="N651" s="405">
        <v>10000</v>
      </c>
      <c r="O651" s="62">
        <v>1</v>
      </c>
      <c r="P651" s="40">
        <v>3</v>
      </c>
      <c r="Q651" s="15"/>
      <c r="R651" s="95"/>
      <c r="S651" s="95"/>
      <c r="T651" s="29"/>
      <c r="U651" s="508">
        <v>1</v>
      </c>
      <c r="V651" s="508">
        <v>3</v>
      </c>
      <c r="W651" s="531">
        <v>2220</v>
      </c>
      <c r="X651" s="531">
        <v>22</v>
      </c>
      <c r="Y651" s="532"/>
      <c r="Z651" s="532"/>
      <c r="AA651" s="95" t="s">
        <v>5693</v>
      </c>
      <c r="AB651" s="236">
        <v>5</v>
      </c>
      <c r="AC651" s="731">
        <v>1500000</v>
      </c>
      <c r="AD651" s="731">
        <v>1200000</v>
      </c>
      <c r="AE651" s="96">
        <v>1</v>
      </c>
      <c r="AF651" s="96">
        <v>1</v>
      </c>
      <c r="AG651" s="63"/>
      <c r="AH651" s="97" t="s">
        <v>7748</v>
      </c>
      <c r="AI651" s="97"/>
      <c r="AJ651" s="97"/>
      <c r="AK651" s="16"/>
    </row>
    <row r="652" spans="1:38" s="404" customFormat="1" ht="25.5" customHeight="1">
      <c r="A652" s="535" t="s">
        <v>653</v>
      </c>
      <c r="B652" s="37">
        <v>3600785524</v>
      </c>
      <c r="C652" s="92" t="s">
        <v>3864</v>
      </c>
      <c r="D652" s="26" t="s">
        <v>3844</v>
      </c>
      <c r="E652" s="96">
        <v>3500000</v>
      </c>
      <c r="F652" s="62">
        <v>26</v>
      </c>
      <c r="G652" s="28" t="s">
        <v>1864</v>
      </c>
      <c r="H652" s="29">
        <v>38740</v>
      </c>
      <c r="I652" s="30">
        <v>472033000773</v>
      </c>
      <c r="J652" s="30"/>
      <c r="K652" s="39">
        <v>41204</v>
      </c>
      <c r="L652" s="40"/>
      <c r="M652" s="95" t="s">
        <v>2521</v>
      </c>
      <c r="N652" s="405">
        <v>30000</v>
      </c>
      <c r="O652" s="62">
        <v>1</v>
      </c>
      <c r="P652" s="40"/>
      <c r="Q652" s="15"/>
      <c r="R652" s="95"/>
      <c r="S652" s="95"/>
      <c r="T652" s="29"/>
      <c r="U652" s="508"/>
      <c r="V652" s="508"/>
      <c r="W652" s="531">
        <v>2029</v>
      </c>
      <c r="X652" s="531">
        <v>20</v>
      </c>
      <c r="Y652" s="532"/>
      <c r="Z652" s="532"/>
      <c r="AA652" s="95" t="s">
        <v>1865</v>
      </c>
      <c r="AB652" s="239">
        <v>36</v>
      </c>
      <c r="AC652" s="731">
        <v>10500000</v>
      </c>
      <c r="AD652" s="731">
        <v>10500000</v>
      </c>
      <c r="AE652" s="96">
        <v>96</v>
      </c>
      <c r="AF652" s="96">
        <v>96</v>
      </c>
      <c r="AG652" s="63">
        <v>1</v>
      </c>
      <c r="AH652" s="97" t="s">
        <v>2721</v>
      </c>
      <c r="AI652" s="97" t="s">
        <v>740</v>
      </c>
      <c r="AJ652" s="97"/>
      <c r="AK652" s="16"/>
      <c r="AL652" s="407"/>
    </row>
    <row r="653" spans="1:38" s="404" customFormat="1" ht="25.5" customHeight="1">
      <c r="A653" s="535" t="s">
        <v>653</v>
      </c>
      <c r="B653" s="37" t="s">
        <v>3357</v>
      </c>
      <c r="C653" s="92" t="s">
        <v>3864</v>
      </c>
      <c r="D653" s="26" t="s">
        <v>1868</v>
      </c>
      <c r="E653" s="96">
        <v>15000</v>
      </c>
      <c r="F653" s="62">
        <v>27</v>
      </c>
      <c r="G653" s="28" t="s">
        <v>1866</v>
      </c>
      <c r="H653" s="29">
        <v>38845</v>
      </c>
      <c r="I653" s="30">
        <v>472022000106</v>
      </c>
      <c r="J653" s="30"/>
      <c r="K653" s="39">
        <v>39175</v>
      </c>
      <c r="L653" s="40"/>
      <c r="M653" s="95" t="s">
        <v>1867</v>
      </c>
      <c r="N653" s="405">
        <v>52</v>
      </c>
      <c r="O653" s="62">
        <v>1</v>
      </c>
      <c r="P653" s="40"/>
      <c r="Q653" s="755" t="s">
        <v>7962</v>
      </c>
      <c r="R653" s="95"/>
      <c r="S653" s="95"/>
      <c r="T653" s="29" t="s">
        <v>2369</v>
      </c>
      <c r="U653" s="508"/>
      <c r="V653" s="508"/>
      <c r="W653" s="531">
        <v>6910</v>
      </c>
      <c r="X653" s="531">
        <v>69</v>
      </c>
      <c r="Y653" s="532"/>
      <c r="Z653" s="532"/>
      <c r="AA653" s="95" t="s">
        <v>1869</v>
      </c>
      <c r="AB653" s="236">
        <v>5</v>
      </c>
      <c r="AC653" s="731">
        <v>50000</v>
      </c>
      <c r="AD653" s="731">
        <v>50000</v>
      </c>
      <c r="AE653" s="96">
        <v>8</v>
      </c>
      <c r="AF653" s="96">
        <v>8</v>
      </c>
      <c r="AG653" s="63"/>
      <c r="AH653" s="97" t="s">
        <v>2834</v>
      </c>
      <c r="AI653" s="97" t="s">
        <v>800</v>
      </c>
      <c r="AJ653" s="97"/>
      <c r="AK653" s="16"/>
      <c r="AL653" s="407"/>
    </row>
    <row r="654" spans="1:38" s="404" customFormat="1" ht="25.5" customHeight="1">
      <c r="A654" s="535" t="s">
        <v>653</v>
      </c>
      <c r="B654" s="37" t="s">
        <v>3358</v>
      </c>
      <c r="C654" s="92" t="s">
        <v>3864</v>
      </c>
      <c r="D654" s="26" t="s">
        <v>3632</v>
      </c>
      <c r="E654" s="96">
        <v>20000000</v>
      </c>
      <c r="F654" s="62">
        <v>28</v>
      </c>
      <c r="G654" s="28" t="s">
        <v>1870</v>
      </c>
      <c r="H654" s="29">
        <v>38861</v>
      </c>
      <c r="I654" s="30">
        <v>472043000032</v>
      </c>
      <c r="J654" s="30">
        <v>6541511580</v>
      </c>
      <c r="K654" s="39" t="s">
        <v>6349</v>
      </c>
      <c r="L654" s="40">
        <v>9</v>
      </c>
      <c r="M654" s="95" t="s">
        <v>3998</v>
      </c>
      <c r="N654" s="405">
        <v>67000</v>
      </c>
      <c r="O654" s="62">
        <v>1</v>
      </c>
      <c r="P654" s="40"/>
      <c r="Q654" s="15"/>
      <c r="R654" s="95"/>
      <c r="S654" s="95"/>
      <c r="T654" s="29"/>
      <c r="U654" s="508"/>
      <c r="V654" s="508"/>
      <c r="W654" s="531">
        <v>1329</v>
      </c>
      <c r="X654" s="531">
        <v>13</v>
      </c>
      <c r="Y654" s="212" t="s">
        <v>6370</v>
      </c>
      <c r="Z654" s="532"/>
      <c r="AA654" s="95" t="s">
        <v>1503</v>
      </c>
      <c r="AB654" s="239">
        <v>28</v>
      </c>
      <c r="AC654" s="731">
        <v>45000000</v>
      </c>
      <c r="AD654" s="731">
        <v>45000000</v>
      </c>
      <c r="AE654" s="96">
        <v>1014</v>
      </c>
      <c r="AF654" s="96">
        <v>986</v>
      </c>
      <c r="AG654" s="63">
        <v>1</v>
      </c>
      <c r="AH654" s="97" t="s">
        <v>110</v>
      </c>
      <c r="AI654" s="97" t="s">
        <v>4522</v>
      </c>
      <c r="AJ654" s="438" t="s">
        <v>5827</v>
      </c>
      <c r="AK654" s="16" t="s">
        <v>3984</v>
      </c>
      <c r="AL654" s="407"/>
    </row>
    <row r="655" spans="1:38" s="404" customFormat="1" ht="25.5" customHeight="1">
      <c r="A655" s="535" t="s">
        <v>653</v>
      </c>
      <c r="B655" s="37" t="s">
        <v>3359</v>
      </c>
      <c r="C655" s="92" t="s">
        <v>3864</v>
      </c>
      <c r="D655" s="26" t="s">
        <v>6522</v>
      </c>
      <c r="E655" s="96">
        <v>20000000</v>
      </c>
      <c r="F655" s="62">
        <v>29</v>
      </c>
      <c r="G655" s="28">
        <v>472043000105</v>
      </c>
      <c r="H655" s="29">
        <v>39174</v>
      </c>
      <c r="I655" s="29"/>
      <c r="J655" s="30">
        <v>5465211871</v>
      </c>
      <c r="K655" s="39">
        <v>43545</v>
      </c>
      <c r="L655" s="40">
        <v>9</v>
      </c>
      <c r="M655" s="95" t="s">
        <v>6012</v>
      </c>
      <c r="N655" s="405">
        <v>100000</v>
      </c>
      <c r="O655" s="62">
        <v>1</v>
      </c>
      <c r="P655" s="40"/>
      <c r="Q655" s="15"/>
      <c r="R655" s="95"/>
      <c r="S655" s="95"/>
      <c r="T655" s="29" t="s">
        <v>2401</v>
      </c>
      <c r="U655" s="508"/>
      <c r="V655" s="508"/>
      <c r="W655" s="531">
        <v>2720</v>
      </c>
      <c r="X655" s="531">
        <v>27</v>
      </c>
      <c r="Y655" s="212" t="s">
        <v>7251</v>
      </c>
      <c r="Z655" s="532"/>
      <c r="AA655" s="95" t="s">
        <v>2459</v>
      </c>
      <c r="AB655" s="239">
        <v>5</v>
      </c>
      <c r="AC655" s="731">
        <v>25000000</v>
      </c>
      <c r="AD655" s="731">
        <v>25000000</v>
      </c>
      <c r="AE655" s="96">
        <v>1688</v>
      </c>
      <c r="AF655" s="96">
        <v>1668</v>
      </c>
      <c r="AG655" s="63"/>
      <c r="AH655" s="97" t="s">
        <v>5812</v>
      </c>
      <c r="AI655" s="97" t="s">
        <v>2734</v>
      </c>
      <c r="AJ655" s="97"/>
      <c r="AK655" s="16"/>
      <c r="AL655" s="407"/>
    </row>
    <row r="656" spans="1:38" s="404" customFormat="1" ht="25.5" customHeight="1">
      <c r="A656" s="535" t="s">
        <v>653</v>
      </c>
      <c r="B656" s="37" t="s">
        <v>3360</v>
      </c>
      <c r="C656" s="92" t="s">
        <v>3864</v>
      </c>
      <c r="D656" s="26" t="s">
        <v>7656</v>
      </c>
      <c r="E656" s="96">
        <v>10500000</v>
      </c>
      <c r="F656" s="62">
        <v>30</v>
      </c>
      <c r="G656" s="28">
        <v>472043000112</v>
      </c>
      <c r="H656" s="29">
        <v>39188</v>
      </c>
      <c r="I656" s="29"/>
      <c r="J656" s="30">
        <v>3207165861</v>
      </c>
      <c r="K656" s="39">
        <v>43279</v>
      </c>
      <c r="L656" s="40">
        <v>4</v>
      </c>
      <c r="M656" s="95" t="s">
        <v>1871</v>
      </c>
      <c r="N656" s="405">
        <v>68053</v>
      </c>
      <c r="O656" s="62">
        <v>1</v>
      </c>
      <c r="P656" s="40"/>
      <c r="Q656" s="15"/>
      <c r="R656" s="95"/>
      <c r="S656" s="95"/>
      <c r="T656" s="29" t="s">
        <v>2402</v>
      </c>
      <c r="U656" s="508">
        <v>1</v>
      </c>
      <c r="V656" s="508">
        <v>3</v>
      </c>
      <c r="W656" s="531">
        <v>2599</v>
      </c>
      <c r="X656" s="531">
        <v>25</v>
      </c>
      <c r="Y656" s="532"/>
      <c r="Z656" s="532"/>
      <c r="AA656" s="95" t="s">
        <v>2459</v>
      </c>
      <c r="AB656" s="239">
        <v>5</v>
      </c>
      <c r="AC656" s="731">
        <v>30000000</v>
      </c>
      <c r="AD656" s="731">
        <v>30000000</v>
      </c>
      <c r="AE656" s="96">
        <v>278</v>
      </c>
      <c r="AF656" s="96">
        <v>271</v>
      </c>
      <c r="AG656" s="63">
        <v>1</v>
      </c>
      <c r="AH656" s="97" t="s">
        <v>801</v>
      </c>
      <c r="AI656" s="97" t="s">
        <v>802</v>
      </c>
      <c r="AJ656" s="97"/>
      <c r="AK656" s="16"/>
      <c r="AL656" s="407"/>
    </row>
    <row r="657" spans="1:38" s="404" customFormat="1" ht="25.5" customHeight="1">
      <c r="A657" s="535" t="s">
        <v>653</v>
      </c>
      <c r="B657" s="37" t="s">
        <v>3361</v>
      </c>
      <c r="C657" s="92" t="s">
        <v>3864</v>
      </c>
      <c r="D657" s="26" t="s">
        <v>5468</v>
      </c>
      <c r="E657" s="96">
        <v>2549074</v>
      </c>
      <c r="F657" s="62">
        <v>31</v>
      </c>
      <c r="G657" s="28">
        <v>472043000146</v>
      </c>
      <c r="H657" s="29">
        <v>39230</v>
      </c>
      <c r="I657" s="29"/>
      <c r="J657" s="30">
        <v>4378142611</v>
      </c>
      <c r="K657" s="39">
        <v>42808</v>
      </c>
      <c r="L657" s="40">
        <v>10</v>
      </c>
      <c r="M657" s="95" t="s">
        <v>5522</v>
      </c>
      <c r="N657" s="405">
        <v>20000</v>
      </c>
      <c r="O657" s="62">
        <v>1</v>
      </c>
      <c r="P657" s="40"/>
      <c r="Q657" s="15"/>
      <c r="R657" s="95"/>
      <c r="S657" s="95"/>
      <c r="T657" s="29" t="s">
        <v>905</v>
      </c>
      <c r="U657" s="508"/>
      <c r="V657" s="508"/>
      <c r="W657" s="531">
        <v>2829</v>
      </c>
      <c r="X657" s="531">
        <v>28</v>
      </c>
      <c r="Y657" s="532"/>
      <c r="Z657" s="532"/>
      <c r="AA657" s="95" t="s">
        <v>2461</v>
      </c>
      <c r="AB657" s="236">
        <v>6</v>
      </c>
      <c r="AC657" s="731">
        <v>5450000</v>
      </c>
      <c r="AD657" s="731">
        <v>5450000</v>
      </c>
      <c r="AE657" s="96">
        <v>22</v>
      </c>
      <c r="AF657" s="96">
        <v>20</v>
      </c>
      <c r="AG657" s="63"/>
      <c r="AH657" s="97" t="s">
        <v>6700</v>
      </c>
      <c r="AI657" s="97" t="s">
        <v>6700</v>
      </c>
      <c r="AJ657" s="97"/>
      <c r="AK657" s="16" t="s">
        <v>5091</v>
      </c>
      <c r="AL657" s="407"/>
    </row>
    <row r="658" spans="1:38" s="404" customFormat="1" ht="25.5" customHeight="1">
      <c r="A658" s="535" t="s">
        <v>653</v>
      </c>
      <c r="B658" s="37" t="s">
        <v>3362</v>
      </c>
      <c r="C658" s="92" t="s">
        <v>3864</v>
      </c>
      <c r="D658" s="26" t="s">
        <v>1873</v>
      </c>
      <c r="E658" s="96">
        <v>3600000</v>
      </c>
      <c r="F658" s="62">
        <v>32</v>
      </c>
      <c r="G658" s="28">
        <v>472023000245</v>
      </c>
      <c r="H658" s="29">
        <v>39345</v>
      </c>
      <c r="I658" s="29"/>
      <c r="J658" s="30">
        <v>2101233631</v>
      </c>
      <c r="K658" s="39">
        <v>43539</v>
      </c>
      <c r="L658" s="40">
        <v>9</v>
      </c>
      <c r="M658" s="95" t="s">
        <v>1872</v>
      </c>
      <c r="N658" s="405">
        <v>39012</v>
      </c>
      <c r="O658" s="62">
        <v>1</v>
      </c>
      <c r="P658" s="40"/>
      <c r="Q658" s="15"/>
      <c r="R658" s="95"/>
      <c r="S658" s="95"/>
      <c r="T658" s="29" t="s">
        <v>2385</v>
      </c>
      <c r="U658" s="508">
        <v>1</v>
      </c>
      <c r="V658" s="508">
        <v>3</v>
      </c>
      <c r="W658" s="531">
        <v>2100</v>
      </c>
      <c r="X658" s="531">
        <v>21</v>
      </c>
      <c r="Y658" s="532"/>
      <c r="Z658" s="532"/>
      <c r="AA658" s="95" t="s">
        <v>1030</v>
      </c>
      <c r="AB658" s="239">
        <v>7</v>
      </c>
      <c r="AC658" s="731">
        <v>15000000</v>
      </c>
      <c r="AD658" s="731">
        <v>15000000</v>
      </c>
      <c r="AE658" s="96">
        <v>112</v>
      </c>
      <c r="AF658" s="96">
        <v>107</v>
      </c>
      <c r="AG658" s="63"/>
      <c r="AH658" s="97" t="s">
        <v>2601</v>
      </c>
      <c r="AI658" s="97" t="s">
        <v>2602</v>
      </c>
      <c r="AJ658" s="97"/>
      <c r="AK658" s="16"/>
      <c r="AL658" s="407"/>
    </row>
    <row r="659" spans="1:38" s="404" customFormat="1" ht="25.5" customHeight="1">
      <c r="A659" s="535" t="s">
        <v>653</v>
      </c>
      <c r="B659" s="37" t="s">
        <v>3621</v>
      </c>
      <c r="C659" s="92" t="s">
        <v>3864</v>
      </c>
      <c r="D659" s="26" t="s">
        <v>1875</v>
      </c>
      <c r="E659" s="96">
        <v>1209000</v>
      </c>
      <c r="F659" s="62">
        <v>33</v>
      </c>
      <c r="G659" s="28">
        <v>472043000261</v>
      </c>
      <c r="H659" s="29">
        <v>39370</v>
      </c>
      <c r="I659" s="29"/>
      <c r="J659" s="30"/>
      <c r="K659" s="39">
        <v>39876</v>
      </c>
      <c r="L659" s="40"/>
      <c r="M659" s="95" t="s">
        <v>1874</v>
      </c>
      <c r="N659" s="405">
        <v>17052</v>
      </c>
      <c r="O659" s="62">
        <v>1</v>
      </c>
      <c r="P659" s="40"/>
      <c r="Q659" s="15"/>
      <c r="R659" s="95"/>
      <c r="S659" s="95"/>
      <c r="T659" s="29" t="s">
        <v>2404</v>
      </c>
      <c r="U659" s="508"/>
      <c r="V659" s="508"/>
      <c r="W659" s="531">
        <v>2599</v>
      </c>
      <c r="X659" s="531">
        <v>25</v>
      </c>
      <c r="Y659" s="532"/>
      <c r="Z659" s="532"/>
      <c r="AA659" s="95" t="s">
        <v>1063</v>
      </c>
      <c r="AB659" s="236">
        <v>6</v>
      </c>
      <c r="AC659" s="731">
        <v>4030000</v>
      </c>
      <c r="AD659" s="731">
        <v>4030000</v>
      </c>
      <c r="AE659" s="96">
        <v>33</v>
      </c>
      <c r="AF659" s="96">
        <v>31</v>
      </c>
      <c r="AG659" s="63"/>
      <c r="AH659" s="97" t="s">
        <v>982</v>
      </c>
      <c r="AI659" s="97" t="s">
        <v>983</v>
      </c>
      <c r="AJ659" s="97"/>
      <c r="AK659" s="16"/>
      <c r="AL659" s="407"/>
    </row>
    <row r="660" spans="1:38" s="404" customFormat="1" ht="25.5" customHeight="1">
      <c r="A660" s="535" t="s">
        <v>653</v>
      </c>
      <c r="B660" s="37" t="s">
        <v>3363</v>
      </c>
      <c r="C660" s="92" t="s">
        <v>3864</v>
      </c>
      <c r="D660" s="26" t="s">
        <v>2519</v>
      </c>
      <c r="E660" s="96">
        <v>7043082</v>
      </c>
      <c r="F660" s="62">
        <v>34</v>
      </c>
      <c r="G660" s="28">
        <v>472043000275</v>
      </c>
      <c r="H660" s="29">
        <v>39380</v>
      </c>
      <c r="I660" s="29"/>
      <c r="J660" s="30">
        <v>5436113323</v>
      </c>
      <c r="K660" s="39">
        <v>42956</v>
      </c>
      <c r="L660" s="40">
        <v>7</v>
      </c>
      <c r="M660" s="95" t="s">
        <v>1876</v>
      </c>
      <c r="N660" s="405">
        <v>65820</v>
      </c>
      <c r="O660" s="62">
        <v>1</v>
      </c>
      <c r="P660" s="40"/>
      <c r="Q660" s="15"/>
      <c r="R660" s="95"/>
      <c r="S660" s="95"/>
      <c r="T660" s="29" t="s">
        <v>2340</v>
      </c>
      <c r="U660" s="508"/>
      <c r="V660" s="508"/>
      <c r="W660" s="531">
        <v>2599</v>
      </c>
      <c r="X660" s="531">
        <v>25</v>
      </c>
      <c r="Y660" s="532"/>
      <c r="Z660" s="532"/>
      <c r="AA660" s="95" t="s">
        <v>1030</v>
      </c>
      <c r="AB660" s="236">
        <v>7</v>
      </c>
      <c r="AC660" s="731">
        <v>12983585</v>
      </c>
      <c r="AD660" s="731">
        <v>25000000</v>
      </c>
      <c r="AE660" s="96">
        <v>363</v>
      </c>
      <c r="AF660" s="96">
        <v>340</v>
      </c>
      <c r="AG660" s="63"/>
      <c r="AH660" s="97" t="s">
        <v>2645</v>
      </c>
      <c r="AI660" s="97" t="s">
        <v>2561</v>
      </c>
      <c r="AJ660" s="97"/>
      <c r="AK660" s="16"/>
      <c r="AL660" s="407"/>
    </row>
    <row r="661" spans="1:38" s="404" customFormat="1" ht="25.5" customHeight="1">
      <c r="A661" s="535" t="s">
        <v>653</v>
      </c>
      <c r="B661" s="37" t="s">
        <v>3364</v>
      </c>
      <c r="C661" s="92" t="s">
        <v>3864</v>
      </c>
      <c r="D661" s="26" t="s">
        <v>7558</v>
      </c>
      <c r="E661" s="96">
        <v>5200000</v>
      </c>
      <c r="F661" s="62">
        <v>35</v>
      </c>
      <c r="G661" s="28">
        <v>472023000396</v>
      </c>
      <c r="H661" s="29">
        <v>39482</v>
      </c>
      <c r="I661" s="29"/>
      <c r="J661" s="30">
        <v>9982712072</v>
      </c>
      <c r="K661" s="39">
        <v>43650</v>
      </c>
      <c r="L661" s="40">
        <v>7</v>
      </c>
      <c r="M661" s="95" t="s">
        <v>1877</v>
      </c>
      <c r="N661" s="405">
        <v>17000</v>
      </c>
      <c r="O661" s="62">
        <v>1</v>
      </c>
      <c r="P661" s="40"/>
      <c r="Q661" s="15"/>
      <c r="R661" s="95"/>
      <c r="S661" s="95"/>
      <c r="T661" s="29" t="s">
        <v>2405</v>
      </c>
      <c r="U661" s="508"/>
      <c r="V661" s="508">
        <v>3</v>
      </c>
      <c r="W661" s="531">
        <v>2220</v>
      </c>
      <c r="X661" s="531">
        <v>22</v>
      </c>
      <c r="Y661" s="532"/>
      <c r="Z661" s="532"/>
      <c r="AA661" s="95" t="s">
        <v>1015</v>
      </c>
      <c r="AB661" s="236">
        <v>3</v>
      </c>
      <c r="AC661" s="731">
        <v>10700000</v>
      </c>
      <c r="AD661" s="731">
        <v>10200000</v>
      </c>
      <c r="AE661" s="96">
        <v>552</v>
      </c>
      <c r="AF661" s="96">
        <v>551</v>
      </c>
      <c r="AG661" s="63">
        <v>1</v>
      </c>
      <c r="AH661" s="97" t="s">
        <v>2750</v>
      </c>
      <c r="AI661" s="97" t="s">
        <v>883</v>
      </c>
      <c r="AJ661" s="97"/>
      <c r="AK661" s="16"/>
      <c r="AL661" s="407"/>
    </row>
    <row r="662" spans="1:38" s="404" customFormat="1" ht="25.5" customHeight="1">
      <c r="A662" s="535" t="s">
        <v>653</v>
      </c>
      <c r="B662" s="37" t="s">
        <v>3365</v>
      </c>
      <c r="C662" s="92" t="s">
        <v>3864</v>
      </c>
      <c r="D662" s="26" t="s">
        <v>6523</v>
      </c>
      <c r="E662" s="96">
        <v>3300000</v>
      </c>
      <c r="F662" s="62">
        <v>36</v>
      </c>
      <c r="G662" s="28">
        <v>472043000443</v>
      </c>
      <c r="H662" s="29">
        <v>39559</v>
      </c>
      <c r="I662" s="29"/>
      <c r="J662" s="30">
        <v>6548153134</v>
      </c>
      <c r="K662" s="39">
        <v>43530</v>
      </c>
      <c r="L662" s="40">
        <v>9</v>
      </c>
      <c r="M662" s="95" t="s">
        <v>1878</v>
      </c>
      <c r="N662" s="405">
        <v>40764</v>
      </c>
      <c r="O662" s="62">
        <v>1</v>
      </c>
      <c r="P662" s="40"/>
      <c r="Q662" s="15"/>
      <c r="R662" s="95"/>
      <c r="S662" s="95"/>
      <c r="T662" s="29" t="s">
        <v>2406</v>
      </c>
      <c r="U662" s="508">
        <v>1</v>
      </c>
      <c r="V662" s="508">
        <v>3</v>
      </c>
      <c r="W662" s="531">
        <v>2011</v>
      </c>
      <c r="X662" s="531">
        <v>20</v>
      </c>
      <c r="Y662" s="532"/>
      <c r="Z662" s="532"/>
      <c r="AA662" s="95" t="s">
        <v>1879</v>
      </c>
      <c r="AB662" s="239">
        <v>40</v>
      </c>
      <c r="AC662" s="731">
        <v>34400000</v>
      </c>
      <c r="AD662" s="731">
        <v>25200000</v>
      </c>
      <c r="AE662" s="96">
        <v>50</v>
      </c>
      <c r="AF662" s="96">
        <v>50</v>
      </c>
      <c r="AG662" s="63">
        <v>1</v>
      </c>
      <c r="AH662" s="97" t="s">
        <v>4785</v>
      </c>
      <c r="AI662" s="97" t="s">
        <v>4439</v>
      </c>
      <c r="AJ662" s="438" t="s">
        <v>5863</v>
      </c>
      <c r="AK662" s="16"/>
      <c r="AL662" s="407"/>
    </row>
    <row r="663" spans="1:38" s="404" customFormat="1" ht="25.5" customHeight="1">
      <c r="A663" s="535" t="s">
        <v>653</v>
      </c>
      <c r="B663" s="37"/>
      <c r="C663" s="92" t="s">
        <v>3907</v>
      </c>
      <c r="D663" s="26" t="s">
        <v>3716</v>
      </c>
      <c r="E663" s="96"/>
      <c r="F663" s="62">
        <v>37</v>
      </c>
      <c r="G663" s="28">
        <v>47212000732</v>
      </c>
      <c r="H663" s="39">
        <v>39849</v>
      </c>
      <c r="I663" s="29"/>
      <c r="J663" s="30"/>
      <c r="K663" s="39">
        <v>41492</v>
      </c>
      <c r="L663" s="40"/>
      <c r="M663" s="95" t="s">
        <v>1880</v>
      </c>
      <c r="N663" s="405">
        <v>30000</v>
      </c>
      <c r="O663" s="62">
        <v>1</v>
      </c>
      <c r="P663" s="40"/>
      <c r="Q663" s="15"/>
      <c r="R663" s="95"/>
      <c r="S663" s="95"/>
      <c r="T663" s="39"/>
      <c r="U663" s="508"/>
      <c r="V663" s="508"/>
      <c r="W663" s="531">
        <v>3290</v>
      </c>
      <c r="X663" s="531">
        <v>32</v>
      </c>
      <c r="Y663" s="532"/>
      <c r="Z663" s="532"/>
      <c r="AA663" s="95" t="s">
        <v>1108</v>
      </c>
      <c r="AB663" s="236">
        <v>3</v>
      </c>
      <c r="AC663" s="731">
        <v>0</v>
      </c>
      <c r="AD663" s="731">
        <v>0</v>
      </c>
      <c r="AE663" s="96">
        <v>0</v>
      </c>
      <c r="AF663" s="96">
        <v>0</v>
      </c>
      <c r="AG663" s="63"/>
      <c r="AH663" s="97"/>
      <c r="AI663" s="97"/>
      <c r="AJ663" s="97"/>
      <c r="AK663" s="16"/>
      <c r="AL663" s="407"/>
    </row>
    <row r="664" spans="1:38" s="404" customFormat="1" ht="25.5" customHeight="1">
      <c r="A664" s="535" t="s">
        <v>653</v>
      </c>
      <c r="B664" s="37" t="s">
        <v>3366</v>
      </c>
      <c r="C664" s="92" t="s">
        <v>3864</v>
      </c>
      <c r="D664" s="26" t="s">
        <v>1882</v>
      </c>
      <c r="E664" s="96"/>
      <c r="F664" s="62">
        <v>38</v>
      </c>
      <c r="G664" s="28">
        <v>472043000825</v>
      </c>
      <c r="H664" s="29">
        <v>40357</v>
      </c>
      <c r="I664" s="29"/>
      <c r="J664" s="30"/>
      <c r="K664" s="39">
        <v>41296</v>
      </c>
      <c r="L664" s="40"/>
      <c r="M664" s="95" t="s">
        <v>1881</v>
      </c>
      <c r="N664" s="405">
        <v>30000</v>
      </c>
      <c r="O664" s="62">
        <v>1</v>
      </c>
      <c r="P664" s="40"/>
      <c r="Q664" s="15"/>
      <c r="R664" s="95"/>
      <c r="S664" s="95"/>
      <c r="T664" s="29"/>
      <c r="U664" s="508"/>
      <c r="V664" s="508"/>
      <c r="W664" s="531">
        <v>2410</v>
      </c>
      <c r="X664" s="531">
        <v>24</v>
      </c>
      <c r="Y664" s="532"/>
      <c r="Z664" s="532"/>
      <c r="AA664" s="95" t="s">
        <v>1108</v>
      </c>
      <c r="AB664" s="236">
        <v>3</v>
      </c>
      <c r="AC664" s="731">
        <v>10000000</v>
      </c>
      <c r="AD664" s="731">
        <v>8354975</v>
      </c>
      <c r="AE664" s="96">
        <v>62</v>
      </c>
      <c r="AF664" s="96">
        <v>61</v>
      </c>
      <c r="AG664" s="63">
        <v>1</v>
      </c>
      <c r="AH664" s="97" t="s">
        <v>4517</v>
      </c>
      <c r="AI664" s="97"/>
      <c r="AJ664" s="97"/>
      <c r="AK664" s="16"/>
      <c r="AL664" s="407"/>
    </row>
    <row r="665" spans="1:38" s="404" customFormat="1" ht="25.5" customHeight="1">
      <c r="A665" s="535" t="s">
        <v>653</v>
      </c>
      <c r="B665" s="37" t="s">
        <v>3623</v>
      </c>
      <c r="C665" s="92" t="s">
        <v>6864</v>
      </c>
      <c r="D665" s="26" t="s">
        <v>7129</v>
      </c>
      <c r="E665" s="96">
        <v>800000</v>
      </c>
      <c r="F665" s="62">
        <v>39</v>
      </c>
      <c r="G665" s="28">
        <v>472043000838</v>
      </c>
      <c r="H665" s="29">
        <v>40438</v>
      </c>
      <c r="I665" s="29"/>
      <c r="J665" s="30">
        <v>1080411730</v>
      </c>
      <c r="K665" s="39">
        <v>43494</v>
      </c>
      <c r="L665" s="40">
        <v>8</v>
      </c>
      <c r="M665" s="95" t="s">
        <v>1883</v>
      </c>
      <c r="N665" s="405">
        <v>20000</v>
      </c>
      <c r="O665" s="62">
        <v>1</v>
      </c>
      <c r="P665" s="40"/>
      <c r="Q665" s="15"/>
      <c r="R665" s="95"/>
      <c r="S665" s="95"/>
      <c r="T665" s="29" t="s">
        <v>5960</v>
      </c>
      <c r="U665" s="508"/>
      <c r="V665" s="508"/>
      <c r="W665" s="531">
        <v>4290</v>
      </c>
      <c r="X665" s="531">
        <v>42</v>
      </c>
      <c r="Y665" s="532"/>
      <c r="Z665" s="532"/>
      <c r="AA665" s="95" t="s">
        <v>1108</v>
      </c>
      <c r="AB665" s="236">
        <v>3</v>
      </c>
      <c r="AC665" s="731">
        <v>7200000</v>
      </c>
      <c r="AD665" s="731">
        <v>6800000</v>
      </c>
      <c r="AE665" s="96">
        <v>345</v>
      </c>
      <c r="AF665" s="96">
        <v>338</v>
      </c>
      <c r="AG665" s="63"/>
      <c r="AH665" s="97" t="s">
        <v>4086</v>
      </c>
      <c r="AI665" s="97" t="s">
        <v>4529</v>
      </c>
      <c r="AJ665" s="97"/>
      <c r="AK665" s="16"/>
      <c r="AL665" s="407"/>
    </row>
    <row r="666" spans="1:38" s="404" customFormat="1" ht="25.5" customHeight="1">
      <c r="A666" s="535" t="s">
        <v>653</v>
      </c>
      <c r="B666" s="37" t="s">
        <v>3367</v>
      </c>
      <c r="C666" s="92" t="s">
        <v>3864</v>
      </c>
      <c r="D666" s="26" t="s">
        <v>2514</v>
      </c>
      <c r="E666" s="96">
        <v>4300000</v>
      </c>
      <c r="F666" s="62">
        <v>40</v>
      </c>
      <c r="G666" s="28">
        <v>472023000860</v>
      </c>
      <c r="H666" s="29" t="s">
        <v>2512</v>
      </c>
      <c r="I666" s="29"/>
      <c r="J666" s="30"/>
      <c r="K666" s="39">
        <v>42185</v>
      </c>
      <c r="L666" s="40"/>
      <c r="M666" s="95" t="s">
        <v>2513</v>
      </c>
      <c r="N666" s="405">
        <v>5000</v>
      </c>
      <c r="O666" s="62">
        <v>1</v>
      </c>
      <c r="P666" s="40"/>
      <c r="Q666" s="15"/>
      <c r="R666" s="95"/>
      <c r="S666" s="95"/>
      <c r="T666" s="29"/>
      <c r="U666" s="508"/>
      <c r="V666" s="508"/>
      <c r="W666" s="531">
        <v>2432</v>
      </c>
      <c r="X666" s="531">
        <v>24</v>
      </c>
      <c r="Y666" s="532"/>
      <c r="Z666" s="532"/>
      <c r="AA666" s="95" t="s">
        <v>2515</v>
      </c>
      <c r="AB666" s="236">
        <v>3</v>
      </c>
      <c r="AC666" s="731">
        <v>4300000</v>
      </c>
      <c r="AD666" s="731">
        <v>4300000</v>
      </c>
      <c r="AE666" s="96">
        <v>50</v>
      </c>
      <c r="AF666" s="96">
        <v>50</v>
      </c>
      <c r="AG666" s="63">
        <v>1</v>
      </c>
      <c r="AH666" s="97" t="s">
        <v>2957</v>
      </c>
      <c r="AI666" s="97"/>
      <c r="AJ666" s="438" t="s">
        <v>5723</v>
      </c>
      <c r="AK666" s="16"/>
      <c r="AL666" s="407"/>
    </row>
    <row r="667" spans="1:38" s="404" customFormat="1" ht="25.5" customHeight="1">
      <c r="A667" s="535" t="s">
        <v>653</v>
      </c>
      <c r="B667" s="37" t="s">
        <v>3567</v>
      </c>
      <c r="C667" s="92" t="s">
        <v>3864</v>
      </c>
      <c r="D667" s="26" t="s">
        <v>2670</v>
      </c>
      <c r="E667" s="96">
        <v>5000000</v>
      </c>
      <c r="F667" s="62">
        <v>41</v>
      </c>
      <c r="G667" s="28">
        <v>472043000894</v>
      </c>
      <c r="H667" s="29">
        <v>40794</v>
      </c>
      <c r="I667" s="29"/>
      <c r="J667" s="30"/>
      <c r="K667" s="39">
        <v>41563</v>
      </c>
      <c r="L667" s="40"/>
      <c r="M667" s="95" t="s">
        <v>2669</v>
      </c>
      <c r="N667" s="405">
        <v>25000</v>
      </c>
      <c r="O667" s="62">
        <v>1</v>
      </c>
      <c r="P667" s="40"/>
      <c r="Q667" s="15"/>
      <c r="R667" s="95"/>
      <c r="S667" s="95"/>
      <c r="T667" s="29"/>
      <c r="U667" s="508"/>
      <c r="V667" s="508"/>
      <c r="W667" s="531">
        <v>3099</v>
      </c>
      <c r="X667" s="531">
        <v>30</v>
      </c>
      <c r="Y667" s="532"/>
      <c r="Z667" s="532"/>
      <c r="AA667" s="95" t="s">
        <v>2460</v>
      </c>
      <c r="AB667" s="236">
        <v>3</v>
      </c>
      <c r="AC667" s="731">
        <v>10000000</v>
      </c>
      <c r="AD667" s="731">
        <v>10000000</v>
      </c>
      <c r="AE667" s="96">
        <v>116</v>
      </c>
      <c r="AF667" s="96">
        <v>113</v>
      </c>
      <c r="AG667" s="63"/>
      <c r="AH667" s="97" t="s">
        <v>4084</v>
      </c>
      <c r="AI667" s="97" t="s">
        <v>4083</v>
      </c>
      <c r="AJ667" s="438" t="s">
        <v>5928</v>
      </c>
      <c r="AK667" s="16"/>
      <c r="AL667" s="407"/>
    </row>
    <row r="668" spans="1:38" s="404" customFormat="1" ht="25.5" customHeight="1">
      <c r="A668" s="535" t="s">
        <v>653</v>
      </c>
      <c r="B668" s="37">
        <v>3602651389</v>
      </c>
      <c r="C668" s="92" t="s">
        <v>3864</v>
      </c>
      <c r="D668" s="26" t="s">
        <v>3799</v>
      </c>
      <c r="E668" s="96">
        <v>5500000</v>
      </c>
      <c r="F668" s="62">
        <v>42</v>
      </c>
      <c r="G668" s="28">
        <v>472043000905</v>
      </c>
      <c r="H668" s="29">
        <v>40735</v>
      </c>
      <c r="I668" s="29"/>
      <c r="J668" s="30">
        <v>2148564847</v>
      </c>
      <c r="K668" s="39">
        <v>43497</v>
      </c>
      <c r="L668" s="40">
        <v>6</v>
      </c>
      <c r="M668" s="95" t="s">
        <v>2712</v>
      </c>
      <c r="N668" s="405"/>
      <c r="O668" s="62">
        <v>1</v>
      </c>
      <c r="P668" s="40"/>
      <c r="Q668" s="15"/>
      <c r="R668" s="95"/>
      <c r="S668" s="95"/>
      <c r="T668" s="29"/>
      <c r="U668" s="508"/>
      <c r="V668" s="508"/>
      <c r="W668" s="531">
        <v>2651</v>
      </c>
      <c r="X668" s="531">
        <v>26</v>
      </c>
      <c r="Y668" s="532"/>
      <c r="Z668" s="532"/>
      <c r="AA668" s="95" t="s">
        <v>2460</v>
      </c>
      <c r="AB668" s="236">
        <v>3</v>
      </c>
      <c r="AC668" s="731">
        <v>10000000</v>
      </c>
      <c r="AD668" s="731">
        <v>10000000</v>
      </c>
      <c r="AE668" s="96">
        <v>32</v>
      </c>
      <c r="AF668" s="96">
        <v>31</v>
      </c>
      <c r="AG668" s="63"/>
      <c r="AH668" s="97" t="s">
        <v>4228</v>
      </c>
      <c r="AI668" s="97" t="s">
        <v>4229</v>
      </c>
      <c r="AJ668" s="97"/>
      <c r="AK668" s="16"/>
      <c r="AL668" s="407"/>
    </row>
    <row r="669" spans="1:38" s="404" customFormat="1" ht="25.5" customHeight="1">
      <c r="A669" s="535" t="s">
        <v>653</v>
      </c>
      <c r="B669" s="37">
        <v>3600255100</v>
      </c>
      <c r="C669" s="92" t="s">
        <v>3802</v>
      </c>
      <c r="D669" s="26" t="s">
        <v>2788</v>
      </c>
      <c r="E669" s="96"/>
      <c r="F669" s="62">
        <v>43</v>
      </c>
      <c r="G669" s="28">
        <v>47221000910</v>
      </c>
      <c r="H669" s="29" t="s">
        <v>2786</v>
      </c>
      <c r="I669" s="29"/>
      <c r="J669" s="30"/>
      <c r="K669" s="39">
        <v>41955</v>
      </c>
      <c r="L669" s="40"/>
      <c r="M669" s="95" t="s">
        <v>2787</v>
      </c>
      <c r="N669" s="405">
        <v>130495</v>
      </c>
      <c r="O669" s="62">
        <v>1</v>
      </c>
      <c r="P669" s="40"/>
      <c r="Q669" s="15"/>
      <c r="R669" s="95"/>
      <c r="S669" s="95"/>
      <c r="T669" s="29"/>
      <c r="U669" s="508"/>
      <c r="V669" s="508"/>
      <c r="W669" s="531">
        <v>2599</v>
      </c>
      <c r="X669" s="531">
        <v>25</v>
      </c>
      <c r="Y669" s="532"/>
      <c r="Z669" s="532"/>
      <c r="AA669" s="95" t="s">
        <v>121</v>
      </c>
      <c r="AB669" s="236">
        <v>7</v>
      </c>
      <c r="AC669" s="731">
        <v>148000000</v>
      </c>
      <c r="AD669" s="731">
        <v>100000000</v>
      </c>
      <c r="AE669" s="96">
        <v>2201</v>
      </c>
      <c r="AF669" s="96">
        <v>2150</v>
      </c>
      <c r="AG669" s="63">
        <v>1</v>
      </c>
      <c r="AH669" s="97" t="s">
        <v>6415</v>
      </c>
      <c r="AI669" s="97" t="s">
        <v>6061</v>
      </c>
      <c r="AJ669" s="97"/>
      <c r="AK669" s="16"/>
      <c r="AL669" s="407"/>
    </row>
    <row r="670" spans="1:38" s="404" customFormat="1" ht="25.5" customHeight="1">
      <c r="A670" s="535" t="s">
        <v>653</v>
      </c>
      <c r="B670" s="37" t="s">
        <v>3368</v>
      </c>
      <c r="C670" s="92" t="s">
        <v>3864</v>
      </c>
      <c r="D670" s="26" t="s">
        <v>2871</v>
      </c>
      <c r="E670" s="96">
        <v>6000000</v>
      </c>
      <c r="F670" s="62">
        <v>44</v>
      </c>
      <c r="G670" s="28">
        <v>472043000930</v>
      </c>
      <c r="H670" s="29" t="s">
        <v>2869</v>
      </c>
      <c r="I670" s="29"/>
      <c r="J670" s="30"/>
      <c r="K670" s="39"/>
      <c r="L670" s="40"/>
      <c r="M670" s="95" t="s">
        <v>2870</v>
      </c>
      <c r="N670" s="405">
        <v>70000</v>
      </c>
      <c r="O670" s="62">
        <v>1</v>
      </c>
      <c r="P670" s="40"/>
      <c r="Q670" s="15"/>
      <c r="R670" s="95"/>
      <c r="S670" s="95"/>
      <c r="T670" s="29"/>
      <c r="U670" s="508"/>
      <c r="V670" s="508"/>
      <c r="W670" s="531">
        <v>2220</v>
      </c>
      <c r="X670" s="531">
        <v>22</v>
      </c>
      <c r="Y670" s="532"/>
      <c r="Z670" s="532"/>
      <c r="AA670" s="95" t="s">
        <v>435</v>
      </c>
      <c r="AB670" s="239">
        <v>26</v>
      </c>
      <c r="AC670" s="731">
        <v>8000000</v>
      </c>
      <c r="AD670" s="731">
        <v>8000000</v>
      </c>
      <c r="AE670" s="96">
        <v>208</v>
      </c>
      <c r="AF670" s="96">
        <v>198</v>
      </c>
      <c r="AG670" s="63"/>
      <c r="AH670" s="97" t="s">
        <v>2958</v>
      </c>
      <c r="AI670" s="97" t="s">
        <v>4426</v>
      </c>
      <c r="AJ670" s="438" t="s">
        <v>5858</v>
      </c>
      <c r="AK670" s="16"/>
      <c r="AL670" s="407"/>
    </row>
    <row r="671" spans="1:38" s="404" customFormat="1" ht="25.5" customHeight="1">
      <c r="A671" s="535" t="s">
        <v>653</v>
      </c>
      <c r="B671" s="37" t="s">
        <v>3561</v>
      </c>
      <c r="C671" s="92" t="s">
        <v>3864</v>
      </c>
      <c r="D671" s="26" t="s">
        <v>2874</v>
      </c>
      <c r="E671" s="96">
        <v>625000</v>
      </c>
      <c r="F671" s="62">
        <v>45</v>
      </c>
      <c r="G671" s="28">
        <v>472043000931</v>
      </c>
      <c r="H671" s="29" t="s">
        <v>2872</v>
      </c>
      <c r="I671" s="29"/>
      <c r="J671" s="30"/>
      <c r="K671" s="39"/>
      <c r="L671" s="40"/>
      <c r="M671" s="95" t="s">
        <v>2873</v>
      </c>
      <c r="N671" s="405">
        <v>768</v>
      </c>
      <c r="O671" s="62">
        <v>1</v>
      </c>
      <c r="P671" s="40"/>
      <c r="Q671" s="755" t="s">
        <v>7910</v>
      </c>
      <c r="R671" s="95"/>
      <c r="S671" s="95"/>
      <c r="T671" s="29"/>
      <c r="U671" s="508"/>
      <c r="V671" s="508"/>
      <c r="W671" s="531">
        <v>2710</v>
      </c>
      <c r="X671" s="531">
        <v>27</v>
      </c>
      <c r="Y671" s="532"/>
      <c r="Z671" s="532"/>
      <c r="AA671" s="95" t="s">
        <v>2460</v>
      </c>
      <c r="AB671" s="236">
        <v>3</v>
      </c>
      <c r="AC671" s="731">
        <v>1000000</v>
      </c>
      <c r="AD671" s="731">
        <v>625000</v>
      </c>
      <c r="AE671" s="96">
        <v>0</v>
      </c>
      <c r="AF671" s="96">
        <v>0</v>
      </c>
      <c r="AG671" s="63"/>
      <c r="AH671" s="97"/>
      <c r="AI671" s="97"/>
      <c r="AJ671" s="97"/>
      <c r="AK671" s="16" t="s">
        <v>5523</v>
      </c>
      <c r="AL671" s="407"/>
    </row>
    <row r="672" spans="1:38" s="404" customFormat="1" ht="25.5" customHeight="1">
      <c r="A672" s="535" t="s">
        <v>653</v>
      </c>
      <c r="B672" s="543" t="s">
        <v>4221</v>
      </c>
      <c r="C672" s="92" t="s">
        <v>3866</v>
      </c>
      <c r="D672" s="266" t="s">
        <v>7714</v>
      </c>
      <c r="E672" s="96">
        <v>1250000</v>
      </c>
      <c r="F672" s="62">
        <v>46</v>
      </c>
      <c r="G672" s="30">
        <v>472043000957</v>
      </c>
      <c r="H672" s="29" t="s">
        <v>2927</v>
      </c>
      <c r="I672" s="442"/>
      <c r="J672" s="441">
        <v>9863776703</v>
      </c>
      <c r="K672" s="39">
        <v>43329</v>
      </c>
      <c r="L672" s="226">
        <v>6</v>
      </c>
      <c r="M672" s="227" t="s">
        <v>2928</v>
      </c>
      <c r="N672" s="405">
        <v>18000</v>
      </c>
      <c r="O672" s="62">
        <v>1</v>
      </c>
      <c r="P672" s="226"/>
      <c r="Q672" s="24" t="s">
        <v>7715</v>
      </c>
      <c r="R672" s="227"/>
      <c r="S672" s="228"/>
      <c r="T672" s="29" t="s">
        <v>4195</v>
      </c>
      <c r="U672" s="445">
        <v>1</v>
      </c>
      <c r="V672" s="445">
        <v>2</v>
      </c>
      <c r="W672" s="34">
        <v>3290</v>
      </c>
      <c r="X672" s="34">
        <v>32</v>
      </c>
      <c r="Y672" s="208"/>
      <c r="Z672" s="208"/>
      <c r="AA672" s="96" t="s">
        <v>2460</v>
      </c>
      <c r="AB672" s="236">
        <v>3</v>
      </c>
      <c r="AC672" s="731">
        <v>7500000</v>
      </c>
      <c r="AD672" s="731">
        <v>1300572</v>
      </c>
      <c r="AE672" s="96">
        <v>30</v>
      </c>
      <c r="AF672" s="96">
        <v>29</v>
      </c>
      <c r="AG672" s="63">
        <v>1</v>
      </c>
      <c r="AH672" s="97" t="s">
        <v>4512</v>
      </c>
      <c r="AI672" s="97" t="s">
        <v>4513</v>
      </c>
      <c r="AJ672" s="438" t="s">
        <v>5769</v>
      </c>
      <c r="AK672" s="675"/>
      <c r="AL672" s="676"/>
    </row>
    <row r="673" spans="1:38" s="404" customFormat="1" ht="25.5" customHeight="1">
      <c r="A673" s="535" t="s">
        <v>653</v>
      </c>
      <c r="B673" s="37">
        <v>3602994756</v>
      </c>
      <c r="C673" s="92" t="s">
        <v>6864</v>
      </c>
      <c r="D673" s="26" t="s">
        <v>6796</v>
      </c>
      <c r="E673" s="96">
        <v>5000000</v>
      </c>
      <c r="F673" s="62">
        <v>47</v>
      </c>
      <c r="G673" s="28">
        <v>472043000983</v>
      </c>
      <c r="H673" s="29" t="s">
        <v>2974</v>
      </c>
      <c r="I673" s="29"/>
      <c r="J673" s="30">
        <v>1016541105</v>
      </c>
      <c r="K673" s="39">
        <v>42985</v>
      </c>
      <c r="L673" s="40">
        <v>7</v>
      </c>
      <c r="M673" s="95" t="s">
        <v>2975</v>
      </c>
      <c r="N673" s="405">
        <v>50000</v>
      </c>
      <c r="O673" s="62">
        <v>1</v>
      </c>
      <c r="P673" s="40">
        <v>2</v>
      </c>
      <c r="Q673" s="15"/>
      <c r="R673" s="95"/>
      <c r="S673" s="95"/>
      <c r="T673" s="29"/>
      <c r="U673" s="508"/>
      <c r="V673" s="508"/>
      <c r="W673" s="531">
        <v>3290</v>
      </c>
      <c r="X673" s="531">
        <v>32</v>
      </c>
      <c r="Y673" s="532"/>
      <c r="Z673" s="532"/>
      <c r="AA673" s="95" t="s">
        <v>2460</v>
      </c>
      <c r="AB673" s="236">
        <v>3</v>
      </c>
      <c r="AC673" s="731">
        <v>30000000</v>
      </c>
      <c r="AD673" s="731">
        <v>30000000</v>
      </c>
      <c r="AE673" s="96">
        <v>311</v>
      </c>
      <c r="AF673" s="96">
        <v>304</v>
      </c>
      <c r="AG673" s="63">
        <v>1</v>
      </c>
      <c r="AH673" s="97" t="s">
        <v>5855</v>
      </c>
      <c r="AI673" s="97" t="s">
        <v>3783</v>
      </c>
      <c r="AJ673" s="438" t="s">
        <v>5856</v>
      </c>
      <c r="AK673" s="16"/>
      <c r="AL673" s="407"/>
    </row>
    <row r="674" spans="1:38" s="404" customFormat="1" ht="25.5" customHeight="1">
      <c r="A674" s="535" t="s">
        <v>653</v>
      </c>
      <c r="B674" s="119" t="s">
        <v>3691</v>
      </c>
      <c r="C674" s="92" t="s">
        <v>3864</v>
      </c>
      <c r="D674" s="26" t="s">
        <v>3628</v>
      </c>
      <c r="E674" s="96">
        <v>33000</v>
      </c>
      <c r="F674" s="62">
        <v>48</v>
      </c>
      <c r="G674" s="28">
        <v>472023000991</v>
      </c>
      <c r="H674" s="29">
        <v>41302</v>
      </c>
      <c r="I674" s="29"/>
      <c r="J674" s="30"/>
      <c r="K674" s="39"/>
      <c r="L674" s="40"/>
      <c r="M674" s="95" t="s">
        <v>3845</v>
      </c>
      <c r="N674" s="405">
        <v>512</v>
      </c>
      <c r="O674" s="62">
        <v>4</v>
      </c>
      <c r="P674" s="40"/>
      <c r="Q674" s="15" t="s">
        <v>8100</v>
      </c>
      <c r="R674" s="95"/>
      <c r="S674" s="95"/>
      <c r="T674" s="29"/>
      <c r="U674" s="508"/>
      <c r="V674" s="508"/>
      <c r="W674" s="531">
        <v>2599</v>
      </c>
      <c r="X674" s="531">
        <v>25</v>
      </c>
      <c r="Y674" s="532"/>
      <c r="Z674" s="532"/>
      <c r="AA674" s="95" t="s">
        <v>2460</v>
      </c>
      <c r="AB674" s="236">
        <v>3</v>
      </c>
      <c r="AC674" s="731">
        <v>100000</v>
      </c>
      <c r="AD674" s="731">
        <v>100000</v>
      </c>
      <c r="AE674" s="96">
        <v>0</v>
      </c>
      <c r="AF674" s="96">
        <v>0</v>
      </c>
      <c r="AG674" s="63"/>
      <c r="AH674" s="97" t="s">
        <v>3760</v>
      </c>
      <c r="AI674" s="97" t="s">
        <v>3761</v>
      </c>
      <c r="AJ674" s="97"/>
      <c r="AK674" s="16"/>
      <c r="AL674" s="407"/>
    </row>
    <row r="675" spans="1:38" s="404" customFormat="1" ht="25.5" customHeight="1">
      <c r="A675" s="535" t="s">
        <v>653</v>
      </c>
      <c r="B675" s="37">
        <v>3603046105</v>
      </c>
      <c r="C675" s="92" t="s">
        <v>3864</v>
      </c>
      <c r="D675" s="26" t="s">
        <v>6759</v>
      </c>
      <c r="E675" s="96">
        <v>250000</v>
      </c>
      <c r="F675" s="62">
        <v>49</v>
      </c>
      <c r="G675" s="28">
        <v>472043000997</v>
      </c>
      <c r="H675" s="29">
        <v>41345</v>
      </c>
      <c r="I675" s="29"/>
      <c r="J675" s="28">
        <v>8746882280</v>
      </c>
      <c r="K675" s="39">
        <v>42962</v>
      </c>
      <c r="L675" s="40">
        <v>4</v>
      </c>
      <c r="M675" s="95" t="s">
        <v>3649</v>
      </c>
      <c r="N675" s="405">
        <v>5590</v>
      </c>
      <c r="O675" s="62">
        <v>1</v>
      </c>
      <c r="P675" s="40">
        <v>1</v>
      </c>
      <c r="Q675" s="15"/>
      <c r="R675" s="95"/>
      <c r="S675" s="95"/>
      <c r="T675" s="29">
        <v>41730</v>
      </c>
      <c r="U675" s="508">
        <v>1</v>
      </c>
      <c r="V675" s="508">
        <v>3</v>
      </c>
      <c r="W675" s="531">
        <v>2821</v>
      </c>
      <c r="X675" s="531">
        <v>28</v>
      </c>
      <c r="Y675" s="532"/>
      <c r="Z675" s="532"/>
      <c r="AA675" s="95" t="s">
        <v>2460</v>
      </c>
      <c r="AB675" s="236">
        <v>3</v>
      </c>
      <c r="AC675" s="731">
        <v>3000000</v>
      </c>
      <c r="AD675" s="731">
        <v>1250501</v>
      </c>
      <c r="AE675" s="96">
        <v>0</v>
      </c>
      <c r="AF675" s="96">
        <v>0</v>
      </c>
      <c r="AG675" s="63"/>
      <c r="AH675" s="97" t="s">
        <v>4998</v>
      </c>
      <c r="AI675" s="97" t="s">
        <v>4234</v>
      </c>
      <c r="AJ675" s="97"/>
      <c r="AK675" s="16"/>
      <c r="AL675" s="407"/>
    </row>
    <row r="676" spans="1:38" s="404" customFormat="1" ht="25.5" customHeight="1">
      <c r="A676" s="535" t="s">
        <v>653</v>
      </c>
      <c r="B676" s="37">
        <v>3603046088</v>
      </c>
      <c r="C676" s="92" t="s">
        <v>6864</v>
      </c>
      <c r="D676" s="26" t="s">
        <v>5715</v>
      </c>
      <c r="E676" s="96">
        <v>250000</v>
      </c>
      <c r="F676" s="62">
        <v>50</v>
      </c>
      <c r="G676" s="28">
        <v>472043000998</v>
      </c>
      <c r="H676" s="29">
        <v>41345</v>
      </c>
      <c r="I676" s="30"/>
      <c r="J676" s="30">
        <v>8708816763</v>
      </c>
      <c r="K676" s="39">
        <v>43098</v>
      </c>
      <c r="L676" s="40">
        <v>6</v>
      </c>
      <c r="M676" s="95" t="s">
        <v>3650</v>
      </c>
      <c r="N676" s="405">
        <v>10000</v>
      </c>
      <c r="O676" s="62">
        <v>1</v>
      </c>
      <c r="P676" s="40"/>
      <c r="Q676" s="15"/>
      <c r="R676" s="95"/>
      <c r="S676" s="95" t="s">
        <v>6062</v>
      </c>
      <c r="T676" s="29" t="s">
        <v>6062</v>
      </c>
      <c r="U676" s="508">
        <v>1</v>
      </c>
      <c r="V676" s="508">
        <v>3</v>
      </c>
      <c r="W676" s="531">
        <v>2821</v>
      </c>
      <c r="X676" s="531">
        <v>28</v>
      </c>
      <c r="Y676" s="532"/>
      <c r="Z676" s="532"/>
      <c r="AA676" s="95" t="s">
        <v>2460</v>
      </c>
      <c r="AB676" s="236">
        <v>3</v>
      </c>
      <c r="AC676" s="731">
        <v>5000000</v>
      </c>
      <c r="AD676" s="731">
        <v>182890</v>
      </c>
      <c r="AE676" s="96">
        <v>21</v>
      </c>
      <c r="AF676" s="96">
        <v>18</v>
      </c>
      <c r="AG676" s="63"/>
      <c r="AH676" s="97" t="s">
        <v>4887</v>
      </c>
      <c r="AI676" s="97"/>
      <c r="AJ676" s="97"/>
      <c r="AK676" s="16"/>
      <c r="AL676" s="407"/>
    </row>
    <row r="677" spans="1:38" s="404" customFormat="1" ht="25.5" customHeight="1">
      <c r="A677" s="535" t="s">
        <v>653</v>
      </c>
      <c r="B677" s="37">
        <v>3603051218</v>
      </c>
      <c r="C677" s="92" t="s">
        <v>3864</v>
      </c>
      <c r="D677" s="26" t="s">
        <v>6524</v>
      </c>
      <c r="E677" s="96">
        <v>700000</v>
      </c>
      <c r="F677" s="62">
        <v>51</v>
      </c>
      <c r="G677" s="28">
        <v>472043001008</v>
      </c>
      <c r="H677" s="29">
        <v>41367</v>
      </c>
      <c r="I677" s="29"/>
      <c r="J677" s="28">
        <v>7681805567</v>
      </c>
      <c r="K677" s="39">
        <v>42614</v>
      </c>
      <c r="L677" s="40">
        <v>6</v>
      </c>
      <c r="M677" s="95" t="s">
        <v>3670</v>
      </c>
      <c r="N677" s="405">
        <v>20000</v>
      </c>
      <c r="O677" s="62">
        <v>1</v>
      </c>
      <c r="P677" s="40"/>
      <c r="Q677" s="15"/>
      <c r="R677" s="95"/>
      <c r="S677" s="95"/>
      <c r="T677" s="29" t="s">
        <v>4797</v>
      </c>
      <c r="U677" s="508">
        <v>1</v>
      </c>
      <c r="V677" s="508">
        <v>3</v>
      </c>
      <c r="W677" s="531">
        <v>2829</v>
      </c>
      <c r="X677" s="531">
        <v>28</v>
      </c>
      <c r="Y677" s="532"/>
      <c r="Z677" s="532"/>
      <c r="AA677" s="95" t="s">
        <v>2460</v>
      </c>
      <c r="AB677" s="236">
        <v>3</v>
      </c>
      <c r="AC677" s="731">
        <v>5000000</v>
      </c>
      <c r="AD677" s="731">
        <v>4824000</v>
      </c>
      <c r="AE677" s="96">
        <v>17</v>
      </c>
      <c r="AF677" s="96">
        <v>15</v>
      </c>
      <c r="AG677" s="63"/>
      <c r="AH677" s="97" t="s">
        <v>4796</v>
      </c>
      <c r="AI677" s="97" t="s">
        <v>4844</v>
      </c>
      <c r="AJ677" s="97"/>
      <c r="AK677" s="16"/>
      <c r="AL677" s="407"/>
    </row>
    <row r="678" spans="1:38" s="404" customFormat="1" ht="25.5" customHeight="1">
      <c r="A678" s="535" t="s">
        <v>653</v>
      </c>
      <c r="B678" s="37">
        <v>3601414843</v>
      </c>
      <c r="C678" s="92" t="s">
        <v>3864</v>
      </c>
      <c r="D678" s="26" t="s">
        <v>3673</v>
      </c>
      <c r="E678" s="96">
        <v>1440369</v>
      </c>
      <c r="F678" s="62">
        <v>52</v>
      </c>
      <c r="G678" s="28">
        <v>472043001010</v>
      </c>
      <c r="H678" s="29">
        <v>41372</v>
      </c>
      <c r="I678" s="29"/>
      <c r="J678" s="30"/>
      <c r="K678" s="39"/>
      <c r="L678" s="40"/>
      <c r="M678" s="95" t="s">
        <v>3672</v>
      </c>
      <c r="N678" s="405">
        <v>24000</v>
      </c>
      <c r="O678" s="62">
        <v>1</v>
      </c>
      <c r="P678" s="40"/>
      <c r="Q678" s="15"/>
      <c r="R678" s="95" t="s">
        <v>6065</v>
      </c>
      <c r="S678" s="95"/>
      <c r="T678" s="29" t="s">
        <v>6063</v>
      </c>
      <c r="U678" s="508"/>
      <c r="V678" s="508"/>
      <c r="W678" s="531">
        <v>1709</v>
      </c>
      <c r="X678" s="531">
        <v>17</v>
      </c>
      <c r="Y678" s="532" t="s">
        <v>6064</v>
      </c>
      <c r="Z678" s="532"/>
      <c r="AA678" s="95" t="s">
        <v>2462</v>
      </c>
      <c r="AB678" s="236">
        <v>8</v>
      </c>
      <c r="AC678" s="731">
        <v>1440369</v>
      </c>
      <c r="AD678" s="731">
        <v>0</v>
      </c>
      <c r="AE678" s="96">
        <v>0</v>
      </c>
      <c r="AF678" s="96">
        <v>0</v>
      </c>
      <c r="AG678" s="63"/>
      <c r="AH678" s="97"/>
      <c r="AI678" s="97"/>
      <c r="AJ678" s="97"/>
      <c r="AK678" s="16"/>
      <c r="AL678" s="407"/>
    </row>
    <row r="679" spans="1:38" s="404" customFormat="1" ht="25.5" customHeight="1">
      <c r="A679" s="535" t="s">
        <v>653</v>
      </c>
      <c r="B679" s="37"/>
      <c r="C679" s="92" t="s">
        <v>3864</v>
      </c>
      <c r="D679" s="26" t="s">
        <v>3680</v>
      </c>
      <c r="E679" s="261">
        <v>1200000</v>
      </c>
      <c r="F679" s="62">
        <v>53</v>
      </c>
      <c r="G679" s="28">
        <v>472023001016</v>
      </c>
      <c r="H679" s="29">
        <v>41411</v>
      </c>
      <c r="I679" s="29"/>
      <c r="J679" s="30"/>
      <c r="K679" s="39"/>
      <c r="L679" s="40"/>
      <c r="M679" s="95" t="s">
        <v>3679</v>
      </c>
      <c r="N679" s="405">
        <v>15000</v>
      </c>
      <c r="O679" s="62">
        <v>1</v>
      </c>
      <c r="P679" s="40"/>
      <c r="Q679" s="15"/>
      <c r="R679" s="95"/>
      <c r="S679" s="95" t="s">
        <v>6066</v>
      </c>
      <c r="T679" s="29"/>
      <c r="U679" s="508"/>
      <c r="V679" s="508"/>
      <c r="W679" s="531">
        <v>2511</v>
      </c>
      <c r="X679" s="531">
        <v>25</v>
      </c>
      <c r="Y679" s="532"/>
      <c r="Z679" s="532"/>
      <c r="AA679" s="95" t="s">
        <v>2783</v>
      </c>
      <c r="AB679" s="236">
        <v>3</v>
      </c>
      <c r="AC679" s="731">
        <v>1200000</v>
      </c>
      <c r="AD679" s="731">
        <v>100000</v>
      </c>
      <c r="AE679" s="96">
        <v>0</v>
      </c>
      <c r="AF679" s="96">
        <v>0</v>
      </c>
      <c r="AG679" s="63"/>
      <c r="AH679" s="97"/>
      <c r="AI679" s="97"/>
      <c r="AJ679" s="97"/>
      <c r="AK679" s="16"/>
      <c r="AL679" s="407"/>
    </row>
    <row r="680" spans="1:38" s="404" customFormat="1" ht="25.5" customHeight="1">
      <c r="A680" s="535" t="s">
        <v>653</v>
      </c>
      <c r="B680" s="37">
        <v>3603059802</v>
      </c>
      <c r="C680" s="92" t="s">
        <v>3864</v>
      </c>
      <c r="D680" s="26" t="s">
        <v>6805</v>
      </c>
      <c r="E680" s="261">
        <v>110000</v>
      </c>
      <c r="F680" s="62">
        <v>54</v>
      </c>
      <c r="G680" s="28">
        <v>472043001024</v>
      </c>
      <c r="H680" s="29">
        <v>41443</v>
      </c>
      <c r="I680" s="29"/>
      <c r="J680" s="28">
        <v>9824551480</v>
      </c>
      <c r="K680" s="39">
        <v>42996</v>
      </c>
      <c r="L680" s="40">
        <v>2</v>
      </c>
      <c r="M680" s="761" t="s">
        <v>3999</v>
      </c>
      <c r="N680" s="405"/>
      <c r="O680" s="68">
        <v>1</v>
      </c>
      <c r="P680" s="40"/>
      <c r="Q680" s="755" t="s">
        <v>7910</v>
      </c>
      <c r="R680" s="95"/>
      <c r="S680" s="95"/>
      <c r="T680" s="29"/>
      <c r="U680" s="508"/>
      <c r="V680" s="508"/>
      <c r="W680" s="531">
        <v>4390</v>
      </c>
      <c r="X680" s="531">
        <v>43</v>
      </c>
      <c r="Y680" s="532"/>
      <c r="Z680" s="532"/>
      <c r="AA680" s="95" t="s">
        <v>2460</v>
      </c>
      <c r="AB680" s="236">
        <v>3</v>
      </c>
      <c r="AC680" s="731">
        <v>344000</v>
      </c>
      <c r="AD680" s="731">
        <v>310000</v>
      </c>
      <c r="AE680" s="96">
        <v>6</v>
      </c>
      <c r="AF680" s="96">
        <v>5</v>
      </c>
      <c r="AG680" s="63">
        <v>1</v>
      </c>
      <c r="AH680" s="97" t="s">
        <v>8677</v>
      </c>
      <c r="AI680" s="97"/>
      <c r="AJ680" s="97"/>
      <c r="AK680" s="16"/>
      <c r="AL680" s="402" t="s">
        <v>5569</v>
      </c>
    </row>
    <row r="681" spans="1:38" s="35" customFormat="1" ht="25.5" customHeight="1">
      <c r="A681" s="535" t="s">
        <v>653</v>
      </c>
      <c r="B681" s="37" t="s">
        <v>3524</v>
      </c>
      <c r="C681" s="92" t="s">
        <v>3864</v>
      </c>
      <c r="D681" s="266" t="s">
        <v>7553</v>
      </c>
      <c r="E681" s="118">
        <v>1000000</v>
      </c>
      <c r="F681" s="62">
        <v>55</v>
      </c>
      <c r="G681" s="28">
        <v>472043000759</v>
      </c>
      <c r="H681" s="29">
        <v>40098</v>
      </c>
      <c r="I681" s="29"/>
      <c r="J681" s="30">
        <v>5485162908</v>
      </c>
      <c r="K681" s="39">
        <v>43248</v>
      </c>
      <c r="L681" s="40">
        <v>7</v>
      </c>
      <c r="M681" s="95" t="s">
        <v>3715</v>
      </c>
      <c r="N681" s="450">
        <v>20000</v>
      </c>
      <c r="O681" s="62">
        <v>1</v>
      </c>
      <c r="P681" s="40"/>
      <c r="Q681" s="15"/>
      <c r="R681" s="95"/>
      <c r="S681" s="96"/>
      <c r="T681" s="29" t="s">
        <v>6859</v>
      </c>
      <c r="U681" s="33"/>
      <c r="V681" s="33"/>
      <c r="W681" s="34">
        <v>2740</v>
      </c>
      <c r="X681" s="34">
        <v>27</v>
      </c>
      <c r="Y681" s="208"/>
      <c r="Z681" s="208"/>
      <c r="AA681" s="460" t="s">
        <v>1250</v>
      </c>
      <c r="AB681" s="475">
        <v>16</v>
      </c>
      <c r="AC681" s="731">
        <v>1000000</v>
      </c>
      <c r="AD681" s="731">
        <v>1000000</v>
      </c>
      <c r="AE681" s="96">
        <v>37</v>
      </c>
      <c r="AF681" s="96">
        <v>32</v>
      </c>
      <c r="AG681" s="63">
        <v>1</v>
      </c>
      <c r="AH681" s="97" t="s">
        <v>8091</v>
      </c>
      <c r="AI681" s="97"/>
      <c r="AJ681" s="97"/>
      <c r="AK681" s="16" t="s">
        <v>4385</v>
      </c>
      <c r="AL681" s="407"/>
    </row>
    <row r="682" spans="1:38" s="35" customFormat="1" ht="25.5" customHeight="1">
      <c r="A682" s="535" t="s">
        <v>653</v>
      </c>
      <c r="B682" s="37">
        <v>3603074617</v>
      </c>
      <c r="C682" s="92" t="s">
        <v>3864</v>
      </c>
      <c r="D682" s="26" t="s">
        <v>4927</v>
      </c>
      <c r="E682" s="118">
        <v>500000</v>
      </c>
      <c r="F682" s="62">
        <v>56</v>
      </c>
      <c r="G682" s="28">
        <v>472043001041</v>
      </c>
      <c r="H682" s="29">
        <v>41515</v>
      </c>
      <c r="I682" s="29"/>
      <c r="J682" s="30">
        <v>7688051664</v>
      </c>
      <c r="K682" s="39">
        <v>42270</v>
      </c>
      <c r="L682" s="40"/>
      <c r="M682" s="95" t="s">
        <v>3719</v>
      </c>
      <c r="N682" s="450">
        <v>5000</v>
      </c>
      <c r="O682" s="62">
        <v>1</v>
      </c>
      <c r="P682" s="40"/>
      <c r="Q682" s="15"/>
      <c r="R682" s="95"/>
      <c r="S682" s="96"/>
      <c r="T682" s="29"/>
      <c r="U682" s="33">
        <v>1</v>
      </c>
      <c r="V682" s="33">
        <v>3</v>
      </c>
      <c r="W682" s="34">
        <v>2814</v>
      </c>
      <c r="X682" s="34">
        <v>28</v>
      </c>
      <c r="Y682" s="208"/>
      <c r="Z682" s="208"/>
      <c r="AA682" s="95" t="s">
        <v>2460</v>
      </c>
      <c r="AB682" s="475">
        <v>3</v>
      </c>
      <c r="AC682" s="731">
        <v>1400000</v>
      </c>
      <c r="AD682" s="731">
        <v>1400000</v>
      </c>
      <c r="AE682" s="96">
        <v>29</v>
      </c>
      <c r="AF682" s="96">
        <v>28</v>
      </c>
      <c r="AG682" s="63"/>
      <c r="AH682" s="240" t="s">
        <v>4855</v>
      </c>
      <c r="AI682" s="97"/>
      <c r="AJ682" s="97"/>
      <c r="AK682" s="16"/>
      <c r="AL682" s="407"/>
    </row>
    <row r="683" spans="1:38" s="35" customFormat="1" ht="25.5" customHeight="1">
      <c r="A683" s="535" t="s">
        <v>653</v>
      </c>
      <c r="B683" s="37">
        <v>3603116264</v>
      </c>
      <c r="C683" s="92" t="s">
        <v>3864</v>
      </c>
      <c r="D683" s="26" t="s">
        <v>6007</v>
      </c>
      <c r="E683" s="118">
        <v>1000000</v>
      </c>
      <c r="F683" s="62">
        <v>57</v>
      </c>
      <c r="G683" s="28">
        <v>472023001067</v>
      </c>
      <c r="H683" s="29">
        <v>41605</v>
      </c>
      <c r="I683" s="29"/>
      <c r="J683" s="30">
        <v>7653110166</v>
      </c>
      <c r="K683" s="39">
        <v>43474</v>
      </c>
      <c r="L683" s="40">
        <v>6</v>
      </c>
      <c r="M683" s="95" t="s">
        <v>3790</v>
      </c>
      <c r="N683" s="450">
        <v>10000</v>
      </c>
      <c r="O683" s="62">
        <v>1</v>
      </c>
      <c r="P683" s="40"/>
      <c r="Q683" s="15"/>
      <c r="R683" s="95"/>
      <c r="S683" s="96"/>
      <c r="T683" s="29"/>
      <c r="U683" s="33">
        <v>1</v>
      </c>
      <c r="V683" s="33">
        <v>3</v>
      </c>
      <c r="W683" s="34">
        <v>2599</v>
      </c>
      <c r="X683" s="34">
        <v>25</v>
      </c>
      <c r="Y683" s="208"/>
      <c r="Z683" s="208"/>
      <c r="AA683" s="95" t="s">
        <v>2460</v>
      </c>
      <c r="AB683" s="475">
        <v>3</v>
      </c>
      <c r="AC683" s="731">
        <v>18600000</v>
      </c>
      <c r="AD683" s="731">
        <v>8625554</v>
      </c>
      <c r="AE683" s="96">
        <v>17</v>
      </c>
      <c r="AF683" s="96">
        <v>13</v>
      </c>
      <c r="AG683" s="63">
        <v>1</v>
      </c>
      <c r="AH683" s="97" t="s">
        <v>4776</v>
      </c>
      <c r="AI683" s="97"/>
      <c r="AJ683" s="97"/>
      <c r="AK683" s="16"/>
      <c r="AL683" s="407"/>
    </row>
    <row r="684" spans="1:38" s="35" customFormat="1" ht="25.5" customHeight="1">
      <c r="A684" s="535" t="s">
        <v>653</v>
      </c>
      <c r="B684" s="119" t="s">
        <v>4334</v>
      </c>
      <c r="C684" s="92" t="s">
        <v>3864</v>
      </c>
      <c r="D684" s="26" t="s">
        <v>6525</v>
      </c>
      <c r="E684" s="118">
        <v>200000</v>
      </c>
      <c r="F684" s="62">
        <v>58</v>
      </c>
      <c r="G684" s="28">
        <v>472043001068</v>
      </c>
      <c r="H684" s="29">
        <v>41607</v>
      </c>
      <c r="I684" s="29"/>
      <c r="J684" s="30">
        <v>7611378867</v>
      </c>
      <c r="K684" s="39">
        <v>42926</v>
      </c>
      <c r="L684" s="40">
        <v>7</v>
      </c>
      <c r="M684" s="761" t="s">
        <v>4170</v>
      </c>
      <c r="N684" s="450">
        <v>768</v>
      </c>
      <c r="O684" s="62">
        <v>1</v>
      </c>
      <c r="P684" s="40"/>
      <c r="Q684" s="755" t="s">
        <v>7910</v>
      </c>
      <c r="R684" s="95"/>
      <c r="S684" s="96"/>
      <c r="T684" s="29"/>
      <c r="U684" s="33">
        <v>1</v>
      </c>
      <c r="V684" s="33">
        <v>3</v>
      </c>
      <c r="W684" s="34">
        <v>3290</v>
      </c>
      <c r="X684" s="34">
        <v>32</v>
      </c>
      <c r="Y684" s="208"/>
      <c r="Z684" s="208"/>
      <c r="AA684" s="95" t="s">
        <v>2460</v>
      </c>
      <c r="AB684" s="475">
        <v>3</v>
      </c>
      <c r="AC684" s="731">
        <v>2000000</v>
      </c>
      <c r="AD684" s="731">
        <v>1854000</v>
      </c>
      <c r="AE684" s="96">
        <v>10</v>
      </c>
      <c r="AF684" s="96">
        <v>6</v>
      </c>
      <c r="AG684" s="63"/>
      <c r="AH684" s="97" t="s">
        <v>4333</v>
      </c>
      <c r="AI684" s="97"/>
      <c r="AJ684" s="97"/>
      <c r="AK684" s="16" t="s">
        <v>6671</v>
      </c>
      <c r="AL684" s="407"/>
    </row>
    <row r="685" spans="1:38" s="35" customFormat="1" ht="25.5" customHeight="1">
      <c r="A685" s="535" t="s">
        <v>653</v>
      </c>
      <c r="B685" s="37">
        <v>3603133622</v>
      </c>
      <c r="C685" s="92" t="s">
        <v>3864</v>
      </c>
      <c r="D685" s="26" t="s">
        <v>6526</v>
      </c>
      <c r="E685" s="118">
        <v>150000</v>
      </c>
      <c r="F685" s="62">
        <v>59</v>
      </c>
      <c r="G685" s="28">
        <v>472023001077</v>
      </c>
      <c r="H685" s="29">
        <v>41633</v>
      </c>
      <c r="I685" s="29"/>
      <c r="J685" s="30"/>
      <c r="K685" s="39">
        <v>42039</v>
      </c>
      <c r="L685" s="40"/>
      <c r="M685" s="95" t="s">
        <v>4000</v>
      </c>
      <c r="N685" s="450">
        <v>288</v>
      </c>
      <c r="O685" s="62">
        <v>1</v>
      </c>
      <c r="P685" s="40"/>
      <c r="Q685" s="755" t="s">
        <v>7910</v>
      </c>
      <c r="R685" s="95"/>
      <c r="S685" s="96"/>
      <c r="T685" s="29"/>
      <c r="U685" s="33"/>
      <c r="V685" s="33"/>
      <c r="W685" s="34">
        <v>2822</v>
      </c>
      <c r="X685" s="34">
        <v>28</v>
      </c>
      <c r="Y685" s="208"/>
      <c r="Z685" s="208"/>
      <c r="AA685" s="95" t="s">
        <v>2460</v>
      </c>
      <c r="AB685" s="475">
        <v>3</v>
      </c>
      <c r="AC685" s="731">
        <v>750000</v>
      </c>
      <c r="AD685" s="731">
        <v>530000</v>
      </c>
      <c r="AE685" s="96">
        <v>0</v>
      </c>
      <c r="AF685" s="96">
        <v>0</v>
      </c>
      <c r="AG685" s="63"/>
      <c r="AH685" s="97" t="s">
        <v>4999</v>
      </c>
      <c r="AI685" s="97"/>
      <c r="AJ685" s="97"/>
      <c r="AK685" s="16" t="s">
        <v>5525</v>
      </c>
      <c r="AL685" s="407"/>
    </row>
    <row r="686" spans="1:38" s="35" customFormat="1" ht="25.5" customHeight="1">
      <c r="A686" s="535" t="s">
        <v>653</v>
      </c>
      <c r="B686" s="543" t="s">
        <v>4208</v>
      </c>
      <c r="C686" s="197" t="s">
        <v>3866</v>
      </c>
      <c r="D686" s="26" t="s">
        <v>6527</v>
      </c>
      <c r="E686" s="96">
        <v>300000</v>
      </c>
      <c r="F686" s="62">
        <v>60</v>
      </c>
      <c r="G686" s="28">
        <v>472043001089</v>
      </c>
      <c r="H686" s="442">
        <v>41661</v>
      </c>
      <c r="I686" s="441"/>
      <c r="J686" s="30">
        <v>4352115811</v>
      </c>
      <c r="K686" s="443">
        <v>43045</v>
      </c>
      <c r="L686" s="226">
        <v>2</v>
      </c>
      <c r="M686" s="227" t="s">
        <v>3923</v>
      </c>
      <c r="N686" s="405">
        <v>1296</v>
      </c>
      <c r="O686" s="62">
        <v>1</v>
      </c>
      <c r="P686" s="226"/>
      <c r="Q686" s="755" t="s">
        <v>7910</v>
      </c>
      <c r="R686" s="227" t="s">
        <v>3905</v>
      </c>
      <c r="S686" s="228"/>
      <c r="T686" s="442" t="s">
        <v>4194</v>
      </c>
      <c r="U686" s="445"/>
      <c r="V686" s="445"/>
      <c r="W686" s="34">
        <v>3290</v>
      </c>
      <c r="X686" s="34">
        <v>32</v>
      </c>
      <c r="Y686" s="208"/>
      <c r="Z686" s="208"/>
      <c r="AA686" s="96" t="s">
        <v>2460</v>
      </c>
      <c r="AB686" s="236">
        <v>3</v>
      </c>
      <c r="AC686" s="731">
        <v>1500000</v>
      </c>
      <c r="AD686" s="731">
        <v>0</v>
      </c>
      <c r="AE686" s="96">
        <v>0</v>
      </c>
      <c r="AF686" s="96">
        <v>0</v>
      </c>
      <c r="AG686" s="63"/>
      <c r="AH686" s="97" t="s">
        <v>4206</v>
      </c>
      <c r="AI686" s="97" t="s">
        <v>4207</v>
      </c>
      <c r="AJ686" s="673"/>
      <c r="AK686" s="16" t="s">
        <v>5524</v>
      </c>
      <c r="AL686" s="407"/>
    </row>
    <row r="687" spans="1:38" s="35" customFormat="1" ht="25.5" customHeight="1">
      <c r="A687" s="535" t="s">
        <v>653</v>
      </c>
      <c r="B687" s="37"/>
      <c r="C687" s="92" t="s">
        <v>6864</v>
      </c>
      <c r="D687" s="26" t="s">
        <v>7409</v>
      </c>
      <c r="E687" s="118">
        <v>3000000</v>
      </c>
      <c r="F687" s="62">
        <v>61</v>
      </c>
      <c r="G687" s="28">
        <v>472043001103</v>
      </c>
      <c r="H687" s="29">
        <v>41710</v>
      </c>
      <c r="I687" s="29"/>
      <c r="J687" s="30">
        <v>4379146811</v>
      </c>
      <c r="K687" s="39">
        <v>43371</v>
      </c>
      <c r="L687" s="40">
        <v>4</v>
      </c>
      <c r="M687" s="95" t="s">
        <v>4152</v>
      </c>
      <c r="N687" s="450">
        <v>13000</v>
      </c>
      <c r="O687" s="62">
        <v>1</v>
      </c>
      <c r="P687" s="40"/>
      <c r="Q687" s="15"/>
      <c r="R687" s="95" t="s">
        <v>4153</v>
      </c>
      <c r="S687" s="96"/>
      <c r="T687" s="29" t="s">
        <v>4769</v>
      </c>
      <c r="U687" s="33"/>
      <c r="V687" s="33"/>
      <c r="W687" s="34">
        <v>3290</v>
      </c>
      <c r="X687" s="34">
        <v>32</v>
      </c>
      <c r="Y687" s="208"/>
      <c r="Z687" s="208"/>
      <c r="AA687" s="95" t="s">
        <v>2460</v>
      </c>
      <c r="AB687" s="475">
        <v>3</v>
      </c>
      <c r="AC687" s="731">
        <v>6000000</v>
      </c>
      <c r="AD687" s="731">
        <v>3850000</v>
      </c>
      <c r="AE687" s="96">
        <v>0</v>
      </c>
      <c r="AF687" s="96">
        <v>0</v>
      </c>
      <c r="AG687" s="63"/>
      <c r="AH687" s="97"/>
      <c r="AI687" s="97"/>
      <c r="AJ687" s="97"/>
      <c r="AK687" s="16"/>
      <c r="AL687" s="407"/>
    </row>
    <row r="688" spans="1:38" s="35" customFormat="1" ht="25.5" customHeight="1">
      <c r="A688" s="535" t="s">
        <v>653</v>
      </c>
      <c r="B688" s="37"/>
      <c r="C688" s="92" t="s">
        <v>3864</v>
      </c>
      <c r="D688" s="26" t="s">
        <v>4158</v>
      </c>
      <c r="E688" s="118">
        <v>150000</v>
      </c>
      <c r="F688" s="62">
        <v>62</v>
      </c>
      <c r="G688" s="28">
        <v>472023001106</v>
      </c>
      <c r="H688" s="29">
        <v>41719</v>
      </c>
      <c r="I688" s="29"/>
      <c r="J688" s="30"/>
      <c r="K688" s="39">
        <v>42157</v>
      </c>
      <c r="L688" s="40"/>
      <c r="M688" s="95" t="s">
        <v>4157</v>
      </c>
      <c r="N688" s="450">
        <v>288</v>
      </c>
      <c r="O688" s="62">
        <v>4</v>
      </c>
      <c r="P688" s="40"/>
      <c r="Q688" s="755" t="s">
        <v>7910</v>
      </c>
      <c r="R688" s="95" t="s">
        <v>4159</v>
      </c>
      <c r="S688" s="96"/>
      <c r="T688" s="29"/>
      <c r="U688" s="33"/>
      <c r="V688" s="33"/>
      <c r="W688" s="34">
        <v>3290</v>
      </c>
      <c r="X688" s="34">
        <v>32</v>
      </c>
      <c r="Y688" s="208"/>
      <c r="Z688" s="208"/>
      <c r="AA688" s="95" t="s">
        <v>2460</v>
      </c>
      <c r="AB688" s="475">
        <v>3</v>
      </c>
      <c r="AC688" s="731">
        <v>482600</v>
      </c>
      <c r="AD688" s="731">
        <v>157840</v>
      </c>
      <c r="AE688" s="96">
        <v>0</v>
      </c>
      <c r="AF688" s="96">
        <v>0</v>
      </c>
      <c r="AG688" s="63"/>
      <c r="AH688" s="97"/>
      <c r="AI688" s="97"/>
      <c r="AJ688" s="97"/>
      <c r="AK688" s="16" t="s">
        <v>5527</v>
      </c>
      <c r="AL688" s="407"/>
    </row>
    <row r="689" spans="1:38" s="35" customFormat="1" ht="25.5" customHeight="1">
      <c r="A689" s="535" t="s">
        <v>653</v>
      </c>
      <c r="B689" s="37" t="s">
        <v>6097</v>
      </c>
      <c r="C689" s="92" t="s">
        <v>4166</v>
      </c>
      <c r="D689" s="26" t="s">
        <v>6098</v>
      </c>
      <c r="E689" s="27"/>
      <c r="F689" s="62">
        <v>63</v>
      </c>
      <c r="G689" s="28">
        <v>47212001109</v>
      </c>
      <c r="H689" s="29">
        <v>41732</v>
      </c>
      <c r="I689" s="29"/>
      <c r="J689" s="30"/>
      <c r="K689" s="39"/>
      <c r="L689" s="40"/>
      <c r="M689" s="95" t="s">
        <v>4164</v>
      </c>
      <c r="N689" s="450">
        <v>30510</v>
      </c>
      <c r="O689" s="62">
        <v>1</v>
      </c>
      <c r="P689" s="40"/>
      <c r="Q689" s="15"/>
      <c r="R689" s="95" t="s">
        <v>4165</v>
      </c>
      <c r="S689" s="96" t="s">
        <v>4937</v>
      </c>
      <c r="T689" s="29" t="s">
        <v>4601</v>
      </c>
      <c r="U689" s="33"/>
      <c r="V689" s="33"/>
      <c r="W689" s="34">
        <v>5210</v>
      </c>
      <c r="X689" s="34">
        <v>52</v>
      </c>
      <c r="Y689" s="208"/>
      <c r="Z689" s="208"/>
      <c r="AA689" s="95" t="s">
        <v>2460</v>
      </c>
      <c r="AB689" s="475">
        <v>3</v>
      </c>
      <c r="AC689" s="731">
        <v>12406000</v>
      </c>
      <c r="AD689" s="731">
        <v>12406000</v>
      </c>
      <c r="AE689" s="96">
        <v>2</v>
      </c>
      <c r="AF689" s="96">
        <v>1</v>
      </c>
      <c r="AG689" s="63"/>
      <c r="AH689" s="97" t="s">
        <v>4990</v>
      </c>
      <c r="AI689" s="97" t="s">
        <v>4989</v>
      </c>
      <c r="AJ689" s="97"/>
      <c r="AK689" s="16"/>
      <c r="AL689" s="407"/>
    </row>
    <row r="690" spans="1:38" s="35" customFormat="1" ht="25.5" customHeight="1">
      <c r="A690" s="535" t="s">
        <v>653</v>
      </c>
      <c r="B690" s="37">
        <v>3603190596</v>
      </c>
      <c r="C690" s="92" t="s">
        <v>3864</v>
      </c>
      <c r="D690" s="26" t="s">
        <v>5307</v>
      </c>
      <c r="E690" s="118">
        <v>280000</v>
      </c>
      <c r="F690" s="62">
        <v>64</v>
      </c>
      <c r="G690" s="28">
        <v>472043001122</v>
      </c>
      <c r="H690" s="29">
        <v>41793</v>
      </c>
      <c r="I690" s="29"/>
      <c r="J690" s="30">
        <v>1018137768</v>
      </c>
      <c r="K690" s="39">
        <v>42472</v>
      </c>
      <c r="L690" s="40">
        <v>3</v>
      </c>
      <c r="M690" s="95" t="s">
        <v>4246</v>
      </c>
      <c r="N690" s="450">
        <v>1944</v>
      </c>
      <c r="O690" s="62">
        <v>1</v>
      </c>
      <c r="P690" s="229">
        <v>1</v>
      </c>
      <c r="Q690" s="755" t="s">
        <v>7910</v>
      </c>
      <c r="R690" s="95" t="s">
        <v>4247</v>
      </c>
      <c r="S690" s="96"/>
      <c r="T690" s="29"/>
      <c r="U690" s="33"/>
      <c r="V690" s="33"/>
      <c r="W690" s="34">
        <v>2610</v>
      </c>
      <c r="X690" s="34">
        <v>26</v>
      </c>
      <c r="Y690" s="208"/>
      <c r="Z690" s="208"/>
      <c r="AA690" s="95" t="s">
        <v>2460</v>
      </c>
      <c r="AB690" s="475">
        <v>3</v>
      </c>
      <c r="AC690" s="731">
        <v>1850000</v>
      </c>
      <c r="AD690" s="731">
        <v>1850000</v>
      </c>
      <c r="AE690" s="96">
        <v>37</v>
      </c>
      <c r="AF690" s="96">
        <v>35</v>
      </c>
      <c r="AG690" s="63">
        <v>1</v>
      </c>
      <c r="AH690" s="97" t="s">
        <v>4777</v>
      </c>
      <c r="AI690" s="97"/>
      <c r="AJ690" s="97"/>
      <c r="AK690" s="16" t="s">
        <v>5526</v>
      </c>
      <c r="AL690" s="407"/>
    </row>
    <row r="691" spans="1:38" s="35" customFormat="1" ht="25.5" customHeight="1">
      <c r="A691" s="535" t="s">
        <v>653</v>
      </c>
      <c r="B691" s="37">
        <v>3603196044</v>
      </c>
      <c r="C691" s="92" t="s">
        <v>3864</v>
      </c>
      <c r="D691" s="26" t="s">
        <v>6768</v>
      </c>
      <c r="E691" s="118">
        <v>180000</v>
      </c>
      <c r="F691" s="62">
        <v>65</v>
      </c>
      <c r="G691" s="28">
        <v>472043001132</v>
      </c>
      <c r="H691" s="29">
        <v>41824</v>
      </c>
      <c r="I691" s="28">
        <v>472023001132</v>
      </c>
      <c r="J691" s="28">
        <v>9880540070</v>
      </c>
      <c r="K691" s="39">
        <v>42971</v>
      </c>
      <c r="L691" s="40">
        <v>3</v>
      </c>
      <c r="M691" s="95" t="s">
        <v>4257</v>
      </c>
      <c r="N691" s="450"/>
      <c r="O691" s="62">
        <v>1</v>
      </c>
      <c r="P691" s="40"/>
      <c r="Q691" s="755" t="s">
        <v>7910</v>
      </c>
      <c r="R691" s="95" t="s">
        <v>4258</v>
      </c>
      <c r="S691" s="96"/>
      <c r="T691" s="29"/>
      <c r="U691" s="33">
        <v>1</v>
      </c>
      <c r="V691" s="33">
        <v>3</v>
      </c>
      <c r="W691" s="34">
        <v>2610</v>
      </c>
      <c r="X691" s="34">
        <v>26</v>
      </c>
      <c r="Y691" s="208" t="s">
        <v>4722</v>
      </c>
      <c r="Z691" s="208"/>
      <c r="AA691" s="95" t="s">
        <v>2460</v>
      </c>
      <c r="AB691" s="475">
        <v>3</v>
      </c>
      <c r="AC691" s="731">
        <v>360000</v>
      </c>
      <c r="AD691" s="731">
        <v>360000</v>
      </c>
      <c r="AE691" s="96">
        <v>4</v>
      </c>
      <c r="AF691" s="96">
        <v>3</v>
      </c>
      <c r="AG691" s="63"/>
      <c r="AH691" s="97" t="s">
        <v>5801</v>
      </c>
      <c r="AI691" s="438" t="s">
        <v>5802</v>
      </c>
      <c r="AJ691" s="97"/>
      <c r="AK691" s="16" t="s">
        <v>5528</v>
      </c>
      <c r="AL691" s="407"/>
    </row>
    <row r="692" spans="1:38" s="35" customFormat="1" ht="25.5" customHeight="1">
      <c r="A692" s="535" t="s">
        <v>653</v>
      </c>
      <c r="B692" s="37">
        <v>3603213003</v>
      </c>
      <c r="C692" s="92" t="s">
        <v>3864</v>
      </c>
      <c r="D692" s="26" t="s">
        <v>8722</v>
      </c>
      <c r="E692" s="118">
        <v>10000000</v>
      </c>
      <c r="F692" s="62">
        <v>66</v>
      </c>
      <c r="G692" s="28">
        <v>472043001150</v>
      </c>
      <c r="H692" s="29">
        <v>41877</v>
      </c>
      <c r="I692" s="29"/>
      <c r="J692" s="30">
        <v>3251403771</v>
      </c>
      <c r="K692" s="39">
        <v>43640</v>
      </c>
      <c r="L692" s="40">
        <v>6</v>
      </c>
      <c r="M692" s="95" t="s">
        <v>4320</v>
      </c>
      <c r="N692" s="450">
        <v>36000</v>
      </c>
      <c r="O692" s="62">
        <v>1</v>
      </c>
      <c r="P692" s="40"/>
      <c r="Q692" s="15"/>
      <c r="R692" s="95" t="s">
        <v>4321</v>
      </c>
      <c r="S692" s="96" t="s">
        <v>6116</v>
      </c>
      <c r="T692" s="29">
        <v>42814</v>
      </c>
      <c r="U692" s="33"/>
      <c r="V692" s="33"/>
      <c r="W692" s="34">
        <v>3290</v>
      </c>
      <c r="X692" s="34">
        <v>32</v>
      </c>
      <c r="Y692" s="208"/>
      <c r="Z692" s="208"/>
      <c r="AA692" s="95" t="s">
        <v>901</v>
      </c>
      <c r="AB692" s="475">
        <v>41</v>
      </c>
      <c r="AC692" s="731">
        <v>15000000</v>
      </c>
      <c r="AD692" s="731">
        <v>10531720</v>
      </c>
      <c r="AE692" s="96">
        <v>618</v>
      </c>
      <c r="AF692" s="96">
        <v>593</v>
      </c>
      <c r="AG692" s="63"/>
      <c r="AH692" s="97" t="s">
        <v>6823</v>
      </c>
      <c r="AI692" s="97" t="s">
        <v>6824</v>
      </c>
      <c r="AJ692" s="438" t="s">
        <v>6107</v>
      </c>
      <c r="AK692" s="16"/>
      <c r="AL692" s="407"/>
    </row>
    <row r="693" spans="1:38" s="35" customFormat="1" ht="25.5" customHeight="1">
      <c r="A693" s="535" t="s">
        <v>653</v>
      </c>
      <c r="B693" s="37">
        <v>3603211302</v>
      </c>
      <c r="C693" s="92" t="s">
        <v>3864</v>
      </c>
      <c r="D693" s="26" t="s">
        <v>4348</v>
      </c>
      <c r="E693" s="118">
        <v>6000000</v>
      </c>
      <c r="F693" s="62">
        <v>67</v>
      </c>
      <c r="G693" s="30">
        <v>472043001154</v>
      </c>
      <c r="H693" s="29">
        <v>41890</v>
      </c>
      <c r="I693" s="29"/>
      <c r="J693" s="30">
        <v>5415630101</v>
      </c>
      <c r="K693" s="39">
        <v>43635</v>
      </c>
      <c r="L693" s="40">
        <v>3</v>
      </c>
      <c r="M693" s="92" t="s">
        <v>4347</v>
      </c>
      <c r="N693" s="450">
        <v>22600</v>
      </c>
      <c r="O693" s="62">
        <v>1</v>
      </c>
      <c r="P693" s="40"/>
      <c r="Q693" s="15"/>
      <c r="R693" s="95" t="s">
        <v>4349</v>
      </c>
      <c r="S693" s="96"/>
      <c r="T693" s="29"/>
      <c r="U693" s="33"/>
      <c r="V693" s="33"/>
      <c r="W693" s="34">
        <v>1322</v>
      </c>
      <c r="X693" s="34">
        <v>13</v>
      </c>
      <c r="Y693" s="208"/>
      <c r="Z693" s="208"/>
      <c r="AA693" s="95" t="s">
        <v>5371</v>
      </c>
      <c r="AB693" s="475">
        <v>49</v>
      </c>
      <c r="AC693" s="731">
        <v>10000000</v>
      </c>
      <c r="AD693" s="731">
        <v>10000000</v>
      </c>
      <c r="AE693" s="96">
        <v>222</v>
      </c>
      <c r="AF693" s="96">
        <v>220</v>
      </c>
      <c r="AG693" s="63"/>
      <c r="AH693" s="97" t="s">
        <v>4888</v>
      </c>
      <c r="AI693" s="97"/>
      <c r="AJ693" s="97"/>
      <c r="AK693" s="16"/>
      <c r="AL693" s="407"/>
    </row>
    <row r="694" spans="1:38" s="404" customFormat="1" ht="25.5" customHeight="1">
      <c r="A694" s="535" t="s">
        <v>653</v>
      </c>
      <c r="B694" s="37">
        <v>3603262547</v>
      </c>
      <c r="C694" s="92" t="s">
        <v>6864</v>
      </c>
      <c r="D694" s="26" t="s">
        <v>4715</v>
      </c>
      <c r="E694" s="96">
        <v>140000</v>
      </c>
      <c r="F694" s="62">
        <v>68</v>
      </c>
      <c r="G694" s="30">
        <v>472043001189</v>
      </c>
      <c r="H694" s="29">
        <v>42016</v>
      </c>
      <c r="I694" s="29"/>
      <c r="J694" s="30">
        <v>6555096626</v>
      </c>
      <c r="K694" s="39">
        <v>43353</v>
      </c>
      <c r="L694" s="40">
        <v>2</v>
      </c>
      <c r="M694" s="92" t="s">
        <v>4689</v>
      </c>
      <c r="N694" s="405">
        <v>1152</v>
      </c>
      <c r="O694" s="62">
        <v>1</v>
      </c>
      <c r="P694" s="40"/>
      <c r="Q694" s="755" t="s">
        <v>7910</v>
      </c>
      <c r="R694" s="95">
        <v>44</v>
      </c>
      <c r="S694" s="96" t="s">
        <v>4456</v>
      </c>
      <c r="T694" s="29"/>
      <c r="U694" s="508">
        <v>1</v>
      </c>
      <c r="V694" s="508">
        <v>3</v>
      </c>
      <c r="W694" s="711" t="s">
        <v>4458</v>
      </c>
      <c r="X694" s="531">
        <v>22</v>
      </c>
      <c r="Y694" s="208" t="s">
        <v>4459</v>
      </c>
      <c r="Z694" s="208" t="s">
        <v>4460</v>
      </c>
      <c r="AA694" s="95" t="s">
        <v>2460</v>
      </c>
      <c r="AB694" s="239">
        <v>3</v>
      </c>
      <c r="AC694" s="731">
        <v>900000</v>
      </c>
      <c r="AD694" s="731">
        <v>900000</v>
      </c>
      <c r="AE694" s="96"/>
      <c r="AF694" s="96"/>
      <c r="AG694" s="63"/>
      <c r="AH694" s="97" t="s">
        <v>5000</v>
      </c>
      <c r="AI694" s="97"/>
      <c r="AJ694" s="97"/>
      <c r="AK694" s="675" t="s">
        <v>5529</v>
      </c>
      <c r="AL694" s="676"/>
    </row>
    <row r="695" spans="1:38" s="404" customFormat="1" ht="25.5" customHeight="1">
      <c r="A695" s="535" t="s">
        <v>653</v>
      </c>
      <c r="B695" s="37">
        <v>3603269486</v>
      </c>
      <c r="C695" s="92" t="s">
        <v>3864</v>
      </c>
      <c r="D695" s="26" t="s">
        <v>8510</v>
      </c>
      <c r="E695" s="96">
        <v>600000</v>
      </c>
      <c r="F695" s="62">
        <v>69</v>
      </c>
      <c r="G695" s="30">
        <v>472043001201</v>
      </c>
      <c r="H695" s="29">
        <v>42067</v>
      </c>
      <c r="I695" s="29"/>
      <c r="J695" s="30">
        <v>7655042122</v>
      </c>
      <c r="K695" s="39">
        <v>43573</v>
      </c>
      <c r="L695" s="40">
        <v>2</v>
      </c>
      <c r="M695" s="92" t="s">
        <v>5488</v>
      </c>
      <c r="N695" s="405">
        <v>3240</v>
      </c>
      <c r="O695" s="62">
        <v>1</v>
      </c>
      <c r="P695" s="229">
        <v>1</v>
      </c>
      <c r="Q695" s="755" t="s">
        <v>7910</v>
      </c>
      <c r="R695" s="95">
        <v>44</v>
      </c>
      <c r="S695" s="96" t="s">
        <v>4601</v>
      </c>
      <c r="T695" s="29" t="s">
        <v>4935</v>
      </c>
      <c r="U695" s="508"/>
      <c r="V695" s="508"/>
      <c r="W695" s="711" t="s">
        <v>4602</v>
      </c>
      <c r="X695" s="531">
        <v>28</v>
      </c>
      <c r="Y695" s="208" t="s">
        <v>4603</v>
      </c>
      <c r="Z695" s="208" t="s">
        <v>4604</v>
      </c>
      <c r="AA695" s="95" t="s">
        <v>2460</v>
      </c>
      <c r="AB695" s="239">
        <v>3</v>
      </c>
      <c r="AC695" s="731">
        <v>4000000</v>
      </c>
      <c r="AD695" s="731">
        <v>4000000</v>
      </c>
      <c r="AE695" s="96">
        <v>29</v>
      </c>
      <c r="AF695" s="96">
        <v>27</v>
      </c>
      <c r="AG695" s="63"/>
      <c r="AH695" s="97" t="s">
        <v>5242</v>
      </c>
      <c r="AI695" s="97"/>
      <c r="AJ695" s="97"/>
      <c r="AK695" s="675" t="s">
        <v>5530</v>
      </c>
      <c r="AL695" s="676"/>
    </row>
    <row r="696" spans="1:38" s="404" customFormat="1" ht="25.5" customHeight="1">
      <c r="A696" s="535" t="s">
        <v>653</v>
      </c>
      <c r="B696" s="37">
        <v>3603277014</v>
      </c>
      <c r="C696" s="92" t="s">
        <v>3864</v>
      </c>
      <c r="D696" s="26" t="s">
        <v>4624</v>
      </c>
      <c r="E696" s="96">
        <v>500000</v>
      </c>
      <c r="F696" s="62">
        <v>70</v>
      </c>
      <c r="G696" s="30">
        <v>472043001210</v>
      </c>
      <c r="H696" s="29">
        <v>42086</v>
      </c>
      <c r="I696" s="29"/>
      <c r="J696" s="30">
        <v>9844258472</v>
      </c>
      <c r="K696" s="39">
        <v>42650</v>
      </c>
      <c r="L696" s="40">
        <v>1</v>
      </c>
      <c r="M696" s="92" t="s">
        <v>5424</v>
      </c>
      <c r="N696" s="405">
        <v>36</v>
      </c>
      <c r="O696" s="62">
        <v>1</v>
      </c>
      <c r="P696" s="40"/>
      <c r="Q696" s="15" t="s">
        <v>8102</v>
      </c>
      <c r="R696" s="95">
        <v>39</v>
      </c>
      <c r="S696" s="96" t="s">
        <v>4615</v>
      </c>
      <c r="T696" s="29" t="s">
        <v>5543</v>
      </c>
      <c r="U696" s="508">
        <v>1</v>
      </c>
      <c r="V696" s="508">
        <v>3</v>
      </c>
      <c r="W696" s="711" t="s">
        <v>4625</v>
      </c>
      <c r="X696" s="531">
        <v>46</v>
      </c>
      <c r="Y696" s="208" t="s">
        <v>4626</v>
      </c>
      <c r="Z696" s="208" t="s">
        <v>4627</v>
      </c>
      <c r="AA696" s="95" t="s">
        <v>2459</v>
      </c>
      <c r="AB696" s="239">
        <v>5</v>
      </c>
      <c r="AC696" s="731">
        <v>500000</v>
      </c>
      <c r="AD696" s="731">
        <v>150000</v>
      </c>
      <c r="AE696" s="96"/>
      <c r="AF696" s="96"/>
      <c r="AG696" s="63"/>
      <c r="AH696" s="97" t="s">
        <v>8526</v>
      </c>
      <c r="AI696" s="97" t="s">
        <v>5542</v>
      </c>
      <c r="AJ696" s="97"/>
      <c r="AK696" s="675" t="s">
        <v>8527</v>
      </c>
      <c r="AL696" s="676"/>
    </row>
    <row r="697" spans="1:38" s="35" customFormat="1" ht="25.5" customHeight="1">
      <c r="A697" s="535" t="s">
        <v>653</v>
      </c>
      <c r="B697" s="543">
        <v>3603280627</v>
      </c>
      <c r="C697" s="92" t="s">
        <v>6864</v>
      </c>
      <c r="D697" s="26" t="s">
        <v>6996</v>
      </c>
      <c r="E697" s="96">
        <v>283800</v>
      </c>
      <c r="F697" s="62">
        <v>71</v>
      </c>
      <c r="G697" s="28">
        <v>472043001217</v>
      </c>
      <c r="H697" s="442">
        <v>42109</v>
      </c>
      <c r="I697" s="441"/>
      <c r="J697" s="441">
        <v>8702600704</v>
      </c>
      <c r="K697" s="443">
        <v>43641</v>
      </c>
      <c r="L697" s="226">
        <v>3</v>
      </c>
      <c r="M697" s="227" t="s">
        <v>6528</v>
      </c>
      <c r="N697" s="405">
        <v>648</v>
      </c>
      <c r="O697" s="62">
        <v>1</v>
      </c>
      <c r="P697" s="231">
        <v>1</v>
      </c>
      <c r="Q697" s="755" t="s">
        <v>7910</v>
      </c>
      <c r="R697" s="227">
        <v>50</v>
      </c>
      <c r="S697" s="228" t="s">
        <v>5114</v>
      </c>
      <c r="T697" s="442"/>
      <c r="U697" s="445"/>
      <c r="V697" s="445"/>
      <c r="W697" s="34">
        <v>2930</v>
      </c>
      <c r="X697" s="34">
        <v>29</v>
      </c>
      <c r="Y697" s="208" t="s">
        <v>4655</v>
      </c>
      <c r="Z697" s="208" t="s">
        <v>4656</v>
      </c>
      <c r="AA697" s="96" t="s">
        <v>2460</v>
      </c>
      <c r="AB697" s="236">
        <v>3</v>
      </c>
      <c r="AC697" s="731">
        <v>783800</v>
      </c>
      <c r="AD697" s="731">
        <v>0</v>
      </c>
      <c r="AE697" s="96">
        <v>13</v>
      </c>
      <c r="AF697" s="96">
        <v>11</v>
      </c>
      <c r="AG697" s="63"/>
      <c r="AH697" s="97"/>
      <c r="AI697" s="97"/>
      <c r="AJ697" s="673"/>
      <c r="AK697" s="675" t="s">
        <v>5531</v>
      </c>
      <c r="AL697" s="676"/>
    </row>
    <row r="698" spans="1:38" s="404" customFormat="1" ht="25.5" customHeight="1">
      <c r="A698" s="535" t="s">
        <v>653</v>
      </c>
      <c r="B698" s="37">
        <v>3603292051</v>
      </c>
      <c r="C698" s="92" t="s">
        <v>6864</v>
      </c>
      <c r="D698" s="440" t="s">
        <v>6994</v>
      </c>
      <c r="E698" s="96">
        <v>250000</v>
      </c>
      <c r="F698" s="62">
        <v>72</v>
      </c>
      <c r="G698" s="30">
        <v>472043001241</v>
      </c>
      <c r="H698" s="29">
        <v>42165</v>
      </c>
      <c r="I698" s="29"/>
      <c r="J698" s="30">
        <v>4307775233</v>
      </c>
      <c r="K698" s="39">
        <v>43565</v>
      </c>
      <c r="L698" s="40">
        <v>4</v>
      </c>
      <c r="M698" s="92" t="s">
        <v>4731</v>
      </c>
      <c r="N698" s="405">
        <v>1296</v>
      </c>
      <c r="O698" s="62">
        <v>1</v>
      </c>
      <c r="P698" s="229">
        <v>1</v>
      </c>
      <c r="Q698" s="755" t="s">
        <v>7910</v>
      </c>
      <c r="R698" s="95">
        <v>44</v>
      </c>
      <c r="S698" s="96" t="s">
        <v>4654</v>
      </c>
      <c r="T698" s="29">
        <v>42461</v>
      </c>
      <c r="U698" s="508"/>
      <c r="V698" s="508"/>
      <c r="W698" s="711" t="s">
        <v>4732</v>
      </c>
      <c r="X698" s="531">
        <v>28</v>
      </c>
      <c r="Y698" s="208" t="s">
        <v>4733</v>
      </c>
      <c r="Z698" s="208" t="s">
        <v>4734</v>
      </c>
      <c r="AA698" s="95" t="s">
        <v>2460</v>
      </c>
      <c r="AB698" s="239">
        <v>3</v>
      </c>
      <c r="AC698" s="731">
        <v>1200000</v>
      </c>
      <c r="AD698" s="731">
        <v>1100000</v>
      </c>
      <c r="AE698" s="96">
        <v>15</v>
      </c>
      <c r="AF698" s="96">
        <v>14</v>
      </c>
      <c r="AG698" s="63"/>
      <c r="AH698" s="97" t="s">
        <v>5287</v>
      </c>
      <c r="AI698" s="97" t="s">
        <v>5288</v>
      </c>
      <c r="AJ698" s="438" t="s">
        <v>5483</v>
      </c>
      <c r="AK698" s="675" t="s">
        <v>5532</v>
      </c>
      <c r="AL698" s="676"/>
    </row>
    <row r="699" spans="1:38" s="404" customFormat="1" ht="25.5" customHeight="1">
      <c r="A699" s="535" t="s">
        <v>653</v>
      </c>
      <c r="B699" s="37"/>
      <c r="C699" s="92" t="s">
        <v>3864</v>
      </c>
      <c r="D699" s="26" t="s">
        <v>6529</v>
      </c>
      <c r="E699" s="96">
        <v>167000</v>
      </c>
      <c r="F699" s="62">
        <v>73</v>
      </c>
      <c r="G699" s="30">
        <v>472043001250</v>
      </c>
      <c r="H699" s="29">
        <v>42185</v>
      </c>
      <c r="I699" s="29"/>
      <c r="J699" s="30">
        <v>4335763848</v>
      </c>
      <c r="K699" s="39">
        <v>43635</v>
      </c>
      <c r="L699" s="40">
        <v>2</v>
      </c>
      <c r="M699" s="92" t="s">
        <v>4750</v>
      </c>
      <c r="N699" s="405">
        <v>1296</v>
      </c>
      <c r="O699" s="62">
        <v>1</v>
      </c>
      <c r="P699" s="40"/>
      <c r="Q699" s="755" t="s">
        <v>7910</v>
      </c>
      <c r="R699" s="95">
        <v>44</v>
      </c>
      <c r="S699" s="96" t="s">
        <v>4484</v>
      </c>
      <c r="T699" s="29">
        <v>42257</v>
      </c>
      <c r="U699" s="508"/>
      <c r="V699" s="508"/>
      <c r="W699" s="711" t="s">
        <v>4751</v>
      </c>
      <c r="X699" s="531">
        <v>25</v>
      </c>
      <c r="Y699" s="208" t="s">
        <v>4752</v>
      </c>
      <c r="Z699" s="208" t="s">
        <v>4753</v>
      </c>
      <c r="AA699" s="95" t="s">
        <v>2460</v>
      </c>
      <c r="AB699" s="239">
        <v>3</v>
      </c>
      <c r="AC699" s="731">
        <v>542224</v>
      </c>
      <c r="AD699" s="731">
        <v>490000</v>
      </c>
      <c r="AE699" s="96"/>
      <c r="AF699" s="96"/>
      <c r="AG699" s="63"/>
      <c r="AH699" s="97" t="s">
        <v>6173</v>
      </c>
      <c r="AI699" s="97" t="s">
        <v>5289</v>
      </c>
      <c r="AJ699" s="97"/>
      <c r="AK699" s="675" t="s">
        <v>5532</v>
      </c>
      <c r="AL699" s="676"/>
    </row>
    <row r="700" spans="1:38" s="404" customFormat="1" ht="25.5" customHeight="1">
      <c r="A700" s="535" t="s">
        <v>653</v>
      </c>
      <c r="B700" s="37">
        <v>3603294411</v>
      </c>
      <c r="C700" s="92" t="s">
        <v>6864</v>
      </c>
      <c r="D700" s="26" t="s">
        <v>6999</v>
      </c>
      <c r="E700" s="96"/>
      <c r="F700" s="62">
        <v>74</v>
      </c>
      <c r="G700" s="30">
        <v>472033001253</v>
      </c>
      <c r="H700" s="29">
        <v>42185</v>
      </c>
      <c r="I700" s="29"/>
      <c r="J700" s="30">
        <v>5413088894</v>
      </c>
      <c r="K700" s="39">
        <v>43098</v>
      </c>
      <c r="L700" s="40">
        <v>2</v>
      </c>
      <c r="M700" s="92" t="s">
        <v>6972</v>
      </c>
      <c r="N700" s="405">
        <v>183475</v>
      </c>
      <c r="O700" s="62">
        <v>1</v>
      </c>
      <c r="P700" s="40"/>
      <c r="Q700" s="15"/>
      <c r="R700" s="95">
        <v>50</v>
      </c>
      <c r="S700" s="96" t="s">
        <v>4754</v>
      </c>
      <c r="T700" s="29" t="s">
        <v>6971</v>
      </c>
      <c r="U700" s="508"/>
      <c r="V700" s="508"/>
      <c r="W700" s="711" t="s">
        <v>4755</v>
      </c>
      <c r="X700" s="531">
        <v>68</v>
      </c>
      <c r="Y700" s="208" t="s">
        <v>6998</v>
      </c>
      <c r="Z700" s="208" t="s">
        <v>4756</v>
      </c>
      <c r="AA700" s="95" t="s">
        <v>4239</v>
      </c>
      <c r="AB700" s="239">
        <v>3</v>
      </c>
      <c r="AC700" s="731">
        <v>33576000</v>
      </c>
      <c r="AD700" s="731">
        <v>17680000</v>
      </c>
      <c r="AE700" s="96">
        <v>7</v>
      </c>
      <c r="AF700" s="96">
        <v>7</v>
      </c>
      <c r="AG700" s="63"/>
      <c r="AH700" s="97" t="s">
        <v>5243</v>
      </c>
      <c r="AI700" s="97" t="s">
        <v>5244</v>
      </c>
      <c r="AJ700" s="438" t="s">
        <v>5245</v>
      </c>
      <c r="AK700" s="16"/>
      <c r="AL700" s="407"/>
    </row>
    <row r="701" spans="1:38" s="404" customFormat="1" ht="25.5" customHeight="1">
      <c r="A701" s="535" t="s">
        <v>653</v>
      </c>
      <c r="B701" s="37">
        <v>3603296793</v>
      </c>
      <c r="C701" s="92" t="s">
        <v>3864</v>
      </c>
      <c r="D701" s="26" t="s">
        <v>4816</v>
      </c>
      <c r="E701" s="96">
        <v>5500000</v>
      </c>
      <c r="F701" s="62">
        <v>75</v>
      </c>
      <c r="G701" s="30">
        <v>472043001255</v>
      </c>
      <c r="H701" s="29">
        <v>42185</v>
      </c>
      <c r="I701" s="29"/>
      <c r="J701" s="30">
        <v>1045856612</v>
      </c>
      <c r="K701" s="39">
        <v>43489</v>
      </c>
      <c r="L701" s="40">
        <v>3</v>
      </c>
      <c r="M701" s="92" t="s">
        <v>4815</v>
      </c>
      <c r="N701" s="405">
        <v>50000</v>
      </c>
      <c r="O701" s="62">
        <v>1</v>
      </c>
      <c r="P701" s="229">
        <v>1</v>
      </c>
      <c r="Q701" s="17"/>
      <c r="R701" s="95">
        <v>43</v>
      </c>
      <c r="S701" s="96" t="s">
        <v>4817</v>
      </c>
      <c r="T701" s="29" t="s">
        <v>4946</v>
      </c>
      <c r="U701" s="508"/>
      <c r="V701" s="508"/>
      <c r="W701" s="711" t="s">
        <v>4818</v>
      </c>
      <c r="X701" s="531">
        <v>27</v>
      </c>
      <c r="Y701" s="208" t="s">
        <v>4819</v>
      </c>
      <c r="Z701" s="208" t="s">
        <v>4820</v>
      </c>
      <c r="AA701" s="95" t="s">
        <v>4171</v>
      </c>
      <c r="AB701" s="239">
        <v>16</v>
      </c>
      <c r="AC701" s="731">
        <v>20000000</v>
      </c>
      <c r="AD701" s="731">
        <v>8200000</v>
      </c>
      <c r="AE701" s="96">
        <v>203</v>
      </c>
      <c r="AF701" s="96">
        <v>200</v>
      </c>
      <c r="AG701" s="63"/>
      <c r="AH701" s="97" t="s">
        <v>5476</v>
      </c>
      <c r="AI701" s="97" t="s">
        <v>5477</v>
      </c>
      <c r="AJ701" s="438" t="s">
        <v>5923</v>
      </c>
      <c r="AK701" s="16"/>
      <c r="AL701" s="407"/>
    </row>
    <row r="702" spans="1:38" s="404" customFormat="1" ht="25.5" customHeight="1">
      <c r="A702" s="535" t="s">
        <v>653</v>
      </c>
      <c r="B702" s="37" t="s">
        <v>3337</v>
      </c>
      <c r="C702" s="92" t="s">
        <v>3864</v>
      </c>
      <c r="D702" s="440" t="s">
        <v>5037</v>
      </c>
      <c r="E702" s="96">
        <v>6000000</v>
      </c>
      <c r="F702" s="62">
        <v>76</v>
      </c>
      <c r="G702" s="30">
        <v>472023000703</v>
      </c>
      <c r="H702" s="29">
        <v>39757</v>
      </c>
      <c r="I702" s="442"/>
      <c r="J702" s="441">
        <v>9861265513</v>
      </c>
      <c r="K702" s="39">
        <v>42283</v>
      </c>
      <c r="L702" s="40"/>
      <c r="M702" s="450" t="s">
        <v>3745</v>
      </c>
      <c r="N702" s="405">
        <v>11040</v>
      </c>
      <c r="O702" s="62">
        <v>4</v>
      </c>
      <c r="P702" s="454"/>
      <c r="Q702" s="43"/>
      <c r="R702" s="227"/>
      <c r="S702" s="228"/>
      <c r="T702" s="29"/>
      <c r="U702" s="445"/>
      <c r="V702" s="445">
        <v>3</v>
      </c>
      <c r="W702" s="34">
        <v>2610</v>
      </c>
      <c r="X702" s="34">
        <v>26</v>
      </c>
      <c r="Y702" s="208"/>
      <c r="Z702" s="208"/>
      <c r="AA702" s="96" t="s">
        <v>1063</v>
      </c>
      <c r="AB702" s="236">
        <v>6</v>
      </c>
      <c r="AC702" s="731">
        <v>6000000</v>
      </c>
      <c r="AD702" s="731">
        <v>6000000</v>
      </c>
      <c r="AE702" s="96"/>
      <c r="AF702" s="96"/>
      <c r="AG702" s="63"/>
      <c r="AH702" s="97" t="s">
        <v>1007</v>
      </c>
      <c r="AI702" s="97" t="s">
        <v>1008</v>
      </c>
      <c r="AJ702" s="97"/>
      <c r="AK702" s="201" t="s">
        <v>5038</v>
      </c>
      <c r="AL702" s="554"/>
    </row>
    <row r="703" spans="1:38" s="404" customFormat="1" ht="25.5" customHeight="1">
      <c r="A703" s="535" t="s">
        <v>653</v>
      </c>
      <c r="B703" s="37">
        <v>3603321672</v>
      </c>
      <c r="C703" s="92" t="s">
        <v>6864</v>
      </c>
      <c r="D703" s="440" t="s">
        <v>5066</v>
      </c>
      <c r="E703" s="96">
        <v>8000000</v>
      </c>
      <c r="F703" s="62">
        <v>77</v>
      </c>
      <c r="G703" s="30">
        <v>9887348281</v>
      </c>
      <c r="H703" s="29" t="s">
        <v>5067</v>
      </c>
      <c r="I703" s="442"/>
      <c r="J703" s="30"/>
      <c r="K703" s="39">
        <v>43062</v>
      </c>
      <c r="L703" s="40">
        <v>2</v>
      </c>
      <c r="M703" s="450" t="s">
        <v>5068</v>
      </c>
      <c r="N703" s="405">
        <v>67000</v>
      </c>
      <c r="O703" s="62">
        <v>1</v>
      </c>
      <c r="P703" s="454"/>
      <c r="Q703" s="43"/>
      <c r="R703" s="227">
        <v>43</v>
      </c>
      <c r="S703" s="228" t="s">
        <v>6991</v>
      </c>
      <c r="T703" s="29" t="s">
        <v>6896</v>
      </c>
      <c r="U703" s="445"/>
      <c r="V703" s="445"/>
      <c r="W703" s="34">
        <v>2720</v>
      </c>
      <c r="X703" s="34">
        <v>27</v>
      </c>
      <c r="Y703" s="208" t="s">
        <v>5070</v>
      </c>
      <c r="Z703" s="208" t="s">
        <v>5071</v>
      </c>
      <c r="AA703" s="96" t="s">
        <v>2759</v>
      </c>
      <c r="AB703" s="236">
        <v>16</v>
      </c>
      <c r="AC703" s="731">
        <v>22000000</v>
      </c>
      <c r="AD703" s="731">
        <v>22000000</v>
      </c>
      <c r="AE703" s="96">
        <v>363</v>
      </c>
      <c r="AF703" s="96">
        <v>345</v>
      </c>
      <c r="AG703" s="63">
        <v>1</v>
      </c>
      <c r="AH703" s="97" t="s">
        <v>7502</v>
      </c>
      <c r="AI703" s="97"/>
      <c r="AJ703" s="719" t="s">
        <v>7058</v>
      </c>
      <c r="AK703" s="201"/>
      <c r="AL703" s="554"/>
    </row>
    <row r="704" spans="1:38" s="404" customFormat="1" ht="25.5" customHeight="1">
      <c r="A704" s="535" t="s">
        <v>653</v>
      </c>
      <c r="B704" s="37" t="s">
        <v>5311</v>
      </c>
      <c r="C704" s="92" t="s">
        <v>6864</v>
      </c>
      <c r="D704" s="440" t="s">
        <v>6982</v>
      </c>
      <c r="E704" s="96">
        <v>12200000</v>
      </c>
      <c r="F704" s="62">
        <v>78</v>
      </c>
      <c r="G704" s="30">
        <v>5412701345</v>
      </c>
      <c r="H704" s="29">
        <v>42360</v>
      </c>
      <c r="I704" s="442"/>
      <c r="J704" s="30"/>
      <c r="K704" s="39">
        <v>43052</v>
      </c>
      <c r="L704" s="40">
        <v>4</v>
      </c>
      <c r="M704" s="450" t="s">
        <v>5100</v>
      </c>
      <c r="N704" s="405">
        <v>44000</v>
      </c>
      <c r="O704" s="62">
        <v>1</v>
      </c>
      <c r="P704" s="454"/>
      <c r="Q704" s="43"/>
      <c r="R704" s="227">
        <v>43</v>
      </c>
      <c r="S704" s="228" t="s">
        <v>4487</v>
      </c>
      <c r="T704" s="29" t="s">
        <v>6177</v>
      </c>
      <c r="U704" s="445"/>
      <c r="V704" s="445"/>
      <c r="W704" s="34">
        <v>5210</v>
      </c>
      <c r="X704" s="34">
        <v>52</v>
      </c>
      <c r="Y704" s="208" t="s">
        <v>5101</v>
      </c>
      <c r="Z704" s="208" t="s">
        <v>5102</v>
      </c>
      <c r="AA704" s="96" t="s">
        <v>2460</v>
      </c>
      <c r="AB704" s="236">
        <v>3</v>
      </c>
      <c r="AC704" s="731">
        <v>20000000</v>
      </c>
      <c r="AD704" s="731">
        <v>12042149.122807018</v>
      </c>
      <c r="AE704" s="96">
        <v>43</v>
      </c>
      <c r="AF704" s="96">
        <v>43</v>
      </c>
      <c r="AG704" s="63">
        <v>1</v>
      </c>
      <c r="AH704" s="97" t="s">
        <v>6713</v>
      </c>
      <c r="AI704" s="97" t="s">
        <v>6420</v>
      </c>
      <c r="AJ704" s="97"/>
      <c r="AK704" s="201" t="s">
        <v>6421</v>
      </c>
      <c r="AL704" s="554"/>
    </row>
    <row r="705" spans="1:38" s="404" customFormat="1" ht="25.5" customHeight="1">
      <c r="A705" s="535" t="s">
        <v>653</v>
      </c>
      <c r="B705" s="37">
        <v>3603357213</v>
      </c>
      <c r="C705" s="92" t="s">
        <v>6864</v>
      </c>
      <c r="D705" s="540" t="s">
        <v>5153</v>
      </c>
      <c r="E705" s="96">
        <v>2000000</v>
      </c>
      <c r="F705" s="62">
        <v>79</v>
      </c>
      <c r="G705" s="30">
        <v>6555551352</v>
      </c>
      <c r="H705" s="29">
        <v>42396</v>
      </c>
      <c r="I705" s="442"/>
      <c r="J705" s="30"/>
      <c r="K705" s="39">
        <v>43200</v>
      </c>
      <c r="L705" s="40">
        <v>2</v>
      </c>
      <c r="M705" s="450" t="s">
        <v>5154</v>
      </c>
      <c r="N705" s="405">
        <v>65000</v>
      </c>
      <c r="O705" s="62">
        <v>1</v>
      </c>
      <c r="P705" s="454">
        <v>2</v>
      </c>
      <c r="Q705" s="43"/>
      <c r="R705" s="227">
        <v>43</v>
      </c>
      <c r="S705" s="228" t="s">
        <v>8106</v>
      </c>
      <c r="T705" s="29">
        <v>43549</v>
      </c>
      <c r="U705" s="445"/>
      <c r="V705" s="445"/>
      <c r="W705" s="34">
        <v>2220</v>
      </c>
      <c r="X705" s="34">
        <v>22</v>
      </c>
      <c r="Y705" s="208" t="s">
        <v>6979</v>
      </c>
      <c r="Z705" s="208" t="s">
        <v>7411</v>
      </c>
      <c r="AA705" s="96" t="s">
        <v>4171</v>
      </c>
      <c r="AB705" s="236">
        <v>16</v>
      </c>
      <c r="AC705" s="731">
        <v>21500000</v>
      </c>
      <c r="AD705" s="731">
        <v>13500000</v>
      </c>
      <c r="AE705" s="96"/>
      <c r="AF705" s="96"/>
      <c r="AG705" s="63">
        <v>1</v>
      </c>
      <c r="AH705" s="97" t="s">
        <v>8592</v>
      </c>
      <c r="AI705" s="97"/>
      <c r="AJ705" s="97"/>
      <c r="AK705" s="201"/>
      <c r="AL705" s="554"/>
    </row>
    <row r="706" spans="1:38" s="404" customFormat="1" ht="25.5" customHeight="1">
      <c r="A706" s="535" t="s">
        <v>653</v>
      </c>
      <c r="B706" s="37">
        <v>3600810160</v>
      </c>
      <c r="C706" s="92" t="s">
        <v>3864</v>
      </c>
      <c r="D706" s="440" t="s">
        <v>5174</v>
      </c>
      <c r="E706" s="96"/>
      <c r="F706" s="62">
        <v>80</v>
      </c>
      <c r="G706" s="30">
        <v>8750371032</v>
      </c>
      <c r="H706" s="29">
        <v>42398</v>
      </c>
      <c r="I706" s="442"/>
      <c r="J706" s="30"/>
      <c r="K706" s="39">
        <v>43462</v>
      </c>
      <c r="L706" s="40">
        <v>3</v>
      </c>
      <c r="M706" s="450" t="s">
        <v>5175</v>
      </c>
      <c r="N706" s="405">
        <v>150000</v>
      </c>
      <c r="O706" s="62">
        <v>1</v>
      </c>
      <c r="P706" s="454"/>
      <c r="Q706" s="43"/>
      <c r="R706" s="227">
        <v>50</v>
      </c>
      <c r="S706" s="228" t="s">
        <v>5176</v>
      </c>
      <c r="T706" s="29" t="s">
        <v>5277</v>
      </c>
      <c r="U706" s="445"/>
      <c r="V706" s="445"/>
      <c r="W706" s="34">
        <v>1313</v>
      </c>
      <c r="X706" s="34">
        <v>13</v>
      </c>
      <c r="Y706" s="208" t="s">
        <v>5177</v>
      </c>
      <c r="Z706" s="208" t="s">
        <v>5178</v>
      </c>
      <c r="AA706" s="96" t="s">
        <v>2997</v>
      </c>
      <c r="AB706" s="236">
        <v>28</v>
      </c>
      <c r="AC706" s="731">
        <v>65000000</v>
      </c>
      <c r="AD706" s="731">
        <v>8643110</v>
      </c>
      <c r="AE706" s="96">
        <v>123</v>
      </c>
      <c r="AF706" s="96">
        <v>120</v>
      </c>
      <c r="AG706" s="63"/>
      <c r="AH706" s="97"/>
      <c r="AI706" s="97"/>
      <c r="AJ706" s="97"/>
      <c r="AK706" s="201" t="s">
        <v>5179</v>
      </c>
      <c r="AL706" s="554"/>
    </row>
    <row r="707" spans="1:38" s="404" customFormat="1" ht="25.5" customHeight="1">
      <c r="A707" s="535" t="s">
        <v>653</v>
      </c>
      <c r="B707" s="37">
        <v>3603360110</v>
      </c>
      <c r="C707" s="92" t="s">
        <v>3864</v>
      </c>
      <c r="D707" s="440" t="s">
        <v>5333</v>
      </c>
      <c r="E707" s="96">
        <v>800000</v>
      </c>
      <c r="F707" s="62">
        <v>81</v>
      </c>
      <c r="G707" s="30">
        <v>1054782477</v>
      </c>
      <c r="H707" s="29">
        <v>42401</v>
      </c>
      <c r="I707" s="442"/>
      <c r="J707" s="30"/>
      <c r="K707" s="39">
        <v>42703</v>
      </c>
      <c r="L707" s="40">
        <v>3</v>
      </c>
      <c r="M707" s="450" t="s">
        <v>5184</v>
      </c>
      <c r="N707" s="405">
        <v>10000</v>
      </c>
      <c r="O707" s="62">
        <v>1</v>
      </c>
      <c r="P707" s="454"/>
      <c r="Q707" s="43"/>
      <c r="R707" s="227">
        <v>42</v>
      </c>
      <c r="S707" s="228" t="s">
        <v>5478</v>
      </c>
      <c r="T707" s="29" t="s">
        <v>5599</v>
      </c>
      <c r="U707" s="445"/>
      <c r="V707" s="445"/>
      <c r="W707" s="34">
        <v>2750</v>
      </c>
      <c r="X707" s="34">
        <v>27</v>
      </c>
      <c r="Y707" s="208" t="s">
        <v>5185</v>
      </c>
      <c r="Z707" s="208" t="s">
        <v>5186</v>
      </c>
      <c r="AA707" s="96" t="s">
        <v>2461</v>
      </c>
      <c r="AB707" s="236">
        <v>6</v>
      </c>
      <c r="AC707" s="731">
        <v>5000000</v>
      </c>
      <c r="AD707" s="731">
        <v>950000</v>
      </c>
      <c r="AE707" s="96"/>
      <c r="AF707" s="96"/>
      <c r="AG707" s="63"/>
      <c r="AH707" s="97" t="s">
        <v>6699</v>
      </c>
      <c r="AI707" s="97"/>
      <c r="AJ707" s="97"/>
      <c r="AK707" s="201"/>
      <c r="AL707" s="554"/>
    </row>
    <row r="708" spans="1:38" s="404" customFormat="1" ht="25.5" customHeight="1">
      <c r="A708" s="535" t="s">
        <v>653</v>
      </c>
      <c r="B708" s="37">
        <v>3603384707</v>
      </c>
      <c r="C708" s="92" t="s">
        <v>6864</v>
      </c>
      <c r="D708" s="440" t="s">
        <v>6765</v>
      </c>
      <c r="E708" s="96">
        <v>5000000</v>
      </c>
      <c r="F708" s="62">
        <v>82</v>
      </c>
      <c r="G708" s="30">
        <v>5452837116</v>
      </c>
      <c r="H708" s="29">
        <v>42468</v>
      </c>
      <c r="I708" s="442"/>
      <c r="J708" s="30"/>
      <c r="K708" s="39">
        <v>43433</v>
      </c>
      <c r="L708" s="40">
        <v>3</v>
      </c>
      <c r="M708" s="450" t="s">
        <v>5398</v>
      </c>
      <c r="N708" s="405">
        <v>28218</v>
      </c>
      <c r="O708" s="62">
        <v>1</v>
      </c>
      <c r="P708" s="454">
        <v>1</v>
      </c>
      <c r="Q708" s="43"/>
      <c r="R708" s="227">
        <v>42</v>
      </c>
      <c r="S708" s="228" t="s">
        <v>5290</v>
      </c>
      <c r="T708" s="29">
        <v>43033</v>
      </c>
      <c r="U708" s="445"/>
      <c r="V708" s="445">
        <v>2</v>
      </c>
      <c r="W708" s="34">
        <v>2710</v>
      </c>
      <c r="X708" s="34">
        <v>27</v>
      </c>
      <c r="Y708" s="208" t="s">
        <v>5291</v>
      </c>
      <c r="Z708" s="208" t="s">
        <v>5292</v>
      </c>
      <c r="AA708" s="96" t="s">
        <v>7089</v>
      </c>
      <c r="AB708" s="236">
        <v>3</v>
      </c>
      <c r="AC708" s="731">
        <v>10000000</v>
      </c>
      <c r="AD708" s="731">
        <v>3600000</v>
      </c>
      <c r="AE708" s="96">
        <v>718</v>
      </c>
      <c r="AF708" s="96">
        <v>709</v>
      </c>
      <c r="AG708" s="63"/>
      <c r="AH708" s="97" t="s">
        <v>5611</v>
      </c>
      <c r="AI708" s="97"/>
      <c r="AJ708" s="97"/>
      <c r="AK708" s="201" t="s">
        <v>6857</v>
      </c>
      <c r="AL708" s="554"/>
    </row>
    <row r="709" spans="1:38" s="404" customFormat="1" ht="25.5" customHeight="1">
      <c r="A709" s="535" t="s">
        <v>653</v>
      </c>
      <c r="B709" s="37" t="s">
        <v>5668</v>
      </c>
      <c r="C709" s="92" t="s">
        <v>3864</v>
      </c>
      <c r="D709" s="440" t="s">
        <v>5372</v>
      </c>
      <c r="E709" s="96">
        <v>200000</v>
      </c>
      <c r="F709" s="62">
        <v>83</v>
      </c>
      <c r="G709" s="30">
        <v>8747517364</v>
      </c>
      <c r="H709" s="29">
        <v>42516</v>
      </c>
      <c r="I709" s="442"/>
      <c r="J709" s="30"/>
      <c r="K709" s="39">
        <v>43668</v>
      </c>
      <c r="L709" s="40">
        <v>2</v>
      </c>
      <c r="M709" s="450" t="s">
        <v>5535</v>
      </c>
      <c r="N709" s="405">
        <v>512</v>
      </c>
      <c r="O709" s="62">
        <v>1</v>
      </c>
      <c r="P709" s="454">
        <v>2</v>
      </c>
      <c r="Q709" s="755" t="s">
        <v>7910</v>
      </c>
      <c r="R709" s="227">
        <v>50</v>
      </c>
      <c r="S709" s="228" t="s">
        <v>5373</v>
      </c>
      <c r="T709" s="29" t="s">
        <v>6177</v>
      </c>
      <c r="U709" s="445"/>
      <c r="V709" s="445"/>
      <c r="W709" s="34">
        <v>2220</v>
      </c>
      <c r="X709" s="34">
        <v>22</v>
      </c>
      <c r="Y709" s="208" t="s">
        <v>5374</v>
      </c>
      <c r="Z709" s="208" t="s">
        <v>5375</v>
      </c>
      <c r="AA709" s="96" t="s">
        <v>2461</v>
      </c>
      <c r="AB709" s="236">
        <v>6</v>
      </c>
      <c r="AC709" s="731">
        <v>200000</v>
      </c>
      <c r="AD709" s="731">
        <v>200000</v>
      </c>
      <c r="AE709" s="96">
        <v>7</v>
      </c>
      <c r="AF709" s="96">
        <v>6</v>
      </c>
      <c r="AG709" s="63">
        <v>1</v>
      </c>
      <c r="AH709" s="97" t="s">
        <v>8648</v>
      </c>
      <c r="AI709" s="97" t="s">
        <v>6178</v>
      </c>
      <c r="AJ709" s="97"/>
      <c r="AK709" s="201" t="s">
        <v>5536</v>
      </c>
      <c r="AL709" s="554"/>
    </row>
    <row r="710" spans="1:38" s="404" customFormat="1" ht="25.5" customHeight="1">
      <c r="A710" s="63" t="s">
        <v>653</v>
      </c>
      <c r="B710" s="37" t="s">
        <v>5639</v>
      </c>
      <c r="C710" s="92" t="s">
        <v>3929</v>
      </c>
      <c r="D710" s="26" t="s">
        <v>8087</v>
      </c>
      <c r="E710" s="96">
        <v>630000</v>
      </c>
      <c r="F710" s="62">
        <v>84</v>
      </c>
      <c r="G710" s="422">
        <v>3226121478</v>
      </c>
      <c r="H710" s="429">
        <v>42556</v>
      </c>
      <c r="I710" s="29"/>
      <c r="J710" s="30"/>
      <c r="K710" s="39">
        <v>43662</v>
      </c>
      <c r="L710" s="424">
        <v>5</v>
      </c>
      <c r="M710" s="420" t="s">
        <v>5533</v>
      </c>
      <c r="N710" s="405">
        <v>576</v>
      </c>
      <c r="O710" s="62">
        <v>1</v>
      </c>
      <c r="P710" s="40">
        <v>3</v>
      </c>
      <c r="Q710" s="755" t="s">
        <v>7910</v>
      </c>
      <c r="R710" s="95">
        <v>42</v>
      </c>
      <c r="S710" s="96" t="s">
        <v>5441</v>
      </c>
      <c r="T710" s="29">
        <v>42689</v>
      </c>
      <c r="U710" s="402">
        <v>1</v>
      </c>
      <c r="V710" s="402">
        <v>3</v>
      </c>
      <c r="W710" s="34">
        <v>2740</v>
      </c>
      <c r="X710" s="34">
        <v>27</v>
      </c>
      <c r="Y710" s="208" t="s">
        <v>6509</v>
      </c>
      <c r="Z710" s="208" t="s">
        <v>6510</v>
      </c>
      <c r="AA710" s="96" t="s">
        <v>4171</v>
      </c>
      <c r="AB710" s="239">
        <v>16</v>
      </c>
      <c r="AC710" s="731">
        <v>1000000</v>
      </c>
      <c r="AD710" s="731">
        <v>630000</v>
      </c>
      <c r="AE710" s="96">
        <v>19</v>
      </c>
      <c r="AF710" s="96">
        <v>18</v>
      </c>
      <c r="AG710" s="63"/>
      <c r="AH710" s="97"/>
      <c r="AI710" s="97"/>
      <c r="AJ710" s="97"/>
      <c r="AK710" s="16" t="s">
        <v>5534</v>
      </c>
      <c r="AL710" s="407"/>
    </row>
    <row r="711" spans="1:38" s="404" customFormat="1" ht="25.5" customHeight="1">
      <c r="A711" s="535" t="s">
        <v>653</v>
      </c>
      <c r="B711" s="37" t="s">
        <v>5646</v>
      </c>
      <c r="C711" s="92" t="s">
        <v>3864</v>
      </c>
      <c r="D711" s="440" t="s">
        <v>5565</v>
      </c>
      <c r="E711" s="96">
        <v>2500000</v>
      </c>
      <c r="F711" s="62">
        <v>85</v>
      </c>
      <c r="G711" s="30">
        <v>8720885272</v>
      </c>
      <c r="H711" s="29">
        <v>42622</v>
      </c>
      <c r="I711" s="442"/>
      <c r="J711" s="30"/>
      <c r="K711" s="39">
        <v>43074</v>
      </c>
      <c r="L711" s="40">
        <v>2</v>
      </c>
      <c r="M711" s="450" t="s">
        <v>6530</v>
      </c>
      <c r="N711" s="405">
        <v>2688</v>
      </c>
      <c r="O711" s="62">
        <v>1</v>
      </c>
      <c r="P711" s="454">
        <v>3</v>
      </c>
      <c r="Q711" s="755" t="s">
        <v>7910</v>
      </c>
      <c r="R711" s="227">
        <v>43</v>
      </c>
      <c r="S711" s="228" t="s">
        <v>5566</v>
      </c>
      <c r="T711" s="29">
        <v>42814</v>
      </c>
      <c r="U711" s="445"/>
      <c r="V711" s="445"/>
      <c r="W711" s="34">
        <v>1322</v>
      </c>
      <c r="X711" s="34">
        <v>13</v>
      </c>
      <c r="Y711" s="208" t="s">
        <v>6531</v>
      </c>
      <c r="Z711" s="208" t="s">
        <v>6532</v>
      </c>
      <c r="AA711" s="96" t="s">
        <v>2459</v>
      </c>
      <c r="AB711" s="236">
        <v>5</v>
      </c>
      <c r="AC711" s="731">
        <v>3000000</v>
      </c>
      <c r="AD711" s="731">
        <v>2786940</v>
      </c>
      <c r="AE711" s="96">
        <v>117</v>
      </c>
      <c r="AF711" s="96">
        <v>114</v>
      </c>
      <c r="AG711" s="63"/>
      <c r="AH711" s="97" t="s">
        <v>6734</v>
      </c>
      <c r="AI711" s="97" t="s">
        <v>6735</v>
      </c>
      <c r="AJ711" s="97"/>
      <c r="AK711" s="201"/>
      <c r="AL711" s="554"/>
    </row>
    <row r="712" spans="1:38" s="404" customFormat="1" ht="25.5" customHeight="1">
      <c r="A712" s="535" t="s">
        <v>653</v>
      </c>
      <c r="B712" s="37">
        <v>3603317769</v>
      </c>
      <c r="C712" s="92" t="s">
        <v>3864</v>
      </c>
      <c r="D712" s="440" t="s">
        <v>5710</v>
      </c>
      <c r="E712" s="96">
        <v>350000</v>
      </c>
      <c r="F712" s="62">
        <v>86</v>
      </c>
      <c r="G712" s="30">
        <v>1041315230</v>
      </c>
      <c r="H712" s="29">
        <v>42668</v>
      </c>
      <c r="I712" s="442"/>
      <c r="J712" s="30"/>
      <c r="K712" s="39">
        <v>42976</v>
      </c>
      <c r="L712" s="40">
        <v>1</v>
      </c>
      <c r="M712" s="450" t="s">
        <v>5711</v>
      </c>
      <c r="N712" s="405">
        <v>596</v>
      </c>
      <c r="O712" s="62">
        <v>1</v>
      </c>
      <c r="P712" s="454">
        <v>1</v>
      </c>
      <c r="Q712" s="755" t="s">
        <v>7910</v>
      </c>
      <c r="R712" s="227">
        <v>42</v>
      </c>
      <c r="S712" s="546">
        <v>42795</v>
      </c>
      <c r="T712" s="29">
        <v>42795</v>
      </c>
      <c r="U712" s="445"/>
      <c r="V712" s="445"/>
      <c r="W712" s="34">
        <v>1322</v>
      </c>
      <c r="X712" s="34">
        <v>13</v>
      </c>
      <c r="Y712" s="208" t="s">
        <v>5712</v>
      </c>
      <c r="Z712" s="208" t="s">
        <v>5713</v>
      </c>
      <c r="AA712" s="96" t="s">
        <v>2460</v>
      </c>
      <c r="AB712" s="236">
        <v>3</v>
      </c>
      <c r="AC712" s="731">
        <v>600000</v>
      </c>
      <c r="AD712" s="731">
        <v>0</v>
      </c>
      <c r="AE712" s="96">
        <v>31</v>
      </c>
      <c r="AF712" s="96">
        <v>30</v>
      </c>
      <c r="AG712" s="63"/>
      <c r="AH712" s="97" t="s">
        <v>6185</v>
      </c>
      <c r="AI712" s="97" t="s">
        <v>6186</v>
      </c>
      <c r="AJ712" s="97"/>
      <c r="AK712" s="201"/>
      <c r="AL712" s="554"/>
    </row>
    <row r="713" spans="1:38" s="404" customFormat="1" ht="25.5" customHeight="1">
      <c r="A713" s="535" t="s">
        <v>653</v>
      </c>
      <c r="B713" s="37">
        <v>3603421557</v>
      </c>
      <c r="C713" s="92" t="s">
        <v>3864</v>
      </c>
      <c r="D713" s="440" t="s">
        <v>5907</v>
      </c>
      <c r="E713" s="96">
        <v>150234</v>
      </c>
      <c r="F713" s="62">
        <v>87</v>
      </c>
      <c r="G713" s="30">
        <v>8742716266</v>
      </c>
      <c r="H713" s="29">
        <v>42562</v>
      </c>
      <c r="I713" s="442"/>
      <c r="J713" s="30"/>
      <c r="K713" s="39"/>
      <c r="L713" s="40"/>
      <c r="M713" s="450" t="s">
        <v>5908</v>
      </c>
      <c r="N713" s="405">
        <v>648</v>
      </c>
      <c r="O713" s="739">
        <v>1</v>
      </c>
      <c r="P713" s="454"/>
      <c r="Q713" s="755" t="s">
        <v>7910</v>
      </c>
      <c r="R713" s="227">
        <v>43</v>
      </c>
      <c r="S713" s="546" t="s">
        <v>6225</v>
      </c>
      <c r="T713" s="29"/>
      <c r="U713" s="445"/>
      <c r="V713" s="445"/>
      <c r="W713" s="34">
        <v>2814</v>
      </c>
      <c r="X713" s="34">
        <v>28</v>
      </c>
      <c r="Y713" s="208" t="s">
        <v>5909</v>
      </c>
      <c r="Z713" s="208" t="s">
        <v>5910</v>
      </c>
      <c r="AA713" s="96" t="s">
        <v>2468</v>
      </c>
      <c r="AB713" s="236">
        <v>16</v>
      </c>
      <c r="AC713" s="731">
        <v>450700</v>
      </c>
      <c r="AD713" s="731">
        <v>450700</v>
      </c>
      <c r="AE713" s="96">
        <v>26</v>
      </c>
      <c r="AF713" s="96">
        <v>26</v>
      </c>
      <c r="AG713" s="63"/>
      <c r="AH713" s="97" t="s">
        <v>7359</v>
      </c>
      <c r="AI713" s="97" t="s">
        <v>7360</v>
      </c>
      <c r="AJ713" s="719" t="s">
        <v>6970</v>
      </c>
      <c r="AK713" s="201"/>
      <c r="AL713" s="554"/>
    </row>
    <row r="714" spans="1:38" s="404" customFormat="1" ht="25.5" customHeight="1">
      <c r="A714" s="535" t="s">
        <v>653</v>
      </c>
      <c r="B714" s="37" t="s">
        <v>6934</v>
      </c>
      <c r="C714" s="92" t="s">
        <v>6864</v>
      </c>
      <c r="D714" s="540" t="s">
        <v>7126</v>
      </c>
      <c r="E714" s="96">
        <v>200000</v>
      </c>
      <c r="F714" s="62">
        <v>88</v>
      </c>
      <c r="G714" s="30">
        <v>6557807024</v>
      </c>
      <c r="H714" s="29" t="s">
        <v>6100</v>
      </c>
      <c r="I714" s="442"/>
      <c r="J714" s="30"/>
      <c r="K714" s="39">
        <v>43097</v>
      </c>
      <c r="L714" s="40">
        <v>1</v>
      </c>
      <c r="M714" s="450" t="s">
        <v>6533</v>
      </c>
      <c r="N714" s="405">
        <v>1420</v>
      </c>
      <c r="O714" s="62">
        <v>1</v>
      </c>
      <c r="P714" s="454"/>
      <c r="Q714" s="755" t="s">
        <v>7910</v>
      </c>
      <c r="R714" s="227">
        <v>42</v>
      </c>
      <c r="S714" s="546" t="s">
        <v>6376</v>
      </c>
      <c r="T714" s="29">
        <v>42948</v>
      </c>
      <c r="U714" s="445"/>
      <c r="V714" s="445"/>
      <c r="W714" s="34">
        <v>2599</v>
      </c>
      <c r="X714" s="34">
        <v>25</v>
      </c>
      <c r="Y714" s="208" t="s">
        <v>6101</v>
      </c>
      <c r="Z714" s="208" t="s">
        <v>6102</v>
      </c>
      <c r="AA714" s="96" t="s">
        <v>2460</v>
      </c>
      <c r="AB714" s="236">
        <v>3</v>
      </c>
      <c r="AC714" s="731">
        <v>1500000</v>
      </c>
      <c r="AD714" s="731">
        <v>200000</v>
      </c>
      <c r="AE714" s="96">
        <v>11</v>
      </c>
      <c r="AF714" s="96">
        <v>10</v>
      </c>
      <c r="AG714" s="63">
        <v>1</v>
      </c>
      <c r="AH714" s="97" t="s">
        <v>8329</v>
      </c>
      <c r="AI714" s="97" t="s">
        <v>7354</v>
      </c>
      <c r="AJ714" s="97"/>
      <c r="AK714" s="201"/>
      <c r="AL714" s="554"/>
    </row>
    <row r="715" spans="1:38" s="404" customFormat="1" ht="25.5" customHeight="1">
      <c r="A715" s="535" t="s">
        <v>653</v>
      </c>
      <c r="B715" s="37" t="s">
        <v>6958</v>
      </c>
      <c r="C715" s="92" t="s">
        <v>3864</v>
      </c>
      <c r="D715" s="540" t="s">
        <v>6412</v>
      </c>
      <c r="E715" s="96">
        <v>2100000</v>
      </c>
      <c r="F715" s="62">
        <v>89</v>
      </c>
      <c r="G715" s="30">
        <v>4352186338</v>
      </c>
      <c r="H715" s="29">
        <v>42759</v>
      </c>
      <c r="I715" s="442"/>
      <c r="J715" s="30"/>
      <c r="K715" s="39">
        <v>42923</v>
      </c>
      <c r="L715" s="40">
        <v>1</v>
      </c>
      <c r="M715" s="450" t="s">
        <v>6127</v>
      </c>
      <c r="N715" s="405">
        <v>10111.6</v>
      </c>
      <c r="O715" s="62">
        <v>1</v>
      </c>
      <c r="P715" s="454"/>
      <c r="Q715" s="43"/>
      <c r="R715" s="227" t="s">
        <v>6130</v>
      </c>
      <c r="S715" s="546" t="s">
        <v>7492</v>
      </c>
      <c r="T715" s="29" t="s">
        <v>6869</v>
      </c>
      <c r="U715" s="445"/>
      <c r="V715" s="445"/>
      <c r="W715" s="34">
        <v>2599</v>
      </c>
      <c r="X715" s="34">
        <v>25</v>
      </c>
      <c r="Y715" s="208" t="s">
        <v>6128</v>
      </c>
      <c r="Z715" s="208" t="s">
        <v>6129</v>
      </c>
      <c r="AA715" s="96" t="s">
        <v>2461</v>
      </c>
      <c r="AB715" s="236">
        <v>6</v>
      </c>
      <c r="AC715" s="731">
        <v>3200000</v>
      </c>
      <c r="AD715" s="731">
        <v>3200000</v>
      </c>
      <c r="AE715" s="96">
        <v>40</v>
      </c>
      <c r="AF715" s="96">
        <v>39</v>
      </c>
      <c r="AG715" s="63">
        <v>1</v>
      </c>
      <c r="AH715" s="97" t="s">
        <v>8185</v>
      </c>
      <c r="AI715" s="97" t="s">
        <v>8181</v>
      </c>
      <c r="AJ715" s="97"/>
      <c r="AK715" s="201"/>
      <c r="AL715" s="554"/>
    </row>
    <row r="716" spans="1:38" s="404" customFormat="1" ht="25.5" customHeight="1">
      <c r="A716" s="535" t="s">
        <v>653</v>
      </c>
      <c r="B716" s="37" t="s">
        <v>6946</v>
      </c>
      <c r="C716" s="92" t="s">
        <v>6864</v>
      </c>
      <c r="D716" s="440" t="s">
        <v>6160</v>
      </c>
      <c r="E716" s="96">
        <v>1660000</v>
      </c>
      <c r="F716" s="62">
        <v>90</v>
      </c>
      <c r="G716" s="30">
        <v>4344615768</v>
      </c>
      <c r="H716" s="29">
        <v>42786</v>
      </c>
      <c r="I716" s="442"/>
      <c r="J716" s="30"/>
      <c r="K716" s="39">
        <v>43196</v>
      </c>
      <c r="L716" s="40">
        <v>1</v>
      </c>
      <c r="M716" s="450" t="s">
        <v>6159</v>
      </c>
      <c r="N716" s="405">
        <v>11330</v>
      </c>
      <c r="O716" s="62">
        <v>1</v>
      </c>
      <c r="P716" s="454"/>
      <c r="Q716" s="43"/>
      <c r="R716" s="227">
        <v>41</v>
      </c>
      <c r="S716" s="546" t="s">
        <v>6786</v>
      </c>
      <c r="T716" s="29">
        <v>43070</v>
      </c>
      <c r="U716" s="445"/>
      <c r="V716" s="445"/>
      <c r="W716" s="34">
        <v>2399</v>
      </c>
      <c r="X716" s="34">
        <v>23</v>
      </c>
      <c r="Y716" s="208" t="s">
        <v>6161</v>
      </c>
      <c r="Z716" s="208" t="s">
        <v>6162</v>
      </c>
      <c r="AA716" s="96" t="s">
        <v>2461</v>
      </c>
      <c r="AB716" s="236">
        <v>6</v>
      </c>
      <c r="AC716" s="731">
        <v>6666667</v>
      </c>
      <c r="AD716" s="731">
        <v>0</v>
      </c>
      <c r="AE716" s="96"/>
      <c r="AF716" s="96"/>
      <c r="AG716" s="63"/>
      <c r="AH716" s="97" t="s">
        <v>7279</v>
      </c>
      <c r="AI716" s="97" t="s">
        <v>7280</v>
      </c>
      <c r="AJ716" s="97"/>
      <c r="AK716" s="201"/>
      <c r="AL716" s="554"/>
    </row>
    <row r="717" spans="1:38" s="404" customFormat="1" ht="25.5" customHeight="1">
      <c r="A717" s="535" t="s">
        <v>653</v>
      </c>
      <c r="B717" s="37" t="s">
        <v>6936</v>
      </c>
      <c r="C717" s="92" t="s">
        <v>6864</v>
      </c>
      <c r="D717" s="440" t="s">
        <v>6247</v>
      </c>
      <c r="E717" s="96">
        <v>120000</v>
      </c>
      <c r="F717" s="62">
        <v>91</v>
      </c>
      <c r="G717" s="30">
        <v>9883785672</v>
      </c>
      <c r="H717" s="29" t="s">
        <v>6243</v>
      </c>
      <c r="I717" s="442"/>
      <c r="J717" s="30"/>
      <c r="K717" s="39"/>
      <c r="L717" s="40"/>
      <c r="M717" s="450" t="s">
        <v>6534</v>
      </c>
      <c r="N717" s="405">
        <v>576</v>
      </c>
      <c r="O717" s="62">
        <v>1</v>
      </c>
      <c r="P717" s="454">
        <v>1</v>
      </c>
      <c r="Q717" s="755" t="s">
        <v>7910</v>
      </c>
      <c r="R717" s="227">
        <v>41</v>
      </c>
      <c r="S717" s="227" t="s">
        <v>6080</v>
      </c>
      <c r="T717" s="29">
        <v>43283</v>
      </c>
      <c r="U717" s="445"/>
      <c r="V717" s="445"/>
      <c r="W717" s="34">
        <v>2599</v>
      </c>
      <c r="X717" s="34">
        <v>25</v>
      </c>
      <c r="Y717" s="208" t="s">
        <v>6248</v>
      </c>
      <c r="Z717" s="208" t="s">
        <v>6249</v>
      </c>
      <c r="AA717" s="96" t="s">
        <v>2460</v>
      </c>
      <c r="AB717" s="236">
        <v>3</v>
      </c>
      <c r="AC717" s="731">
        <v>360000</v>
      </c>
      <c r="AD717" s="731">
        <v>232000</v>
      </c>
      <c r="AE717" s="96">
        <v>6</v>
      </c>
      <c r="AF717" s="96">
        <v>5</v>
      </c>
      <c r="AG717" s="63"/>
      <c r="AH717" s="97" t="s">
        <v>7999</v>
      </c>
      <c r="AI717" s="97"/>
      <c r="AJ717" s="97"/>
      <c r="AK717" s="201"/>
      <c r="AL717" s="554"/>
    </row>
    <row r="718" spans="1:38" s="404" customFormat="1" ht="25.5" customHeight="1">
      <c r="A718" s="535" t="s">
        <v>653</v>
      </c>
      <c r="B718" s="37"/>
      <c r="C718" s="92" t="s">
        <v>3864</v>
      </c>
      <c r="D718" s="440" t="s">
        <v>6357</v>
      </c>
      <c r="E718" s="96">
        <v>137362.64000000001</v>
      </c>
      <c r="F718" s="62">
        <v>92</v>
      </c>
      <c r="G718" s="30">
        <v>7658252364</v>
      </c>
      <c r="H718" s="29" t="s">
        <v>6355</v>
      </c>
      <c r="I718" s="442"/>
      <c r="J718" s="30"/>
      <c r="K718" s="39"/>
      <c r="L718" s="40"/>
      <c r="M718" s="450" t="s">
        <v>6358</v>
      </c>
      <c r="N718" s="405">
        <v>840</v>
      </c>
      <c r="O718" s="62">
        <v>1</v>
      </c>
      <c r="P718" s="454"/>
      <c r="Q718" s="43"/>
      <c r="R718" s="227" t="s">
        <v>6359</v>
      </c>
      <c r="S718" s="227" t="s">
        <v>6360</v>
      </c>
      <c r="T718" s="29">
        <v>42948</v>
      </c>
      <c r="U718" s="445"/>
      <c r="V718" s="445"/>
      <c r="W718" s="34">
        <v>6810</v>
      </c>
      <c r="X718" s="34">
        <v>68</v>
      </c>
      <c r="Y718" s="208" t="s">
        <v>6361</v>
      </c>
      <c r="Z718" s="208" t="s">
        <v>6362</v>
      </c>
      <c r="AA718" s="96" t="s">
        <v>2461</v>
      </c>
      <c r="AB718" s="236">
        <v>6</v>
      </c>
      <c r="AC718" s="731">
        <v>137362.64000000001</v>
      </c>
      <c r="AD718" s="731">
        <v>137362.64000000001</v>
      </c>
      <c r="AE718" s="96">
        <v>14</v>
      </c>
      <c r="AF718" s="96">
        <v>10</v>
      </c>
      <c r="AG718" s="63"/>
      <c r="AH718" s="97" t="s">
        <v>7506</v>
      </c>
      <c r="AI718" s="97"/>
      <c r="AJ718" s="97"/>
      <c r="AK718" s="201"/>
      <c r="AL718" s="554"/>
    </row>
    <row r="719" spans="1:38" s="404" customFormat="1" ht="25.5" customHeight="1">
      <c r="A719" s="535" t="s">
        <v>653</v>
      </c>
      <c r="B719" s="37">
        <v>3603381833</v>
      </c>
      <c r="C719" s="92" t="s">
        <v>3864</v>
      </c>
      <c r="D719" s="440" t="s">
        <v>6391</v>
      </c>
      <c r="E719" s="96">
        <v>435000</v>
      </c>
      <c r="F719" s="62">
        <v>93</v>
      </c>
      <c r="G719" s="30">
        <v>1034448878</v>
      </c>
      <c r="H719" s="29" t="s">
        <v>6382</v>
      </c>
      <c r="I719" s="442"/>
      <c r="J719" s="30"/>
      <c r="K719" s="39"/>
      <c r="L719" s="40"/>
      <c r="M719" s="742" t="s">
        <v>6535</v>
      </c>
      <c r="N719" s="405">
        <v>648</v>
      </c>
      <c r="O719" s="62">
        <v>1</v>
      </c>
      <c r="P719" s="454"/>
      <c r="Q719" s="755" t="s">
        <v>7910</v>
      </c>
      <c r="R719" s="227">
        <v>50</v>
      </c>
      <c r="S719" s="227" t="s">
        <v>5964</v>
      </c>
      <c r="T719" s="29">
        <v>42891</v>
      </c>
      <c r="U719" s="445"/>
      <c r="V719" s="445"/>
      <c r="W719" s="34">
        <v>2610</v>
      </c>
      <c r="X719" s="34">
        <v>26</v>
      </c>
      <c r="Y719" s="208" t="s">
        <v>6392</v>
      </c>
      <c r="Z719" s="208" t="s">
        <v>6393</v>
      </c>
      <c r="AA719" s="96" t="s">
        <v>2461</v>
      </c>
      <c r="AB719" s="236">
        <v>6</v>
      </c>
      <c r="AC719" s="731">
        <v>600000</v>
      </c>
      <c r="AD719" s="731">
        <v>600000</v>
      </c>
      <c r="AE719" s="96"/>
      <c r="AF719" s="96"/>
      <c r="AG719" s="63"/>
      <c r="AH719" s="97" t="s">
        <v>7521</v>
      </c>
      <c r="AI719" s="97"/>
      <c r="AJ719" s="97"/>
      <c r="AK719" s="201"/>
      <c r="AL719" s="554"/>
    </row>
    <row r="720" spans="1:38" s="404" customFormat="1" ht="25.5" customHeight="1">
      <c r="A720" s="535" t="s">
        <v>653</v>
      </c>
      <c r="B720" s="37">
        <v>3603480231</v>
      </c>
      <c r="C720" s="92" t="s">
        <v>3864</v>
      </c>
      <c r="D720" s="440" t="s">
        <v>6642</v>
      </c>
      <c r="E720" s="96">
        <v>1857000</v>
      </c>
      <c r="F720" s="62">
        <v>94</v>
      </c>
      <c r="G720" s="30">
        <v>6558676084</v>
      </c>
      <c r="H720" s="29" t="s">
        <v>6643</v>
      </c>
      <c r="I720" s="442"/>
      <c r="J720" s="30"/>
      <c r="K720" s="39">
        <v>43200</v>
      </c>
      <c r="L720" s="40">
        <v>1</v>
      </c>
      <c r="M720" s="450" t="s">
        <v>6644</v>
      </c>
      <c r="N720" s="405">
        <v>7974</v>
      </c>
      <c r="O720" s="62">
        <v>1</v>
      </c>
      <c r="P720" s="454">
        <v>3</v>
      </c>
      <c r="Q720" s="755" t="s">
        <v>7914</v>
      </c>
      <c r="R720" s="227">
        <v>50</v>
      </c>
      <c r="S720" s="227" t="s">
        <v>7274</v>
      </c>
      <c r="T720" s="29">
        <v>43405</v>
      </c>
      <c r="U720" s="445"/>
      <c r="V720" s="445"/>
      <c r="W720" s="34">
        <v>1321</v>
      </c>
      <c r="X720" s="34">
        <v>13</v>
      </c>
      <c r="Y720" s="208" t="s">
        <v>6645</v>
      </c>
      <c r="Z720" s="208" t="s">
        <v>6646</v>
      </c>
      <c r="AA720" s="96" t="s">
        <v>2459</v>
      </c>
      <c r="AB720" s="236">
        <v>5</v>
      </c>
      <c r="AC720" s="731">
        <v>2000000</v>
      </c>
      <c r="AD720" s="731">
        <v>2000000</v>
      </c>
      <c r="AE720" s="96">
        <v>9</v>
      </c>
      <c r="AF720" s="96">
        <v>7</v>
      </c>
      <c r="AG720" s="63"/>
      <c r="AH720" s="97" t="s">
        <v>7751</v>
      </c>
      <c r="AI720" s="97" t="s">
        <v>7971</v>
      </c>
      <c r="AJ720" s="719" t="s">
        <v>6970</v>
      </c>
      <c r="AK720" s="201"/>
      <c r="AL720" s="554"/>
    </row>
    <row r="721" spans="1:38" s="404" customFormat="1" ht="25.5" customHeight="1">
      <c r="A721" s="535" t="s">
        <v>653</v>
      </c>
      <c r="B721" s="37">
        <v>3603496175</v>
      </c>
      <c r="C721" s="92" t="s">
        <v>6864</v>
      </c>
      <c r="D721" s="440" t="s">
        <v>6865</v>
      </c>
      <c r="E721" s="96">
        <v>250000</v>
      </c>
      <c r="F721" s="62">
        <v>95</v>
      </c>
      <c r="G721" s="30">
        <v>7659033213</v>
      </c>
      <c r="H721" s="29">
        <v>43007</v>
      </c>
      <c r="I721" s="442"/>
      <c r="J721" s="30"/>
      <c r="K721" s="39">
        <v>43255</v>
      </c>
      <c r="L721" s="40">
        <v>1</v>
      </c>
      <c r="M721" s="450" t="s">
        <v>6881</v>
      </c>
      <c r="N721" s="405">
        <v>1296</v>
      </c>
      <c r="O721" s="62">
        <v>1</v>
      </c>
      <c r="P721" s="454"/>
      <c r="Q721" s="755" t="s">
        <v>7910</v>
      </c>
      <c r="R721" s="227">
        <v>40</v>
      </c>
      <c r="S721" s="227" t="s">
        <v>5592</v>
      </c>
      <c r="T721" s="29">
        <v>43160</v>
      </c>
      <c r="U721" s="445"/>
      <c r="V721" s="445"/>
      <c r="W721" s="34">
        <v>1322</v>
      </c>
      <c r="X721" s="34">
        <v>13</v>
      </c>
      <c r="Y721" s="208" t="s">
        <v>7556</v>
      </c>
      <c r="Z721" s="208" t="s">
        <v>6866</v>
      </c>
      <c r="AA721" s="96" t="s">
        <v>2460</v>
      </c>
      <c r="AB721" s="236">
        <v>3</v>
      </c>
      <c r="AC721" s="731">
        <v>1000000</v>
      </c>
      <c r="AD721" s="731">
        <v>0</v>
      </c>
      <c r="AE721" s="96"/>
      <c r="AF721" s="96"/>
      <c r="AG721" s="63">
        <v>1</v>
      </c>
      <c r="AH721" s="97" t="s">
        <v>7516</v>
      </c>
      <c r="AI721" s="97"/>
      <c r="AJ721" s="719" t="s">
        <v>7278</v>
      </c>
      <c r="AK721" s="201"/>
      <c r="AL721" s="554"/>
    </row>
    <row r="722" spans="1:38" s="404" customFormat="1" ht="25.5" customHeight="1">
      <c r="A722" s="535" t="s">
        <v>653</v>
      </c>
      <c r="B722" s="37" t="s">
        <v>7524</v>
      </c>
      <c r="C722" s="92" t="s">
        <v>6864</v>
      </c>
      <c r="D722" s="440" t="s">
        <v>6886</v>
      </c>
      <c r="E722" s="96">
        <v>500000</v>
      </c>
      <c r="F722" s="62">
        <v>96</v>
      </c>
      <c r="G722" s="30">
        <v>5423951948</v>
      </c>
      <c r="H722" s="29">
        <v>43033</v>
      </c>
      <c r="I722" s="442"/>
      <c r="J722" s="30"/>
      <c r="K722" s="39">
        <v>43343</v>
      </c>
      <c r="L722" s="40">
        <v>2</v>
      </c>
      <c r="M722" s="450" t="s">
        <v>6887</v>
      </c>
      <c r="N722" s="405">
        <v>512</v>
      </c>
      <c r="O722" s="62">
        <v>1</v>
      </c>
      <c r="P722" s="454"/>
      <c r="Q722" s="755" t="s">
        <v>7910</v>
      </c>
      <c r="R722" s="227">
        <v>10</v>
      </c>
      <c r="S722" s="227" t="s">
        <v>5601</v>
      </c>
      <c r="T722" s="29">
        <v>43101</v>
      </c>
      <c r="U722" s="445"/>
      <c r="V722" s="445"/>
      <c r="W722" s="34">
        <v>2610</v>
      </c>
      <c r="X722" s="34">
        <v>26</v>
      </c>
      <c r="Y722" s="208" t="s">
        <v>6888</v>
      </c>
      <c r="Z722" s="208" t="s">
        <v>6889</v>
      </c>
      <c r="AA722" s="96" t="s">
        <v>2461</v>
      </c>
      <c r="AB722" s="236">
        <v>6</v>
      </c>
      <c r="AC722" s="731">
        <v>550000</v>
      </c>
      <c r="AD722" s="731">
        <v>160000</v>
      </c>
      <c r="AE722" s="96">
        <v>11</v>
      </c>
      <c r="AF722" s="96">
        <v>10</v>
      </c>
      <c r="AG722" s="63"/>
      <c r="AH722" s="97" t="s">
        <v>7525</v>
      </c>
      <c r="AI722" s="97" t="s">
        <v>7574</v>
      </c>
      <c r="AJ722" s="97"/>
      <c r="AK722" s="201"/>
      <c r="AL722" s="554"/>
    </row>
    <row r="723" spans="1:38" s="404" customFormat="1" ht="25.5" customHeight="1">
      <c r="A723" s="535" t="s">
        <v>653</v>
      </c>
      <c r="B723" s="37">
        <v>3603511070</v>
      </c>
      <c r="C723" s="92" t="s">
        <v>6864</v>
      </c>
      <c r="D723" s="440" t="s">
        <v>7014</v>
      </c>
      <c r="E723" s="96">
        <v>20000000</v>
      </c>
      <c r="F723" s="62">
        <v>97</v>
      </c>
      <c r="G723" s="30">
        <v>1083521935</v>
      </c>
      <c r="H723" s="29" t="s">
        <v>7015</v>
      </c>
      <c r="I723" s="442"/>
      <c r="J723" s="30"/>
      <c r="K723" s="39">
        <v>43486</v>
      </c>
      <c r="L723" s="40">
        <v>1</v>
      </c>
      <c r="M723" s="450" t="s">
        <v>7016</v>
      </c>
      <c r="N723" s="405">
        <v>27300</v>
      </c>
      <c r="O723" s="62">
        <v>1</v>
      </c>
      <c r="P723" s="454"/>
      <c r="Q723" s="43"/>
      <c r="R723" s="227">
        <v>50</v>
      </c>
      <c r="S723" s="227" t="s">
        <v>7017</v>
      </c>
      <c r="T723" s="29">
        <v>43612</v>
      </c>
      <c r="U723" s="445">
        <v>1</v>
      </c>
      <c r="V723" s="445">
        <v>3</v>
      </c>
      <c r="W723" s="34">
        <v>239</v>
      </c>
      <c r="X723" s="34">
        <v>23</v>
      </c>
      <c r="Y723" s="208" t="s">
        <v>7018</v>
      </c>
      <c r="Z723" s="208" t="s">
        <v>7019</v>
      </c>
      <c r="AA723" s="96" t="s">
        <v>2460</v>
      </c>
      <c r="AB723" s="236">
        <v>3</v>
      </c>
      <c r="AC723" s="731">
        <v>28000000</v>
      </c>
      <c r="AD723" s="731">
        <v>0</v>
      </c>
      <c r="AE723" s="96"/>
      <c r="AF723" s="96"/>
      <c r="AG723" s="63">
        <v>1</v>
      </c>
      <c r="AH723" s="97" t="s">
        <v>8325</v>
      </c>
      <c r="AI723" s="97"/>
      <c r="AJ723" s="719" t="s">
        <v>8523</v>
      </c>
      <c r="AK723" s="201"/>
      <c r="AL723" s="554"/>
    </row>
    <row r="724" spans="1:38" s="404" customFormat="1" ht="25.5" customHeight="1">
      <c r="A724" s="535" t="s">
        <v>653</v>
      </c>
      <c r="B724" s="37"/>
      <c r="C724" s="92" t="s">
        <v>7237</v>
      </c>
      <c r="D724" s="540" t="s">
        <v>7238</v>
      </c>
      <c r="E724" s="96">
        <v>1000000</v>
      </c>
      <c r="F724" s="62">
        <v>98</v>
      </c>
      <c r="G724" s="30">
        <v>9935587127</v>
      </c>
      <c r="H724" s="29">
        <v>43143</v>
      </c>
      <c r="I724" s="442"/>
      <c r="J724" s="30"/>
      <c r="K724" s="39"/>
      <c r="L724" s="40"/>
      <c r="M724" s="450" t="s">
        <v>7239</v>
      </c>
      <c r="N724" s="405">
        <v>2000</v>
      </c>
      <c r="O724" s="62">
        <v>1</v>
      </c>
      <c r="P724" s="454"/>
      <c r="Q724" s="43"/>
      <c r="R724" s="227">
        <v>36</v>
      </c>
      <c r="S724" s="227" t="s">
        <v>7229</v>
      </c>
      <c r="T724" s="29">
        <v>43472</v>
      </c>
      <c r="U724" s="445"/>
      <c r="V724" s="445"/>
      <c r="W724" s="34">
        <v>6202</v>
      </c>
      <c r="X724" s="34">
        <v>62</v>
      </c>
      <c r="Y724" s="208" t="s">
        <v>7240</v>
      </c>
      <c r="Z724" s="208" t="s">
        <v>7241</v>
      </c>
      <c r="AA724" s="96" t="s">
        <v>2461</v>
      </c>
      <c r="AB724" s="236">
        <v>6</v>
      </c>
      <c r="AC724" s="731">
        <v>3000000</v>
      </c>
      <c r="AD724" s="731">
        <v>0</v>
      </c>
      <c r="AE724" s="96"/>
      <c r="AF724" s="96"/>
      <c r="AG724" s="63"/>
      <c r="AH724" s="97" t="s">
        <v>8426</v>
      </c>
      <c r="AI724" s="97"/>
      <c r="AJ724" s="97"/>
      <c r="AK724" s="201"/>
      <c r="AL724" s="554"/>
    </row>
    <row r="725" spans="1:38" s="404" customFormat="1" ht="25.5" customHeight="1">
      <c r="A725" s="535" t="s">
        <v>653</v>
      </c>
      <c r="B725" s="37">
        <v>3603534776</v>
      </c>
      <c r="C725" s="92" t="s">
        <v>6864</v>
      </c>
      <c r="D725" s="440" t="s">
        <v>7285</v>
      </c>
      <c r="E725" s="96">
        <v>702000</v>
      </c>
      <c r="F725" s="62">
        <v>99</v>
      </c>
      <c r="G725" s="30">
        <v>5490613234</v>
      </c>
      <c r="H725" s="29">
        <v>43164</v>
      </c>
      <c r="I725" s="442"/>
      <c r="J725" s="30"/>
      <c r="K725" s="39"/>
      <c r="L725" s="40"/>
      <c r="M725" s="450" t="s">
        <v>7286</v>
      </c>
      <c r="N725" s="405">
        <v>1296</v>
      </c>
      <c r="O725" s="62">
        <v>1</v>
      </c>
      <c r="P725" s="454"/>
      <c r="Q725" s="755" t="s">
        <v>7287</v>
      </c>
      <c r="R725" s="227">
        <v>40</v>
      </c>
      <c r="S725" s="227" t="s">
        <v>5601</v>
      </c>
      <c r="T725" s="29">
        <v>43269</v>
      </c>
      <c r="U725" s="445"/>
      <c r="V725" s="445"/>
      <c r="W725" s="34">
        <v>2920</v>
      </c>
      <c r="X725" s="34">
        <v>29</v>
      </c>
      <c r="Y725" s="208" t="s">
        <v>7288</v>
      </c>
      <c r="Z725" s="208" t="s">
        <v>7289</v>
      </c>
      <c r="AA725" s="96" t="s">
        <v>2460</v>
      </c>
      <c r="AB725" s="236">
        <v>3</v>
      </c>
      <c r="AC725" s="731">
        <v>702000</v>
      </c>
      <c r="AD725" s="731">
        <v>350000</v>
      </c>
      <c r="AE725" s="96">
        <v>6</v>
      </c>
      <c r="AF725" s="96">
        <v>5</v>
      </c>
      <c r="AG725" s="63"/>
      <c r="AH725" s="97" t="s">
        <v>7523</v>
      </c>
      <c r="AI725" s="97" t="s">
        <v>7573</v>
      </c>
      <c r="AJ725" s="97"/>
      <c r="AK725" s="201"/>
      <c r="AL725" s="554"/>
    </row>
    <row r="726" spans="1:38" s="404" customFormat="1" ht="25.5" customHeight="1">
      <c r="A726" s="535" t="s">
        <v>653</v>
      </c>
      <c r="B726" s="37">
        <v>3603542382</v>
      </c>
      <c r="C726" s="92" t="s">
        <v>6864</v>
      </c>
      <c r="D726" s="440" t="s">
        <v>7317</v>
      </c>
      <c r="E726" s="96">
        <v>520000</v>
      </c>
      <c r="F726" s="62">
        <v>100</v>
      </c>
      <c r="G726" s="30">
        <v>3260807772</v>
      </c>
      <c r="H726" s="29" t="s">
        <v>7292</v>
      </c>
      <c r="I726" s="442"/>
      <c r="J726" s="30"/>
      <c r="K726" s="39"/>
      <c r="L726" s="40"/>
      <c r="M726" s="450" t="s">
        <v>7318</v>
      </c>
      <c r="N726" s="405">
        <v>864</v>
      </c>
      <c r="O726" s="62">
        <v>1</v>
      </c>
      <c r="P726" s="454">
        <v>1</v>
      </c>
      <c r="Q726" s="755" t="s">
        <v>7910</v>
      </c>
      <c r="R726" s="227">
        <v>40</v>
      </c>
      <c r="S726" s="227" t="s">
        <v>6896</v>
      </c>
      <c r="T726" s="29">
        <v>43282</v>
      </c>
      <c r="U726" s="445"/>
      <c r="V726" s="445"/>
      <c r="W726" s="34">
        <v>2591</v>
      </c>
      <c r="X726" s="34">
        <v>25</v>
      </c>
      <c r="Y726" s="208" t="s">
        <v>7323</v>
      </c>
      <c r="Z726" s="208" t="s">
        <v>7324</v>
      </c>
      <c r="AA726" s="96" t="s">
        <v>2460</v>
      </c>
      <c r="AB726" s="236">
        <v>3</v>
      </c>
      <c r="AC726" s="731">
        <v>2000000</v>
      </c>
      <c r="AD726" s="731">
        <v>520000</v>
      </c>
      <c r="AE726" s="96">
        <v>8</v>
      </c>
      <c r="AF726" s="96">
        <v>8</v>
      </c>
      <c r="AG726" s="63"/>
      <c r="AH726" s="97" t="s">
        <v>7582</v>
      </c>
      <c r="AI726" s="97"/>
      <c r="AJ726" s="97"/>
      <c r="AK726" s="201"/>
      <c r="AL726" s="554"/>
    </row>
    <row r="727" spans="1:38" s="404" customFormat="1" ht="25.5" customHeight="1">
      <c r="A727" s="535" t="s">
        <v>653</v>
      </c>
      <c r="B727" s="37">
        <v>3603541879</v>
      </c>
      <c r="C727" s="92" t="s">
        <v>6864</v>
      </c>
      <c r="D727" s="440" t="s">
        <v>8317</v>
      </c>
      <c r="E727" s="96">
        <v>2000000</v>
      </c>
      <c r="F727" s="62">
        <v>101</v>
      </c>
      <c r="G727" s="30">
        <v>6561409275</v>
      </c>
      <c r="H727" s="29" t="s">
        <v>7293</v>
      </c>
      <c r="I727" s="442"/>
      <c r="J727" s="30"/>
      <c r="K727" s="39">
        <v>43497</v>
      </c>
      <c r="L727" s="40">
        <v>2</v>
      </c>
      <c r="M727" s="450" t="s">
        <v>7414</v>
      </c>
      <c r="N727" s="405">
        <v>1152</v>
      </c>
      <c r="O727" s="62">
        <v>1</v>
      </c>
      <c r="P727" s="454">
        <v>1</v>
      </c>
      <c r="Q727" s="755" t="s">
        <v>7287</v>
      </c>
      <c r="R727" s="227">
        <v>50</v>
      </c>
      <c r="S727" s="227" t="s">
        <v>5597</v>
      </c>
      <c r="T727" s="29">
        <v>43269</v>
      </c>
      <c r="U727" s="445"/>
      <c r="V727" s="445"/>
      <c r="W727" s="34">
        <v>2591</v>
      </c>
      <c r="X727" s="34">
        <v>25</v>
      </c>
      <c r="Y727" s="208" t="s">
        <v>7319</v>
      </c>
      <c r="Z727" s="208" t="s">
        <v>7320</v>
      </c>
      <c r="AA727" s="96" t="s">
        <v>2468</v>
      </c>
      <c r="AB727" s="236">
        <v>16</v>
      </c>
      <c r="AC727" s="731">
        <v>2000000</v>
      </c>
      <c r="AD727" s="731">
        <v>0</v>
      </c>
      <c r="AE727" s="96"/>
      <c r="AF727" s="96"/>
      <c r="AG727" s="63">
        <v>1</v>
      </c>
      <c r="AH727" s="97" t="s">
        <v>7854</v>
      </c>
      <c r="AI727" s="97" t="s">
        <v>7853</v>
      </c>
      <c r="AJ727" s="97" t="s">
        <v>8000</v>
      </c>
      <c r="AK727" s="201"/>
      <c r="AL727" s="554"/>
    </row>
    <row r="728" spans="1:38" s="404" customFormat="1" ht="25.5" customHeight="1">
      <c r="A728" s="535" t="s">
        <v>653</v>
      </c>
      <c r="B728" s="37"/>
      <c r="C728" s="92" t="s">
        <v>6864</v>
      </c>
      <c r="D728" s="440" t="s">
        <v>7433</v>
      </c>
      <c r="E728" s="96">
        <v>650000</v>
      </c>
      <c r="F728" s="62">
        <v>102</v>
      </c>
      <c r="G728" s="30">
        <v>9860726783</v>
      </c>
      <c r="H728" s="29">
        <v>43223</v>
      </c>
      <c r="I728" s="442"/>
      <c r="J728" s="30"/>
      <c r="K728" s="39"/>
      <c r="L728" s="40"/>
      <c r="M728" s="450" t="s">
        <v>7434</v>
      </c>
      <c r="N728" s="405">
        <v>5973</v>
      </c>
      <c r="O728" s="62">
        <v>2</v>
      </c>
      <c r="P728" s="454"/>
      <c r="Q728" s="43"/>
      <c r="R728" s="227">
        <v>40</v>
      </c>
      <c r="S728" s="227" t="s">
        <v>6915</v>
      </c>
      <c r="T728" s="29"/>
      <c r="U728" s="445"/>
      <c r="V728" s="445"/>
      <c r="W728" s="34">
        <v>2822</v>
      </c>
      <c r="X728" s="34">
        <v>28</v>
      </c>
      <c r="Y728" s="208" t="s">
        <v>7435</v>
      </c>
      <c r="Z728" s="208" t="s">
        <v>7436</v>
      </c>
      <c r="AA728" s="96" t="s">
        <v>2461</v>
      </c>
      <c r="AB728" s="236">
        <v>6</v>
      </c>
      <c r="AC728" s="731">
        <v>4000000</v>
      </c>
      <c r="AD728" s="731">
        <v>0</v>
      </c>
      <c r="AE728" s="96"/>
      <c r="AF728" s="96"/>
      <c r="AG728" s="63"/>
      <c r="AH728" s="97"/>
      <c r="AI728" s="97"/>
      <c r="AJ728" s="97"/>
      <c r="AK728" s="201"/>
      <c r="AL728" s="554"/>
    </row>
    <row r="729" spans="1:38" s="404" customFormat="1" ht="25.5" customHeight="1">
      <c r="A729" s="535" t="s">
        <v>653</v>
      </c>
      <c r="B729" s="37">
        <v>3603562519</v>
      </c>
      <c r="C729" s="92" t="s">
        <v>6864</v>
      </c>
      <c r="D729" s="540" t="s">
        <v>8731</v>
      </c>
      <c r="E729" s="96">
        <v>460000</v>
      </c>
      <c r="F729" s="62">
        <v>103</v>
      </c>
      <c r="G729" s="30">
        <v>9928300283</v>
      </c>
      <c r="H729" s="29" t="s">
        <v>7437</v>
      </c>
      <c r="I729" s="442"/>
      <c r="J729" s="30"/>
      <c r="K729" s="39">
        <v>43655</v>
      </c>
      <c r="L729" s="40">
        <v>1</v>
      </c>
      <c r="M729" s="450" t="s">
        <v>7438</v>
      </c>
      <c r="N729" s="405">
        <v>648</v>
      </c>
      <c r="O729" s="62">
        <v>1</v>
      </c>
      <c r="P729" s="454"/>
      <c r="Q729" s="755" t="s">
        <v>7287</v>
      </c>
      <c r="R729" s="227">
        <v>40</v>
      </c>
      <c r="S729" s="227" t="s">
        <v>5597</v>
      </c>
      <c r="T729" s="29">
        <v>43313</v>
      </c>
      <c r="U729" s="445"/>
      <c r="V729" s="445"/>
      <c r="W729" s="34">
        <v>2829</v>
      </c>
      <c r="X729" s="34">
        <v>28</v>
      </c>
      <c r="Y729" s="208" t="s">
        <v>7439</v>
      </c>
      <c r="Z729" s="208" t="s">
        <v>7440</v>
      </c>
      <c r="AA729" s="96" t="s">
        <v>2460</v>
      </c>
      <c r="AB729" s="236">
        <v>3</v>
      </c>
      <c r="AC729" s="731">
        <v>700000</v>
      </c>
      <c r="AD729" s="731">
        <v>0</v>
      </c>
      <c r="AE729" s="96"/>
      <c r="AF729" s="96"/>
      <c r="AG729" s="63"/>
      <c r="AH729" s="97"/>
      <c r="AI729" s="97"/>
      <c r="AJ729" s="97"/>
      <c r="AK729" s="201"/>
      <c r="AL729" s="554"/>
    </row>
    <row r="730" spans="1:38" s="404" customFormat="1" ht="25.5" customHeight="1">
      <c r="A730" s="535" t="s">
        <v>653</v>
      </c>
      <c r="B730" s="37">
        <v>3603573415</v>
      </c>
      <c r="C730" s="92" t="s">
        <v>6864</v>
      </c>
      <c r="D730" s="440" t="s">
        <v>7589</v>
      </c>
      <c r="E730" s="96">
        <v>450000</v>
      </c>
      <c r="F730" s="62">
        <v>104</v>
      </c>
      <c r="G730" s="30">
        <v>3224851632</v>
      </c>
      <c r="H730" s="29">
        <v>43279</v>
      </c>
      <c r="I730" s="442"/>
      <c r="J730" s="30"/>
      <c r="K730" s="39">
        <v>43565</v>
      </c>
      <c r="L730" s="40">
        <v>1</v>
      </c>
      <c r="M730" s="450" t="s">
        <v>7590</v>
      </c>
      <c r="N730" s="405">
        <v>288</v>
      </c>
      <c r="O730" s="62">
        <v>1</v>
      </c>
      <c r="P730" s="454">
        <v>1</v>
      </c>
      <c r="Q730" s="755" t="s">
        <v>7287</v>
      </c>
      <c r="R730" s="227">
        <v>40</v>
      </c>
      <c r="S730" s="227" t="s">
        <v>6905</v>
      </c>
      <c r="T730" s="29" t="s">
        <v>6905</v>
      </c>
      <c r="U730" s="445"/>
      <c r="V730" s="445"/>
      <c r="W730" s="34">
        <v>2599</v>
      </c>
      <c r="X730" s="34">
        <v>25</v>
      </c>
      <c r="Y730" s="208" t="s">
        <v>7591</v>
      </c>
      <c r="Z730" s="208" t="s">
        <v>7592</v>
      </c>
      <c r="AA730" s="96" t="s">
        <v>2460</v>
      </c>
      <c r="AB730" s="236">
        <v>3</v>
      </c>
      <c r="AC730" s="731">
        <v>1350000</v>
      </c>
      <c r="AD730" s="731">
        <v>450000</v>
      </c>
      <c r="AE730" s="96">
        <v>6</v>
      </c>
      <c r="AF730" s="96">
        <v>5</v>
      </c>
      <c r="AG730" s="63">
        <v>1</v>
      </c>
      <c r="AH730" s="97" t="s">
        <v>8201</v>
      </c>
      <c r="AI730" s="97"/>
      <c r="AJ730" s="97"/>
      <c r="AK730" s="201"/>
      <c r="AL730" s="554"/>
    </row>
    <row r="731" spans="1:38" s="404" customFormat="1" ht="25.5" customHeight="1">
      <c r="A731" s="535" t="s">
        <v>653</v>
      </c>
      <c r="B731" s="37">
        <v>3603576039</v>
      </c>
      <c r="C731" s="92" t="s">
        <v>6864</v>
      </c>
      <c r="D731" s="440" t="s">
        <v>7991</v>
      </c>
      <c r="E731" s="96">
        <v>500000</v>
      </c>
      <c r="F731" s="62">
        <v>105</v>
      </c>
      <c r="G731" s="30">
        <v>9915020827</v>
      </c>
      <c r="H731" s="29">
        <v>43305</v>
      </c>
      <c r="I731" s="442"/>
      <c r="J731" s="30"/>
      <c r="K731" s="39">
        <v>43405</v>
      </c>
      <c r="L731" s="40">
        <v>1</v>
      </c>
      <c r="M731" s="450" t="s">
        <v>7593</v>
      </c>
      <c r="N731" s="405">
        <v>3240</v>
      </c>
      <c r="O731" s="62">
        <v>1</v>
      </c>
      <c r="P731" s="454">
        <v>1</v>
      </c>
      <c r="Q731" s="755" t="s">
        <v>7287</v>
      </c>
      <c r="R731" s="227">
        <v>20</v>
      </c>
      <c r="S731" s="227" t="s">
        <v>7594</v>
      </c>
      <c r="T731" s="29">
        <v>43354</v>
      </c>
      <c r="U731" s="445"/>
      <c r="V731" s="445"/>
      <c r="W731" s="34">
        <v>2220</v>
      </c>
      <c r="X731" s="34">
        <v>22</v>
      </c>
      <c r="Y731" s="208" t="s">
        <v>7595</v>
      </c>
      <c r="Z731" s="208" t="s">
        <v>7596</v>
      </c>
      <c r="AA731" s="96" t="s">
        <v>7597</v>
      </c>
      <c r="AB731" s="236">
        <v>29</v>
      </c>
      <c r="AC731" s="731">
        <v>1000000</v>
      </c>
      <c r="AD731" s="731">
        <v>0</v>
      </c>
      <c r="AE731" s="96"/>
      <c r="AF731" s="96"/>
      <c r="AG731" s="63">
        <v>1</v>
      </c>
      <c r="AH731" s="97" t="s">
        <v>8198</v>
      </c>
      <c r="AI731" s="97"/>
      <c r="AJ731" s="97"/>
      <c r="AK731" s="201"/>
      <c r="AL731" s="554"/>
    </row>
    <row r="732" spans="1:38" s="404" customFormat="1" ht="25.5" customHeight="1">
      <c r="A732" s="535" t="s">
        <v>653</v>
      </c>
      <c r="B732" s="37">
        <v>3603586767</v>
      </c>
      <c r="C732" s="92" t="s">
        <v>6864</v>
      </c>
      <c r="D732" s="440" t="s">
        <v>7778</v>
      </c>
      <c r="E732" s="96">
        <v>2500000</v>
      </c>
      <c r="F732" s="62">
        <v>106</v>
      </c>
      <c r="G732" s="30">
        <v>9894130630</v>
      </c>
      <c r="H732" s="29">
        <v>43350</v>
      </c>
      <c r="I732" s="442"/>
      <c r="J732" s="30"/>
      <c r="K732" s="39"/>
      <c r="L732" s="40"/>
      <c r="M732" s="450" t="s">
        <v>7779</v>
      </c>
      <c r="N732" s="405">
        <v>14112</v>
      </c>
      <c r="O732" s="62">
        <v>2</v>
      </c>
      <c r="P732" s="454"/>
      <c r="Q732" s="755" t="s">
        <v>7780</v>
      </c>
      <c r="R732" s="227">
        <v>50</v>
      </c>
      <c r="S732" s="227" t="s">
        <v>8098</v>
      </c>
      <c r="T732" s="29"/>
      <c r="U732" s="445"/>
      <c r="V732" s="445"/>
      <c r="W732" s="34">
        <v>2930</v>
      </c>
      <c r="X732" s="34">
        <v>29</v>
      </c>
      <c r="Y732" s="208" t="s">
        <v>7781</v>
      </c>
      <c r="Z732" s="208" t="s">
        <v>7782</v>
      </c>
      <c r="AA732" s="96" t="s">
        <v>4171</v>
      </c>
      <c r="AB732" s="236">
        <v>16</v>
      </c>
      <c r="AC732" s="731">
        <v>12000000</v>
      </c>
      <c r="AD732" s="731">
        <v>0</v>
      </c>
      <c r="AE732" s="96"/>
      <c r="AF732" s="96"/>
      <c r="AG732" s="63">
        <v>1</v>
      </c>
      <c r="AH732" s="97" t="s">
        <v>8609</v>
      </c>
      <c r="AI732" s="97"/>
      <c r="AJ732" s="719" t="s">
        <v>8090</v>
      </c>
      <c r="AK732" s="201"/>
      <c r="AL732" s="554"/>
    </row>
    <row r="733" spans="1:38" s="404" customFormat="1" ht="25.5" customHeight="1">
      <c r="A733" s="535" t="s">
        <v>653</v>
      </c>
      <c r="B733" s="37">
        <v>3603593059</v>
      </c>
      <c r="C733" s="92" t="s">
        <v>6864</v>
      </c>
      <c r="D733" s="440" t="s">
        <v>8006</v>
      </c>
      <c r="E733" s="96">
        <v>1600000</v>
      </c>
      <c r="F733" s="62">
        <v>107</v>
      </c>
      <c r="G733" s="30">
        <v>9912543933</v>
      </c>
      <c r="H733" s="29">
        <v>43378</v>
      </c>
      <c r="I733" s="442"/>
      <c r="J733" s="30"/>
      <c r="K733" s="39"/>
      <c r="L733" s="40"/>
      <c r="M733" s="450" t="s">
        <v>8007</v>
      </c>
      <c r="N733" s="405">
        <v>14783</v>
      </c>
      <c r="O733" s="62">
        <v>2</v>
      </c>
      <c r="P733" s="454"/>
      <c r="Q733" s="43"/>
      <c r="R733" s="227" t="s">
        <v>8008</v>
      </c>
      <c r="S733" s="227" t="s">
        <v>8346</v>
      </c>
      <c r="T733" s="29"/>
      <c r="U733" s="445"/>
      <c r="V733" s="445"/>
      <c r="W733" s="34">
        <v>2220</v>
      </c>
      <c r="X733" s="34">
        <v>22</v>
      </c>
      <c r="Y733" s="208" t="s">
        <v>8009</v>
      </c>
      <c r="Z733" s="208" t="s">
        <v>8010</v>
      </c>
      <c r="AA733" s="96" t="s">
        <v>8011</v>
      </c>
      <c r="AB733" s="236">
        <v>16</v>
      </c>
      <c r="AC733" s="731">
        <v>5000000</v>
      </c>
      <c r="AD733" s="731">
        <v>0</v>
      </c>
      <c r="AE733" s="96"/>
      <c r="AF733" s="96"/>
      <c r="AG733" s="63"/>
      <c r="AH733" s="240" t="s">
        <v>8336</v>
      </c>
      <c r="AI733" s="97"/>
      <c r="AJ733" s="97"/>
      <c r="AK733" s="201"/>
      <c r="AL733" s="554"/>
    </row>
    <row r="734" spans="1:38" s="404" customFormat="1" ht="25.5" customHeight="1">
      <c r="A734" s="535" t="s">
        <v>653</v>
      </c>
      <c r="B734" s="37">
        <v>3602602176</v>
      </c>
      <c r="C734" s="92" t="s">
        <v>6864</v>
      </c>
      <c r="D734" s="440" t="s">
        <v>8063</v>
      </c>
      <c r="E734" s="96">
        <v>250000</v>
      </c>
      <c r="F734" s="62">
        <v>108</v>
      </c>
      <c r="G734" s="30">
        <v>7615303530</v>
      </c>
      <c r="H734" s="29" t="s">
        <v>8064</v>
      </c>
      <c r="I734" s="442"/>
      <c r="J734" s="30"/>
      <c r="K734" s="39"/>
      <c r="L734" s="40"/>
      <c r="M734" s="450" t="s">
        <v>8065</v>
      </c>
      <c r="N734" s="405">
        <v>648</v>
      </c>
      <c r="O734" s="62">
        <v>1</v>
      </c>
      <c r="P734" s="454"/>
      <c r="Q734" s="43" t="s">
        <v>7780</v>
      </c>
      <c r="R734" s="227">
        <v>50</v>
      </c>
      <c r="S734" s="227" t="s">
        <v>7445</v>
      </c>
      <c r="T734" s="29">
        <v>43608</v>
      </c>
      <c r="U734" s="445"/>
      <c r="V734" s="445"/>
      <c r="W734" s="34">
        <v>1410</v>
      </c>
      <c r="X734" s="34">
        <v>14</v>
      </c>
      <c r="Y734" s="208" t="s">
        <v>8066</v>
      </c>
      <c r="Z734" s="208" t="s">
        <v>8067</v>
      </c>
      <c r="AA734" s="96" t="s">
        <v>2461</v>
      </c>
      <c r="AB734" s="236">
        <v>6</v>
      </c>
      <c r="AC734" s="731">
        <v>400000</v>
      </c>
      <c r="AD734" s="731">
        <v>0</v>
      </c>
      <c r="AE734" s="96"/>
      <c r="AF734" s="96"/>
      <c r="AG734" s="63">
        <v>1</v>
      </c>
      <c r="AH734" s="240" t="s">
        <v>8661</v>
      </c>
      <c r="AI734" s="97" t="s">
        <v>8578</v>
      </c>
      <c r="AJ734" s="97"/>
      <c r="AK734" s="201"/>
      <c r="AL734" s="554"/>
    </row>
    <row r="735" spans="1:38" s="404" customFormat="1" ht="25.5" customHeight="1">
      <c r="A735" s="535" t="s">
        <v>653</v>
      </c>
      <c r="B735" s="37">
        <v>3603611212</v>
      </c>
      <c r="C735" s="92" t="s">
        <v>6864</v>
      </c>
      <c r="D735" s="440" t="s">
        <v>8136</v>
      </c>
      <c r="E735" s="96">
        <v>1000000</v>
      </c>
      <c r="F735" s="62">
        <v>109</v>
      </c>
      <c r="G735" s="30">
        <v>4320977258</v>
      </c>
      <c r="H735" s="29">
        <v>43444</v>
      </c>
      <c r="I735" s="442"/>
      <c r="J735" s="30"/>
      <c r="K735" s="39"/>
      <c r="L735" s="40"/>
      <c r="M735" s="450" t="s">
        <v>8137</v>
      </c>
      <c r="N735" s="405">
        <v>3888</v>
      </c>
      <c r="O735" s="62">
        <v>1</v>
      </c>
      <c r="P735" s="454"/>
      <c r="Q735" s="43" t="s">
        <v>7780</v>
      </c>
      <c r="R735" s="227">
        <v>40</v>
      </c>
      <c r="S735" s="227" t="s">
        <v>7531</v>
      </c>
      <c r="T735" s="29" t="s">
        <v>8579</v>
      </c>
      <c r="U735" s="445"/>
      <c r="V735" s="445"/>
      <c r="W735" s="34">
        <v>2733</v>
      </c>
      <c r="X735" s="34">
        <v>27</v>
      </c>
      <c r="Y735" s="208" t="s">
        <v>8138</v>
      </c>
      <c r="Z735" s="208" t="s">
        <v>8139</v>
      </c>
      <c r="AA735" s="96" t="s">
        <v>4350</v>
      </c>
      <c r="AB735" s="236">
        <v>3</v>
      </c>
      <c r="AC735" s="731">
        <v>3225273</v>
      </c>
      <c r="AD735" s="731">
        <v>0</v>
      </c>
      <c r="AE735" s="96"/>
      <c r="AF735" s="96"/>
      <c r="AG735" s="63">
        <v>1</v>
      </c>
      <c r="AH735" s="97" t="s">
        <v>8647</v>
      </c>
      <c r="AI735" s="97" t="s">
        <v>8611</v>
      </c>
      <c r="AJ735" s="97"/>
      <c r="AK735" s="201"/>
      <c r="AL735" s="554"/>
    </row>
    <row r="736" spans="1:38" s="404" customFormat="1" ht="25.5" customHeight="1">
      <c r="A736" s="535" t="s">
        <v>653</v>
      </c>
      <c r="B736" s="119" t="s">
        <v>8615</v>
      </c>
      <c r="C736" s="92" t="s">
        <v>6864</v>
      </c>
      <c r="D736" s="440" t="s">
        <v>8242</v>
      </c>
      <c r="E736" s="96">
        <v>0</v>
      </c>
      <c r="F736" s="62">
        <v>110</v>
      </c>
      <c r="G736" s="30">
        <v>2184237453</v>
      </c>
      <c r="H736" s="29">
        <v>43474</v>
      </c>
      <c r="I736" s="442"/>
      <c r="J736" s="30"/>
      <c r="K736" s="39"/>
      <c r="L736" s="40"/>
      <c r="M736" s="450" t="s">
        <v>8245</v>
      </c>
      <c r="N736" s="405">
        <v>648</v>
      </c>
      <c r="O736" s="62">
        <v>1</v>
      </c>
      <c r="P736" s="454"/>
      <c r="Q736" s="43" t="s">
        <v>7780</v>
      </c>
      <c r="R736" s="227">
        <v>39</v>
      </c>
      <c r="S736" s="227" t="s">
        <v>8168</v>
      </c>
      <c r="T736" s="29" t="s">
        <v>8420</v>
      </c>
      <c r="U736" s="445"/>
      <c r="V736" s="445"/>
      <c r="W736" s="34">
        <v>2592</v>
      </c>
      <c r="X736" s="34">
        <v>25</v>
      </c>
      <c r="Y736" s="208" t="s">
        <v>8249</v>
      </c>
      <c r="Z736" s="208" t="s">
        <v>8250</v>
      </c>
      <c r="AA736" s="96" t="s">
        <v>2460</v>
      </c>
      <c r="AB736" s="236">
        <v>3</v>
      </c>
      <c r="AC736" s="731">
        <v>290493</v>
      </c>
      <c r="AD736" s="731">
        <v>0</v>
      </c>
      <c r="AE736" s="96"/>
      <c r="AF736" s="96"/>
      <c r="AG736" s="63">
        <v>1</v>
      </c>
      <c r="AH736" s="97" t="s">
        <v>8653</v>
      </c>
      <c r="AI736" s="97"/>
      <c r="AJ736" s="97"/>
      <c r="AK736" s="201"/>
      <c r="AL736" s="554"/>
    </row>
    <row r="737" spans="1:38" s="404" customFormat="1" ht="25.5" customHeight="1">
      <c r="A737" s="535" t="s">
        <v>653</v>
      </c>
      <c r="B737" s="37">
        <v>3603622454</v>
      </c>
      <c r="C737" s="92" t="s">
        <v>6864</v>
      </c>
      <c r="D737" s="440" t="s">
        <v>8243</v>
      </c>
      <c r="E737" s="96">
        <v>200000</v>
      </c>
      <c r="F737" s="62">
        <v>111</v>
      </c>
      <c r="G737" s="30">
        <v>9802142774</v>
      </c>
      <c r="H737" s="29">
        <v>43479</v>
      </c>
      <c r="I737" s="442"/>
      <c r="J737" s="30"/>
      <c r="K737" s="39">
        <v>43647</v>
      </c>
      <c r="L737" s="40">
        <v>1</v>
      </c>
      <c r="M737" s="450" t="s">
        <v>8246</v>
      </c>
      <c r="N737" s="405">
        <v>648</v>
      </c>
      <c r="O737" s="62">
        <v>1</v>
      </c>
      <c r="P737" s="454"/>
      <c r="Q737" s="43" t="s">
        <v>7780</v>
      </c>
      <c r="R737" s="227">
        <v>50</v>
      </c>
      <c r="S737" s="227" t="s">
        <v>8168</v>
      </c>
      <c r="T737" s="29">
        <v>43600</v>
      </c>
      <c r="U737" s="445"/>
      <c r="V737" s="445"/>
      <c r="W737" s="34">
        <v>1410</v>
      </c>
      <c r="X737" s="34">
        <v>14</v>
      </c>
      <c r="Y737" s="208" t="s">
        <v>8726</v>
      </c>
      <c r="Z737" s="208" t="s">
        <v>8727</v>
      </c>
      <c r="AA737" s="96" t="s">
        <v>6697</v>
      </c>
      <c r="AB737" s="236">
        <v>10</v>
      </c>
      <c r="AC737" s="731">
        <v>376000</v>
      </c>
      <c r="AD737" s="731">
        <v>0</v>
      </c>
      <c r="AE737" s="96"/>
      <c r="AF737" s="96"/>
      <c r="AG737" s="63">
        <v>1</v>
      </c>
      <c r="AH737" s="240" t="s">
        <v>8589</v>
      </c>
      <c r="AI737" s="97"/>
      <c r="AJ737" s="97"/>
      <c r="AK737" s="201"/>
      <c r="AL737" s="554"/>
    </row>
    <row r="738" spans="1:38" s="404" customFormat="1" ht="25.5" customHeight="1">
      <c r="A738" s="535" t="s">
        <v>653</v>
      </c>
      <c r="B738" s="37">
        <v>3603626138</v>
      </c>
      <c r="C738" s="92" t="s">
        <v>3864</v>
      </c>
      <c r="D738" s="440" t="s">
        <v>8244</v>
      </c>
      <c r="E738" s="96">
        <v>10000</v>
      </c>
      <c r="F738" s="62">
        <v>112</v>
      </c>
      <c r="G738" s="30">
        <v>3208616635</v>
      </c>
      <c r="H738" s="29">
        <v>43490</v>
      </c>
      <c r="I738" s="442"/>
      <c r="J738" s="30"/>
      <c r="K738" s="39"/>
      <c r="L738" s="40"/>
      <c r="M738" s="450" t="s">
        <v>8247</v>
      </c>
      <c r="N738" s="405">
        <v>1248</v>
      </c>
      <c r="O738" s="62">
        <v>1</v>
      </c>
      <c r="P738" s="454"/>
      <c r="Q738" s="43" t="s">
        <v>8248</v>
      </c>
      <c r="R738" s="227">
        <v>50</v>
      </c>
      <c r="S738" s="227" t="s">
        <v>8612</v>
      </c>
      <c r="T738" s="29">
        <v>43631</v>
      </c>
      <c r="U738" s="445"/>
      <c r="V738" s="445"/>
      <c r="W738" s="34">
        <v>1393</v>
      </c>
      <c r="X738" s="34">
        <v>13</v>
      </c>
      <c r="Y738" s="208" t="s">
        <v>8251</v>
      </c>
      <c r="Z738" s="208" t="s">
        <v>8252</v>
      </c>
      <c r="AA738" s="96" t="s">
        <v>8253</v>
      </c>
      <c r="AB738" s="236">
        <v>5</v>
      </c>
      <c r="AC738" s="731">
        <v>500000</v>
      </c>
      <c r="AD738" s="731">
        <v>100000</v>
      </c>
      <c r="AE738" s="96"/>
      <c r="AF738" s="96"/>
      <c r="AG738" s="63"/>
      <c r="AH738" s="97" t="s">
        <v>8599</v>
      </c>
      <c r="AI738" s="97"/>
      <c r="AJ738" s="97"/>
      <c r="AK738" s="201"/>
      <c r="AL738" s="554"/>
    </row>
    <row r="739" spans="1:38" s="404" customFormat="1" ht="25.5" customHeight="1">
      <c r="A739" s="535" t="s">
        <v>653</v>
      </c>
      <c r="B739" s="37">
        <v>3603629361</v>
      </c>
      <c r="C739" s="92" t="s">
        <v>6864</v>
      </c>
      <c r="D739" s="440" t="s">
        <v>8363</v>
      </c>
      <c r="E739" s="96">
        <v>650000</v>
      </c>
      <c r="F739" s="62">
        <v>113</v>
      </c>
      <c r="G739" s="30">
        <v>6502550534</v>
      </c>
      <c r="H739" s="29">
        <v>43525</v>
      </c>
      <c r="I739" s="442"/>
      <c r="J739" s="30"/>
      <c r="K739" s="39"/>
      <c r="L739" s="40"/>
      <c r="M739" s="450" t="s">
        <v>8365</v>
      </c>
      <c r="N739" s="405">
        <v>648</v>
      </c>
      <c r="O739" s="62">
        <v>2</v>
      </c>
      <c r="P739" s="454"/>
      <c r="Q739" s="43" t="s">
        <v>7780</v>
      </c>
      <c r="R739" s="227">
        <v>39</v>
      </c>
      <c r="S739" s="227" t="s">
        <v>7611</v>
      </c>
      <c r="T739" s="29"/>
      <c r="U739" s="445"/>
      <c r="V739" s="445"/>
      <c r="W739" s="34">
        <v>2511</v>
      </c>
      <c r="X739" s="34">
        <v>25</v>
      </c>
      <c r="Y739" s="208" t="s">
        <v>8368</v>
      </c>
      <c r="Z739" s="208" t="s">
        <v>8369</v>
      </c>
      <c r="AA739" s="96" t="s">
        <v>2460</v>
      </c>
      <c r="AB739" s="236">
        <v>3</v>
      </c>
      <c r="AC739" s="731">
        <v>1900000</v>
      </c>
      <c r="AD739" s="731">
        <v>0</v>
      </c>
      <c r="AE739" s="96"/>
      <c r="AF739" s="96"/>
      <c r="AG739" s="63">
        <v>1</v>
      </c>
      <c r="AH739" s="97" t="s">
        <v>8651</v>
      </c>
      <c r="AI739" s="97"/>
      <c r="AJ739" s="97"/>
      <c r="AK739" s="201"/>
      <c r="AL739" s="554"/>
    </row>
    <row r="740" spans="1:38" s="404" customFormat="1" ht="25.5" customHeight="1">
      <c r="A740" s="535" t="s">
        <v>653</v>
      </c>
      <c r="B740" s="37">
        <v>3603630543</v>
      </c>
      <c r="C740" s="92" t="s">
        <v>6864</v>
      </c>
      <c r="D740" s="440" t="s">
        <v>8364</v>
      </c>
      <c r="E740" s="96">
        <v>350000</v>
      </c>
      <c r="F740" s="62">
        <v>114</v>
      </c>
      <c r="G740" s="30">
        <v>9820486446</v>
      </c>
      <c r="H740" s="29">
        <v>43530</v>
      </c>
      <c r="I740" s="442"/>
      <c r="J740" s="30"/>
      <c r="K740" s="39"/>
      <c r="L740" s="40"/>
      <c r="M740" s="450" t="s">
        <v>8366</v>
      </c>
      <c r="N740" s="405">
        <v>648</v>
      </c>
      <c r="O740" s="62">
        <v>1</v>
      </c>
      <c r="P740" s="454"/>
      <c r="Q740" s="43" t="s">
        <v>7780</v>
      </c>
      <c r="R740" s="227">
        <v>39</v>
      </c>
      <c r="S740" s="227" t="s">
        <v>8367</v>
      </c>
      <c r="T740" s="29">
        <v>43636</v>
      </c>
      <c r="U740" s="445"/>
      <c r="V740" s="445"/>
      <c r="W740" s="34">
        <v>2512</v>
      </c>
      <c r="X740" s="34">
        <v>25</v>
      </c>
      <c r="Y740" s="208" t="s">
        <v>8370</v>
      </c>
      <c r="Z740" s="208" t="s">
        <v>8371</v>
      </c>
      <c r="AA740" s="96" t="s">
        <v>2460</v>
      </c>
      <c r="AB740" s="236">
        <v>3</v>
      </c>
      <c r="AC740" s="731">
        <v>850000</v>
      </c>
      <c r="AD740" s="731">
        <v>0</v>
      </c>
      <c r="AE740" s="96"/>
      <c r="AF740" s="96"/>
      <c r="AG740" s="63">
        <v>1</v>
      </c>
      <c r="AH740" s="97" t="s">
        <v>8659</v>
      </c>
      <c r="AI740" s="97"/>
      <c r="AJ740" s="97"/>
      <c r="AK740" s="201"/>
      <c r="AL740" s="554"/>
    </row>
    <row r="741" spans="1:38" s="404" customFormat="1" ht="25.5" customHeight="1">
      <c r="A741" s="535" t="s">
        <v>653</v>
      </c>
      <c r="B741" s="119" t="s">
        <v>8580</v>
      </c>
      <c r="C741" s="92" t="s">
        <v>6864</v>
      </c>
      <c r="D741" s="440" t="s">
        <v>8477</v>
      </c>
      <c r="E741" s="96"/>
      <c r="F741" s="62">
        <v>115</v>
      </c>
      <c r="G741" s="30">
        <v>2149527252</v>
      </c>
      <c r="H741" s="29">
        <v>43566</v>
      </c>
      <c r="I741" s="442"/>
      <c r="J741" s="30"/>
      <c r="K741" s="39"/>
      <c r="L741" s="40"/>
      <c r="M741" s="450" t="s">
        <v>8478</v>
      </c>
      <c r="N741" s="405">
        <v>648</v>
      </c>
      <c r="O741" s="62">
        <v>1</v>
      </c>
      <c r="P741" s="454"/>
      <c r="Q741" s="43" t="s">
        <v>8479</v>
      </c>
      <c r="R741" s="227">
        <v>39</v>
      </c>
      <c r="S741" s="227" t="s">
        <v>7310</v>
      </c>
      <c r="T741" s="29" t="s">
        <v>8579</v>
      </c>
      <c r="U741" s="445"/>
      <c r="V741" s="445"/>
      <c r="W741" s="34">
        <v>2592</v>
      </c>
      <c r="X741" s="34">
        <v>25</v>
      </c>
      <c r="Y741" s="208" t="s">
        <v>8476</v>
      </c>
      <c r="Z741" s="208" t="s">
        <v>8480</v>
      </c>
      <c r="AA741" s="96" t="s">
        <v>2460</v>
      </c>
      <c r="AB741" s="236">
        <v>3</v>
      </c>
      <c r="AC741" s="731">
        <v>500000</v>
      </c>
      <c r="AD741" s="731">
        <v>0</v>
      </c>
      <c r="AE741" s="96"/>
      <c r="AF741" s="96"/>
      <c r="AG741" s="63">
        <v>1</v>
      </c>
      <c r="AH741" s="97" t="s">
        <v>8581</v>
      </c>
      <c r="AI741" s="97" t="s">
        <v>8582</v>
      </c>
      <c r="AJ741" s="97"/>
      <c r="AK741" s="201"/>
      <c r="AL741" s="554"/>
    </row>
    <row r="742" spans="1:38" s="404" customFormat="1" ht="25.5" customHeight="1">
      <c r="A742" s="535" t="s">
        <v>653</v>
      </c>
      <c r="B742" s="119"/>
      <c r="C742" s="92" t="s">
        <v>6864</v>
      </c>
      <c r="D742" s="440" t="s">
        <v>8708</v>
      </c>
      <c r="E742" s="96">
        <v>250000</v>
      </c>
      <c r="F742" s="62">
        <v>116</v>
      </c>
      <c r="G742" s="30">
        <v>1026942985</v>
      </c>
      <c r="H742" s="29">
        <v>43656</v>
      </c>
      <c r="I742" s="442"/>
      <c r="J742" s="30"/>
      <c r="K742" s="39"/>
      <c r="L742" s="40"/>
      <c r="M742" s="450" t="s">
        <v>8709</v>
      </c>
      <c r="N742" s="405">
        <v>648</v>
      </c>
      <c r="O742" s="62">
        <v>3</v>
      </c>
      <c r="P742" s="454"/>
      <c r="Q742" s="43" t="s">
        <v>8479</v>
      </c>
      <c r="R742" s="227">
        <v>50</v>
      </c>
      <c r="S742" s="227" t="s">
        <v>7611</v>
      </c>
      <c r="T742" s="29"/>
      <c r="U742" s="445"/>
      <c r="V742" s="445"/>
      <c r="W742" s="34">
        <v>2819</v>
      </c>
      <c r="X742" s="34">
        <v>28</v>
      </c>
      <c r="Y742" s="208" t="s">
        <v>8710</v>
      </c>
      <c r="Z742" s="208" t="s">
        <v>8711</v>
      </c>
      <c r="AA742" s="96" t="s">
        <v>2468</v>
      </c>
      <c r="AB742" s="236">
        <v>16</v>
      </c>
      <c r="AC742" s="731">
        <v>500000</v>
      </c>
      <c r="AD742" s="731">
        <v>0</v>
      </c>
      <c r="AE742" s="96"/>
      <c r="AF742" s="96"/>
      <c r="AG742" s="63"/>
      <c r="AH742" s="97"/>
      <c r="AI742" s="97"/>
      <c r="AJ742" s="97"/>
      <c r="AK742" s="201"/>
      <c r="AL742" s="554"/>
    </row>
    <row r="743" spans="1:38" s="404" customFormat="1" ht="25.5" customHeight="1">
      <c r="A743" s="535"/>
      <c r="B743" s="37"/>
      <c r="C743" s="92"/>
      <c r="D743" s="26"/>
      <c r="E743" s="96"/>
      <c r="F743" s="62"/>
      <c r="G743" s="28"/>
      <c r="H743" s="29"/>
      <c r="I743" s="29"/>
      <c r="J743" s="30"/>
      <c r="K743" s="39" t="s">
        <v>879</v>
      </c>
      <c r="L743" s="40"/>
      <c r="M743" s="95" t="s">
        <v>2651</v>
      </c>
      <c r="N743" s="405">
        <v>50000</v>
      </c>
      <c r="O743" s="62"/>
      <c r="P743" s="40"/>
      <c r="Q743" s="15"/>
      <c r="R743" s="95"/>
      <c r="S743" s="95"/>
      <c r="T743" s="29"/>
      <c r="U743" s="508"/>
      <c r="V743" s="508"/>
      <c r="W743" s="711"/>
      <c r="X743" s="531"/>
      <c r="Y743" s="532"/>
      <c r="Z743" s="532"/>
      <c r="AA743" s="95"/>
      <c r="AB743" s="239"/>
      <c r="AC743" s="731">
        <v>0</v>
      </c>
      <c r="AD743" s="731">
        <v>0</v>
      </c>
      <c r="AE743" s="96"/>
      <c r="AF743" s="96"/>
      <c r="AG743" s="63"/>
      <c r="AH743" s="97" t="s">
        <v>464</v>
      </c>
      <c r="AI743" s="97" t="s">
        <v>465</v>
      </c>
      <c r="AJ743" s="97"/>
      <c r="AK743" s="16"/>
      <c r="AL743" s="407"/>
    </row>
    <row r="744" spans="1:38" s="35" customFormat="1" ht="25.5" customHeight="1">
      <c r="A744" s="45" t="s">
        <v>35</v>
      </c>
      <c r="B744" s="53"/>
      <c r="C744" s="73"/>
      <c r="D744" s="120"/>
      <c r="E744" s="56">
        <f>SUBTOTAL(9,E626:E743)</f>
        <v>1220359383.6400001</v>
      </c>
      <c r="F744" s="53">
        <f>COUNT(F627:F743)</f>
        <v>116</v>
      </c>
      <c r="G744" s="121"/>
      <c r="H744" s="122"/>
      <c r="I744" s="122"/>
      <c r="J744" s="123"/>
      <c r="K744" s="124"/>
      <c r="L744" s="125"/>
      <c r="M744" s="56" t="s">
        <v>3886</v>
      </c>
      <c r="N744" s="56">
        <f>SUBTOTAL(9,N627:N743)</f>
        <v>5822372.2999999998</v>
      </c>
      <c r="O744" s="126"/>
      <c r="P744" s="76"/>
      <c r="Q744" s="77"/>
      <c r="R744" s="127"/>
      <c r="S744" s="127"/>
      <c r="T744" s="122"/>
      <c r="U744" s="128"/>
      <c r="V744" s="128"/>
      <c r="W744" s="129"/>
      <c r="X744" s="129"/>
      <c r="Y744" s="130"/>
      <c r="Z744" s="130"/>
      <c r="AA744" s="131"/>
      <c r="AB744" s="132"/>
      <c r="AC744" s="733">
        <v>3130885393.5700002</v>
      </c>
      <c r="AD744" s="733">
        <v>2722797936.5928068</v>
      </c>
      <c r="AE744" s="56">
        <f t="shared" ref="AE744:AG744" si="8">SUBTOTAL(9,AE626:AE743)</f>
        <v>23064</v>
      </c>
      <c r="AF744" s="56">
        <f t="shared" si="8"/>
        <v>22369</v>
      </c>
      <c r="AG744" s="56">
        <f t="shared" si="8"/>
        <v>45</v>
      </c>
      <c r="AH744" s="134"/>
      <c r="AI744" s="134"/>
      <c r="AJ744" s="134"/>
      <c r="AK744" s="54"/>
      <c r="AL744" s="84"/>
    </row>
    <row r="745" spans="1:38" s="35" customFormat="1" ht="25.5" customHeight="1">
      <c r="A745" s="136"/>
      <c r="B745" s="53"/>
      <c r="C745" s="73"/>
      <c r="D745" s="120"/>
      <c r="E745" s="53"/>
      <c r="F745" s="133"/>
      <c r="G745" s="121"/>
      <c r="H745" s="122"/>
      <c r="I745" s="122"/>
      <c r="J745" s="123"/>
      <c r="K745" s="124"/>
      <c r="L745" s="125"/>
      <c r="M745" s="469" t="s">
        <v>3887</v>
      </c>
      <c r="N745" s="56"/>
      <c r="O745" s="126"/>
      <c r="P745" s="76"/>
      <c r="Q745" s="77"/>
      <c r="R745" s="127"/>
      <c r="S745" s="137"/>
      <c r="T745" s="122"/>
      <c r="U745" s="138"/>
      <c r="V745" s="138"/>
      <c r="W745" s="139"/>
      <c r="X745" s="139"/>
      <c r="Y745" s="140"/>
      <c r="Z745" s="140"/>
      <c r="AA745" s="141"/>
      <c r="AB745" s="142"/>
      <c r="AC745" s="733"/>
      <c r="AD745" s="733"/>
      <c r="AE745" s="56"/>
      <c r="AF745" s="56"/>
      <c r="AG745" s="53"/>
      <c r="AH745" s="59"/>
      <c r="AI745" s="59"/>
      <c r="AJ745" s="59"/>
      <c r="AK745" s="60"/>
      <c r="AL745" s="470"/>
    </row>
    <row r="746" spans="1:38" s="35" customFormat="1" ht="25.5" customHeight="1">
      <c r="A746" s="405" t="s">
        <v>36</v>
      </c>
      <c r="B746" s="37" t="s">
        <v>3369</v>
      </c>
      <c r="C746" s="92" t="s">
        <v>4001</v>
      </c>
      <c r="D746" s="26" t="s">
        <v>1885</v>
      </c>
      <c r="E746" s="63">
        <v>3089000</v>
      </c>
      <c r="F746" s="62">
        <v>1</v>
      </c>
      <c r="G746" s="28" t="s">
        <v>378</v>
      </c>
      <c r="H746" s="29">
        <v>37643</v>
      </c>
      <c r="I746" s="30">
        <v>472043000210</v>
      </c>
      <c r="J746" s="30"/>
      <c r="K746" s="39">
        <v>41236</v>
      </c>
      <c r="L746" s="40"/>
      <c r="M746" s="95" t="s">
        <v>1884</v>
      </c>
      <c r="N746" s="405">
        <v>30000</v>
      </c>
      <c r="O746" s="62">
        <v>1</v>
      </c>
      <c r="P746" s="40"/>
      <c r="Q746" s="15"/>
      <c r="R746" s="95"/>
      <c r="S746" s="96"/>
      <c r="T746" s="29" t="s">
        <v>2407</v>
      </c>
      <c r="U746" s="402"/>
      <c r="V746" s="402"/>
      <c r="W746" s="34">
        <v>1511</v>
      </c>
      <c r="X746" s="34">
        <v>15</v>
      </c>
      <c r="Y746" s="208"/>
      <c r="Z746" s="208"/>
      <c r="AA746" s="96" t="s">
        <v>2963</v>
      </c>
      <c r="AB746" s="475">
        <v>26</v>
      </c>
      <c r="AC746" s="731">
        <v>4000000</v>
      </c>
      <c r="AD746" s="731">
        <v>4000000</v>
      </c>
      <c r="AE746" s="96">
        <v>91</v>
      </c>
      <c r="AF746" s="96">
        <v>84</v>
      </c>
      <c r="AG746" s="63">
        <v>1</v>
      </c>
      <c r="AH746" s="97" t="s">
        <v>4433</v>
      </c>
      <c r="AI746" s="97" t="s">
        <v>308</v>
      </c>
      <c r="AJ746" s="97"/>
      <c r="AK746" s="16" t="s">
        <v>7692</v>
      </c>
      <c r="AL746" s="407"/>
    </row>
    <row r="747" spans="1:38" s="35" customFormat="1" ht="25.5" customHeight="1">
      <c r="A747" s="405" t="s">
        <v>36</v>
      </c>
      <c r="B747" s="37" t="s">
        <v>3619</v>
      </c>
      <c r="C747" s="92" t="s">
        <v>4001</v>
      </c>
      <c r="D747" s="26" t="s">
        <v>5694</v>
      </c>
      <c r="E747" s="96">
        <v>2164160</v>
      </c>
      <c r="F747" s="62">
        <v>2</v>
      </c>
      <c r="G747" s="30" t="s">
        <v>1886</v>
      </c>
      <c r="H747" s="29">
        <v>38063</v>
      </c>
      <c r="I747" s="30">
        <v>472043000534</v>
      </c>
      <c r="J747" s="30">
        <v>3214238103</v>
      </c>
      <c r="K747" s="39">
        <v>42655</v>
      </c>
      <c r="L747" s="40">
        <v>6</v>
      </c>
      <c r="M747" s="268" t="s">
        <v>2802</v>
      </c>
      <c r="N747" s="405">
        <v>17000</v>
      </c>
      <c r="O747" s="62">
        <v>1</v>
      </c>
      <c r="P747" s="40"/>
      <c r="Q747" s="15"/>
      <c r="R747" s="95"/>
      <c r="S747" s="96"/>
      <c r="T747" s="29"/>
      <c r="U747" s="402">
        <v>1</v>
      </c>
      <c r="V747" s="402">
        <v>3</v>
      </c>
      <c r="W747" s="34">
        <v>1511</v>
      </c>
      <c r="X747" s="34">
        <v>15</v>
      </c>
      <c r="Y747" s="208"/>
      <c r="Z747" s="208"/>
      <c r="AA747" s="96" t="s">
        <v>1024</v>
      </c>
      <c r="AB747" s="236">
        <v>5</v>
      </c>
      <c r="AC747" s="731">
        <v>2300000</v>
      </c>
      <c r="AD747" s="731">
        <v>2300000</v>
      </c>
      <c r="AE747" s="96">
        <v>27</v>
      </c>
      <c r="AF747" s="96">
        <v>23</v>
      </c>
      <c r="AG747" s="63">
        <v>1</v>
      </c>
      <c r="AH747" s="97" t="s">
        <v>4434</v>
      </c>
      <c r="AI747" s="97" t="s">
        <v>309</v>
      </c>
      <c r="AJ747" s="97"/>
      <c r="AK747" s="699"/>
      <c r="AL747" s="403"/>
    </row>
    <row r="748" spans="1:38" s="35" customFormat="1" ht="25.5" customHeight="1">
      <c r="A748" s="405" t="s">
        <v>36</v>
      </c>
      <c r="B748" s="37" t="s">
        <v>3370</v>
      </c>
      <c r="C748" s="92" t="s">
        <v>4001</v>
      </c>
      <c r="D748" s="451" t="s">
        <v>1889</v>
      </c>
      <c r="E748" s="96">
        <v>5000000</v>
      </c>
      <c r="F748" s="62">
        <v>3</v>
      </c>
      <c r="G748" s="28" t="s">
        <v>1887</v>
      </c>
      <c r="H748" s="29">
        <v>38181</v>
      </c>
      <c r="I748" s="30">
        <v>472043000487</v>
      </c>
      <c r="J748" s="30">
        <v>4307231686</v>
      </c>
      <c r="K748" s="39">
        <v>43329</v>
      </c>
      <c r="L748" s="40">
        <v>3</v>
      </c>
      <c r="M748" s="450" t="s">
        <v>1888</v>
      </c>
      <c r="N748" s="95">
        <v>246000</v>
      </c>
      <c r="O748" s="62">
        <v>1</v>
      </c>
      <c r="P748" s="454"/>
      <c r="Q748" s="43"/>
      <c r="R748" s="95"/>
      <c r="S748" s="96"/>
      <c r="T748" s="29" t="s">
        <v>2244</v>
      </c>
      <c r="U748" s="467"/>
      <c r="V748" s="467">
        <v>3</v>
      </c>
      <c r="W748" s="34">
        <v>2220</v>
      </c>
      <c r="X748" s="34">
        <v>22</v>
      </c>
      <c r="Y748" s="208"/>
      <c r="Z748" s="208"/>
      <c r="AA748" s="96" t="s">
        <v>1024</v>
      </c>
      <c r="AB748" s="475">
        <v>5</v>
      </c>
      <c r="AC748" s="731">
        <v>6400000</v>
      </c>
      <c r="AD748" s="731">
        <v>6400000</v>
      </c>
      <c r="AE748" s="96">
        <v>42</v>
      </c>
      <c r="AF748" s="96">
        <v>36</v>
      </c>
      <c r="AG748" s="63">
        <v>1</v>
      </c>
      <c r="AH748" s="97" t="s">
        <v>310</v>
      </c>
      <c r="AI748" s="97" t="s">
        <v>311</v>
      </c>
      <c r="AJ748" s="97"/>
      <c r="AK748" s="201"/>
      <c r="AL748" s="554"/>
    </row>
    <row r="749" spans="1:38" s="35" customFormat="1" ht="25.5" customHeight="1">
      <c r="A749" s="405" t="s">
        <v>36</v>
      </c>
      <c r="B749" s="37" t="s">
        <v>3371</v>
      </c>
      <c r="C749" s="92" t="s">
        <v>4001</v>
      </c>
      <c r="D749" s="451" t="s">
        <v>1892</v>
      </c>
      <c r="E749" s="96">
        <v>2600000</v>
      </c>
      <c r="F749" s="62">
        <v>4</v>
      </c>
      <c r="G749" s="28" t="s">
        <v>1890</v>
      </c>
      <c r="H749" s="29">
        <v>38873</v>
      </c>
      <c r="I749" s="30">
        <v>472023000364</v>
      </c>
      <c r="J749" s="30">
        <v>2118757503</v>
      </c>
      <c r="K749" s="39">
        <v>43293</v>
      </c>
      <c r="L749" s="40">
        <v>5</v>
      </c>
      <c r="M749" s="450" t="s">
        <v>1891</v>
      </c>
      <c r="N749" s="95">
        <v>17000</v>
      </c>
      <c r="O749" s="62">
        <v>1</v>
      </c>
      <c r="P749" s="454"/>
      <c r="Q749" s="43"/>
      <c r="R749" s="95"/>
      <c r="S749" s="96"/>
      <c r="T749" s="29" t="s">
        <v>2408</v>
      </c>
      <c r="U749" s="467"/>
      <c r="V749" s="467"/>
      <c r="W749" s="34">
        <v>2790</v>
      </c>
      <c r="X749" s="34">
        <v>27</v>
      </c>
      <c r="Y749" s="208"/>
      <c r="Z749" s="208"/>
      <c r="AA749" s="460" t="s">
        <v>1063</v>
      </c>
      <c r="AB749" s="478">
        <v>6</v>
      </c>
      <c r="AC749" s="731">
        <v>2600000</v>
      </c>
      <c r="AD749" s="731">
        <v>2600000</v>
      </c>
      <c r="AE749" s="96">
        <v>57</v>
      </c>
      <c r="AF749" s="96">
        <v>55</v>
      </c>
      <c r="AG749" s="63"/>
      <c r="AH749" s="97" t="s">
        <v>2686</v>
      </c>
      <c r="AI749" s="97" t="s">
        <v>799</v>
      </c>
      <c r="AJ749" s="97"/>
      <c r="AK749" s="201"/>
      <c r="AL749" s="554"/>
    </row>
    <row r="750" spans="1:38" s="35" customFormat="1" ht="25.5" customHeight="1">
      <c r="A750" s="405" t="s">
        <v>36</v>
      </c>
      <c r="B750" s="37" t="s">
        <v>3372</v>
      </c>
      <c r="C750" s="92" t="s">
        <v>4001</v>
      </c>
      <c r="D750" s="451" t="s">
        <v>6104</v>
      </c>
      <c r="E750" s="96">
        <v>4902641</v>
      </c>
      <c r="F750" s="62">
        <v>5</v>
      </c>
      <c r="G750" s="28">
        <v>472023000001</v>
      </c>
      <c r="H750" s="29">
        <v>38939</v>
      </c>
      <c r="I750" s="29"/>
      <c r="J750" s="30">
        <v>2130184363</v>
      </c>
      <c r="K750" s="39">
        <v>43110</v>
      </c>
      <c r="L750" s="40">
        <v>11</v>
      </c>
      <c r="M750" s="450" t="s">
        <v>1893</v>
      </c>
      <c r="N750" s="95">
        <v>40000</v>
      </c>
      <c r="O750" s="62">
        <v>1</v>
      </c>
      <c r="P750" s="454"/>
      <c r="Q750" s="43"/>
      <c r="R750" s="95"/>
      <c r="S750" s="96"/>
      <c r="T750" s="29"/>
      <c r="U750" s="467">
        <v>1</v>
      </c>
      <c r="V750" s="467">
        <v>3</v>
      </c>
      <c r="W750" s="34">
        <v>3290</v>
      </c>
      <c r="X750" s="34">
        <v>32</v>
      </c>
      <c r="Y750" s="208" t="s">
        <v>6536</v>
      </c>
      <c r="Z750" s="208"/>
      <c r="AA750" s="460" t="s">
        <v>1063</v>
      </c>
      <c r="AB750" s="478">
        <v>6</v>
      </c>
      <c r="AC750" s="731">
        <v>5500000</v>
      </c>
      <c r="AD750" s="731">
        <v>5500000</v>
      </c>
      <c r="AE750" s="96">
        <v>256</v>
      </c>
      <c r="AF750" s="96">
        <v>251</v>
      </c>
      <c r="AG750" s="63"/>
      <c r="AH750" s="97" t="s">
        <v>529</v>
      </c>
      <c r="AI750" s="97" t="s">
        <v>530</v>
      </c>
      <c r="AJ750" s="97"/>
      <c r="AK750" s="201"/>
      <c r="AL750" s="554"/>
    </row>
    <row r="751" spans="1:38" s="35" customFormat="1" ht="25.5" customHeight="1">
      <c r="A751" s="405" t="s">
        <v>36</v>
      </c>
      <c r="B751" s="37" t="s">
        <v>3373</v>
      </c>
      <c r="C751" s="92" t="s">
        <v>4001</v>
      </c>
      <c r="D751" s="451" t="s">
        <v>1894</v>
      </c>
      <c r="E751" s="96">
        <v>484554</v>
      </c>
      <c r="F751" s="62">
        <v>6</v>
      </c>
      <c r="G751" s="28">
        <v>473022000004</v>
      </c>
      <c r="H751" s="29">
        <v>38947</v>
      </c>
      <c r="I751" s="30">
        <v>473022000004</v>
      </c>
      <c r="J751" s="30">
        <v>6584641194</v>
      </c>
      <c r="K751" s="39">
        <v>43377</v>
      </c>
      <c r="L751" s="40">
        <v>4</v>
      </c>
      <c r="M751" s="450" t="s">
        <v>7724</v>
      </c>
      <c r="N751" s="95">
        <v>16000</v>
      </c>
      <c r="O751" s="62">
        <v>1</v>
      </c>
      <c r="P751" s="454"/>
      <c r="Q751" s="43"/>
      <c r="R751" s="95"/>
      <c r="S751" s="96"/>
      <c r="T751" s="29"/>
      <c r="U751" s="467"/>
      <c r="V751" s="467">
        <v>3</v>
      </c>
      <c r="W751" s="34">
        <v>2599</v>
      </c>
      <c r="X751" s="34">
        <v>25</v>
      </c>
      <c r="Y751" s="208"/>
      <c r="Z751" s="208"/>
      <c r="AA751" s="460" t="s">
        <v>1024</v>
      </c>
      <c r="AB751" s="478">
        <v>5</v>
      </c>
      <c r="AC751" s="731">
        <v>5000000</v>
      </c>
      <c r="AD751" s="731">
        <v>5000000</v>
      </c>
      <c r="AE751" s="96">
        <v>25</v>
      </c>
      <c r="AF751" s="96">
        <v>24</v>
      </c>
      <c r="AG751" s="63"/>
      <c r="AH751" s="97" t="s">
        <v>156</v>
      </c>
      <c r="AI751" s="97" t="s">
        <v>157</v>
      </c>
      <c r="AJ751" s="97"/>
      <c r="AK751" s="201"/>
      <c r="AL751" s="554"/>
    </row>
    <row r="752" spans="1:38" s="35" customFormat="1" ht="25.5" customHeight="1">
      <c r="A752" s="405" t="s">
        <v>36</v>
      </c>
      <c r="B752" s="37" t="s">
        <v>3374</v>
      </c>
      <c r="C752" s="92" t="s">
        <v>4001</v>
      </c>
      <c r="D752" s="451" t="s">
        <v>1240</v>
      </c>
      <c r="E752" s="96">
        <v>30000000</v>
      </c>
      <c r="F752" s="62">
        <v>7</v>
      </c>
      <c r="G752" s="547">
        <v>472033000309</v>
      </c>
      <c r="H752" s="29">
        <v>39014</v>
      </c>
      <c r="I752" s="29"/>
      <c r="J752" s="30">
        <v>6581083032</v>
      </c>
      <c r="K752" s="39">
        <v>43448</v>
      </c>
      <c r="L752" s="40">
        <v>5</v>
      </c>
      <c r="M752" s="450" t="s">
        <v>2547</v>
      </c>
      <c r="N752" s="95">
        <v>192254</v>
      </c>
      <c r="O752" s="62">
        <v>1</v>
      </c>
      <c r="P752" s="454"/>
      <c r="Q752" s="43"/>
      <c r="R752" s="95"/>
      <c r="S752" s="96"/>
      <c r="T752" s="29"/>
      <c r="U752" s="467"/>
      <c r="V752" s="467"/>
      <c r="W752" s="34">
        <v>1311</v>
      </c>
      <c r="X752" s="34">
        <v>13</v>
      </c>
      <c r="Y752" s="208"/>
      <c r="Z752" s="208"/>
      <c r="AA752" s="460" t="s">
        <v>8675</v>
      </c>
      <c r="AB752" s="476">
        <v>16</v>
      </c>
      <c r="AC752" s="731">
        <v>150000000</v>
      </c>
      <c r="AD752" s="731">
        <v>150000000</v>
      </c>
      <c r="AE752" s="96">
        <v>3741</v>
      </c>
      <c r="AF752" s="96">
        <v>3713</v>
      </c>
      <c r="AG752" s="63">
        <v>1</v>
      </c>
      <c r="AH752" s="97" t="s">
        <v>890</v>
      </c>
      <c r="AI752" s="97" t="s">
        <v>891</v>
      </c>
      <c r="AJ752" s="97"/>
      <c r="AK752" s="201"/>
      <c r="AL752" s="554"/>
    </row>
    <row r="753" spans="1:38" s="35" customFormat="1" ht="25.5" customHeight="1">
      <c r="A753" s="405" t="s">
        <v>36</v>
      </c>
      <c r="B753" s="37" t="s">
        <v>3375</v>
      </c>
      <c r="C753" s="92" t="s">
        <v>4001</v>
      </c>
      <c r="D753" s="451" t="s">
        <v>6334</v>
      </c>
      <c r="E753" s="96">
        <v>14872053</v>
      </c>
      <c r="F753" s="62">
        <v>8</v>
      </c>
      <c r="G753" s="28">
        <v>472043000102</v>
      </c>
      <c r="H753" s="29">
        <v>39168</v>
      </c>
      <c r="I753" s="29"/>
      <c r="J753" s="28">
        <v>4327053148</v>
      </c>
      <c r="K753" s="39">
        <v>43552</v>
      </c>
      <c r="L753" s="40">
        <v>9</v>
      </c>
      <c r="M753" s="450" t="s">
        <v>6769</v>
      </c>
      <c r="N753" s="95">
        <v>48000</v>
      </c>
      <c r="O753" s="62">
        <v>1</v>
      </c>
      <c r="P753" s="454"/>
      <c r="Q753" s="43"/>
      <c r="R753" s="95" t="s">
        <v>4387</v>
      </c>
      <c r="S753" s="402" t="s">
        <v>7665</v>
      </c>
      <c r="T753" s="29" t="s">
        <v>5277</v>
      </c>
      <c r="U753" s="467">
        <v>1</v>
      </c>
      <c r="V753" s="467">
        <v>3</v>
      </c>
      <c r="W753" s="34">
        <v>2591</v>
      </c>
      <c r="X753" s="34">
        <v>25</v>
      </c>
      <c r="Y753" s="208" t="s">
        <v>6770</v>
      </c>
      <c r="Z753" s="208"/>
      <c r="AA753" s="460" t="s">
        <v>1063</v>
      </c>
      <c r="AB753" s="478">
        <v>6</v>
      </c>
      <c r="AC753" s="731">
        <v>44616159</v>
      </c>
      <c r="AD753" s="731">
        <v>2788510</v>
      </c>
      <c r="AE753" s="96">
        <v>0</v>
      </c>
      <c r="AF753" s="96">
        <v>0</v>
      </c>
      <c r="AG753" s="63"/>
      <c r="AH753" s="97"/>
      <c r="AI753" s="97"/>
      <c r="AJ753" s="97"/>
      <c r="AK753" s="201"/>
      <c r="AL753" s="554"/>
    </row>
    <row r="754" spans="1:38" s="35" customFormat="1" ht="25.5" customHeight="1">
      <c r="A754" s="405" t="s">
        <v>36</v>
      </c>
      <c r="B754" s="37" t="s">
        <v>3376</v>
      </c>
      <c r="C754" s="92" t="s">
        <v>4001</v>
      </c>
      <c r="D754" s="451" t="s">
        <v>6993</v>
      </c>
      <c r="E754" s="96">
        <v>69400000</v>
      </c>
      <c r="F754" s="62">
        <v>9</v>
      </c>
      <c r="G754" s="28">
        <v>472023000143</v>
      </c>
      <c r="H754" s="29">
        <v>39224</v>
      </c>
      <c r="I754" s="29"/>
      <c r="J754" s="28">
        <v>4380333756</v>
      </c>
      <c r="K754" s="39">
        <v>43362</v>
      </c>
      <c r="L754" s="40">
        <v>27</v>
      </c>
      <c r="M754" s="450" t="s">
        <v>1895</v>
      </c>
      <c r="N754" s="95">
        <v>690770.68</v>
      </c>
      <c r="O754" s="62">
        <v>1</v>
      </c>
      <c r="P754" s="454">
        <v>3</v>
      </c>
      <c r="Q754" s="43"/>
      <c r="R754" s="95"/>
      <c r="S754" s="96"/>
      <c r="T754" s="29" t="s">
        <v>2264</v>
      </c>
      <c r="U754" s="467"/>
      <c r="V754" s="467">
        <v>3</v>
      </c>
      <c r="W754" s="34">
        <v>1311</v>
      </c>
      <c r="X754" s="34">
        <v>13</v>
      </c>
      <c r="Y754" s="208"/>
      <c r="Z754" s="208"/>
      <c r="AA754" s="460" t="s">
        <v>1063</v>
      </c>
      <c r="AB754" s="478">
        <v>6</v>
      </c>
      <c r="AC754" s="731">
        <v>1109258000</v>
      </c>
      <c r="AD754" s="731">
        <v>926030000</v>
      </c>
      <c r="AE754" s="96">
        <v>5568</v>
      </c>
      <c r="AF754" s="96">
        <v>5477</v>
      </c>
      <c r="AG754" s="63">
        <v>1</v>
      </c>
      <c r="AH754" s="97" t="s">
        <v>7749</v>
      </c>
      <c r="AI754" s="97" t="s">
        <v>847</v>
      </c>
      <c r="AJ754" s="97" t="s">
        <v>5138</v>
      </c>
      <c r="AK754" s="201"/>
      <c r="AL754" s="554"/>
    </row>
    <row r="755" spans="1:38" s="35" customFormat="1" ht="25.5" customHeight="1">
      <c r="A755" s="405" t="s">
        <v>36</v>
      </c>
      <c r="B755" s="37">
        <v>3600895358</v>
      </c>
      <c r="C755" s="92" t="s">
        <v>4001</v>
      </c>
      <c r="D755" s="451" t="s">
        <v>6537</v>
      </c>
      <c r="E755" s="96">
        <v>27775045</v>
      </c>
      <c r="F755" s="62">
        <v>10</v>
      </c>
      <c r="G755" s="28">
        <v>472023000152</v>
      </c>
      <c r="H755" s="29">
        <v>39237</v>
      </c>
      <c r="I755" s="29"/>
      <c r="J755" s="28">
        <v>7615141822</v>
      </c>
      <c r="K755" s="39">
        <v>42923</v>
      </c>
      <c r="L755" s="40">
        <v>12</v>
      </c>
      <c r="M755" s="450" t="s">
        <v>6434</v>
      </c>
      <c r="N755" s="95">
        <v>68208</v>
      </c>
      <c r="O755" s="62">
        <v>1</v>
      </c>
      <c r="P755" s="454"/>
      <c r="Q755" s="43"/>
      <c r="R755" s="95"/>
      <c r="S755" s="96"/>
      <c r="T755" s="29" t="s">
        <v>1813</v>
      </c>
      <c r="U755" s="467">
        <v>1</v>
      </c>
      <c r="V755" s="467">
        <v>3</v>
      </c>
      <c r="W755" s="34">
        <v>2592</v>
      </c>
      <c r="X755" s="34">
        <v>25</v>
      </c>
      <c r="Y755" s="208"/>
      <c r="Z755" s="208"/>
      <c r="AA755" s="460" t="s">
        <v>2760</v>
      </c>
      <c r="AB755" s="478">
        <v>6</v>
      </c>
      <c r="AC755" s="731">
        <v>25334044.620000001</v>
      </c>
      <c r="AD755" s="731">
        <v>25334045</v>
      </c>
      <c r="AE755" s="96">
        <v>186</v>
      </c>
      <c r="AF755" s="96">
        <v>178</v>
      </c>
      <c r="AG755" s="63">
        <v>1</v>
      </c>
      <c r="AH755" s="97" t="s">
        <v>877</v>
      </c>
      <c r="AI755" s="97" t="s">
        <v>878</v>
      </c>
      <c r="AJ755" s="438" t="s">
        <v>5768</v>
      </c>
      <c r="AK755" s="201"/>
      <c r="AL755" s="554"/>
    </row>
    <row r="756" spans="1:38" s="35" customFormat="1" ht="25.5" customHeight="1">
      <c r="A756" s="405" t="s">
        <v>36</v>
      </c>
      <c r="B756" s="37" t="s">
        <v>3377</v>
      </c>
      <c r="C756" s="92" t="s">
        <v>4001</v>
      </c>
      <c r="D756" s="451" t="s">
        <v>3798</v>
      </c>
      <c r="E756" s="96">
        <v>5000000</v>
      </c>
      <c r="F756" s="62">
        <v>11</v>
      </c>
      <c r="G756" s="28">
        <v>472043000248</v>
      </c>
      <c r="H756" s="29">
        <v>39349</v>
      </c>
      <c r="I756" s="29"/>
      <c r="J756" s="30">
        <v>3217718077</v>
      </c>
      <c r="K756" s="39">
        <v>43558</v>
      </c>
      <c r="L756" s="40">
        <v>9</v>
      </c>
      <c r="M756" s="450" t="s">
        <v>1896</v>
      </c>
      <c r="N756" s="95">
        <v>104863</v>
      </c>
      <c r="O756" s="62">
        <v>1</v>
      </c>
      <c r="P756" s="454"/>
      <c r="Q756" s="43"/>
      <c r="R756" s="95"/>
      <c r="S756" s="96"/>
      <c r="T756" s="29" t="s">
        <v>2401</v>
      </c>
      <c r="U756" s="467">
        <v>1</v>
      </c>
      <c r="V756" s="467">
        <v>3</v>
      </c>
      <c r="W756" s="34">
        <v>2829</v>
      </c>
      <c r="X756" s="34">
        <v>28</v>
      </c>
      <c r="Y756" s="208"/>
      <c r="Z756" s="208"/>
      <c r="AA756" s="460" t="s">
        <v>1063</v>
      </c>
      <c r="AB756" s="478">
        <v>6</v>
      </c>
      <c r="AC756" s="731">
        <v>57000000</v>
      </c>
      <c r="AD756" s="731">
        <v>33000000</v>
      </c>
      <c r="AE756" s="96">
        <v>218</v>
      </c>
      <c r="AF756" s="96">
        <v>210</v>
      </c>
      <c r="AG756" s="63">
        <v>1</v>
      </c>
      <c r="AH756" s="97" t="s">
        <v>2959</v>
      </c>
      <c r="AI756" s="97" t="s">
        <v>723</v>
      </c>
      <c r="AJ756" s="97"/>
      <c r="AK756" s="201"/>
      <c r="AL756" s="554"/>
    </row>
    <row r="757" spans="1:38" s="35" customFormat="1" ht="25.5" customHeight="1">
      <c r="A757" s="405" t="s">
        <v>36</v>
      </c>
      <c r="B757" s="37" t="s">
        <v>3378</v>
      </c>
      <c r="C757" s="92" t="s">
        <v>4001</v>
      </c>
      <c r="D757" s="451" t="s">
        <v>6538</v>
      </c>
      <c r="E757" s="96">
        <v>5000000</v>
      </c>
      <c r="F757" s="62">
        <v>12</v>
      </c>
      <c r="G757" s="28">
        <v>472043000252</v>
      </c>
      <c r="H757" s="29">
        <v>39350</v>
      </c>
      <c r="I757" s="29"/>
      <c r="J757" s="30">
        <v>6522706001</v>
      </c>
      <c r="K757" s="39">
        <v>42719</v>
      </c>
      <c r="L757" s="40">
        <v>7</v>
      </c>
      <c r="M757" s="450" t="s">
        <v>1897</v>
      </c>
      <c r="N757" s="95">
        <v>23544</v>
      </c>
      <c r="O757" s="62">
        <v>1</v>
      </c>
      <c r="P757" s="454"/>
      <c r="Q757" s="43"/>
      <c r="R757" s="95"/>
      <c r="S757" s="96"/>
      <c r="T757" s="29" t="s">
        <v>2409</v>
      </c>
      <c r="U757" s="467">
        <v>1</v>
      </c>
      <c r="V757" s="467">
        <v>3</v>
      </c>
      <c r="W757" s="34">
        <v>2599</v>
      </c>
      <c r="X757" s="34">
        <v>25</v>
      </c>
      <c r="Y757" s="208"/>
      <c r="Z757" s="208"/>
      <c r="AA757" s="460" t="s">
        <v>1063</v>
      </c>
      <c r="AB757" s="478">
        <v>6</v>
      </c>
      <c r="AC757" s="731">
        <v>9000000</v>
      </c>
      <c r="AD757" s="731">
        <v>7918000</v>
      </c>
      <c r="AE757" s="96">
        <v>152</v>
      </c>
      <c r="AF757" s="96">
        <v>148</v>
      </c>
      <c r="AG757" s="63">
        <v>1</v>
      </c>
      <c r="AH757" s="97" t="s">
        <v>2559</v>
      </c>
      <c r="AI757" s="97" t="s">
        <v>2560</v>
      </c>
      <c r="AJ757" s="97"/>
      <c r="AK757" s="201"/>
      <c r="AL757" s="554"/>
    </row>
    <row r="758" spans="1:38" s="35" customFormat="1" ht="25.5" customHeight="1">
      <c r="A758" s="405" t="s">
        <v>36</v>
      </c>
      <c r="B758" s="37" t="s">
        <v>3379</v>
      </c>
      <c r="C758" s="92" t="s">
        <v>4001</v>
      </c>
      <c r="D758" s="451" t="s">
        <v>7974</v>
      </c>
      <c r="E758" s="96">
        <v>4500000</v>
      </c>
      <c r="F758" s="62">
        <v>13</v>
      </c>
      <c r="G758" s="28">
        <v>472043000277</v>
      </c>
      <c r="H758" s="29">
        <v>39380</v>
      </c>
      <c r="I758" s="29"/>
      <c r="J758" s="28">
        <v>8764880828</v>
      </c>
      <c r="K758" s="39">
        <v>43574</v>
      </c>
      <c r="L758" s="40">
        <v>6</v>
      </c>
      <c r="M758" s="450" t="s">
        <v>1898</v>
      </c>
      <c r="N758" s="95">
        <v>30024</v>
      </c>
      <c r="O758" s="62">
        <v>1</v>
      </c>
      <c r="P758" s="454"/>
      <c r="Q758" s="43"/>
      <c r="R758" s="95"/>
      <c r="S758" s="407" t="s">
        <v>8513</v>
      </c>
      <c r="T758" s="29" t="s">
        <v>2264</v>
      </c>
      <c r="U758" s="467"/>
      <c r="V758" s="467"/>
      <c r="W758" s="34">
        <v>2930</v>
      </c>
      <c r="X758" s="34">
        <v>29</v>
      </c>
      <c r="Y758" s="208" t="s">
        <v>6981</v>
      </c>
      <c r="Z758" s="208"/>
      <c r="AA758" s="460" t="s">
        <v>1063</v>
      </c>
      <c r="AB758" s="478">
        <v>6</v>
      </c>
      <c r="AC758" s="731">
        <v>24000000</v>
      </c>
      <c r="AD758" s="731">
        <v>18430711</v>
      </c>
      <c r="AE758" s="96">
        <v>256</v>
      </c>
      <c r="AF758" s="96">
        <v>246</v>
      </c>
      <c r="AG758" s="63"/>
      <c r="AH758" s="97" t="s">
        <v>906</v>
      </c>
      <c r="AI758" s="97" t="s">
        <v>907</v>
      </c>
      <c r="AJ758" s="97"/>
      <c r="AK758" s="201"/>
      <c r="AL758" s="554"/>
    </row>
    <row r="759" spans="1:38" s="35" customFormat="1" ht="25.5" customHeight="1">
      <c r="A759" s="405" t="s">
        <v>36</v>
      </c>
      <c r="B759" s="37" t="s">
        <v>3380</v>
      </c>
      <c r="C759" s="92" t="s">
        <v>4001</v>
      </c>
      <c r="D759" s="451" t="s">
        <v>4841</v>
      </c>
      <c r="E759" s="96">
        <v>10949000</v>
      </c>
      <c r="F759" s="62">
        <v>14</v>
      </c>
      <c r="G759" s="28">
        <v>472023000300</v>
      </c>
      <c r="H759" s="29">
        <v>39394</v>
      </c>
      <c r="I759" s="29"/>
      <c r="J759" s="30">
        <v>4351225907</v>
      </c>
      <c r="K759" s="39">
        <v>43214</v>
      </c>
      <c r="L759" s="40">
        <v>6</v>
      </c>
      <c r="M759" s="450" t="s">
        <v>1899</v>
      </c>
      <c r="N759" s="95">
        <v>44380</v>
      </c>
      <c r="O759" s="62">
        <v>1</v>
      </c>
      <c r="P759" s="454"/>
      <c r="Q759" s="43"/>
      <c r="R759" s="95"/>
      <c r="S759" s="96"/>
      <c r="T759" s="29" t="s">
        <v>886</v>
      </c>
      <c r="U759" s="467"/>
      <c r="V759" s="467"/>
      <c r="W759" s="34">
        <v>2599</v>
      </c>
      <c r="X759" s="34">
        <v>25</v>
      </c>
      <c r="Y759" s="208"/>
      <c r="Z759" s="208"/>
      <c r="AA759" s="460" t="s">
        <v>1063</v>
      </c>
      <c r="AB759" s="478">
        <v>6</v>
      </c>
      <c r="AC759" s="731">
        <v>10949000</v>
      </c>
      <c r="AD759" s="731">
        <v>10949000</v>
      </c>
      <c r="AE759" s="96">
        <v>106</v>
      </c>
      <c r="AF759" s="96">
        <v>98</v>
      </c>
      <c r="AG759" s="63">
        <v>1</v>
      </c>
      <c r="AH759" s="97" t="s">
        <v>4789</v>
      </c>
      <c r="AI759" s="97"/>
      <c r="AJ759" s="97"/>
      <c r="AK759" s="201"/>
      <c r="AL759" s="554"/>
    </row>
    <row r="760" spans="1:38" s="35" customFormat="1" ht="25.5" customHeight="1">
      <c r="A760" s="405" t="s">
        <v>36</v>
      </c>
      <c r="B760" s="37" t="s">
        <v>3381</v>
      </c>
      <c r="C760" s="92" t="s">
        <v>4001</v>
      </c>
      <c r="D760" s="451" t="s">
        <v>6539</v>
      </c>
      <c r="E760" s="96">
        <v>40000000</v>
      </c>
      <c r="F760" s="62">
        <v>15</v>
      </c>
      <c r="G760" s="28">
        <v>472043000310</v>
      </c>
      <c r="H760" s="29">
        <v>39402</v>
      </c>
      <c r="I760" s="29"/>
      <c r="J760" s="30">
        <v>4314345411</v>
      </c>
      <c r="K760" s="39">
        <v>43629</v>
      </c>
      <c r="L760" s="40">
        <v>11</v>
      </c>
      <c r="M760" s="450" t="s">
        <v>8636</v>
      </c>
      <c r="N760" s="95">
        <v>69559</v>
      </c>
      <c r="O760" s="62">
        <v>1</v>
      </c>
      <c r="P760" s="454"/>
      <c r="Q760" s="43"/>
      <c r="R760" s="95"/>
      <c r="S760" s="96"/>
      <c r="T760" s="29" t="s">
        <v>2410</v>
      </c>
      <c r="U760" s="467"/>
      <c r="V760" s="467">
        <v>3</v>
      </c>
      <c r="W760" s="34">
        <v>2220</v>
      </c>
      <c r="X760" s="34">
        <v>22</v>
      </c>
      <c r="Y760" s="208" t="s">
        <v>8635</v>
      </c>
      <c r="Z760" s="208"/>
      <c r="AA760" s="460" t="s">
        <v>1063</v>
      </c>
      <c r="AB760" s="478">
        <v>6</v>
      </c>
      <c r="AC760" s="731">
        <v>40000000</v>
      </c>
      <c r="AD760" s="731">
        <v>40000000</v>
      </c>
      <c r="AE760" s="96">
        <v>775</v>
      </c>
      <c r="AF760" s="96">
        <v>765</v>
      </c>
      <c r="AG760" s="63">
        <v>1</v>
      </c>
      <c r="AH760" s="97" t="s">
        <v>2646</v>
      </c>
      <c r="AI760" s="97" t="s">
        <v>2647</v>
      </c>
      <c r="AJ760" s="97"/>
      <c r="AK760" s="201"/>
      <c r="AL760" s="554"/>
    </row>
    <row r="761" spans="1:38" s="35" customFormat="1" ht="25.5" customHeight="1">
      <c r="A761" s="405" t="s">
        <v>36</v>
      </c>
      <c r="B761" s="37">
        <v>3600974232</v>
      </c>
      <c r="C761" s="92" t="s">
        <v>4001</v>
      </c>
      <c r="D761" s="451" t="s">
        <v>6540</v>
      </c>
      <c r="E761" s="96">
        <v>3000000</v>
      </c>
      <c r="F761" s="62">
        <v>16</v>
      </c>
      <c r="G761" s="28">
        <v>472043000379</v>
      </c>
      <c r="H761" s="29">
        <v>39469</v>
      </c>
      <c r="I761" s="29"/>
      <c r="J761" s="30">
        <v>4343723047</v>
      </c>
      <c r="K761" s="39">
        <v>43042</v>
      </c>
      <c r="L761" s="40">
        <v>2</v>
      </c>
      <c r="M761" s="450" t="s">
        <v>1900</v>
      </c>
      <c r="N761" s="95">
        <v>37369</v>
      </c>
      <c r="O761" s="62">
        <v>1</v>
      </c>
      <c r="P761" s="454"/>
      <c r="Q761" s="43"/>
      <c r="R761" s="95"/>
      <c r="S761" s="96" t="s">
        <v>6639</v>
      </c>
      <c r="T761" s="29">
        <v>42821</v>
      </c>
      <c r="U761" s="467">
        <v>1</v>
      </c>
      <c r="V761" s="467">
        <v>3</v>
      </c>
      <c r="W761" s="34">
        <v>2220</v>
      </c>
      <c r="X761" s="34">
        <v>22</v>
      </c>
      <c r="Y761" s="208" t="s">
        <v>6980</v>
      </c>
      <c r="Z761" s="208"/>
      <c r="AA761" s="460" t="s">
        <v>4171</v>
      </c>
      <c r="AB761" s="476">
        <v>16</v>
      </c>
      <c r="AC761" s="731">
        <v>12500000</v>
      </c>
      <c r="AD761" s="731">
        <v>3500000</v>
      </c>
      <c r="AE761" s="96">
        <v>7</v>
      </c>
      <c r="AF761" s="96">
        <v>5</v>
      </c>
      <c r="AG761" s="63">
        <v>1</v>
      </c>
      <c r="AH761" s="97" t="s">
        <v>5717</v>
      </c>
      <c r="AI761" s="97"/>
      <c r="AJ761" s="719" t="s">
        <v>6817</v>
      </c>
      <c r="AK761" s="201"/>
      <c r="AL761" s="554" t="s">
        <v>5718</v>
      </c>
    </row>
    <row r="762" spans="1:38" s="35" customFormat="1" ht="25.5" customHeight="1">
      <c r="A762" s="405" t="s">
        <v>36</v>
      </c>
      <c r="B762" s="37"/>
      <c r="C762" s="92" t="s">
        <v>4001</v>
      </c>
      <c r="D762" s="451" t="s">
        <v>1901</v>
      </c>
      <c r="E762" s="96">
        <v>1790000</v>
      </c>
      <c r="F762" s="62">
        <v>17</v>
      </c>
      <c r="G762" s="28">
        <v>472023000440</v>
      </c>
      <c r="H762" s="29">
        <v>39555</v>
      </c>
      <c r="I762" s="29"/>
      <c r="J762" s="30"/>
      <c r="K762" s="39" t="s">
        <v>730</v>
      </c>
      <c r="L762" s="40"/>
      <c r="M762" s="450" t="s">
        <v>4002</v>
      </c>
      <c r="N762" s="95">
        <v>11830</v>
      </c>
      <c r="O762" s="62">
        <v>3</v>
      </c>
      <c r="P762" s="454"/>
      <c r="Q762" s="43"/>
      <c r="R762" s="95"/>
      <c r="S762" s="96"/>
      <c r="T762" s="29" t="s">
        <v>618</v>
      </c>
      <c r="U762" s="467"/>
      <c r="V762" s="467"/>
      <c r="W762" s="34">
        <v>2030</v>
      </c>
      <c r="X762" s="34">
        <v>20</v>
      </c>
      <c r="Y762" s="208"/>
      <c r="Z762" s="208"/>
      <c r="AA762" s="460" t="s">
        <v>1063</v>
      </c>
      <c r="AB762" s="478">
        <v>6</v>
      </c>
      <c r="AC762" s="731">
        <v>2427330</v>
      </c>
      <c r="AD762" s="731">
        <v>300000</v>
      </c>
      <c r="AE762" s="96">
        <v>0</v>
      </c>
      <c r="AF762" s="96">
        <v>0</v>
      </c>
      <c r="AG762" s="63"/>
      <c r="AH762" s="97"/>
      <c r="AI762" s="97"/>
      <c r="AJ762" s="97"/>
      <c r="AK762" s="201" t="s">
        <v>4003</v>
      </c>
      <c r="AL762" s="554"/>
    </row>
    <row r="763" spans="1:38" s="35" customFormat="1" ht="25.5" customHeight="1">
      <c r="A763" s="405" t="s">
        <v>36</v>
      </c>
      <c r="B763" s="37">
        <v>3603236346</v>
      </c>
      <c r="C763" s="92" t="s">
        <v>4001</v>
      </c>
      <c r="D763" s="451" t="s">
        <v>4386</v>
      </c>
      <c r="E763" s="96">
        <v>7011490</v>
      </c>
      <c r="F763" s="62">
        <v>18</v>
      </c>
      <c r="G763" s="28">
        <v>472043001168</v>
      </c>
      <c r="H763" s="29">
        <v>41961</v>
      </c>
      <c r="I763" s="28">
        <v>472023001168</v>
      </c>
      <c r="J763" s="28">
        <v>3278556793</v>
      </c>
      <c r="K763" s="39">
        <v>43462</v>
      </c>
      <c r="L763" s="40">
        <v>4</v>
      </c>
      <c r="M763" s="450" t="s">
        <v>4419</v>
      </c>
      <c r="N763" s="95">
        <v>44870</v>
      </c>
      <c r="O763" s="62">
        <v>1</v>
      </c>
      <c r="P763" s="454"/>
      <c r="Q763" s="43"/>
      <c r="R763" s="95" t="s">
        <v>4387</v>
      </c>
      <c r="S763" s="96" t="s">
        <v>5557</v>
      </c>
      <c r="T763" s="29" t="s">
        <v>6742</v>
      </c>
      <c r="U763" s="467"/>
      <c r="V763" s="467"/>
      <c r="W763" s="34">
        <v>1520</v>
      </c>
      <c r="X763" s="34">
        <v>15</v>
      </c>
      <c r="Y763" s="208"/>
      <c r="Z763" s="208"/>
      <c r="AA763" s="460" t="s">
        <v>4418</v>
      </c>
      <c r="AB763" s="478">
        <v>6</v>
      </c>
      <c r="AC763" s="731">
        <v>26000000</v>
      </c>
      <c r="AD763" s="731">
        <v>10000000</v>
      </c>
      <c r="AE763" s="96">
        <v>117</v>
      </c>
      <c r="AF763" s="96">
        <v>114</v>
      </c>
      <c r="AG763" s="63">
        <v>1</v>
      </c>
      <c r="AH763" s="97" t="s">
        <v>6854</v>
      </c>
      <c r="AI763" s="97"/>
      <c r="AJ763" s="97"/>
      <c r="AK763" s="201"/>
      <c r="AL763" s="554"/>
    </row>
    <row r="764" spans="1:38" s="35" customFormat="1" ht="25.5" customHeight="1">
      <c r="A764" s="405" t="s">
        <v>36</v>
      </c>
      <c r="B764" s="37">
        <v>3603263967</v>
      </c>
      <c r="C764" s="92" t="s">
        <v>4001</v>
      </c>
      <c r="D764" s="451" t="s">
        <v>5555</v>
      </c>
      <c r="E764" s="96">
        <v>400000</v>
      </c>
      <c r="F764" s="62">
        <v>19</v>
      </c>
      <c r="G764" s="28">
        <v>472043001191</v>
      </c>
      <c r="H764" s="29" t="s">
        <v>4467</v>
      </c>
      <c r="I764" s="28"/>
      <c r="J764" s="28">
        <v>5475327618</v>
      </c>
      <c r="K764" s="39">
        <v>43474</v>
      </c>
      <c r="L764" s="40">
        <v>3</v>
      </c>
      <c r="M764" s="450" t="s">
        <v>4468</v>
      </c>
      <c r="N764" s="95">
        <v>18671</v>
      </c>
      <c r="O764" s="62">
        <v>1</v>
      </c>
      <c r="P764" s="454"/>
      <c r="Q764" s="43"/>
      <c r="R764" s="95">
        <v>50</v>
      </c>
      <c r="S764" s="96" t="s">
        <v>4470</v>
      </c>
      <c r="T764" s="29" t="s">
        <v>8107</v>
      </c>
      <c r="U764" s="467">
        <v>1</v>
      </c>
      <c r="V764" s="467">
        <v>3</v>
      </c>
      <c r="W764" s="34">
        <v>2733</v>
      </c>
      <c r="X764" s="34">
        <v>27</v>
      </c>
      <c r="Y764" s="208" t="s">
        <v>4469</v>
      </c>
      <c r="Z764" s="208" t="s">
        <v>4471</v>
      </c>
      <c r="AA764" s="460" t="s">
        <v>2461</v>
      </c>
      <c r="AB764" s="478">
        <v>6</v>
      </c>
      <c r="AC764" s="731">
        <v>3000000</v>
      </c>
      <c r="AD764" s="731">
        <v>3000000</v>
      </c>
      <c r="AE764" s="96">
        <v>110</v>
      </c>
      <c r="AF764" s="96">
        <v>107</v>
      </c>
      <c r="AG764" s="63">
        <v>1</v>
      </c>
      <c r="AH764" s="97" t="s">
        <v>5567</v>
      </c>
      <c r="AI764" s="97" t="s">
        <v>4949</v>
      </c>
      <c r="AJ764" s="97"/>
      <c r="AK764" s="201"/>
      <c r="AL764" s="554"/>
    </row>
    <row r="765" spans="1:38" s="35" customFormat="1" ht="25.5" customHeight="1">
      <c r="A765" s="405" t="s">
        <v>36</v>
      </c>
      <c r="B765" s="37">
        <v>3603265026</v>
      </c>
      <c r="C765" s="92" t="s">
        <v>4001</v>
      </c>
      <c r="D765" s="451" t="s">
        <v>5520</v>
      </c>
      <c r="E765" s="96">
        <v>3000000</v>
      </c>
      <c r="F765" s="62">
        <v>20</v>
      </c>
      <c r="G765" s="28">
        <v>472043001194</v>
      </c>
      <c r="H765" s="29">
        <v>42038</v>
      </c>
      <c r="I765" s="28"/>
      <c r="J765" s="28">
        <v>3244163044</v>
      </c>
      <c r="K765" s="39">
        <v>43348</v>
      </c>
      <c r="L765" s="40">
        <v>3</v>
      </c>
      <c r="M765" s="450" t="s">
        <v>4482</v>
      </c>
      <c r="N765" s="95">
        <v>50051</v>
      </c>
      <c r="O765" s="62">
        <v>1</v>
      </c>
      <c r="P765" s="454"/>
      <c r="Q765" s="43"/>
      <c r="R765" s="95">
        <v>37</v>
      </c>
      <c r="S765" s="96" t="s">
        <v>4941</v>
      </c>
      <c r="T765" s="241" t="s">
        <v>4941</v>
      </c>
      <c r="U765" s="467"/>
      <c r="V765" s="467"/>
      <c r="W765" s="34">
        <v>1520</v>
      </c>
      <c r="X765" s="34">
        <v>15</v>
      </c>
      <c r="Y765" s="208" t="s">
        <v>4483</v>
      </c>
      <c r="Z765" s="208" t="s">
        <v>4485</v>
      </c>
      <c r="AA765" s="460" t="s">
        <v>2461</v>
      </c>
      <c r="AB765" s="478">
        <v>6</v>
      </c>
      <c r="AC765" s="731">
        <v>7000000</v>
      </c>
      <c r="AD765" s="731">
        <v>5847260</v>
      </c>
      <c r="AE765" s="96">
        <v>323</v>
      </c>
      <c r="AF765" s="96">
        <v>321</v>
      </c>
      <c r="AG765" s="63"/>
      <c r="AH765" s="97" t="s">
        <v>7148</v>
      </c>
      <c r="AI765" s="97" t="s">
        <v>5538</v>
      </c>
      <c r="AK765" s="201"/>
      <c r="AL765" s="554"/>
    </row>
    <row r="766" spans="1:38" s="35" customFormat="1" ht="25.5" customHeight="1">
      <c r="A766" s="405" t="s">
        <v>36</v>
      </c>
      <c r="B766" s="37">
        <v>3603271478</v>
      </c>
      <c r="C766" s="92" t="s">
        <v>4001</v>
      </c>
      <c r="D766" s="451" t="s">
        <v>6913</v>
      </c>
      <c r="E766" s="96">
        <v>3100000</v>
      </c>
      <c r="F766" s="62">
        <v>21</v>
      </c>
      <c r="G766" s="30">
        <v>472023001197</v>
      </c>
      <c r="H766" s="29">
        <v>42041</v>
      </c>
      <c r="I766" s="29"/>
      <c r="J766" s="30">
        <v>9852563475</v>
      </c>
      <c r="K766" s="39">
        <v>43010</v>
      </c>
      <c r="L766" s="40">
        <v>1</v>
      </c>
      <c r="M766" s="212" t="s">
        <v>4495</v>
      </c>
      <c r="N766" s="450">
        <v>18671</v>
      </c>
      <c r="O766" s="62">
        <v>1</v>
      </c>
      <c r="P766" s="454"/>
      <c r="Q766" s="43"/>
      <c r="R766" s="95">
        <v>49</v>
      </c>
      <c r="S766" s="96" t="s">
        <v>6381</v>
      </c>
      <c r="T766" s="29">
        <v>42979</v>
      </c>
      <c r="U766" s="467"/>
      <c r="V766" s="467"/>
      <c r="W766" s="34">
        <v>2220</v>
      </c>
      <c r="X766" s="34">
        <v>22</v>
      </c>
      <c r="Y766" s="208" t="s">
        <v>6912</v>
      </c>
      <c r="Z766" s="208" t="s">
        <v>4496</v>
      </c>
      <c r="AA766" s="460" t="s">
        <v>2461</v>
      </c>
      <c r="AB766" s="476">
        <v>6</v>
      </c>
      <c r="AC766" s="731">
        <v>8000000</v>
      </c>
      <c r="AD766" s="731">
        <v>3110997</v>
      </c>
      <c r="AE766" s="163">
        <v>32</v>
      </c>
      <c r="AF766" s="163">
        <v>31</v>
      </c>
      <c r="AG766" s="63">
        <v>1</v>
      </c>
      <c r="AH766" s="97" t="s">
        <v>6737</v>
      </c>
      <c r="AI766" s="97"/>
      <c r="AJ766" s="97"/>
      <c r="AK766" s="201"/>
      <c r="AL766" s="554"/>
    </row>
    <row r="767" spans="1:38" s="35" customFormat="1" ht="25.5" customHeight="1">
      <c r="A767" s="405" t="s">
        <v>36</v>
      </c>
      <c r="B767" s="37">
        <v>3603277021</v>
      </c>
      <c r="C767" s="92" t="s">
        <v>4001</v>
      </c>
      <c r="D767" s="456" t="s">
        <v>7127</v>
      </c>
      <c r="E767" s="96">
        <v>30000000</v>
      </c>
      <c r="F767" s="62">
        <v>22</v>
      </c>
      <c r="G767" s="30">
        <v>472043001215</v>
      </c>
      <c r="H767" s="29">
        <v>42104</v>
      </c>
      <c r="I767" s="29"/>
      <c r="J767" s="30">
        <v>6544364410</v>
      </c>
      <c r="K767" s="39">
        <v>43384</v>
      </c>
      <c r="L767" s="40">
        <v>8</v>
      </c>
      <c r="M767" s="212" t="s">
        <v>4645</v>
      </c>
      <c r="N767" s="450">
        <v>511286.32</v>
      </c>
      <c r="O767" s="62">
        <v>1</v>
      </c>
      <c r="P767" s="454"/>
      <c r="Q767" s="43"/>
      <c r="R767" s="95">
        <v>50</v>
      </c>
      <c r="S767" s="96" t="s">
        <v>4487</v>
      </c>
      <c r="T767" s="29" t="s">
        <v>4942</v>
      </c>
      <c r="U767" s="467">
        <v>1</v>
      </c>
      <c r="V767" s="467">
        <v>3</v>
      </c>
      <c r="W767" s="34">
        <v>1311</v>
      </c>
      <c r="X767" s="34">
        <v>13</v>
      </c>
      <c r="Y767" s="208" t="s">
        <v>4646</v>
      </c>
      <c r="Z767" s="208" t="s">
        <v>4647</v>
      </c>
      <c r="AA767" s="460" t="s">
        <v>4648</v>
      </c>
      <c r="AB767" s="476">
        <v>44</v>
      </c>
      <c r="AC767" s="731">
        <v>660000000</v>
      </c>
      <c r="AD767" s="731">
        <v>368106000</v>
      </c>
      <c r="AE767" s="163">
        <v>1906</v>
      </c>
      <c r="AF767" s="163">
        <v>1864</v>
      </c>
      <c r="AG767" s="63">
        <v>1</v>
      </c>
      <c r="AH767" s="97" t="s">
        <v>846</v>
      </c>
      <c r="AI767" s="97" t="s">
        <v>847</v>
      </c>
      <c r="AJ767" s="438" t="s">
        <v>5138</v>
      </c>
      <c r="AK767" s="201"/>
      <c r="AL767" s="554"/>
    </row>
    <row r="768" spans="1:38" s="35" customFormat="1" ht="25.5" customHeight="1">
      <c r="A768" s="712"/>
      <c r="B768" s="37"/>
      <c r="C768" s="92"/>
      <c r="D768" s="451"/>
      <c r="E768" s="27"/>
      <c r="F768" s="62"/>
      <c r="G768" s="28"/>
      <c r="H768" s="29"/>
      <c r="I768" s="29"/>
      <c r="J768" s="30"/>
      <c r="K768" s="39" t="s">
        <v>879</v>
      </c>
      <c r="L768" s="40"/>
      <c r="M768" s="450"/>
      <c r="N768" s="143"/>
      <c r="O768" s="62"/>
      <c r="P768" s="454"/>
      <c r="Q768" s="43"/>
      <c r="R768" s="95"/>
      <c r="S768" s="96"/>
      <c r="T768" s="29" t="s">
        <v>618</v>
      </c>
      <c r="U768" s="467"/>
      <c r="V768" s="467"/>
      <c r="W768" s="34"/>
      <c r="X768" s="34"/>
      <c r="Y768" s="208"/>
      <c r="Z768" s="208"/>
      <c r="AA768" s="460"/>
      <c r="AB768" s="475"/>
      <c r="AC768" s="731">
        <v>0</v>
      </c>
      <c r="AD768" s="731">
        <v>0</v>
      </c>
      <c r="AE768" s="31"/>
      <c r="AF768" s="31"/>
      <c r="AG768" s="63"/>
      <c r="AH768" s="97"/>
      <c r="AI768" s="97"/>
      <c r="AJ768" s="97"/>
      <c r="AK768" s="201"/>
      <c r="AL768" s="554"/>
    </row>
    <row r="769" spans="1:161" s="35" customFormat="1" ht="25.5" customHeight="1">
      <c r="A769" s="712"/>
      <c r="B769" s="37"/>
      <c r="C769" s="92"/>
      <c r="D769" s="451"/>
      <c r="E769" s="27"/>
      <c r="F769" s="62"/>
      <c r="G769" s="28"/>
      <c r="H769" s="29"/>
      <c r="I769" s="29"/>
      <c r="J769" s="30"/>
      <c r="K769" s="39" t="s">
        <v>879</v>
      </c>
      <c r="L769" s="40"/>
      <c r="M769" s="450"/>
      <c r="N769" s="143"/>
      <c r="O769" s="62"/>
      <c r="P769" s="454"/>
      <c r="Q769" s="43"/>
      <c r="R769" s="95"/>
      <c r="S769" s="96"/>
      <c r="T769" s="29" t="s">
        <v>618</v>
      </c>
      <c r="U769" s="467"/>
      <c r="V769" s="467"/>
      <c r="W769" s="34"/>
      <c r="X769" s="34"/>
      <c r="Y769" s="208"/>
      <c r="Z769" s="208"/>
      <c r="AA769" s="460"/>
      <c r="AB769" s="475"/>
      <c r="AC769" s="731">
        <v>0</v>
      </c>
      <c r="AD769" s="731">
        <v>0</v>
      </c>
      <c r="AE769" s="31"/>
      <c r="AF769" s="31"/>
      <c r="AG769" s="63"/>
      <c r="AH769" s="97"/>
      <c r="AI769" s="97"/>
      <c r="AJ769" s="97"/>
      <c r="AK769" s="201"/>
      <c r="AL769" s="554"/>
    </row>
    <row r="770" spans="1:161" s="35" customFormat="1" ht="25.5" customHeight="1">
      <c r="A770" s="712"/>
      <c r="B770" s="37"/>
      <c r="C770" s="92"/>
      <c r="D770" s="451"/>
      <c r="E770" s="27"/>
      <c r="F770" s="62"/>
      <c r="G770" s="28"/>
      <c r="H770" s="29"/>
      <c r="I770" s="29"/>
      <c r="J770" s="30"/>
      <c r="K770" s="39" t="s">
        <v>879</v>
      </c>
      <c r="L770" s="40"/>
      <c r="M770" s="450"/>
      <c r="N770" s="143"/>
      <c r="O770" s="62"/>
      <c r="P770" s="454"/>
      <c r="Q770" s="43"/>
      <c r="R770" s="95"/>
      <c r="S770" s="96"/>
      <c r="T770" s="29" t="s">
        <v>618</v>
      </c>
      <c r="U770" s="467"/>
      <c r="V770" s="467"/>
      <c r="W770" s="34"/>
      <c r="X770" s="34"/>
      <c r="Y770" s="208"/>
      <c r="Z770" s="208"/>
      <c r="AA770" s="460"/>
      <c r="AB770" s="475"/>
      <c r="AC770" s="731">
        <v>0</v>
      </c>
      <c r="AD770" s="731">
        <v>0</v>
      </c>
      <c r="AE770" s="31"/>
      <c r="AF770" s="31"/>
      <c r="AG770" s="63"/>
      <c r="AH770" s="97"/>
      <c r="AI770" s="97"/>
      <c r="AJ770" s="97"/>
      <c r="AK770" s="201"/>
      <c r="AL770" s="554"/>
    </row>
    <row r="771" spans="1:161" s="35" customFormat="1" ht="25.5" customHeight="1">
      <c r="A771" s="712"/>
      <c r="B771" s="37"/>
      <c r="C771" s="92"/>
      <c r="D771" s="451"/>
      <c r="E771" s="27"/>
      <c r="F771" s="62"/>
      <c r="G771" s="28"/>
      <c r="H771" s="29"/>
      <c r="I771" s="29"/>
      <c r="J771" s="30"/>
      <c r="K771" s="39" t="s">
        <v>879</v>
      </c>
      <c r="L771" s="40"/>
      <c r="M771" s="450"/>
      <c r="N771" s="143"/>
      <c r="O771" s="62"/>
      <c r="P771" s="454"/>
      <c r="Q771" s="43"/>
      <c r="R771" s="95"/>
      <c r="S771" s="96"/>
      <c r="T771" s="29" t="s">
        <v>618</v>
      </c>
      <c r="U771" s="467"/>
      <c r="V771" s="467"/>
      <c r="W771" s="34"/>
      <c r="X771" s="34"/>
      <c r="Y771" s="208"/>
      <c r="Z771" s="208"/>
      <c r="AA771" s="460"/>
      <c r="AB771" s="475"/>
      <c r="AC771" s="731">
        <v>0</v>
      </c>
      <c r="AD771" s="731">
        <v>0</v>
      </c>
      <c r="AE771" s="31"/>
      <c r="AF771" s="31"/>
      <c r="AG771" s="63"/>
      <c r="AH771" s="97"/>
      <c r="AI771" s="97"/>
      <c r="AJ771" s="97"/>
      <c r="AK771" s="201"/>
      <c r="AL771" s="554"/>
    </row>
    <row r="772" spans="1:161" s="35" customFormat="1" ht="25.5" customHeight="1">
      <c r="A772" s="712"/>
      <c r="B772" s="144"/>
      <c r="C772" s="145"/>
      <c r="D772" s="146"/>
      <c r="E772" s="27"/>
      <c r="F772" s="147"/>
      <c r="G772" s="148"/>
      <c r="H772" s="149"/>
      <c r="I772" s="149"/>
      <c r="J772" s="150"/>
      <c r="K772" s="151" t="s">
        <v>879</v>
      </c>
      <c r="L772" s="152"/>
      <c r="M772" s="31"/>
      <c r="N772" s="31"/>
      <c r="O772" s="147"/>
      <c r="P772" s="154"/>
      <c r="Q772" s="155"/>
      <c r="R772" s="153"/>
      <c r="S772" s="156"/>
      <c r="T772" s="149" t="s">
        <v>618</v>
      </c>
      <c r="U772" s="157"/>
      <c r="V772" s="157"/>
      <c r="W772" s="202"/>
      <c r="X772" s="202"/>
      <c r="Y772" s="203"/>
      <c r="Z772" s="203"/>
      <c r="AA772" s="156"/>
      <c r="AB772" s="222"/>
      <c r="AC772" s="731">
        <v>0</v>
      </c>
      <c r="AD772" s="731">
        <v>0</v>
      </c>
      <c r="AE772" s="31"/>
      <c r="AF772" s="31"/>
      <c r="AG772" s="63"/>
      <c r="AH772" s="97"/>
      <c r="AI772" s="97"/>
      <c r="AJ772" s="97"/>
      <c r="AK772" s="244"/>
      <c r="AL772" s="245"/>
    </row>
    <row r="773" spans="1:161" s="36" customFormat="1" ht="25.5" customHeight="1">
      <c r="A773" s="158" t="s">
        <v>654</v>
      </c>
      <c r="B773" s="53"/>
      <c r="C773" s="73"/>
      <c r="D773" s="120"/>
      <c r="E773" s="159">
        <f>SUBTOTAL(9,E745:E772)</f>
        <v>274037943</v>
      </c>
      <c r="F773" s="53">
        <f>COUNT(F746:F772)</f>
        <v>22</v>
      </c>
      <c r="G773" s="121"/>
      <c r="H773" s="122"/>
      <c r="I773" s="122"/>
      <c r="J773" s="123"/>
      <c r="K773" s="124"/>
      <c r="L773" s="125"/>
      <c r="M773" s="56" t="s">
        <v>3888</v>
      </c>
      <c r="N773" s="56">
        <f>SUBTOTAL(9,N746:N772)</f>
        <v>2330351</v>
      </c>
      <c r="O773" s="126"/>
      <c r="P773" s="76"/>
      <c r="Q773" s="77"/>
      <c r="R773" s="127"/>
      <c r="S773" s="127"/>
      <c r="T773" s="122" t="s">
        <v>618</v>
      </c>
      <c r="U773" s="128"/>
      <c r="V773" s="128"/>
      <c r="W773" s="129"/>
      <c r="X773" s="129"/>
      <c r="Y773" s="130"/>
      <c r="Z773" s="130"/>
      <c r="AA773" s="131"/>
      <c r="AB773" s="132"/>
      <c r="AC773" s="734">
        <v>2214884533.6199999</v>
      </c>
      <c r="AD773" s="734">
        <v>1634114523</v>
      </c>
      <c r="AE773" s="159">
        <f t="shared" ref="AE773:AF773" si="9">SUBTOTAL(9,AE745:AE772)</f>
        <v>13995</v>
      </c>
      <c r="AF773" s="159">
        <f t="shared" si="9"/>
        <v>13750</v>
      </c>
      <c r="AG773" s="159"/>
      <c r="AH773" s="134"/>
      <c r="AI773" s="134"/>
      <c r="AJ773" s="134"/>
      <c r="AK773" s="54"/>
      <c r="AL773" s="84"/>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c r="DO773" s="35"/>
      <c r="DP773" s="35"/>
      <c r="DQ773" s="35"/>
      <c r="DR773" s="35"/>
      <c r="DS773" s="35"/>
      <c r="DT773" s="35"/>
      <c r="DU773" s="35"/>
      <c r="DV773" s="35"/>
      <c r="DW773" s="35"/>
      <c r="DX773" s="35"/>
      <c r="DY773" s="35"/>
      <c r="DZ773" s="35"/>
      <c r="EA773" s="35"/>
      <c r="EB773" s="35"/>
      <c r="EC773" s="35"/>
      <c r="ED773" s="35"/>
      <c r="EE773" s="35"/>
      <c r="EF773" s="35"/>
      <c r="EG773" s="35"/>
      <c r="EH773" s="35"/>
      <c r="EI773" s="35"/>
      <c r="EJ773" s="35"/>
      <c r="EK773" s="35"/>
      <c r="EL773" s="35"/>
      <c r="EM773" s="35"/>
      <c r="EN773" s="35"/>
      <c r="EO773" s="35"/>
      <c r="EP773" s="35"/>
      <c r="EQ773" s="35"/>
      <c r="ER773" s="35"/>
      <c r="ES773" s="35"/>
      <c r="ET773" s="35"/>
      <c r="EU773" s="35"/>
      <c r="EV773" s="35"/>
      <c r="EW773" s="35"/>
      <c r="EX773" s="35"/>
      <c r="EY773" s="35"/>
      <c r="EZ773" s="35"/>
      <c r="FA773" s="35"/>
      <c r="FB773" s="35"/>
      <c r="FC773" s="35"/>
      <c r="FD773" s="35"/>
      <c r="FE773" s="35"/>
    </row>
    <row r="774" spans="1:161" s="36" customFormat="1" ht="25.5" customHeight="1">
      <c r="A774" s="90"/>
      <c r="B774" s="53"/>
      <c r="C774" s="73"/>
      <c r="D774" s="120"/>
      <c r="E774" s="53"/>
      <c r="F774" s="133"/>
      <c r="G774" s="121"/>
      <c r="H774" s="122"/>
      <c r="I774" s="122"/>
      <c r="J774" s="123"/>
      <c r="K774" s="124"/>
      <c r="L774" s="125"/>
      <c r="M774" s="469" t="s">
        <v>1902</v>
      </c>
      <c r="N774" s="56"/>
      <c r="O774" s="126"/>
      <c r="P774" s="76"/>
      <c r="Q774" s="77"/>
      <c r="R774" s="127"/>
      <c r="S774" s="137"/>
      <c r="T774" s="122" t="s">
        <v>618</v>
      </c>
      <c r="U774" s="138"/>
      <c r="V774" s="138"/>
      <c r="W774" s="139"/>
      <c r="X774" s="139"/>
      <c r="Y774" s="140"/>
      <c r="Z774" s="140"/>
      <c r="AA774" s="141"/>
      <c r="AB774" s="142"/>
      <c r="AC774" s="733"/>
      <c r="AD774" s="733"/>
      <c r="AE774" s="56"/>
      <c r="AF774" s="56"/>
      <c r="AG774" s="53"/>
      <c r="AH774" s="59"/>
      <c r="AI774" s="59"/>
      <c r="AJ774" s="59"/>
      <c r="AK774" s="60"/>
      <c r="AL774" s="470"/>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c r="DO774" s="35"/>
      <c r="DP774" s="35"/>
      <c r="DQ774" s="35"/>
      <c r="DR774" s="35"/>
      <c r="DS774" s="35"/>
      <c r="DT774" s="35"/>
      <c r="DU774" s="35"/>
      <c r="DV774" s="35"/>
      <c r="DW774" s="35"/>
      <c r="DX774" s="35"/>
      <c r="DY774" s="35"/>
      <c r="DZ774" s="35"/>
      <c r="EA774" s="35"/>
      <c r="EB774" s="35"/>
      <c r="EC774" s="35"/>
      <c r="ED774" s="35"/>
      <c r="EE774" s="35"/>
      <c r="EF774" s="35"/>
      <c r="EG774" s="35"/>
      <c r="EH774" s="35"/>
      <c r="EI774" s="35"/>
      <c r="EJ774" s="35"/>
      <c r="EK774" s="35"/>
      <c r="EL774" s="35"/>
      <c r="EM774" s="35"/>
      <c r="EN774" s="35"/>
      <c r="EO774" s="35"/>
      <c r="EP774" s="35"/>
      <c r="EQ774" s="35"/>
      <c r="ER774" s="35"/>
      <c r="ES774" s="35"/>
      <c r="ET774" s="35"/>
      <c r="EU774" s="35"/>
      <c r="EV774" s="35"/>
      <c r="EW774" s="35"/>
      <c r="EX774" s="35"/>
      <c r="EY774" s="35"/>
      <c r="EZ774" s="35"/>
      <c r="FA774" s="35"/>
      <c r="FB774" s="35"/>
      <c r="FC774" s="35"/>
      <c r="FD774" s="35"/>
      <c r="FE774" s="35"/>
    </row>
    <row r="775" spans="1:161" s="35" customFormat="1" ht="25.5" customHeight="1">
      <c r="A775" s="405" t="s">
        <v>37</v>
      </c>
      <c r="B775" s="37" t="s">
        <v>3613</v>
      </c>
      <c r="C775" s="92" t="s">
        <v>3914</v>
      </c>
      <c r="D775" s="451" t="s">
        <v>5464</v>
      </c>
      <c r="E775" s="63">
        <v>410000</v>
      </c>
      <c r="F775" s="62">
        <v>1</v>
      </c>
      <c r="G775" s="28">
        <v>472043000221</v>
      </c>
      <c r="H775" s="29">
        <v>39321</v>
      </c>
      <c r="I775" s="30"/>
      <c r="J775" s="30">
        <v>1046767354</v>
      </c>
      <c r="K775" s="39">
        <v>42559</v>
      </c>
      <c r="L775" s="40">
        <v>2</v>
      </c>
      <c r="M775" s="450" t="s">
        <v>1903</v>
      </c>
      <c r="N775" s="450">
        <v>12000</v>
      </c>
      <c r="O775" s="62">
        <v>1</v>
      </c>
      <c r="P775" s="454">
        <v>2</v>
      </c>
      <c r="Q775" s="43"/>
      <c r="R775" s="95"/>
      <c r="S775" s="96"/>
      <c r="T775" s="29" t="s">
        <v>618</v>
      </c>
      <c r="U775" s="467"/>
      <c r="V775" s="467"/>
      <c r="W775" s="34">
        <v>1322</v>
      </c>
      <c r="X775" s="34">
        <v>13</v>
      </c>
      <c r="Y775" s="208"/>
      <c r="Z775" s="208"/>
      <c r="AA775" s="460" t="s">
        <v>1063</v>
      </c>
      <c r="AB775" s="478">
        <v>6</v>
      </c>
      <c r="AC775" s="731">
        <v>1350000</v>
      </c>
      <c r="AD775" s="731">
        <v>1350000</v>
      </c>
      <c r="AE775" s="96">
        <v>185</v>
      </c>
      <c r="AF775" s="96">
        <v>180</v>
      </c>
      <c r="AG775" s="63">
        <v>1</v>
      </c>
      <c r="AH775" s="97" t="s">
        <v>835</v>
      </c>
      <c r="AI775" s="97" t="s">
        <v>836</v>
      </c>
      <c r="AJ775" s="97"/>
      <c r="AK775" s="201"/>
      <c r="AL775" s="554"/>
    </row>
    <row r="776" spans="1:161" s="35" customFormat="1" ht="25.5" customHeight="1">
      <c r="A776" s="405" t="s">
        <v>37</v>
      </c>
      <c r="B776" s="37" t="s">
        <v>3600</v>
      </c>
      <c r="C776" s="92" t="s">
        <v>3914</v>
      </c>
      <c r="D776" s="451" t="s">
        <v>8077</v>
      </c>
      <c r="E776" s="63">
        <v>3066131</v>
      </c>
      <c r="F776" s="62">
        <v>2</v>
      </c>
      <c r="G776" s="28">
        <v>472043000232</v>
      </c>
      <c r="H776" s="29">
        <v>39335</v>
      </c>
      <c r="I776" s="30"/>
      <c r="J776" s="30">
        <v>2191885170</v>
      </c>
      <c r="K776" s="39">
        <v>43411</v>
      </c>
      <c r="L776" s="40">
        <v>3</v>
      </c>
      <c r="M776" s="450" t="s">
        <v>1904</v>
      </c>
      <c r="N776" s="450">
        <v>9435</v>
      </c>
      <c r="O776" s="62">
        <v>1</v>
      </c>
      <c r="P776" s="454"/>
      <c r="Q776" s="43"/>
      <c r="R776" s="95"/>
      <c r="S776" s="96"/>
      <c r="T776" s="29" t="s">
        <v>618</v>
      </c>
      <c r="U776" s="467"/>
      <c r="V776" s="467"/>
      <c r="W776" s="34">
        <v>2212</v>
      </c>
      <c r="X776" s="34">
        <v>22</v>
      </c>
      <c r="Y776" s="208"/>
      <c r="Z776" s="208"/>
      <c r="AA776" s="460" t="s">
        <v>1063</v>
      </c>
      <c r="AB776" s="478">
        <v>6</v>
      </c>
      <c r="AC776" s="731">
        <v>6192485</v>
      </c>
      <c r="AD776" s="731">
        <v>5378064</v>
      </c>
      <c r="AE776" s="96">
        <v>33</v>
      </c>
      <c r="AF776" s="96">
        <v>28</v>
      </c>
      <c r="AG776" s="63"/>
      <c r="AH776" s="97" t="s">
        <v>5004</v>
      </c>
      <c r="AI776" s="97" t="s">
        <v>5005</v>
      </c>
      <c r="AJ776" s="97"/>
      <c r="AK776" s="201"/>
      <c r="AL776" s="554"/>
    </row>
    <row r="777" spans="1:161" s="35" customFormat="1" ht="25.5" customHeight="1">
      <c r="A777" s="405" t="s">
        <v>37</v>
      </c>
      <c r="B777" s="37" t="s">
        <v>3382</v>
      </c>
      <c r="C777" s="92" t="s">
        <v>3914</v>
      </c>
      <c r="D777" s="451" t="s">
        <v>1906</v>
      </c>
      <c r="E777" s="63">
        <v>3500000</v>
      </c>
      <c r="F777" s="62">
        <v>3</v>
      </c>
      <c r="G777" s="28">
        <v>472043000339</v>
      </c>
      <c r="H777" s="29">
        <v>39423</v>
      </c>
      <c r="I777" s="30"/>
      <c r="J777" s="30">
        <v>8781722424</v>
      </c>
      <c r="K777" s="39">
        <v>42363</v>
      </c>
      <c r="L777" s="40"/>
      <c r="M777" s="450" t="s">
        <v>1905</v>
      </c>
      <c r="N777" s="450">
        <v>15000</v>
      </c>
      <c r="O777" s="62">
        <v>1</v>
      </c>
      <c r="P777" s="454"/>
      <c r="Q777" s="43"/>
      <c r="R777" s="95"/>
      <c r="S777" s="96"/>
      <c r="T777" s="29"/>
      <c r="U777" s="467"/>
      <c r="V777" s="467"/>
      <c r="W777" s="34">
        <v>2220</v>
      </c>
      <c r="X777" s="34">
        <v>22</v>
      </c>
      <c r="Y777" s="208"/>
      <c r="Z777" s="208"/>
      <c r="AA777" s="460" t="s">
        <v>1063</v>
      </c>
      <c r="AB777" s="478">
        <v>6</v>
      </c>
      <c r="AC777" s="731">
        <v>7500000</v>
      </c>
      <c r="AD777" s="731">
        <v>6629000</v>
      </c>
      <c r="AE777" s="96">
        <v>150</v>
      </c>
      <c r="AF777" s="96">
        <v>146</v>
      </c>
      <c r="AG777" s="63"/>
      <c r="AH777" s="97" t="s">
        <v>1005</v>
      </c>
      <c r="AI777" s="97" t="s">
        <v>1006</v>
      </c>
      <c r="AJ777" s="97"/>
      <c r="AK777" s="201"/>
      <c r="AL777" s="554"/>
    </row>
    <row r="778" spans="1:161" s="35" customFormat="1" ht="25.5" customHeight="1">
      <c r="A778" s="405" t="s">
        <v>37</v>
      </c>
      <c r="B778" s="37" t="s">
        <v>3383</v>
      </c>
      <c r="C778" s="92" t="s">
        <v>3914</v>
      </c>
      <c r="D778" s="456" t="s">
        <v>8514</v>
      </c>
      <c r="E778" s="63">
        <v>1600000</v>
      </c>
      <c r="F778" s="62">
        <v>4</v>
      </c>
      <c r="G778" s="28">
        <v>472043000368</v>
      </c>
      <c r="H778" s="29">
        <v>39455</v>
      </c>
      <c r="I778" s="30"/>
      <c r="J778" s="30">
        <v>2161061178</v>
      </c>
      <c r="K778" s="39">
        <v>43614</v>
      </c>
      <c r="L778" s="40">
        <v>11</v>
      </c>
      <c r="M778" s="450" t="s">
        <v>1907</v>
      </c>
      <c r="N778" s="450">
        <v>15000</v>
      </c>
      <c r="O778" s="62">
        <v>1</v>
      </c>
      <c r="P778" s="454"/>
      <c r="Q778" s="43"/>
      <c r="R778" s="95"/>
      <c r="S778" s="96"/>
      <c r="T778" s="29" t="s">
        <v>500</v>
      </c>
      <c r="U778" s="467"/>
      <c r="V778" s="467">
        <v>3</v>
      </c>
      <c r="W778" s="34">
        <v>2829</v>
      </c>
      <c r="X778" s="34">
        <v>28</v>
      </c>
      <c r="Y778" s="208"/>
      <c r="Z778" s="208"/>
      <c r="AA778" s="460" t="s">
        <v>1063</v>
      </c>
      <c r="AB778" s="478">
        <v>6</v>
      </c>
      <c r="AC778" s="731">
        <v>1800000</v>
      </c>
      <c r="AD778" s="731">
        <v>1800000</v>
      </c>
      <c r="AE778" s="96">
        <v>119</v>
      </c>
      <c r="AF778" s="96">
        <v>116</v>
      </c>
      <c r="AG778" s="63">
        <v>1</v>
      </c>
      <c r="AH778" s="97" t="s">
        <v>8597</v>
      </c>
      <c r="AI778" s="97" t="s">
        <v>2842</v>
      </c>
      <c r="AJ778" s="97"/>
      <c r="AK778" s="201"/>
      <c r="AL778" s="554"/>
    </row>
    <row r="779" spans="1:161" s="35" customFormat="1" ht="25.5" customHeight="1">
      <c r="A779" s="405" t="s">
        <v>37</v>
      </c>
      <c r="B779" s="119" t="s">
        <v>7694</v>
      </c>
      <c r="C779" s="92" t="s">
        <v>3914</v>
      </c>
      <c r="D779" s="26" t="s">
        <v>1208</v>
      </c>
      <c r="E779" s="27">
        <v>11000000</v>
      </c>
      <c r="F779" s="62">
        <v>5</v>
      </c>
      <c r="G779" s="28" t="s">
        <v>332</v>
      </c>
      <c r="H779" s="29"/>
      <c r="I779" s="28">
        <v>412022000273</v>
      </c>
      <c r="J779" s="28"/>
      <c r="K779" s="39">
        <v>39776</v>
      </c>
      <c r="L779" s="40"/>
      <c r="M779" s="450" t="s">
        <v>3684</v>
      </c>
      <c r="N779" s="31">
        <v>175000</v>
      </c>
      <c r="O779" s="62">
        <v>1</v>
      </c>
      <c r="P779" s="454"/>
      <c r="Q779" s="43"/>
      <c r="R779" s="95"/>
      <c r="S779" s="96"/>
      <c r="T779" s="29"/>
      <c r="U779" s="33"/>
      <c r="V779" s="33"/>
      <c r="W779" s="34">
        <v>1610</v>
      </c>
      <c r="X779" s="34">
        <v>16</v>
      </c>
      <c r="Y779" s="208"/>
      <c r="Z779" s="208"/>
      <c r="AA779" s="460" t="s">
        <v>1908</v>
      </c>
      <c r="AB779" s="478">
        <v>14</v>
      </c>
      <c r="AC779" s="731">
        <v>0</v>
      </c>
      <c r="AD779" s="731">
        <v>0</v>
      </c>
      <c r="AE779" s="96">
        <v>300</v>
      </c>
      <c r="AF779" s="96">
        <v>300</v>
      </c>
      <c r="AG779" s="753">
        <v>1</v>
      </c>
      <c r="AH779" s="97" t="s">
        <v>52</v>
      </c>
      <c r="AI779" s="97" t="s">
        <v>333</v>
      </c>
      <c r="AJ779" s="97"/>
      <c r="AK779" s="201"/>
      <c r="AL779" s="554"/>
    </row>
    <row r="780" spans="1:161" s="35" customFormat="1" ht="25.5" customHeight="1">
      <c r="A780" s="405" t="s">
        <v>37</v>
      </c>
      <c r="B780" s="37" t="s">
        <v>3548</v>
      </c>
      <c r="C780" s="92" t="s">
        <v>3914</v>
      </c>
      <c r="D780" s="26" t="s">
        <v>2897</v>
      </c>
      <c r="E780" s="27">
        <v>7383000</v>
      </c>
      <c r="F780" s="62">
        <v>6</v>
      </c>
      <c r="G780" s="28">
        <v>472043000400</v>
      </c>
      <c r="H780" s="29">
        <v>39483</v>
      </c>
      <c r="I780" s="29"/>
      <c r="J780" s="30">
        <v>3283121007</v>
      </c>
      <c r="K780" s="39">
        <v>43522</v>
      </c>
      <c r="L780" s="40">
        <v>6</v>
      </c>
      <c r="M780" s="95" t="s">
        <v>3717</v>
      </c>
      <c r="N780" s="31">
        <v>20000</v>
      </c>
      <c r="O780" s="62">
        <v>1</v>
      </c>
      <c r="P780" s="40"/>
      <c r="Q780" s="15"/>
      <c r="R780" s="95"/>
      <c r="S780" s="96"/>
      <c r="T780" s="29" t="s">
        <v>2268</v>
      </c>
      <c r="U780" s="33"/>
      <c r="V780" s="33"/>
      <c r="W780" s="34">
        <v>2220</v>
      </c>
      <c r="X780" s="34">
        <v>22</v>
      </c>
      <c r="Y780" s="208"/>
      <c r="Z780" s="208"/>
      <c r="AA780" s="460" t="s">
        <v>1063</v>
      </c>
      <c r="AB780" s="478">
        <v>6</v>
      </c>
      <c r="AC780" s="731">
        <v>11500000</v>
      </c>
      <c r="AD780" s="731">
        <v>6171000</v>
      </c>
      <c r="AE780" s="96">
        <v>93</v>
      </c>
      <c r="AF780" s="96">
        <v>89</v>
      </c>
      <c r="AG780" s="63">
        <v>1</v>
      </c>
      <c r="AH780" s="97" t="s">
        <v>8358</v>
      </c>
      <c r="AI780" s="97" t="s">
        <v>952</v>
      </c>
      <c r="AJ780" s="97"/>
      <c r="AK780" s="16" t="s">
        <v>6708</v>
      </c>
      <c r="AL780" s="403"/>
    </row>
    <row r="781" spans="1:161" s="35" customFormat="1" ht="25.5" customHeight="1">
      <c r="A781" s="405" t="s">
        <v>37</v>
      </c>
      <c r="B781" s="37" t="s">
        <v>3384</v>
      </c>
      <c r="C781" s="92" t="s">
        <v>3914</v>
      </c>
      <c r="D781" s="26" t="s">
        <v>6541</v>
      </c>
      <c r="E781" s="27">
        <v>900000</v>
      </c>
      <c r="F781" s="62">
        <v>7</v>
      </c>
      <c r="G781" s="28">
        <v>472043000743</v>
      </c>
      <c r="H781" s="29">
        <v>40015</v>
      </c>
      <c r="I781" s="29"/>
      <c r="J781" s="30">
        <v>2158633008</v>
      </c>
      <c r="K781" s="39">
        <v>43525</v>
      </c>
      <c r="L781" s="40">
        <v>6</v>
      </c>
      <c r="M781" s="95" t="s">
        <v>4004</v>
      </c>
      <c r="N781" s="450">
        <v>2225</v>
      </c>
      <c r="O781" s="62">
        <v>1</v>
      </c>
      <c r="P781" s="40"/>
      <c r="Q781" s="755" t="s">
        <v>7915</v>
      </c>
      <c r="R781" s="95"/>
      <c r="S781" s="96"/>
      <c r="T781" s="29"/>
      <c r="U781" s="33">
        <v>1</v>
      </c>
      <c r="V781" s="33">
        <v>3</v>
      </c>
      <c r="W781" s="34">
        <v>2599</v>
      </c>
      <c r="X781" s="34">
        <v>25</v>
      </c>
      <c r="Y781" s="208"/>
      <c r="Z781" s="208"/>
      <c r="AA781" s="460" t="s">
        <v>1909</v>
      </c>
      <c r="AB781" s="475">
        <v>41</v>
      </c>
      <c r="AC781" s="731">
        <v>1500000</v>
      </c>
      <c r="AD781" s="731">
        <v>1000300</v>
      </c>
      <c r="AE781" s="96">
        <v>19</v>
      </c>
      <c r="AF781" s="96">
        <v>17</v>
      </c>
      <c r="AG781" s="63"/>
      <c r="AH781" s="97" t="s">
        <v>975</v>
      </c>
      <c r="AI781" s="97" t="s">
        <v>976</v>
      </c>
      <c r="AJ781" s="97"/>
      <c r="AK781" s="16" t="s">
        <v>5108</v>
      </c>
      <c r="AL781" s="407"/>
    </row>
    <row r="782" spans="1:161" s="35" customFormat="1" ht="25.5" customHeight="1">
      <c r="A782" s="405" t="s">
        <v>37</v>
      </c>
      <c r="B782" s="37">
        <v>3602314217</v>
      </c>
      <c r="C782" s="92" t="s">
        <v>3914</v>
      </c>
      <c r="D782" s="26" t="s">
        <v>4265</v>
      </c>
      <c r="E782" s="27">
        <v>208750</v>
      </c>
      <c r="F782" s="62">
        <v>8</v>
      </c>
      <c r="G782" s="28">
        <v>472043000813</v>
      </c>
      <c r="H782" s="29">
        <v>40310</v>
      </c>
      <c r="I782" s="28">
        <v>472043000813</v>
      </c>
      <c r="J782" s="28"/>
      <c r="K782" s="39">
        <v>41821</v>
      </c>
      <c r="L782" s="40"/>
      <c r="M782" s="450" t="s">
        <v>2811</v>
      </c>
      <c r="N782" s="31"/>
      <c r="O782" s="62">
        <v>4</v>
      </c>
      <c r="P782" s="454"/>
      <c r="Q782" s="755" t="s">
        <v>7915</v>
      </c>
      <c r="R782" s="95"/>
      <c r="S782" s="96"/>
      <c r="T782" s="29"/>
      <c r="U782" s="33"/>
      <c r="V782" s="33"/>
      <c r="W782" s="34">
        <v>2310</v>
      </c>
      <c r="X782" s="34">
        <v>23</v>
      </c>
      <c r="Y782" s="208"/>
      <c r="Z782" s="208"/>
      <c r="AA782" s="460" t="s">
        <v>1910</v>
      </c>
      <c r="AB782" s="475">
        <v>10</v>
      </c>
      <c r="AC782" s="731">
        <v>1000000</v>
      </c>
      <c r="AD782" s="731">
        <v>1000000</v>
      </c>
      <c r="AE782" s="96"/>
      <c r="AF782" s="96"/>
      <c r="AG782" s="63"/>
      <c r="AH782" s="97" t="s">
        <v>2600</v>
      </c>
      <c r="AI782" s="97" t="s">
        <v>1004</v>
      </c>
      <c r="AJ782" s="97"/>
      <c r="AK782" s="16" t="s">
        <v>5059</v>
      </c>
      <c r="AL782" s="407"/>
    </row>
    <row r="783" spans="1:161" s="35" customFormat="1" ht="25.5" customHeight="1">
      <c r="A783" s="405" t="s">
        <v>37</v>
      </c>
      <c r="B783" s="37">
        <v>3602326269</v>
      </c>
      <c r="C783" s="92" t="s">
        <v>3914</v>
      </c>
      <c r="D783" s="26" t="s">
        <v>2936</v>
      </c>
      <c r="E783" s="96">
        <v>200000</v>
      </c>
      <c r="F783" s="62">
        <v>9</v>
      </c>
      <c r="G783" s="30">
        <v>472043000823</v>
      </c>
      <c r="H783" s="29">
        <v>40333</v>
      </c>
      <c r="I783" s="29"/>
      <c r="J783" s="30"/>
      <c r="K783" s="39">
        <v>41779</v>
      </c>
      <c r="L783" s="40"/>
      <c r="M783" s="761" t="s">
        <v>1911</v>
      </c>
      <c r="N783" s="405">
        <v>1000</v>
      </c>
      <c r="O783" s="62">
        <v>1</v>
      </c>
      <c r="P783" s="40"/>
      <c r="Q783" s="755" t="s">
        <v>7915</v>
      </c>
      <c r="R783" s="95"/>
      <c r="S783" s="96"/>
      <c r="T783" s="29" t="s">
        <v>8680</v>
      </c>
      <c r="U783" s="33"/>
      <c r="V783" s="33"/>
      <c r="W783" s="34">
        <v>1520</v>
      </c>
      <c r="X783" s="34">
        <v>15</v>
      </c>
      <c r="Y783" s="208"/>
      <c r="Z783" s="208"/>
      <c r="AA783" s="96" t="s">
        <v>1063</v>
      </c>
      <c r="AB783" s="236">
        <v>6</v>
      </c>
      <c r="AC783" s="731">
        <v>1000000</v>
      </c>
      <c r="AD783" s="731">
        <v>356895</v>
      </c>
      <c r="AE783" s="96">
        <v>27</v>
      </c>
      <c r="AF783" s="96">
        <v>25</v>
      </c>
      <c r="AG783" s="63"/>
      <c r="AH783" s="97" t="s">
        <v>2691</v>
      </c>
      <c r="AI783" s="97" t="s">
        <v>2692</v>
      </c>
      <c r="AJ783" s="97"/>
      <c r="AK783" s="16"/>
      <c r="AL783" s="407"/>
    </row>
    <row r="784" spans="1:161" s="35" customFormat="1" ht="25.5" customHeight="1">
      <c r="A784" s="405" t="s">
        <v>37</v>
      </c>
      <c r="B784" s="37" t="s">
        <v>3609</v>
      </c>
      <c r="C784" s="92" t="s">
        <v>3914</v>
      </c>
      <c r="D784" s="26" t="s">
        <v>1912</v>
      </c>
      <c r="E784" s="96">
        <v>500000</v>
      </c>
      <c r="F784" s="62">
        <v>10</v>
      </c>
      <c r="G784" s="30">
        <v>472043000830</v>
      </c>
      <c r="H784" s="29">
        <v>40392</v>
      </c>
      <c r="I784" s="29"/>
      <c r="J784" s="30">
        <v>2156667441</v>
      </c>
      <c r="K784" s="39">
        <v>43522</v>
      </c>
      <c r="L784" s="40">
        <v>4</v>
      </c>
      <c r="M784" s="95" t="s">
        <v>4006</v>
      </c>
      <c r="N784" s="405">
        <v>2400</v>
      </c>
      <c r="O784" s="62">
        <v>1</v>
      </c>
      <c r="P784" s="40">
        <v>2</v>
      </c>
      <c r="Q784" s="755" t="s">
        <v>7915</v>
      </c>
      <c r="R784" s="95"/>
      <c r="S784" s="96"/>
      <c r="T784" s="29"/>
      <c r="U784" s="402"/>
      <c r="V784" s="402"/>
      <c r="W784" s="34">
        <v>2790</v>
      </c>
      <c r="X784" s="34">
        <v>27</v>
      </c>
      <c r="Y784" s="208"/>
      <c r="Z784" s="208"/>
      <c r="AA784" s="96" t="s">
        <v>1063</v>
      </c>
      <c r="AB784" s="236">
        <v>6</v>
      </c>
      <c r="AC784" s="731">
        <v>1500000</v>
      </c>
      <c r="AD784" s="731">
        <v>1500000</v>
      </c>
      <c r="AE784" s="96">
        <v>23</v>
      </c>
      <c r="AF784" s="96">
        <v>23</v>
      </c>
      <c r="AG784" s="63">
        <v>1</v>
      </c>
      <c r="AH784" s="97" t="s">
        <v>2595</v>
      </c>
      <c r="AI784" s="97" t="s">
        <v>2596</v>
      </c>
      <c r="AJ784" s="438" t="s">
        <v>5139</v>
      </c>
      <c r="AK784" s="16" t="s">
        <v>4926</v>
      </c>
      <c r="AL784" s="407"/>
    </row>
    <row r="785" spans="1:38" s="35" customFormat="1" ht="25.5" customHeight="1">
      <c r="A785" s="405" t="s">
        <v>37</v>
      </c>
      <c r="B785" s="37" t="s">
        <v>3386</v>
      </c>
      <c r="C785" s="92" t="s">
        <v>3914</v>
      </c>
      <c r="D785" s="26" t="s">
        <v>1914</v>
      </c>
      <c r="E785" s="96">
        <v>405000</v>
      </c>
      <c r="F785" s="62">
        <v>11</v>
      </c>
      <c r="G785" s="28">
        <v>472043000839</v>
      </c>
      <c r="H785" s="29" t="s">
        <v>980</v>
      </c>
      <c r="I785" s="29"/>
      <c r="J785" s="30">
        <v>1073348850</v>
      </c>
      <c r="K785" s="39">
        <v>42275</v>
      </c>
      <c r="L785" s="40"/>
      <c r="M785" s="95" t="s">
        <v>1913</v>
      </c>
      <c r="N785" s="405">
        <v>3578</v>
      </c>
      <c r="O785" s="62">
        <v>1</v>
      </c>
      <c r="P785" s="40"/>
      <c r="Q785" s="755" t="s">
        <v>7915</v>
      </c>
      <c r="R785" s="95"/>
      <c r="S785" s="96"/>
      <c r="T785" s="29"/>
      <c r="U785" s="402"/>
      <c r="V785" s="402"/>
      <c r="W785" s="34">
        <v>3290</v>
      </c>
      <c r="X785" s="34">
        <v>32</v>
      </c>
      <c r="Y785" s="208"/>
      <c r="Z785" s="208"/>
      <c r="AA785" s="96" t="s">
        <v>1915</v>
      </c>
      <c r="AB785" s="239">
        <v>16</v>
      </c>
      <c r="AC785" s="731">
        <v>400000</v>
      </c>
      <c r="AD785" s="731">
        <v>400000</v>
      </c>
      <c r="AE785" s="96">
        <v>213</v>
      </c>
      <c r="AF785" s="96">
        <v>211</v>
      </c>
      <c r="AG785" s="63">
        <v>1</v>
      </c>
      <c r="AH785" s="97" t="s">
        <v>2525</v>
      </c>
      <c r="AI785" s="97" t="s">
        <v>2526</v>
      </c>
      <c r="AJ785" s="438" t="s">
        <v>5984</v>
      </c>
      <c r="AK785" s="16" t="s">
        <v>5036</v>
      </c>
      <c r="AL785" s="407"/>
    </row>
    <row r="786" spans="1:38" s="35" customFormat="1" ht="25.5" customHeight="1">
      <c r="A786" s="405" t="s">
        <v>37</v>
      </c>
      <c r="B786" s="37" t="s">
        <v>3387</v>
      </c>
      <c r="C786" s="92" t="s">
        <v>3914</v>
      </c>
      <c r="D786" s="266" t="s">
        <v>6542</v>
      </c>
      <c r="E786" s="96">
        <v>2000000</v>
      </c>
      <c r="F786" s="62">
        <v>12</v>
      </c>
      <c r="G786" s="28">
        <v>472023000852</v>
      </c>
      <c r="H786" s="29">
        <v>40522</v>
      </c>
      <c r="I786" s="29"/>
      <c r="J786" s="30">
        <v>1001067718</v>
      </c>
      <c r="K786" s="39">
        <v>42839</v>
      </c>
      <c r="L786" s="40">
        <v>4</v>
      </c>
      <c r="M786" s="95" t="s">
        <v>4007</v>
      </c>
      <c r="N786" s="405">
        <v>1400</v>
      </c>
      <c r="O786" s="62">
        <v>1</v>
      </c>
      <c r="P786" s="40"/>
      <c r="Q786" s="755" t="s">
        <v>7915</v>
      </c>
      <c r="R786" s="95"/>
      <c r="S786" s="96"/>
      <c r="T786" s="29"/>
      <c r="U786" s="402"/>
      <c r="V786" s="402"/>
      <c r="W786" s="34">
        <v>2220</v>
      </c>
      <c r="X786" s="34">
        <v>22</v>
      </c>
      <c r="Y786" s="208"/>
      <c r="Z786" s="208"/>
      <c r="AA786" s="460" t="s">
        <v>1063</v>
      </c>
      <c r="AB786" s="236">
        <v>6</v>
      </c>
      <c r="AC786" s="731">
        <v>2500000</v>
      </c>
      <c r="AD786" s="731">
        <v>2000000</v>
      </c>
      <c r="AE786" s="96">
        <v>13</v>
      </c>
      <c r="AF786" s="96">
        <v>12</v>
      </c>
      <c r="AG786" s="63"/>
      <c r="AH786" s="97" t="s">
        <v>6776</v>
      </c>
      <c r="AI786" s="97" t="s">
        <v>6775</v>
      </c>
      <c r="AJ786" s="438" t="s">
        <v>5749</v>
      </c>
      <c r="AK786" s="16" t="s">
        <v>4005</v>
      </c>
      <c r="AL786" s="407"/>
    </row>
    <row r="787" spans="1:38" s="35" customFormat="1" ht="25.5" customHeight="1">
      <c r="A787" s="405" t="s">
        <v>37</v>
      </c>
      <c r="B787" s="37" t="s">
        <v>3388</v>
      </c>
      <c r="C787" s="92" t="s">
        <v>3914</v>
      </c>
      <c r="D787" s="26" t="s">
        <v>3846</v>
      </c>
      <c r="E787" s="160">
        <v>750000</v>
      </c>
      <c r="F787" s="62">
        <v>13</v>
      </c>
      <c r="G787" s="28">
        <v>472043000891</v>
      </c>
      <c r="H787" s="29" t="s">
        <v>2664</v>
      </c>
      <c r="I787" s="28">
        <v>472023000891</v>
      </c>
      <c r="J787" s="28">
        <v>3295263070</v>
      </c>
      <c r="K787" s="39">
        <v>43525</v>
      </c>
      <c r="L787" s="40">
        <v>5</v>
      </c>
      <c r="M787" s="95" t="s">
        <v>4008</v>
      </c>
      <c r="N787" s="450">
        <v>2145</v>
      </c>
      <c r="O787" s="62">
        <v>1</v>
      </c>
      <c r="P787" s="454"/>
      <c r="Q787" s="755" t="s">
        <v>7915</v>
      </c>
      <c r="R787" s="95">
        <v>50</v>
      </c>
      <c r="S787" s="96"/>
      <c r="T787" s="29"/>
      <c r="U787" s="402"/>
      <c r="V787" s="402">
        <v>3</v>
      </c>
      <c r="W787" s="34">
        <v>2399</v>
      </c>
      <c r="X787" s="34">
        <v>23</v>
      </c>
      <c r="Y787" s="208"/>
      <c r="Z787" s="208"/>
      <c r="AA787" s="460" t="s">
        <v>2461</v>
      </c>
      <c r="AB787" s="478">
        <v>6</v>
      </c>
      <c r="AC787" s="731">
        <v>1000000</v>
      </c>
      <c r="AD787" s="731">
        <v>1000000</v>
      </c>
      <c r="AE787" s="96">
        <v>29</v>
      </c>
      <c r="AF787" s="96">
        <v>27</v>
      </c>
      <c r="AG787" s="63">
        <v>1</v>
      </c>
      <c r="AH787" s="97" t="s">
        <v>2888</v>
      </c>
      <c r="AI787" s="97" t="s">
        <v>2889</v>
      </c>
      <c r="AJ787" s="438" t="s">
        <v>6006</v>
      </c>
      <c r="AK787" s="201" t="s">
        <v>4358</v>
      </c>
      <c r="AL787" s="554"/>
    </row>
    <row r="788" spans="1:38" s="71" customFormat="1" ht="25.5" customHeight="1">
      <c r="A788" s="405" t="s">
        <v>37</v>
      </c>
      <c r="B788" s="161">
        <v>3602713839</v>
      </c>
      <c r="C788" s="92" t="s">
        <v>3914</v>
      </c>
      <c r="D788" s="26" t="s">
        <v>6543</v>
      </c>
      <c r="E788" s="63">
        <v>5689361</v>
      </c>
      <c r="F788" s="62">
        <v>14</v>
      </c>
      <c r="G788" s="28">
        <v>472033000918</v>
      </c>
      <c r="H788" s="29" t="s">
        <v>2798</v>
      </c>
      <c r="I788" s="64"/>
      <c r="J788" s="162">
        <v>7660658400</v>
      </c>
      <c r="K788" s="66">
        <v>42275</v>
      </c>
      <c r="L788" s="67"/>
      <c r="M788" s="95" t="s">
        <v>4284</v>
      </c>
      <c r="N788" s="62">
        <v>44815</v>
      </c>
      <c r="O788" s="68">
        <v>1</v>
      </c>
      <c r="P788" s="40">
        <v>4</v>
      </c>
      <c r="Q788" s="15"/>
      <c r="R788" s="69"/>
      <c r="S788" s="684"/>
      <c r="T788" s="64"/>
      <c r="U788" s="402"/>
      <c r="V788" s="402"/>
      <c r="W788" s="258">
        <v>2599</v>
      </c>
      <c r="X788" s="258">
        <v>25</v>
      </c>
      <c r="Y788" s="259"/>
      <c r="Z788" s="259"/>
      <c r="AA788" s="70" t="s">
        <v>2841</v>
      </c>
      <c r="AB788" s="681">
        <v>3</v>
      </c>
      <c r="AC788" s="731">
        <v>10000000</v>
      </c>
      <c r="AD788" s="731">
        <v>10000000</v>
      </c>
      <c r="AE788" s="96">
        <v>403</v>
      </c>
      <c r="AF788" s="96">
        <v>403</v>
      </c>
      <c r="AG788" s="63">
        <v>1</v>
      </c>
      <c r="AH788" s="97" t="s">
        <v>7752</v>
      </c>
      <c r="AI788" s="97" t="s">
        <v>4849</v>
      </c>
      <c r="AJ788" s="719" t="s">
        <v>7835</v>
      </c>
      <c r="AK788" s="16"/>
      <c r="AL788" s="242"/>
    </row>
    <row r="789" spans="1:38" s="71" customFormat="1" ht="25.5" customHeight="1">
      <c r="A789" s="405" t="s">
        <v>37</v>
      </c>
      <c r="B789" s="61" t="s">
        <v>4089</v>
      </c>
      <c r="C789" s="92" t="s">
        <v>3914</v>
      </c>
      <c r="D789" s="26" t="s">
        <v>5415</v>
      </c>
      <c r="E789" s="63">
        <v>1250000</v>
      </c>
      <c r="F789" s="62">
        <v>15</v>
      </c>
      <c r="G789" s="28">
        <v>472043000967</v>
      </c>
      <c r="H789" s="29">
        <v>41009</v>
      </c>
      <c r="I789" s="64"/>
      <c r="J789" s="162">
        <v>3210451877</v>
      </c>
      <c r="K789" s="66">
        <v>43362</v>
      </c>
      <c r="L789" s="67">
        <v>6</v>
      </c>
      <c r="M789" s="95" t="s">
        <v>5043</v>
      </c>
      <c r="N789" s="62">
        <v>1900</v>
      </c>
      <c r="O789" s="68">
        <v>1</v>
      </c>
      <c r="P789" s="40"/>
      <c r="Q789" s="755" t="s">
        <v>7915</v>
      </c>
      <c r="R789" s="69"/>
      <c r="S789" s="70"/>
      <c r="T789" s="64"/>
      <c r="U789" s="402">
        <v>1</v>
      </c>
      <c r="V789" s="402">
        <v>3</v>
      </c>
      <c r="W789" s="258">
        <v>1329</v>
      </c>
      <c r="X789" s="258">
        <v>13</v>
      </c>
      <c r="Y789" s="259"/>
      <c r="Z789" s="259"/>
      <c r="AA789" s="70" t="s">
        <v>2461</v>
      </c>
      <c r="AB789" s="681">
        <v>6</v>
      </c>
      <c r="AC789" s="731">
        <v>1800000</v>
      </c>
      <c r="AD789" s="731">
        <v>1800000</v>
      </c>
      <c r="AE789" s="96">
        <v>50</v>
      </c>
      <c r="AF789" s="96">
        <v>45</v>
      </c>
      <c r="AG789" s="63">
        <v>1</v>
      </c>
      <c r="AH789" s="97" t="s">
        <v>3762</v>
      </c>
      <c r="AI789" s="97" t="s">
        <v>3763</v>
      </c>
      <c r="AJ789" s="97"/>
      <c r="AK789" s="16" t="s">
        <v>5044</v>
      </c>
      <c r="AL789" s="242"/>
    </row>
    <row r="790" spans="1:38" s="71" customFormat="1" ht="25.5" customHeight="1">
      <c r="A790" s="405" t="s">
        <v>37</v>
      </c>
      <c r="B790" s="161"/>
      <c r="C790" s="92" t="s">
        <v>3914</v>
      </c>
      <c r="D790" s="26" t="s">
        <v>6544</v>
      </c>
      <c r="E790" s="63">
        <v>6350000</v>
      </c>
      <c r="F790" s="62">
        <v>16</v>
      </c>
      <c r="G790" s="28">
        <v>472043001014</v>
      </c>
      <c r="H790" s="29">
        <v>41408</v>
      </c>
      <c r="I790" s="64"/>
      <c r="J790" s="162">
        <v>8785054111</v>
      </c>
      <c r="K790" s="66">
        <v>43349</v>
      </c>
      <c r="L790" s="67">
        <v>6</v>
      </c>
      <c r="M790" s="95" t="s">
        <v>3678</v>
      </c>
      <c r="N790" s="62">
        <v>107350</v>
      </c>
      <c r="O790" s="68">
        <v>1</v>
      </c>
      <c r="P790" s="40"/>
      <c r="Q790" s="15"/>
      <c r="R790" s="69"/>
      <c r="S790" s="70"/>
      <c r="T790" s="64" t="s">
        <v>3922</v>
      </c>
      <c r="U790" s="402"/>
      <c r="V790" s="402"/>
      <c r="W790" s="258">
        <v>1321</v>
      </c>
      <c r="X790" s="258">
        <v>13</v>
      </c>
      <c r="Y790" s="259"/>
      <c r="Z790" s="259"/>
      <c r="AA790" s="70" t="s">
        <v>2461</v>
      </c>
      <c r="AB790" s="681">
        <v>6</v>
      </c>
      <c r="AC790" s="731">
        <v>26000000</v>
      </c>
      <c r="AD790" s="731">
        <v>18700000</v>
      </c>
      <c r="AE790" s="96">
        <v>784</v>
      </c>
      <c r="AF790" s="96">
        <v>733</v>
      </c>
      <c r="AG790" s="63"/>
      <c r="AH790" s="97" t="s">
        <v>4360</v>
      </c>
      <c r="AI790" s="97"/>
      <c r="AJ790" s="97"/>
      <c r="AK790" s="16"/>
      <c r="AL790" s="242"/>
    </row>
    <row r="791" spans="1:38" s="71" customFormat="1" ht="25.5" customHeight="1">
      <c r="A791" s="405" t="s">
        <v>37</v>
      </c>
      <c r="B791" s="161">
        <v>3603067352</v>
      </c>
      <c r="C791" s="92" t="s">
        <v>3914</v>
      </c>
      <c r="D791" s="26" t="s">
        <v>3701</v>
      </c>
      <c r="E791" s="63">
        <v>400000</v>
      </c>
      <c r="F791" s="62">
        <v>17</v>
      </c>
      <c r="G791" s="28">
        <v>472043001027</v>
      </c>
      <c r="H791" s="29">
        <v>41470</v>
      </c>
      <c r="I791" s="64"/>
      <c r="J791" s="162">
        <v>6572045878</v>
      </c>
      <c r="K791" s="66">
        <v>43307</v>
      </c>
      <c r="L791" s="67">
        <v>3</v>
      </c>
      <c r="M791" s="95" t="s">
        <v>5436</v>
      </c>
      <c r="N791" s="62"/>
      <c r="O791" s="68">
        <v>1</v>
      </c>
      <c r="P791" s="40"/>
      <c r="Q791" s="755" t="s">
        <v>7915</v>
      </c>
      <c r="R791" s="69"/>
      <c r="S791" s="70"/>
      <c r="T791" s="64" t="s">
        <v>4133</v>
      </c>
      <c r="U791" s="402"/>
      <c r="V791" s="402"/>
      <c r="W791" s="258">
        <v>2220</v>
      </c>
      <c r="X791" s="258">
        <v>22</v>
      </c>
      <c r="Y791" s="259"/>
      <c r="Z791" s="259"/>
      <c r="AA791" s="70" t="s">
        <v>2459</v>
      </c>
      <c r="AB791" s="681">
        <v>5</v>
      </c>
      <c r="AC791" s="731">
        <v>800000</v>
      </c>
      <c r="AD791" s="731">
        <v>800000</v>
      </c>
      <c r="AE791" s="96">
        <v>42</v>
      </c>
      <c r="AF791" s="96">
        <v>42</v>
      </c>
      <c r="AG791" s="63"/>
      <c r="AH791" s="97" t="s">
        <v>6856</v>
      </c>
      <c r="AI791" s="97"/>
      <c r="AJ791" s="97"/>
      <c r="AK791" s="16" t="s">
        <v>5473</v>
      </c>
      <c r="AL791" s="242"/>
    </row>
    <row r="792" spans="1:38" s="71" customFormat="1" ht="25.5" customHeight="1">
      <c r="A792" s="405" t="s">
        <v>37</v>
      </c>
      <c r="B792" s="61" t="s">
        <v>4088</v>
      </c>
      <c r="C792" s="92" t="s">
        <v>3914</v>
      </c>
      <c r="D792" s="26" t="s">
        <v>3733</v>
      </c>
      <c r="E792" s="63">
        <v>600000</v>
      </c>
      <c r="F792" s="62">
        <v>18</v>
      </c>
      <c r="G792" s="28">
        <v>472043001046</v>
      </c>
      <c r="H792" s="29">
        <v>41528</v>
      </c>
      <c r="I792" s="64"/>
      <c r="J792" s="65">
        <v>8702185563</v>
      </c>
      <c r="K792" s="66">
        <v>43329</v>
      </c>
      <c r="L792" s="67">
        <v>3</v>
      </c>
      <c r="M792" s="95" t="s">
        <v>4009</v>
      </c>
      <c r="N792" s="62">
        <v>2788</v>
      </c>
      <c r="O792" s="68">
        <v>1</v>
      </c>
      <c r="P792" s="40"/>
      <c r="Q792" s="755" t="s">
        <v>7915</v>
      </c>
      <c r="R792" s="69"/>
      <c r="S792" s="70"/>
      <c r="T792" s="64" t="s">
        <v>4140</v>
      </c>
      <c r="U792" s="402"/>
      <c r="V792" s="402"/>
      <c r="W792" s="258">
        <v>2212</v>
      </c>
      <c r="X792" s="258">
        <v>22</v>
      </c>
      <c r="Y792" s="259"/>
      <c r="Z792" s="259"/>
      <c r="AA792" s="70" t="s">
        <v>435</v>
      </c>
      <c r="AB792" s="681">
        <v>26</v>
      </c>
      <c r="AC792" s="731">
        <v>2000000</v>
      </c>
      <c r="AD792" s="731">
        <v>620000</v>
      </c>
      <c r="AE792" s="96">
        <v>25</v>
      </c>
      <c r="AF792" s="96">
        <v>24</v>
      </c>
      <c r="AG792" s="63">
        <v>1</v>
      </c>
      <c r="AH792" s="97" t="s">
        <v>4090</v>
      </c>
      <c r="AI792" s="97" t="s">
        <v>5726</v>
      </c>
      <c r="AJ792" s="97"/>
      <c r="AK792" s="16" t="s">
        <v>4010</v>
      </c>
      <c r="AL792" s="242"/>
    </row>
    <row r="793" spans="1:38" s="71" customFormat="1" ht="25.5" customHeight="1">
      <c r="A793" s="405" t="s">
        <v>37</v>
      </c>
      <c r="B793" s="161">
        <v>3603089941</v>
      </c>
      <c r="C793" s="92" t="s">
        <v>3914</v>
      </c>
      <c r="D793" s="26" t="s">
        <v>3736</v>
      </c>
      <c r="E793" s="63">
        <v>125000</v>
      </c>
      <c r="F793" s="62">
        <v>19</v>
      </c>
      <c r="G793" s="28">
        <v>472043001051</v>
      </c>
      <c r="H793" s="29">
        <v>41541</v>
      </c>
      <c r="I793" s="64"/>
      <c r="J793" s="65"/>
      <c r="K793" s="66">
        <v>41946</v>
      </c>
      <c r="L793" s="67"/>
      <c r="M793" s="95" t="s">
        <v>4799</v>
      </c>
      <c r="N793" s="62">
        <v>1800</v>
      </c>
      <c r="O793" s="163">
        <v>1</v>
      </c>
      <c r="P793" s="40"/>
      <c r="Q793" s="755" t="s">
        <v>7915</v>
      </c>
      <c r="R793" s="69"/>
      <c r="S793" s="70" t="s">
        <v>4940</v>
      </c>
      <c r="T793" s="64" t="s">
        <v>6266</v>
      </c>
      <c r="U793" s="402"/>
      <c r="V793" s="402"/>
      <c r="W793" s="258">
        <v>3290</v>
      </c>
      <c r="X793" s="258">
        <v>32</v>
      </c>
      <c r="Y793" s="259"/>
      <c r="Z793" s="259"/>
      <c r="AA793" s="70" t="s">
        <v>2463</v>
      </c>
      <c r="AB793" s="681">
        <v>2</v>
      </c>
      <c r="AC793" s="731">
        <v>1000000</v>
      </c>
      <c r="AD793" s="731">
        <v>484298.34</v>
      </c>
      <c r="AE793" s="96">
        <v>0</v>
      </c>
      <c r="AF793" s="96">
        <v>0</v>
      </c>
      <c r="AG793" s="63"/>
      <c r="AH793" s="97" t="s">
        <v>6267</v>
      </c>
      <c r="AI793" s="97" t="s">
        <v>6268</v>
      </c>
      <c r="AJ793" s="438" t="s">
        <v>6432</v>
      </c>
      <c r="AK793" s="16"/>
      <c r="AL793" s="242"/>
    </row>
    <row r="794" spans="1:38" s="404" customFormat="1" ht="25.5" customHeight="1">
      <c r="A794" s="405" t="s">
        <v>37</v>
      </c>
      <c r="B794" s="37">
        <v>3603198394</v>
      </c>
      <c r="C794" s="92" t="s">
        <v>3914</v>
      </c>
      <c r="D794" s="26" t="s">
        <v>6545</v>
      </c>
      <c r="E794" s="96">
        <v>1357931</v>
      </c>
      <c r="F794" s="62">
        <v>20</v>
      </c>
      <c r="G794" s="28">
        <v>472043001135</v>
      </c>
      <c r="H794" s="29">
        <v>41835</v>
      </c>
      <c r="I794" s="30"/>
      <c r="J794" s="30">
        <v>7628335415</v>
      </c>
      <c r="K794" s="39">
        <v>43546</v>
      </c>
      <c r="L794" s="40">
        <v>7</v>
      </c>
      <c r="M794" s="95" t="s">
        <v>4290</v>
      </c>
      <c r="N794" s="405">
        <v>1474</v>
      </c>
      <c r="O794" s="62">
        <v>1</v>
      </c>
      <c r="P794" s="40">
        <v>2</v>
      </c>
      <c r="Q794" s="755" t="s">
        <v>7916</v>
      </c>
      <c r="R794" s="95" t="s">
        <v>4292</v>
      </c>
      <c r="S794" s="96" t="s">
        <v>4939</v>
      </c>
      <c r="T794" s="29">
        <v>42502</v>
      </c>
      <c r="U794" s="402">
        <v>1</v>
      </c>
      <c r="V794" s="402">
        <v>3</v>
      </c>
      <c r="W794" s="34">
        <v>2599</v>
      </c>
      <c r="X794" s="34">
        <v>25</v>
      </c>
      <c r="Y794" s="259" t="s">
        <v>7716</v>
      </c>
      <c r="Z794" s="208" t="s">
        <v>7717</v>
      </c>
      <c r="AA794" s="96" t="s">
        <v>1123</v>
      </c>
      <c r="AB794" s="38">
        <v>6</v>
      </c>
      <c r="AC794" s="731">
        <v>3300000</v>
      </c>
      <c r="AD794" s="731">
        <v>816850</v>
      </c>
      <c r="AE794" s="96">
        <v>27</v>
      </c>
      <c r="AF794" s="96">
        <v>25</v>
      </c>
      <c r="AG794" s="63">
        <v>1</v>
      </c>
      <c r="AH794" s="97" t="s">
        <v>5575</v>
      </c>
      <c r="AI794" s="97" t="s">
        <v>5684</v>
      </c>
      <c r="AJ794" s="97"/>
      <c r="AK794" s="16" t="s">
        <v>4291</v>
      </c>
      <c r="AL794" s="407"/>
    </row>
    <row r="795" spans="1:38" s="404" customFormat="1" ht="25.5" customHeight="1">
      <c r="A795" s="405" t="s">
        <v>37</v>
      </c>
      <c r="B795" s="37">
        <v>1101393990</v>
      </c>
      <c r="C795" s="92" t="s">
        <v>3914</v>
      </c>
      <c r="D795" s="26" t="s">
        <v>4412</v>
      </c>
      <c r="E795" s="96">
        <v>64000</v>
      </c>
      <c r="F795" s="62">
        <v>21</v>
      </c>
      <c r="G795" s="28">
        <v>472043001203</v>
      </c>
      <c r="H795" s="29">
        <v>42072</v>
      </c>
      <c r="I795" s="30"/>
      <c r="J795" s="30"/>
      <c r="K795" s="39"/>
      <c r="L795" s="40"/>
      <c r="M795" s="95" t="s">
        <v>4411</v>
      </c>
      <c r="N795" s="405"/>
      <c r="O795" s="62">
        <v>1</v>
      </c>
      <c r="P795" s="40"/>
      <c r="Q795" s="755" t="s">
        <v>7916</v>
      </c>
      <c r="R795" s="95">
        <v>50</v>
      </c>
      <c r="S795" s="96" t="s">
        <v>4608</v>
      </c>
      <c r="T795" s="29"/>
      <c r="U795" s="402"/>
      <c r="V795" s="402"/>
      <c r="W795" s="34">
        <v>2220</v>
      </c>
      <c r="X795" s="34">
        <v>22</v>
      </c>
      <c r="Y795" s="208" t="s">
        <v>4609</v>
      </c>
      <c r="Z795" s="208" t="s">
        <v>4610</v>
      </c>
      <c r="AA795" s="96" t="s">
        <v>2460</v>
      </c>
      <c r="AB795" s="38">
        <v>3</v>
      </c>
      <c r="AC795" s="731">
        <v>980000</v>
      </c>
      <c r="AD795" s="731">
        <v>980000</v>
      </c>
      <c r="AE795" s="96">
        <v>12</v>
      </c>
      <c r="AF795" s="96">
        <v>11</v>
      </c>
      <c r="AG795" s="63"/>
      <c r="AH795" s="97" t="s">
        <v>4599</v>
      </c>
      <c r="AI795" s="97" t="s">
        <v>4929</v>
      </c>
      <c r="AJ795" s="97"/>
      <c r="AK795" s="16" t="s">
        <v>4291</v>
      </c>
      <c r="AL795" s="407"/>
    </row>
    <row r="796" spans="1:38" s="404" customFormat="1" ht="25.5" customHeight="1">
      <c r="A796" s="405" t="s">
        <v>37</v>
      </c>
      <c r="B796" s="439" t="s">
        <v>3339</v>
      </c>
      <c r="C796" s="92" t="s">
        <v>3914</v>
      </c>
      <c r="D796" s="440" t="s">
        <v>6546</v>
      </c>
      <c r="E796" s="96">
        <v>3000000</v>
      </c>
      <c r="F796" s="62">
        <v>22</v>
      </c>
      <c r="G796" s="30">
        <v>472043000908</v>
      </c>
      <c r="H796" s="29" t="s">
        <v>2780</v>
      </c>
      <c r="I796" s="442"/>
      <c r="J796" s="441">
        <v>3265882688</v>
      </c>
      <c r="K796" s="39">
        <v>43208</v>
      </c>
      <c r="L796" s="226">
        <v>7</v>
      </c>
      <c r="M796" s="227" t="s">
        <v>4327</v>
      </c>
      <c r="N796" s="405">
        <v>13662</v>
      </c>
      <c r="O796" s="62">
        <v>1</v>
      </c>
      <c r="P796" s="226"/>
      <c r="Q796" s="755" t="s">
        <v>7915</v>
      </c>
      <c r="R796" s="227"/>
      <c r="S796" s="228" t="s">
        <v>6974</v>
      </c>
      <c r="T796" s="29" t="s">
        <v>6736</v>
      </c>
      <c r="U796" s="445">
        <v>1</v>
      </c>
      <c r="V796" s="445">
        <v>3</v>
      </c>
      <c r="W796" s="34">
        <v>2790</v>
      </c>
      <c r="X796" s="34">
        <v>27</v>
      </c>
      <c r="Y796" s="208" t="s">
        <v>6547</v>
      </c>
      <c r="Z796" s="208"/>
      <c r="AA796" s="96" t="s">
        <v>1063</v>
      </c>
      <c r="AB796" s="236">
        <v>6</v>
      </c>
      <c r="AC796" s="731">
        <v>10000000</v>
      </c>
      <c r="AD796" s="731">
        <v>3000000</v>
      </c>
      <c r="AE796" s="96">
        <v>434</v>
      </c>
      <c r="AF796" s="96">
        <v>425</v>
      </c>
      <c r="AG796" s="63"/>
      <c r="AH796" s="97" t="s">
        <v>4856</v>
      </c>
      <c r="AI796" s="97"/>
      <c r="AJ796" s="97"/>
      <c r="AK796" s="675"/>
      <c r="AL796" s="676"/>
    </row>
    <row r="797" spans="1:38" s="404" customFormat="1" ht="25.5" customHeight="1">
      <c r="A797" s="405" t="s">
        <v>37</v>
      </c>
      <c r="B797" s="37">
        <v>3603282173</v>
      </c>
      <c r="C797" s="92" t="s">
        <v>3914</v>
      </c>
      <c r="D797" s="26" t="s">
        <v>4671</v>
      </c>
      <c r="E797" s="96">
        <v>100000</v>
      </c>
      <c r="F797" s="62">
        <v>23</v>
      </c>
      <c r="G797" s="28">
        <v>472022001226</v>
      </c>
      <c r="H797" s="29">
        <v>42118</v>
      </c>
      <c r="I797" s="30"/>
      <c r="J797" s="30"/>
      <c r="K797" s="39"/>
      <c r="L797" s="40"/>
      <c r="M797" s="95" t="s">
        <v>4670</v>
      </c>
      <c r="N797" s="405">
        <v>2125</v>
      </c>
      <c r="O797" s="62">
        <v>1</v>
      </c>
      <c r="P797" s="40"/>
      <c r="Q797" s="755" t="s">
        <v>7915</v>
      </c>
      <c r="R797" s="95">
        <v>20</v>
      </c>
      <c r="S797" s="96" t="s">
        <v>4605</v>
      </c>
      <c r="T797" s="29" t="s">
        <v>4601</v>
      </c>
      <c r="U797" s="402"/>
      <c r="V797" s="402"/>
      <c r="W797" s="34">
        <v>2395</v>
      </c>
      <c r="X797" s="34">
        <v>23</v>
      </c>
      <c r="Y797" s="208" t="s">
        <v>4672</v>
      </c>
      <c r="Z797" s="208" t="s">
        <v>4673</v>
      </c>
      <c r="AA797" s="96" t="s">
        <v>4674</v>
      </c>
      <c r="AB797" s="38">
        <v>44</v>
      </c>
      <c r="AC797" s="731">
        <v>250000</v>
      </c>
      <c r="AD797" s="731">
        <v>250000</v>
      </c>
      <c r="AE797" s="96"/>
      <c r="AF797" s="96"/>
      <c r="AG797" s="63"/>
      <c r="AH797" s="97" t="s">
        <v>4975</v>
      </c>
      <c r="AI797" s="97"/>
      <c r="AJ797" s="97"/>
      <c r="AK797" s="16"/>
      <c r="AL797" s="407"/>
    </row>
    <row r="798" spans="1:38" s="404" customFormat="1" ht="25.5" customHeight="1">
      <c r="A798" s="405" t="s">
        <v>37</v>
      </c>
      <c r="B798" s="37">
        <v>3603281490</v>
      </c>
      <c r="C798" s="92" t="s">
        <v>3914</v>
      </c>
      <c r="D798" s="26" t="s">
        <v>4676</v>
      </c>
      <c r="E798" s="96">
        <v>100000</v>
      </c>
      <c r="F798" s="62">
        <v>24</v>
      </c>
      <c r="G798" s="28">
        <v>472043001225</v>
      </c>
      <c r="H798" s="29" t="s">
        <v>4665</v>
      </c>
      <c r="I798" s="30"/>
      <c r="J798" s="30">
        <v>9975465916</v>
      </c>
      <c r="K798" s="39">
        <v>43494</v>
      </c>
      <c r="L798" s="40">
        <v>1</v>
      </c>
      <c r="M798" s="95" t="s">
        <v>4675</v>
      </c>
      <c r="N798" s="405">
        <v>1063</v>
      </c>
      <c r="O798" s="62">
        <v>1</v>
      </c>
      <c r="P798" s="40"/>
      <c r="Q798" s="755" t="s">
        <v>7915</v>
      </c>
      <c r="R798" s="95">
        <v>50</v>
      </c>
      <c r="S798" s="96" t="s">
        <v>4605</v>
      </c>
      <c r="T798" s="29" t="s">
        <v>5054</v>
      </c>
      <c r="U798" s="402"/>
      <c r="V798" s="402"/>
      <c r="W798" s="34">
        <v>2599</v>
      </c>
      <c r="X798" s="34">
        <v>25</v>
      </c>
      <c r="Y798" s="208" t="s">
        <v>4677</v>
      </c>
      <c r="Z798" s="208" t="s">
        <v>4678</v>
      </c>
      <c r="AA798" s="96" t="s">
        <v>2468</v>
      </c>
      <c r="AB798" s="38">
        <v>16</v>
      </c>
      <c r="AC798" s="731">
        <v>300000</v>
      </c>
      <c r="AD798" s="731">
        <v>300000</v>
      </c>
      <c r="AE798" s="96">
        <v>13</v>
      </c>
      <c r="AF798" s="96">
        <v>13</v>
      </c>
      <c r="AG798" s="63"/>
      <c r="AH798" s="97" t="s">
        <v>5055</v>
      </c>
      <c r="AI798" s="97" t="s">
        <v>5056</v>
      </c>
      <c r="AJ798" s="97"/>
      <c r="AK798" s="16"/>
      <c r="AL798" s="407"/>
    </row>
    <row r="799" spans="1:38" s="404" customFormat="1" ht="25.5" customHeight="1">
      <c r="A799" s="405" t="s">
        <v>37</v>
      </c>
      <c r="B799" s="37"/>
      <c r="C799" s="92" t="s">
        <v>3914</v>
      </c>
      <c r="D799" s="26" t="s">
        <v>6548</v>
      </c>
      <c r="E799" s="96"/>
      <c r="F799" s="62">
        <v>25</v>
      </c>
      <c r="G799" s="28">
        <v>47222001222</v>
      </c>
      <c r="H799" s="29" t="s">
        <v>4679</v>
      </c>
      <c r="I799" s="30"/>
      <c r="J799" s="441">
        <v>7684844013</v>
      </c>
      <c r="K799" s="39" t="s">
        <v>6332</v>
      </c>
      <c r="L799" s="40">
        <v>1</v>
      </c>
      <c r="M799" s="95" t="s">
        <v>6333</v>
      </c>
      <c r="N799" s="405">
        <v>33996</v>
      </c>
      <c r="O799" s="62">
        <v>1</v>
      </c>
      <c r="P799" s="40"/>
      <c r="Q799" s="15"/>
      <c r="R799" s="95" t="s">
        <v>4680</v>
      </c>
      <c r="S799" s="96" t="s">
        <v>7583</v>
      </c>
      <c r="T799" s="29">
        <v>43374</v>
      </c>
      <c r="U799" s="402"/>
      <c r="V799" s="402"/>
      <c r="W799" s="34">
        <v>1329</v>
      </c>
      <c r="X799" s="34">
        <v>13</v>
      </c>
      <c r="Y799" s="208" t="s">
        <v>4682</v>
      </c>
      <c r="Z799" s="208" t="s">
        <v>4683</v>
      </c>
      <c r="AA799" s="96" t="s">
        <v>2461</v>
      </c>
      <c r="AB799" s="38">
        <v>6</v>
      </c>
      <c r="AC799" s="731">
        <v>13500000</v>
      </c>
      <c r="AD799" s="731">
        <v>0</v>
      </c>
      <c r="AE799" s="96"/>
      <c r="AF799" s="96"/>
      <c r="AG799" s="63"/>
      <c r="AH799" s="97"/>
      <c r="AI799" s="97"/>
      <c r="AJ799" s="97"/>
      <c r="AK799" s="16"/>
      <c r="AL799" s="407"/>
    </row>
    <row r="800" spans="1:38" s="404" customFormat="1" ht="25.5" customHeight="1">
      <c r="A800" s="405" t="s">
        <v>37</v>
      </c>
      <c r="B800" s="37">
        <v>3603290142</v>
      </c>
      <c r="C800" s="92" t="s">
        <v>3914</v>
      </c>
      <c r="D800" s="26" t="s">
        <v>7486</v>
      </c>
      <c r="E800" s="96">
        <v>1200000</v>
      </c>
      <c r="F800" s="62">
        <v>26</v>
      </c>
      <c r="G800" s="28">
        <v>472023001239</v>
      </c>
      <c r="H800" s="29">
        <v>42164</v>
      </c>
      <c r="I800" s="30"/>
      <c r="J800" s="30">
        <v>4354474644</v>
      </c>
      <c r="K800" s="39">
        <v>43230</v>
      </c>
      <c r="L800" s="40">
        <v>2</v>
      </c>
      <c r="M800" s="95" t="s">
        <v>4725</v>
      </c>
      <c r="N800" s="405">
        <v>4595</v>
      </c>
      <c r="O800" s="62">
        <v>1</v>
      </c>
      <c r="P800" s="40"/>
      <c r="Q800" s="755" t="s">
        <v>7916</v>
      </c>
      <c r="R800" s="95">
        <v>50</v>
      </c>
      <c r="S800" s="96" t="s">
        <v>4726</v>
      </c>
      <c r="T800" s="29" t="s">
        <v>4601</v>
      </c>
      <c r="U800" s="402"/>
      <c r="V800" s="402"/>
      <c r="W800" s="34">
        <v>1701</v>
      </c>
      <c r="X800" s="34">
        <v>17</v>
      </c>
      <c r="Y800" s="208" t="s">
        <v>4727</v>
      </c>
      <c r="Z800" s="208"/>
      <c r="AA800" s="96" t="s">
        <v>2468</v>
      </c>
      <c r="AB800" s="38">
        <v>16</v>
      </c>
      <c r="AC800" s="731">
        <v>1200000</v>
      </c>
      <c r="AD800" s="731">
        <v>0</v>
      </c>
      <c r="AE800" s="96"/>
      <c r="AF800" s="96"/>
      <c r="AG800" s="63"/>
      <c r="AH800" s="97" t="s">
        <v>5051</v>
      </c>
      <c r="AI800" s="97" t="s">
        <v>5052</v>
      </c>
      <c r="AJ800" s="97"/>
      <c r="AK800" s="16" t="s">
        <v>4728</v>
      </c>
      <c r="AL800" s="407"/>
    </row>
    <row r="801" spans="1:38" s="404" customFormat="1" ht="25.5" customHeight="1">
      <c r="A801" s="405" t="s">
        <v>37</v>
      </c>
      <c r="B801" s="37">
        <v>3603289595</v>
      </c>
      <c r="C801" s="92" t="s">
        <v>3914</v>
      </c>
      <c r="D801" s="26" t="s">
        <v>4730</v>
      </c>
      <c r="E801" s="96">
        <v>100000</v>
      </c>
      <c r="F801" s="62">
        <v>27</v>
      </c>
      <c r="G801" s="28">
        <v>472043001242</v>
      </c>
      <c r="H801" s="29">
        <v>42165</v>
      </c>
      <c r="I801" s="30"/>
      <c r="J801" s="30"/>
      <c r="K801" s="39"/>
      <c r="L801" s="40"/>
      <c r="M801" s="95" t="s">
        <v>4736</v>
      </c>
      <c r="N801" s="405">
        <v>2000</v>
      </c>
      <c r="O801" s="62">
        <v>1</v>
      </c>
      <c r="P801" s="40"/>
      <c r="Q801" s="755" t="s">
        <v>7915</v>
      </c>
      <c r="R801" s="95">
        <v>50</v>
      </c>
      <c r="S801" s="96" t="s">
        <v>4726</v>
      </c>
      <c r="T801" s="29">
        <v>42278</v>
      </c>
      <c r="U801" s="402"/>
      <c r="V801" s="402"/>
      <c r="W801" s="34">
        <v>1702</v>
      </c>
      <c r="X801" s="34">
        <v>17</v>
      </c>
      <c r="Y801" s="208" t="s">
        <v>4729</v>
      </c>
      <c r="Z801" s="208" t="s">
        <v>4735</v>
      </c>
      <c r="AA801" s="96" t="s">
        <v>2465</v>
      </c>
      <c r="AB801" s="38">
        <v>10</v>
      </c>
      <c r="AC801" s="731">
        <v>1000000</v>
      </c>
      <c r="AD801" s="731">
        <v>323262</v>
      </c>
      <c r="AE801" s="96"/>
      <c r="AF801" s="96"/>
      <c r="AG801" s="63">
        <v>1</v>
      </c>
      <c r="AH801" s="97" t="s">
        <v>7515</v>
      </c>
      <c r="AI801" s="97"/>
      <c r="AJ801" s="719" t="s">
        <v>7367</v>
      </c>
      <c r="AK801" s="16"/>
      <c r="AL801" s="407"/>
    </row>
    <row r="802" spans="1:38" s="404" customFormat="1" ht="25.5" customHeight="1">
      <c r="A802" s="405" t="s">
        <v>37</v>
      </c>
      <c r="B802" s="419">
        <v>3603296842</v>
      </c>
      <c r="C802" s="92" t="s">
        <v>3914</v>
      </c>
      <c r="D802" s="26" t="s">
        <v>4821</v>
      </c>
      <c r="E802" s="96">
        <v>700000</v>
      </c>
      <c r="F802" s="62">
        <v>28</v>
      </c>
      <c r="G802" s="28">
        <v>472043001257</v>
      </c>
      <c r="H802" s="29" t="s">
        <v>4810</v>
      </c>
      <c r="I802" s="30"/>
      <c r="J802" s="30">
        <v>8704087563</v>
      </c>
      <c r="K802" s="39">
        <v>43164</v>
      </c>
      <c r="L802" s="40">
        <v>1</v>
      </c>
      <c r="M802" s="95" t="s">
        <v>6549</v>
      </c>
      <c r="N802" s="405">
        <v>2650</v>
      </c>
      <c r="O802" s="62">
        <v>2</v>
      </c>
      <c r="P802" s="40"/>
      <c r="Q802" s="15" t="s">
        <v>5593</v>
      </c>
      <c r="R802" s="95">
        <v>50</v>
      </c>
      <c r="S802" s="96" t="s">
        <v>7326</v>
      </c>
      <c r="T802" s="29"/>
      <c r="U802" s="402"/>
      <c r="V802" s="402"/>
      <c r="W802" s="34">
        <v>1321</v>
      </c>
      <c r="X802" s="34">
        <v>13</v>
      </c>
      <c r="Y802" s="208" t="s">
        <v>4822</v>
      </c>
      <c r="Z802" s="208" t="s">
        <v>4823</v>
      </c>
      <c r="AA802" s="96" t="s">
        <v>2461</v>
      </c>
      <c r="AB802" s="38">
        <v>6</v>
      </c>
      <c r="AC802" s="731">
        <v>2000000</v>
      </c>
      <c r="AD802" s="731">
        <v>0</v>
      </c>
      <c r="AE802" s="96"/>
      <c r="AF802" s="96"/>
      <c r="AG802" s="63"/>
      <c r="AH802" s="97"/>
      <c r="AI802" s="97"/>
      <c r="AJ802" s="97"/>
      <c r="AK802" s="16"/>
      <c r="AL802" s="407"/>
    </row>
    <row r="803" spans="1:38" s="404" customFormat="1" ht="25.5" customHeight="1">
      <c r="A803" s="405" t="s">
        <v>37</v>
      </c>
      <c r="B803" s="37">
        <v>3603309587</v>
      </c>
      <c r="C803" s="92" t="s">
        <v>3914</v>
      </c>
      <c r="D803" s="26" t="s">
        <v>5463</v>
      </c>
      <c r="E803" s="96">
        <v>2850700</v>
      </c>
      <c r="F803" s="62">
        <v>29</v>
      </c>
      <c r="G803" s="28">
        <v>4368404143</v>
      </c>
      <c r="H803" s="29">
        <v>42257</v>
      </c>
      <c r="I803" s="30"/>
      <c r="J803" s="30"/>
      <c r="K803" s="39">
        <v>43425</v>
      </c>
      <c r="L803" s="40">
        <v>8</v>
      </c>
      <c r="M803" s="95" t="s">
        <v>4895</v>
      </c>
      <c r="N803" s="405">
        <v>2150</v>
      </c>
      <c r="O803" s="62">
        <v>1</v>
      </c>
      <c r="P803" s="40"/>
      <c r="Q803" s="755" t="s">
        <v>7915</v>
      </c>
      <c r="R803" s="95">
        <v>50</v>
      </c>
      <c r="S803" s="96" t="s">
        <v>4654</v>
      </c>
      <c r="T803" s="29" t="s">
        <v>5050</v>
      </c>
      <c r="U803" s="402">
        <v>1</v>
      </c>
      <c r="V803" s="402">
        <v>3</v>
      </c>
      <c r="W803" s="34">
        <v>2220</v>
      </c>
      <c r="X803" s="34">
        <v>22</v>
      </c>
      <c r="Y803" s="208" t="s">
        <v>6123</v>
      </c>
      <c r="Z803" s="208" t="s">
        <v>5160</v>
      </c>
      <c r="AA803" s="96" t="s">
        <v>2461</v>
      </c>
      <c r="AB803" s="38">
        <v>6</v>
      </c>
      <c r="AC803" s="731">
        <v>2850700</v>
      </c>
      <c r="AD803" s="731">
        <v>2370000</v>
      </c>
      <c r="AE803" s="96">
        <v>96</v>
      </c>
      <c r="AF803" s="96">
        <v>90</v>
      </c>
      <c r="AG803" s="63"/>
      <c r="AH803" s="97" t="s">
        <v>5096</v>
      </c>
      <c r="AI803" s="97" t="s">
        <v>5097</v>
      </c>
      <c r="AJ803" s="97"/>
      <c r="AK803" s="16"/>
      <c r="AL803" s="407"/>
    </row>
    <row r="804" spans="1:38" s="404" customFormat="1" ht="25.5" customHeight="1">
      <c r="A804" s="405" t="s">
        <v>37</v>
      </c>
      <c r="B804" s="37">
        <v>3602519630</v>
      </c>
      <c r="C804" s="92" t="s">
        <v>3914</v>
      </c>
      <c r="D804" s="26" t="s">
        <v>7132</v>
      </c>
      <c r="E804" s="96">
        <v>977000</v>
      </c>
      <c r="F804" s="62">
        <v>30</v>
      </c>
      <c r="G804" s="28">
        <v>472043000881</v>
      </c>
      <c r="H804" s="29">
        <v>40709</v>
      </c>
      <c r="I804" s="30"/>
      <c r="J804" s="30">
        <v>3212712210</v>
      </c>
      <c r="K804" s="39">
        <v>43098</v>
      </c>
      <c r="L804" s="40">
        <v>3</v>
      </c>
      <c r="M804" s="95" t="s">
        <v>4024</v>
      </c>
      <c r="N804" s="405">
        <v>2800</v>
      </c>
      <c r="O804" s="62">
        <v>4</v>
      </c>
      <c r="P804" s="40"/>
      <c r="Q804" s="755" t="s">
        <v>7916</v>
      </c>
      <c r="R804" s="95"/>
      <c r="S804" s="96"/>
      <c r="T804" s="29"/>
      <c r="U804" s="402"/>
      <c r="V804" s="402"/>
      <c r="W804" s="34">
        <v>2220</v>
      </c>
      <c r="X804" s="34">
        <v>22</v>
      </c>
      <c r="Y804" s="208"/>
      <c r="Z804" s="208"/>
      <c r="AA804" s="96" t="s">
        <v>2461</v>
      </c>
      <c r="AB804" s="38">
        <v>6</v>
      </c>
      <c r="AC804" s="731">
        <v>1020000</v>
      </c>
      <c r="AD804" s="731">
        <v>1020000</v>
      </c>
      <c r="AE804" s="96">
        <v>31</v>
      </c>
      <c r="AF804" s="96">
        <v>30</v>
      </c>
      <c r="AG804" s="63">
        <v>1</v>
      </c>
      <c r="AH804" s="97" t="s">
        <v>7511</v>
      </c>
      <c r="AI804" s="97"/>
      <c r="AJ804" s="97"/>
      <c r="AK804" s="16" t="s">
        <v>4925</v>
      </c>
      <c r="AL804" s="407"/>
    </row>
    <row r="805" spans="1:38" s="404" customFormat="1" ht="25.5" customHeight="1">
      <c r="A805" s="405" t="s">
        <v>37</v>
      </c>
      <c r="B805" s="37">
        <v>3603314890</v>
      </c>
      <c r="C805" s="92" t="s">
        <v>3914</v>
      </c>
      <c r="D805" s="26" t="s">
        <v>5020</v>
      </c>
      <c r="E805" s="96"/>
      <c r="F805" s="62">
        <v>31</v>
      </c>
      <c r="G805" s="28">
        <v>4341730415</v>
      </c>
      <c r="H805" s="29" t="s">
        <v>5021</v>
      </c>
      <c r="I805" s="30"/>
      <c r="J805" s="28"/>
      <c r="K805" s="39">
        <v>43482</v>
      </c>
      <c r="L805" s="40">
        <v>1</v>
      </c>
      <c r="M805" s="95" t="s">
        <v>6550</v>
      </c>
      <c r="N805" s="405">
        <v>2842</v>
      </c>
      <c r="O805" s="62">
        <v>1</v>
      </c>
      <c r="P805" s="40"/>
      <c r="Q805" s="755" t="s">
        <v>7916</v>
      </c>
      <c r="R805" s="95">
        <v>50</v>
      </c>
      <c r="S805" s="96" t="s">
        <v>4484</v>
      </c>
      <c r="T805" s="29">
        <v>42461</v>
      </c>
      <c r="U805" s="402"/>
      <c r="V805" s="402"/>
      <c r="W805" s="34">
        <v>2220</v>
      </c>
      <c r="X805" s="34">
        <v>22</v>
      </c>
      <c r="Y805" s="208" t="s">
        <v>5022</v>
      </c>
      <c r="Z805" s="208" t="s">
        <v>2461</v>
      </c>
      <c r="AA805" s="96" t="s">
        <v>2461</v>
      </c>
      <c r="AB805" s="38">
        <v>6</v>
      </c>
      <c r="AC805" s="731">
        <v>1000000</v>
      </c>
      <c r="AD805" s="731">
        <v>400000</v>
      </c>
      <c r="AE805" s="96">
        <v>10</v>
      </c>
      <c r="AF805" s="96">
        <v>8</v>
      </c>
      <c r="AG805" s="63"/>
      <c r="AH805" s="97" t="s">
        <v>5352</v>
      </c>
      <c r="AI805" s="97"/>
      <c r="AJ805" s="97"/>
      <c r="AK805" s="16"/>
      <c r="AL805" s="407"/>
    </row>
    <row r="806" spans="1:38" s="404" customFormat="1" ht="25.5" customHeight="1">
      <c r="A806" s="405" t="s">
        <v>37</v>
      </c>
      <c r="B806" s="37">
        <v>3603354759</v>
      </c>
      <c r="C806" s="92" t="s">
        <v>3914</v>
      </c>
      <c r="D806" s="26" t="s">
        <v>5145</v>
      </c>
      <c r="E806" s="96">
        <v>500000</v>
      </c>
      <c r="F806" s="62">
        <v>32</v>
      </c>
      <c r="G806" s="28">
        <v>6550824663</v>
      </c>
      <c r="H806" s="29">
        <v>42391</v>
      </c>
      <c r="I806" s="30"/>
      <c r="J806" s="28"/>
      <c r="K806" s="39">
        <v>42486</v>
      </c>
      <c r="L806" s="40">
        <v>1</v>
      </c>
      <c r="M806" s="95" t="s">
        <v>6551</v>
      </c>
      <c r="N806" s="405">
        <v>1675</v>
      </c>
      <c r="O806" s="62">
        <v>1</v>
      </c>
      <c r="P806" s="40"/>
      <c r="Q806" s="755" t="s">
        <v>7915</v>
      </c>
      <c r="R806" s="95">
        <v>50</v>
      </c>
      <c r="S806" s="96" t="s">
        <v>5146</v>
      </c>
      <c r="T806" s="29">
        <v>42439</v>
      </c>
      <c r="U806" s="402"/>
      <c r="V806" s="402"/>
      <c r="W806" s="34">
        <v>1702</v>
      </c>
      <c r="X806" s="34">
        <v>17</v>
      </c>
      <c r="Y806" s="208" t="s">
        <v>5147</v>
      </c>
      <c r="Z806" s="208" t="s">
        <v>5148</v>
      </c>
      <c r="AA806" s="96" t="s">
        <v>2461</v>
      </c>
      <c r="AB806" s="38">
        <v>6</v>
      </c>
      <c r="AC806" s="731">
        <v>1000000</v>
      </c>
      <c r="AD806" s="731">
        <v>319400</v>
      </c>
      <c r="AE806" s="96">
        <v>14</v>
      </c>
      <c r="AF806" s="96">
        <v>13</v>
      </c>
      <c r="AG806" s="63"/>
      <c r="AH806" s="97" t="s">
        <v>5318</v>
      </c>
      <c r="AI806" s="97" t="s">
        <v>5319</v>
      </c>
      <c r="AJ806" s="97"/>
      <c r="AK806" s="16"/>
      <c r="AL806" s="407"/>
    </row>
    <row r="807" spans="1:38" s="404" customFormat="1" ht="25.5" customHeight="1">
      <c r="A807" s="63" t="s">
        <v>37</v>
      </c>
      <c r="B807" s="37">
        <v>3603366271</v>
      </c>
      <c r="C807" s="92" t="s">
        <v>3914</v>
      </c>
      <c r="D807" s="26" t="s">
        <v>8172</v>
      </c>
      <c r="E807" s="433">
        <v>500000</v>
      </c>
      <c r="F807" s="62">
        <v>33</v>
      </c>
      <c r="G807" s="422">
        <v>1026410142</v>
      </c>
      <c r="H807" s="429">
        <v>42432</v>
      </c>
      <c r="I807" s="29"/>
      <c r="J807" s="422"/>
      <c r="K807" s="39">
        <v>43444</v>
      </c>
      <c r="L807" s="424">
        <v>3</v>
      </c>
      <c r="M807" s="420" t="s">
        <v>6552</v>
      </c>
      <c r="N807" s="405">
        <v>1000</v>
      </c>
      <c r="O807" s="62">
        <v>1</v>
      </c>
      <c r="P807" s="40">
        <v>2</v>
      </c>
      <c r="Q807" s="755" t="s">
        <v>7915</v>
      </c>
      <c r="R807" s="95">
        <v>50</v>
      </c>
      <c r="S807" s="96" t="s">
        <v>5146</v>
      </c>
      <c r="T807" s="29">
        <v>42541</v>
      </c>
      <c r="U807" s="402"/>
      <c r="V807" s="402"/>
      <c r="W807" s="34">
        <v>2740</v>
      </c>
      <c r="X807" s="34">
        <v>27</v>
      </c>
      <c r="Y807" s="208" t="s">
        <v>5219</v>
      </c>
      <c r="Z807" s="208" t="s">
        <v>5220</v>
      </c>
      <c r="AA807" s="96" t="s">
        <v>2461</v>
      </c>
      <c r="AB807" s="239">
        <v>6</v>
      </c>
      <c r="AC807" s="731">
        <v>500000</v>
      </c>
      <c r="AD807" s="731">
        <v>210000</v>
      </c>
      <c r="AE807" s="96">
        <v>44</v>
      </c>
      <c r="AF807" s="96">
        <v>43</v>
      </c>
      <c r="AG807" s="63"/>
      <c r="AH807" s="97" t="s">
        <v>5654</v>
      </c>
      <c r="AI807" s="97" t="s">
        <v>5489</v>
      </c>
      <c r="AJ807" s="97"/>
      <c r="AK807" s="16"/>
      <c r="AL807" s="407"/>
    </row>
    <row r="808" spans="1:38" s="404" customFormat="1" ht="25.5" customHeight="1">
      <c r="A808" s="63" t="s">
        <v>37</v>
      </c>
      <c r="B808" s="37">
        <v>3603389247</v>
      </c>
      <c r="C808" s="92" t="s">
        <v>3914</v>
      </c>
      <c r="D808" s="26" t="s">
        <v>5427</v>
      </c>
      <c r="E808" s="433">
        <v>500000</v>
      </c>
      <c r="F808" s="62">
        <v>34</v>
      </c>
      <c r="G808" s="422">
        <v>1004416306</v>
      </c>
      <c r="H808" s="429">
        <v>42548</v>
      </c>
      <c r="I808" s="29"/>
      <c r="J808" s="422"/>
      <c r="K808" s="39"/>
      <c r="L808" s="424"/>
      <c r="M808" s="420" t="s">
        <v>6553</v>
      </c>
      <c r="N808" s="405">
        <v>4225</v>
      </c>
      <c r="O808" s="62">
        <v>1</v>
      </c>
      <c r="P808" s="40">
        <v>3</v>
      </c>
      <c r="Q808" s="755" t="s">
        <v>7916</v>
      </c>
      <c r="R808" s="95">
        <v>50</v>
      </c>
      <c r="S808" s="96" t="s">
        <v>5402</v>
      </c>
      <c r="T808" s="29">
        <v>42596</v>
      </c>
      <c r="U808" s="402"/>
      <c r="V808" s="402"/>
      <c r="W808" s="34">
        <v>1702</v>
      </c>
      <c r="X808" s="34">
        <v>17</v>
      </c>
      <c r="Y808" s="208" t="s">
        <v>6554</v>
      </c>
      <c r="Z808" s="208" t="s">
        <v>6555</v>
      </c>
      <c r="AA808" s="96" t="s">
        <v>2468</v>
      </c>
      <c r="AB808" s="239">
        <v>16</v>
      </c>
      <c r="AC808" s="731">
        <v>500000</v>
      </c>
      <c r="AD808" s="731">
        <v>250000</v>
      </c>
      <c r="AE808" s="96">
        <v>50</v>
      </c>
      <c r="AF808" s="96">
        <v>48</v>
      </c>
      <c r="AG808" s="63">
        <v>1</v>
      </c>
      <c r="AH808" s="97" t="s">
        <v>5479</v>
      </c>
      <c r="AI808" s="97" t="s">
        <v>5480</v>
      </c>
      <c r="AJ808" s="97" t="s">
        <v>5481</v>
      </c>
      <c r="AK808" s="16" t="s">
        <v>5507</v>
      </c>
      <c r="AL808" s="407"/>
    </row>
    <row r="809" spans="1:38" s="404" customFormat="1" ht="25.5" customHeight="1">
      <c r="A809" s="63" t="s">
        <v>37</v>
      </c>
      <c r="B809" s="37" t="s">
        <v>5644</v>
      </c>
      <c r="C809" s="92" t="s">
        <v>3914</v>
      </c>
      <c r="D809" s="266" t="s">
        <v>8405</v>
      </c>
      <c r="E809" s="433">
        <v>500000</v>
      </c>
      <c r="F809" s="62">
        <v>35</v>
      </c>
      <c r="G809" s="422">
        <v>9830606222</v>
      </c>
      <c r="H809" s="429">
        <v>42612</v>
      </c>
      <c r="I809" s="29"/>
      <c r="J809" s="422"/>
      <c r="K809" s="39">
        <v>43539</v>
      </c>
      <c r="L809" s="424">
        <v>1</v>
      </c>
      <c r="M809" s="420" t="s">
        <v>6715</v>
      </c>
      <c r="N809" s="405">
        <v>3047</v>
      </c>
      <c r="O809" s="62">
        <v>1</v>
      </c>
      <c r="P809" s="40">
        <v>2</v>
      </c>
      <c r="Q809" s="755" t="s">
        <v>7915</v>
      </c>
      <c r="R809" s="95">
        <v>50</v>
      </c>
      <c r="S809" s="96" t="s">
        <v>5451</v>
      </c>
      <c r="T809" s="29" t="s">
        <v>6194</v>
      </c>
      <c r="U809" s="402"/>
      <c r="V809" s="402"/>
      <c r="W809" s="34">
        <v>2930</v>
      </c>
      <c r="X809" s="34">
        <v>29</v>
      </c>
      <c r="Y809" s="208" t="s">
        <v>5548</v>
      </c>
      <c r="Z809" s="208" t="s">
        <v>5549</v>
      </c>
      <c r="AA809" s="96" t="s">
        <v>4171</v>
      </c>
      <c r="AB809" s="239">
        <v>16</v>
      </c>
      <c r="AC809" s="731">
        <v>2500000</v>
      </c>
      <c r="AD809" s="731">
        <v>500000</v>
      </c>
      <c r="AE809" s="96"/>
      <c r="AF809" s="96"/>
      <c r="AG809" s="63">
        <v>1</v>
      </c>
      <c r="AH809" s="97" t="s">
        <v>7513</v>
      </c>
      <c r="AI809" s="97"/>
      <c r="AJ809" s="97"/>
      <c r="AK809" s="16"/>
      <c r="AL809" s="407"/>
    </row>
    <row r="810" spans="1:38" s="404" customFormat="1" ht="25.5" customHeight="1">
      <c r="A810" s="63" t="s">
        <v>37</v>
      </c>
      <c r="B810" s="37" t="s">
        <v>6002</v>
      </c>
      <c r="C810" s="92" t="s">
        <v>3914</v>
      </c>
      <c r="D810" s="26" t="s">
        <v>8176</v>
      </c>
      <c r="E810" s="433">
        <v>3482057</v>
      </c>
      <c r="F810" s="62">
        <v>36</v>
      </c>
      <c r="G810" s="422">
        <v>6583478353</v>
      </c>
      <c r="H810" s="429">
        <v>42711</v>
      </c>
      <c r="I810" s="29"/>
      <c r="J810" s="422"/>
      <c r="K810" s="39">
        <v>43459</v>
      </c>
      <c r="L810" s="424">
        <v>2</v>
      </c>
      <c r="M810" s="420" t="s">
        <v>7497</v>
      </c>
      <c r="N810" s="405">
        <v>7106</v>
      </c>
      <c r="O810" s="62">
        <v>1</v>
      </c>
      <c r="P810" s="40"/>
      <c r="Q810" s="15"/>
      <c r="R810" s="95">
        <v>40</v>
      </c>
      <c r="S810" s="536" t="s">
        <v>4681</v>
      </c>
      <c r="T810" s="29">
        <v>42887</v>
      </c>
      <c r="U810" s="402"/>
      <c r="V810" s="402">
        <v>3</v>
      </c>
      <c r="W810" s="34">
        <v>2610</v>
      </c>
      <c r="X810" s="34">
        <v>26</v>
      </c>
      <c r="Y810" s="208" t="s">
        <v>6039</v>
      </c>
      <c r="Z810" s="208" t="s">
        <v>6040</v>
      </c>
      <c r="AA810" s="96" t="s">
        <v>2461</v>
      </c>
      <c r="AB810" s="239">
        <v>6</v>
      </c>
      <c r="AC810" s="731">
        <v>5000000</v>
      </c>
      <c r="AD810" s="731">
        <v>804886</v>
      </c>
      <c r="AE810" s="96">
        <v>204</v>
      </c>
      <c r="AF810" s="96">
        <v>200</v>
      </c>
      <c r="AG810" s="63">
        <v>1</v>
      </c>
      <c r="AH810" s="97" t="s">
        <v>6750</v>
      </c>
      <c r="AI810" s="97" t="s">
        <v>6751</v>
      </c>
      <c r="AJ810" s="438"/>
      <c r="AK810" s="16"/>
      <c r="AL810" s="407"/>
    </row>
    <row r="811" spans="1:38" s="404" customFormat="1" ht="25.5" customHeight="1">
      <c r="A811" s="63" t="s">
        <v>37</v>
      </c>
      <c r="B811" s="37" t="s">
        <v>7501</v>
      </c>
      <c r="C811" s="92" t="s">
        <v>3914</v>
      </c>
      <c r="D811" s="266" t="s">
        <v>6254</v>
      </c>
      <c r="E811" s="433">
        <v>200000</v>
      </c>
      <c r="F811" s="62">
        <v>37</v>
      </c>
      <c r="G811" s="422">
        <v>2125300354</v>
      </c>
      <c r="H811" s="429">
        <v>42720</v>
      </c>
      <c r="I811" s="29"/>
      <c r="J811" s="422"/>
      <c r="K811" s="39">
        <v>42822</v>
      </c>
      <c r="L811" s="424">
        <v>1</v>
      </c>
      <c r="M811" s="420" t="s">
        <v>6556</v>
      </c>
      <c r="N811" s="405">
        <v>2534</v>
      </c>
      <c r="O811" s="62">
        <v>1</v>
      </c>
      <c r="P811" s="40">
        <v>1</v>
      </c>
      <c r="Q811" s="15"/>
      <c r="R811" s="95">
        <v>20</v>
      </c>
      <c r="S811" s="536" t="s">
        <v>5010</v>
      </c>
      <c r="T811" s="29" t="s">
        <v>6086</v>
      </c>
      <c r="U811" s="402"/>
      <c r="V811" s="402"/>
      <c r="W811" s="34">
        <v>2220</v>
      </c>
      <c r="X811" s="34">
        <v>22</v>
      </c>
      <c r="Y811" s="208" t="s">
        <v>6050</v>
      </c>
      <c r="Z811" s="208" t="s">
        <v>6051</v>
      </c>
      <c r="AA811" s="96" t="s">
        <v>2461</v>
      </c>
      <c r="AB811" s="239">
        <v>6</v>
      </c>
      <c r="AC811" s="731">
        <v>600000</v>
      </c>
      <c r="AD811" s="731">
        <v>600000</v>
      </c>
      <c r="AE811" s="96">
        <v>137</v>
      </c>
      <c r="AF811" s="96">
        <v>134</v>
      </c>
      <c r="AG811" s="63"/>
      <c r="AH811" s="97" t="s">
        <v>7500</v>
      </c>
      <c r="AI811" s="97"/>
      <c r="AJ811" s="438"/>
      <c r="AK811" s="16"/>
      <c r="AL811" s="407"/>
    </row>
    <row r="812" spans="1:38" s="404" customFormat="1" ht="25.5" customHeight="1">
      <c r="A812" s="63" t="s">
        <v>37</v>
      </c>
      <c r="B812" s="37" t="s">
        <v>6954</v>
      </c>
      <c r="C812" s="92" t="s">
        <v>3914</v>
      </c>
      <c r="D812" s="266" t="s">
        <v>6557</v>
      </c>
      <c r="E812" s="433">
        <v>500000</v>
      </c>
      <c r="F812" s="62">
        <v>38</v>
      </c>
      <c r="G812" s="422">
        <v>7637765352</v>
      </c>
      <c r="H812" s="429" t="s">
        <v>6228</v>
      </c>
      <c r="I812" s="29"/>
      <c r="J812" s="422"/>
      <c r="K812" s="39">
        <v>42871</v>
      </c>
      <c r="L812" s="424">
        <v>1</v>
      </c>
      <c r="M812" s="420" t="s">
        <v>6558</v>
      </c>
      <c r="N812" s="405">
        <v>2794</v>
      </c>
      <c r="O812" s="62">
        <v>1</v>
      </c>
      <c r="P812" s="40"/>
      <c r="Q812" s="755" t="s">
        <v>7916</v>
      </c>
      <c r="R812" s="95">
        <v>50</v>
      </c>
      <c r="S812" s="536" t="s">
        <v>5069</v>
      </c>
      <c r="T812" s="29" t="s">
        <v>6422</v>
      </c>
      <c r="U812" s="402"/>
      <c r="V812" s="402"/>
      <c r="W812" s="34">
        <v>1311</v>
      </c>
      <c r="X812" s="34">
        <v>13</v>
      </c>
      <c r="Y812" s="208" t="s">
        <v>6229</v>
      </c>
      <c r="Z812" s="208" t="s">
        <v>6230</v>
      </c>
      <c r="AA812" s="96" t="s">
        <v>3793</v>
      </c>
      <c r="AB812" s="239">
        <v>41</v>
      </c>
      <c r="AC812" s="731">
        <v>2500000</v>
      </c>
      <c r="AD812" s="731">
        <v>1070000</v>
      </c>
      <c r="AE812" s="96">
        <v>30</v>
      </c>
      <c r="AF812" s="96">
        <v>29</v>
      </c>
      <c r="AG812" s="63">
        <v>1</v>
      </c>
      <c r="AH812" s="97" t="s">
        <v>8319</v>
      </c>
      <c r="AI812" s="97" t="s">
        <v>6423</v>
      </c>
      <c r="AJ812" s="438"/>
      <c r="AK812" s="16"/>
      <c r="AL812" s="407"/>
    </row>
    <row r="813" spans="1:38" s="404" customFormat="1" ht="25.5" customHeight="1">
      <c r="A813" s="63" t="s">
        <v>37</v>
      </c>
      <c r="B813" s="37" t="s">
        <v>6964</v>
      </c>
      <c r="C813" s="92" t="s">
        <v>3914</v>
      </c>
      <c r="D813" s="266" t="s">
        <v>6890</v>
      </c>
      <c r="E813" s="433">
        <v>200000</v>
      </c>
      <c r="F813" s="62">
        <v>39</v>
      </c>
      <c r="G813" s="422">
        <v>2190138819</v>
      </c>
      <c r="H813" s="429">
        <v>43031</v>
      </c>
      <c r="I813" s="29"/>
      <c r="J813" s="422"/>
      <c r="K813" s="39"/>
      <c r="L813" s="424"/>
      <c r="M813" s="420" t="s">
        <v>7101</v>
      </c>
      <c r="N813" s="405">
        <v>300</v>
      </c>
      <c r="O813" s="62">
        <v>1</v>
      </c>
      <c r="P813" s="40"/>
      <c r="Q813" s="755" t="s">
        <v>7917</v>
      </c>
      <c r="R813" s="95">
        <v>50</v>
      </c>
      <c r="S813" s="536" t="s">
        <v>6891</v>
      </c>
      <c r="T813" s="29" t="s">
        <v>5600</v>
      </c>
      <c r="U813" s="402"/>
      <c r="V813" s="402"/>
      <c r="W813" s="34">
        <v>2710</v>
      </c>
      <c r="X813" s="34">
        <v>27</v>
      </c>
      <c r="Y813" s="208" t="s">
        <v>6892</v>
      </c>
      <c r="Z813" s="208" t="s">
        <v>6893</v>
      </c>
      <c r="AA813" s="96" t="s">
        <v>2461</v>
      </c>
      <c r="AB813" s="239">
        <v>6</v>
      </c>
      <c r="AC813" s="731">
        <v>420000</v>
      </c>
      <c r="AD813" s="731">
        <v>0</v>
      </c>
      <c r="AE813" s="96"/>
      <c r="AF813" s="96"/>
      <c r="AG813" s="63">
        <v>1</v>
      </c>
      <c r="AH813" s="97" t="s">
        <v>7847</v>
      </c>
      <c r="AI813" s="97"/>
      <c r="AJ813" s="438"/>
      <c r="AK813" s="16"/>
      <c r="AL813" s="407"/>
    </row>
    <row r="814" spans="1:38" s="404" customFormat="1" ht="25.5" customHeight="1">
      <c r="A814" s="63" t="s">
        <v>37</v>
      </c>
      <c r="B814" s="37">
        <v>36035690548</v>
      </c>
      <c r="C814" s="92" t="s">
        <v>3914</v>
      </c>
      <c r="D814" s="26" t="s">
        <v>7769</v>
      </c>
      <c r="E814" s="433">
        <v>440000</v>
      </c>
      <c r="F814" s="62">
        <v>40</v>
      </c>
      <c r="G814" s="422">
        <v>6586029379</v>
      </c>
      <c r="H814" s="429">
        <v>43343</v>
      </c>
      <c r="I814" s="29"/>
      <c r="J814" s="422"/>
      <c r="K814" s="39"/>
      <c r="L814" s="424"/>
      <c r="M814" s="420" t="s">
        <v>7770</v>
      </c>
      <c r="N814" s="405">
        <v>1000</v>
      </c>
      <c r="O814" s="62">
        <v>1</v>
      </c>
      <c r="P814" s="40"/>
      <c r="Q814" s="755" t="s">
        <v>7915</v>
      </c>
      <c r="R814" s="95">
        <v>50</v>
      </c>
      <c r="S814" s="536" t="s">
        <v>5600</v>
      </c>
      <c r="T814" s="29"/>
      <c r="U814" s="402"/>
      <c r="V814" s="402"/>
      <c r="W814" s="34">
        <v>2930</v>
      </c>
      <c r="X814" s="34">
        <v>29</v>
      </c>
      <c r="Y814" s="208" t="s">
        <v>7771</v>
      </c>
      <c r="Z814" s="208" t="s">
        <v>7772</v>
      </c>
      <c r="AA814" s="96" t="s">
        <v>2461</v>
      </c>
      <c r="AB814" s="239">
        <v>6</v>
      </c>
      <c r="AC814" s="731">
        <v>540000</v>
      </c>
      <c r="AD814" s="731">
        <v>440000</v>
      </c>
      <c r="AE814" s="96">
        <v>1</v>
      </c>
      <c r="AF814" s="96"/>
      <c r="AG814" s="63"/>
      <c r="AH814" s="97"/>
      <c r="AI814" s="97"/>
      <c r="AJ814" s="438"/>
      <c r="AK814" s="16"/>
      <c r="AL814" s="407"/>
    </row>
    <row r="815" spans="1:38" s="404" customFormat="1" ht="25.5" customHeight="1">
      <c r="A815" s="63" t="s">
        <v>37</v>
      </c>
      <c r="B815" s="37">
        <v>3603629241</v>
      </c>
      <c r="C815" s="92" t="s">
        <v>3914</v>
      </c>
      <c r="D815" s="26" t="s">
        <v>8373</v>
      </c>
      <c r="E815" s="433">
        <v>550000</v>
      </c>
      <c r="F815" s="62">
        <v>41</v>
      </c>
      <c r="G815" s="422">
        <v>9956404004</v>
      </c>
      <c r="H815" s="429">
        <v>43530</v>
      </c>
      <c r="I815" s="29"/>
      <c r="J815" s="422"/>
      <c r="K815" s="39"/>
      <c r="L815" s="424"/>
      <c r="M815" s="420" t="s">
        <v>8372</v>
      </c>
      <c r="N815" s="405">
        <v>1320</v>
      </c>
      <c r="O815" s="62">
        <v>1</v>
      </c>
      <c r="P815" s="40"/>
      <c r="Q815" s="755" t="s">
        <v>8374</v>
      </c>
      <c r="R815" s="95">
        <v>50</v>
      </c>
      <c r="S815" s="536" t="s">
        <v>8682</v>
      </c>
      <c r="T815" s="29">
        <v>43647</v>
      </c>
      <c r="U815" s="402"/>
      <c r="V815" s="402"/>
      <c r="W815" s="34">
        <v>2220</v>
      </c>
      <c r="X815" s="34">
        <v>22</v>
      </c>
      <c r="Y815" s="208" t="s">
        <v>8375</v>
      </c>
      <c r="Z815" s="208" t="s">
        <v>8376</v>
      </c>
      <c r="AA815" s="96" t="s">
        <v>2461</v>
      </c>
      <c r="AB815" s="239">
        <v>6</v>
      </c>
      <c r="AC815" s="731">
        <v>700000</v>
      </c>
      <c r="AD815" s="731">
        <v>216000</v>
      </c>
      <c r="AE815" s="96"/>
      <c r="AF815" s="96"/>
      <c r="AG815" s="63">
        <v>1</v>
      </c>
      <c r="AH815" s="97" t="s">
        <v>8616</v>
      </c>
      <c r="AI815" s="97"/>
      <c r="AJ815" s="438"/>
      <c r="AK815" s="16"/>
      <c r="AL815" s="407"/>
    </row>
    <row r="816" spans="1:38" s="404" customFormat="1" ht="25.5" customHeight="1">
      <c r="A816" s="63" t="s">
        <v>37</v>
      </c>
      <c r="B816" s="37">
        <v>3603639031</v>
      </c>
      <c r="C816" s="92" t="s">
        <v>3914</v>
      </c>
      <c r="D816" s="26" t="s">
        <v>8471</v>
      </c>
      <c r="E816" s="433">
        <v>200000</v>
      </c>
      <c r="F816" s="62">
        <v>42</v>
      </c>
      <c r="G816" s="422">
        <v>7639263698</v>
      </c>
      <c r="H816" s="429">
        <v>43566</v>
      </c>
      <c r="I816" s="29"/>
      <c r="J816" s="422"/>
      <c r="K816" s="39"/>
      <c r="L816" s="424"/>
      <c r="M816" s="420" t="s">
        <v>8472</v>
      </c>
      <c r="N816" s="405">
        <v>780</v>
      </c>
      <c r="O816" s="62">
        <v>2</v>
      </c>
      <c r="P816" s="40"/>
      <c r="Q816" s="755" t="s">
        <v>8473</v>
      </c>
      <c r="R816" s="95">
        <v>50</v>
      </c>
      <c r="S816" s="536" t="s">
        <v>8074</v>
      </c>
      <c r="T816" s="29"/>
      <c r="U816" s="402"/>
      <c r="V816" s="402"/>
      <c r="W816" s="34">
        <v>2592</v>
      </c>
      <c r="X816" s="34">
        <v>25</v>
      </c>
      <c r="Y816" s="208" t="s">
        <v>8474</v>
      </c>
      <c r="Z816" s="208" t="s">
        <v>8475</v>
      </c>
      <c r="AA816" s="96" t="s">
        <v>2468</v>
      </c>
      <c r="AB816" s="239">
        <v>16</v>
      </c>
      <c r="AC816" s="731">
        <v>400000</v>
      </c>
      <c r="AD816" s="731">
        <v>0</v>
      </c>
      <c r="AE816" s="96"/>
      <c r="AF816" s="96"/>
      <c r="AG816" s="63"/>
      <c r="AH816" s="97"/>
      <c r="AI816" s="97"/>
      <c r="AJ816" s="438"/>
      <c r="AK816" s="16"/>
      <c r="AL816" s="407"/>
    </row>
    <row r="817" spans="1:161" s="35" customFormat="1" ht="25.5" customHeight="1">
      <c r="A817" s="712"/>
      <c r="C817" s="145"/>
      <c r="E817" s="27"/>
      <c r="F817" s="147"/>
      <c r="G817" s="148"/>
      <c r="H817" s="149"/>
      <c r="I817" s="149"/>
      <c r="J817" s="150"/>
      <c r="K817" s="151" t="s">
        <v>879</v>
      </c>
      <c r="L817" s="152"/>
      <c r="M817" s="450"/>
      <c r="N817" s="31"/>
      <c r="O817" s="147"/>
      <c r="P817" s="154"/>
      <c r="Q817" s="155"/>
      <c r="R817" s="153"/>
      <c r="S817" s="156"/>
      <c r="T817" s="149"/>
      <c r="U817" s="157"/>
      <c r="V817" s="157"/>
      <c r="W817" s="202"/>
      <c r="X817" s="202"/>
      <c r="Y817" s="203"/>
      <c r="Z817" s="203"/>
      <c r="AA817" s="156"/>
      <c r="AB817" s="222"/>
      <c r="AC817" s="731">
        <v>0</v>
      </c>
      <c r="AD817" s="731">
        <v>0</v>
      </c>
      <c r="AE817" s="31"/>
      <c r="AF817" s="31"/>
      <c r="AG817" s="63"/>
      <c r="AH817" s="97"/>
      <c r="AI817" s="97"/>
      <c r="AJ817" s="97"/>
      <c r="AK817" s="244"/>
      <c r="AL817" s="245"/>
    </row>
    <row r="818" spans="1:161" s="36" customFormat="1" ht="25.5" customHeight="1">
      <c r="A818" s="158" t="s">
        <v>655</v>
      </c>
      <c r="B818" s="164"/>
      <c r="C818" s="166"/>
      <c r="D818" s="167"/>
      <c r="E818" s="168">
        <f>SUBTOTAL(9,E774:E817)</f>
        <v>64358930</v>
      </c>
      <c r="F818" s="164">
        <f>COUNT(F775:F817)</f>
        <v>42</v>
      </c>
      <c r="G818" s="169"/>
      <c r="H818" s="170"/>
      <c r="I818" s="170"/>
      <c r="J818" s="171"/>
      <c r="K818" s="172"/>
      <c r="L818" s="173"/>
      <c r="M818" s="168" t="s">
        <v>1916</v>
      </c>
      <c r="N818" s="168">
        <f>SUBTOTAL(9,N775:N817)</f>
        <v>512974</v>
      </c>
      <c r="O818" s="174"/>
      <c r="P818" s="176"/>
      <c r="Q818" s="177"/>
      <c r="R818" s="167"/>
      <c r="S818" s="167"/>
      <c r="T818" s="170"/>
      <c r="U818" s="178"/>
      <c r="V818" s="178"/>
      <c r="W818" s="179"/>
      <c r="X818" s="179"/>
      <c r="Y818" s="180"/>
      <c r="Z818" s="180"/>
      <c r="AA818" s="181"/>
      <c r="AB818" s="182"/>
      <c r="AC818" s="733">
        <v>130903185</v>
      </c>
      <c r="AD818" s="733">
        <v>74859955.340000004</v>
      </c>
      <c r="AE818" s="56">
        <f t="shared" ref="AE818:AF818" si="10">SUBTOTAL(9,AE774:AE817)</f>
        <v>3611</v>
      </c>
      <c r="AF818" s="56">
        <f t="shared" si="10"/>
        <v>3490</v>
      </c>
      <c r="AG818" s="56"/>
      <c r="AH818" s="134"/>
      <c r="AI818" s="134"/>
      <c r="AJ818" s="134"/>
      <c r="AK818" s="54"/>
      <c r="AL818" s="84"/>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c r="DO818" s="35"/>
      <c r="DP818" s="35"/>
      <c r="DQ818" s="35"/>
      <c r="DR818" s="35"/>
      <c r="DS818" s="35"/>
      <c r="DT818" s="35"/>
      <c r="DU818" s="35"/>
      <c r="DV818" s="35"/>
      <c r="DW818" s="35"/>
      <c r="DX818" s="35"/>
      <c r="DY818" s="35"/>
      <c r="DZ818" s="35"/>
      <c r="EA818" s="35"/>
      <c r="EB818" s="35"/>
      <c r="EC818" s="35"/>
      <c r="ED818" s="35"/>
      <c r="EE818" s="35"/>
      <c r="EF818" s="35"/>
      <c r="EG818" s="35"/>
      <c r="EH818" s="35"/>
      <c r="EI818" s="35"/>
      <c r="EJ818" s="35"/>
      <c r="EK818" s="35"/>
      <c r="EL818" s="35"/>
      <c r="EM818" s="35"/>
      <c r="EN818" s="35"/>
      <c r="EO818" s="35"/>
      <c r="EP818" s="35"/>
      <c r="EQ818" s="35"/>
      <c r="ER818" s="35"/>
      <c r="ES818" s="35"/>
      <c r="ET818" s="35"/>
      <c r="EU818" s="35"/>
      <c r="EV818" s="35"/>
      <c r="EW818" s="35"/>
      <c r="EX818" s="35"/>
      <c r="EY818" s="35"/>
      <c r="EZ818" s="35"/>
      <c r="FA818" s="35"/>
      <c r="FB818" s="35"/>
      <c r="FC818" s="35"/>
      <c r="FD818" s="35"/>
      <c r="FE818" s="35"/>
    </row>
    <row r="819" spans="1:161" s="192" customFormat="1" ht="25.5" customHeight="1">
      <c r="A819" s="90"/>
      <c r="B819" s="164"/>
      <c r="C819" s="166"/>
      <c r="D819" s="167"/>
      <c r="E819" s="165"/>
      <c r="F819" s="183"/>
      <c r="G819" s="171"/>
      <c r="H819" s="170"/>
      <c r="I819" s="170"/>
      <c r="J819" s="171"/>
      <c r="K819" s="172"/>
      <c r="L819" s="173"/>
      <c r="M819" s="184" t="s">
        <v>1917</v>
      </c>
      <c r="N819" s="185"/>
      <c r="O819" s="174"/>
      <c r="P819" s="176"/>
      <c r="Q819" s="177"/>
      <c r="R819" s="167"/>
      <c r="S819" s="175"/>
      <c r="T819" s="170"/>
      <c r="U819" s="186"/>
      <c r="V819" s="186"/>
      <c r="W819" s="187"/>
      <c r="X819" s="187"/>
      <c r="Y819" s="188"/>
      <c r="Z819" s="188"/>
      <c r="AA819" s="189"/>
      <c r="AB819" s="190"/>
      <c r="AC819" s="733"/>
      <c r="AD819" s="733"/>
      <c r="AE819" s="56"/>
      <c r="AF819" s="56"/>
      <c r="AG819" s="548"/>
      <c r="AH819" s="59"/>
      <c r="AI819" s="59"/>
      <c r="AJ819" s="59"/>
      <c r="AK819" s="60"/>
      <c r="AL819" s="191"/>
    </row>
    <row r="820" spans="1:161" s="404" customFormat="1" ht="25.5" customHeight="1">
      <c r="A820" s="399" t="s">
        <v>38</v>
      </c>
      <c r="B820" s="461" t="s">
        <v>3389</v>
      </c>
      <c r="C820" s="462" t="s">
        <v>3911</v>
      </c>
      <c r="D820" s="451" t="s">
        <v>7092</v>
      </c>
      <c r="E820" s="96">
        <v>2300000</v>
      </c>
      <c r="F820" s="62">
        <v>1</v>
      </c>
      <c r="G820" s="479" t="s">
        <v>1918</v>
      </c>
      <c r="H820" s="453">
        <v>34135</v>
      </c>
      <c r="I820" s="30">
        <v>472043000205</v>
      </c>
      <c r="J820" s="30">
        <v>4391511752</v>
      </c>
      <c r="K820" s="463">
        <v>43076</v>
      </c>
      <c r="L820" s="454">
        <v>4</v>
      </c>
      <c r="M820" s="450" t="s">
        <v>1919</v>
      </c>
      <c r="N820" s="503">
        <v>52645</v>
      </c>
      <c r="O820" s="62">
        <v>1</v>
      </c>
      <c r="P820" s="454"/>
      <c r="Q820" s="43"/>
      <c r="R820" s="95"/>
      <c r="S820" s="95"/>
      <c r="T820" s="453" t="s">
        <v>2411</v>
      </c>
      <c r="U820" s="505"/>
      <c r="V820" s="505"/>
      <c r="W820" s="458">
        <v>3100</v>
      </c>
      <c r="X820" s="34">
        <v>31</v>
      </c>
      <c r="Y820" s="208"/>
      <c r="Z820" s="208"/>
      <c r="AA820" s="450" t="s">
        <v>1488</v>
      </c>
      <c r="AB820" s="713">
        <v>26</v>
      </c>
      <c r="AC820" s="731">
        <v>5000000</v>
      </c>
      <c r="AD820" s="731">
        <v>5000000</v>
      </c>
      <c r="AE820" s="96">
        <v>1</v>
      </c>
      <c r="AF820" s="96">
        <v>1</v>
      </c>
      <c r="AG820" s="63">
        <v>1</v>
      </c>
      <c r="AH820" s="97" t="s">
        <v>2836</v>
      </c>
      <c r="AI820" s="97" t="s">
        <v>695</v>
      </c>
      <c r="AJ820" s="438" t="s">
        <v>5983</v>
      </c>
      <c r="AK820" s="201"/>
      <c r="AL820" s="554"/>
    </row>
    <row r="821" spans="1:161" s="404" customFormat="1" ht="25.5" customHeight="1">
      <c r="A821" s="399" t="s">
        <v>38</v>
      </c>
      <c r="B821" s="461" t="s">
        <v>3390</v>
      </c>
      <c r="C821" s="462" t="s">
        <v>3911</v>
      </c>
      <c r="D821" s="451" t="s">
        <v>3847</v>
      </c>
      <c r="E821" s="96">
        <v>35400000</v>
      </c>
      <c r="F821" s="62">
        <v>2</v>
      </c>
      <c r="G821" s="479" t="s">
        <v>490</v>
      </c>
      <c r="H821" s="453">
        <v>34559</v>
      </c>
      <c r="I821" s="30">
        <v>472043200416</v>
      </c>
      <c r="J821" s="30">
        <v>3212316630</v>
      </c>
      <c r="K821" s="463">
        <v>43546</v>
      </c>
      <c r="L821" s="454">
        <v>5</v>
      </c>
      <c r="M821" s="450" t="s">
        <v>1920</v>
      </c>
      <c r="N821" s="509">
        <v>177659.3</v>
      </c>
      <c r="O821" s="62">
        <v>1</v>
      </c>
      <c r="P821" s="454"/>
      <c r="Q821" s="43"/>
      <c r="R821" s="95" t="s">
        <v>8410</v>
      </c>
      <c r="S821" s="95"/>
      <c r="T821" s="453" t="s">
        <v>2412</v>
      </c>
      <c r="U821" s="505"/>
      <c r="V821" s="505"/>
      <c r="W821" s="458">
        <v>1520</v>
      </c>
      <c r="X821" s="34">
        <v>15</v>
      </c>
      <c r="Y821" s="208"/>
      <c r="Z821" s="208"/>
      <c r="AA821" s="450" t="s">
        <v>590</v>
      </c>
      <c r="AB821" s="713">
        <v>31</v>
      </c>
      <c r="AC821" s="731">
        <v>58400000</v>
      </c>
      <c r="AD821" s="731">
        <v>58400000</v>
      </c>
      <c r="AE821" s="96">
        <v>10196</v>
      </c>
      <c r="AF821" s="96">
        <v>10194</v>
      </c>
      <c r="AG821" s="63"/>
      <c r="AH821" s="97" t="s">
        <v>232</v>
      </c>
      <c r="AI821" s="97" t="s">
        <v>283</v>
      </c>
      <c r="AJ821" s="97"/>
      <c r="AK821" s="201"/>
      <c r="AL821" s="554"/>
    </row>
    <row r="822" spans="1:161" s="404" customFormat="1" ht="25.5" customHeight="1">
      <c r="A822" s="399" t="s">
        <v>38</v>
      </c>
      <c r="B822" s="461" t="s">
        <v>3391</v>
      </c>
      <c r="C822" s="462" t="s">
        <v>3911</v>
      </c>
      <c r="D822" s="451" t="s">
        <v>1923</v>
      </c>
      <c r="E822" s="96">
        <v>14287780</v>
      </c>
      <c r="F822" s="62">
        <v>3</v>
      </c>
      <c r="G822" s="479" t="s">
        <v>1921</v>
      </c>
      <c r="H822" s="453">
        <v>38954</v>
      </c>
      <c r="I822" s="30">
        <v>472033000529</v>
      </c>
      <c r="J822" s="30">
        <v>9817426464</v>
      </c>
      <c r="K822" s="463">
        <v>43511</v>
      </c>
      <c r="L822" s="454">
        <v>9</v>
      </c>
      <c r="M822" s="450" t="s">
        <v>1922</v>
      </c>
      <c r="N822" s="503">
        <v>36473</v>
      </c>
      <c r="O822" s="62">
        <v>1</v>
      </c>
      <c r="P822" s="454"/>
      <c r="Q822" s="43"/>
      <c r="R822" s="95"/>
      <c r="S822" s="95"/>
      <c r="T822" s="453"/>
      <c r="U822" s="505"/>
      <c r="V822" s="505"/>
      <c r="W822" s="458">
        <v>1329</v>
      </c>
      <c r="X822" s="34">
        <v>13</v>
      </c>
      <c r="Y822" s="208"/>
      <c r="Z822" s="208"/>
      <c r="AA822" s="450" t="s">
        <v>6691</v>
      </c>
      <c r="AB822" s="552">
        <v>26</v>
      </c>
      <c r="AC822" s="731">
        <v>32000000</v>
      </c>
      <c r="AD822" s="731">
        <v>32000000</v>
      </c>
      <c r="AE822" s="96">
        <v>353</v>
      </c>
      <c r="AF822" s="96">
        <v>352</v>
      </c>
      <c r="AG822" s="63">
        <v>1</v>
      </c>
      <c r="AH822" s="97" t="s">
        <v>7732</v>
      </c>
      <c r="AI822" s="97" t="s">
        <v>7733</v>
      </c>
      <c r="AJ822" s="97"/>
      <c r="AK822" s="201"/>
      <c r="AL822" s="554"/>
    </row>
    <row r="823" spans="1:161" s="404" customFormat="1" ht="25.5" customHeight="1">
      <c r="A823" s="399" t="s">
        <v>38</v>
      </c>
      <c r="B823" s="461" t="s">
        <v>3392</v>
      </c>
      <c r="C823" s="462" t="s">
        <v>3911</v>
      </c>
      <c r="D823" s="451" t="s">
        <v>6559</v>
      </c>
      <c r="E823" s="96">
        <v>14000000</v>
      </c>
      <c r="F823" s="62">
        <v>4</v>
      </c>
      <c r="G823" s="479" t="s">
        <v>109</v>
      </c>
      <c r="H823" s="453">
        <v>34818</v>
      </c>
      <c r="I823" s="30">
        <v>472043000470</v>
      </c>
      <c r="J823" s="30"/>
      <c r="K823" s="463">
        <v>41954</v>
      </c>
      <c r="L823" s="454"/>
      <c r="M823" s="450" t="s">
        <v>1924</v>
      </c>
      <c r="N823" s="503">
        <v>61042</v>
      </c>
      <c r="O823" s="62">
        <v>1</v>
      </c>
      <c r="P823" s="454"/>
      <c r="Q823" s="43"/>
      <c r="R823" s="95"/>
      <c r="S823" s="95"/>
      <c r="T823" s="453" t="s">
        <v>2413</v>
      </c>
      <c r="U823" s="505"/>
      <c r="V823" s="505">
        <v>3</v>
      </c>
      <c r="W823" s="458">
        <v>1080</v>
      </c>
      <c r="X823" s="34">
        <v>10</v>
      </c>
      <c r="Y823" s="208"/>
      <c r="Z823" s="208"/>
      <c r="AA823" s="450" t="s">
        <v>1111</v>
      </c>
      <c r="AB823" s="552">
        <v>16</v>
      </c>
      <c r="AC823" s="731">
        <v>46666000</v>
      </c>
      <c r="AD823" s="731">
        <v>46666000</v>
      </c>
      <c r="AE823" s="96">
        <v>498</v>
      </c>
      <c r="AF823" s="96">
        <v>482</v>
      </c>
      <c r="AG823" s="63">
        <v>1</v>
      </c>
      <c r="AH823" s="97" t="s">
        <v>951</v>
      </c>
      <c r="AI823" s="97" t="s">
        <v>353</v>
      </c>
      <c r="AJ823" s="97"/>
      <c r="AK823" s="201"/>
      <c r="AL823" s="554"/>
    </row>
    <row r="824" spans="1:161" s="404" customFormat="1" ht="25.5" customHeight="1">
      <c r="A824" s="399" t="s">
        <v>38</v>
      </c>
      <c r="B824" s="461" t="s">
        <v>3393</v>
      </c>
      <c r="C824" s="462" t="s">
        <v>3911</v>
      </c>
      <c r="D824" s="456" t="s">
        <v>7090</v>
      </c>
      <c r="E824" s="96">
        <v>1640000</v>
      </c>
      <c r="F824" s="62">
        <v>5</v>
      </c>
      <c r="G824" s="479" t="s">
        <v>708</v>
      </c>
      <c r="H824" s="453">
        <v>35660</v>
      </c>
      <c r="I824" s="30">
        <v>472043000306</v>
      </c>
      <c r="J824" s="30">
        <v>9928874371</v>
      </c>
      <c r="K824" s="463">
        <v>43545</v>
      </c>
      <c r="L824" s="454">
        <v>6</v>
      </c>
      <c r="M824" s="450" t="s">
        <v>1925</v>
      </c>
      <c r="N824" s="503">
        <v>20020</v>
      </c>
      <c r="O824" s="62">
        <v>1</v>
      </c>
      <c r="P824" s="454"/>
      <c r="Q824" s="43"/>
      <c r="R824" s="95"/>
      <c r="S824" s="95"/>
      <c r="T824" s="453"/>
      <c r="U824" s="457"/>
      <c r="V824" s="457">
        <v>3</v>
      </c>
      <c r="W824" s="458">
        <v>2100</v>
      </c>
      <c r="X824" s="34">
        <v>21</v>
      </c>
      <c r="Y824" s="208"/>
      <c r="Z824" s="208"/>
      <c r="AA824" s="450" t="s">
        <v>1926</v>
      </c>
      <c r="AB824" s="471">
        <v>4</v>
      </c>
      <c r="AC824" s="731">
        <v>4500000</v>
      </c>
      <c r="AD824" s="731">
        <v>4500000</v>
      </c>
      <c r="AE824" s="96">
        <v>192</v>
      </c>
      <c r="AF824" s="96">
        <v>188</v>
      </c>
      <c r="AG824" s="63">
        <v>1</v>
      </c>
      <c r="AH824" s="97" t="s">
        <v>208</v>
      </c>
      <c r="AI824" s="97" t="s">
        <v>312</v>
      </c>
      <c r="AJ824" s="97"/>
      <c r="AK824" s="201"/>
      <c r="AL824" s="554"/>
    </row>
    <row r="825" spans="1:161" s="404" customFormat="1" ht="25.5" customHeight="1">
      <c r="A825" s="399" t="s">
        <v>38</v>
      </c>
      <c r="B825" s="461" t="s">
        <v>3607</v>
      </c>
      <c r="C825" s="462" t="s">
        <v>3911</v>
      </c>
      <c r="D825" s="26" t="s">
        <v>1928</v>
      </c>
      <c r="E825" s="96">
        <v>1000000</v>
      </c>
      <c r="F825" s="62">
        <v>6</v>
      </c>
      <c r="G825" s="30">
        <v>28</v>
      </c>
      <c r="H825" s="29">
        <v>36245</v>
      </c>
      <c r="I825" s="30">
        <v>472043000553</v>
      </c>
      <c r="J825" s="30"/>
      <c r="K825" s="39">
        <v>41981</v>
      </c>
      <c r="L825" s="40"/>
      <c r="M825" s="95" t="s">
        <v>1927</v>
      </c>
      <c r="N825" s="503">
        <v>3000</v>
      </c>
      <c r="O825" s="62">
        <v>1</v>
      </c>
      <c r="P825" s="40"/>
      <c r="Q825" s="15"/>
      <c r="R825" s="95"/>
      <c r="S825" s="96"/>
      <c r="T825" s="29" t="s">
        <v>2414</v>
      </c>
      <c r="U825" s="402"/>
      <c r="V825" s="402"/>
      <c r="W825" s="34">
        <v>4290</v>
      </c>
      <c r="X825" s="34">
        <v>42</v>
      </c>
      <c r="Y825" s="208"/>
      <c r="Z825" s="208"/>
      <c r="AA825" s="460" t="s">
        <v>1420</v>
      </c>
      <c r="AB825" s="38">
        <v>5</v>
      </c>
      <c r="AC825" s="731">
        <v>3000000</v>
      </c>
      <c r="AD825" s="731">
        <v>3000000</v>
      </c>
      <c r="AE825" s="96">
        <v>10</v>
      </c>
      <c r="AF825" s="96">
        <v>7</v>
      </c>
      <c r="AG825" s="63">
        <v>1</v>
      </c>
      <c r="AH825" s="97" t="s">
        <v>5890</v>
      </c>
      <c r="AI825" s="97" t="s">
        <v>5891</v>
      </c>
      <c r="AJ825" s="438" t="s">
        <v>5904</v>
      </c>
      <c r="AK825" s="16"/>
      <c r="AL825" s="407"/>
    </row>
    <row r="826" spans="1:161" s="404" customFormat="1" ht="25.5" customHeight="1">
      <c r="A826" s="399" t="s">
        <v>38</v>
      </c>
      <c r="B826" s="461" t="s">
        <v>3394</v>
      </c>
      <c r="C826" s="462" t="s">
        <v>3911</v>
      </c>
      <c r="D826" s="451" t="s">
        <v>1931</v>
      </c>
      <c r="E826" s="96">
        <v>1300000</v>
      </c>
      <c r="F826" s="62">
        <v>7</v>
      </c>
      <c r="G826" s="452" t="s">
        <v>1929</v>
      </c>
      <c r="H826" s="453">
        <v>36283</v>
      </c>
      <c r="I826" s="30">
        <v>472023000360</v>
      </c>
      <c r="J826" s="30">
        <v>9953658192</v>
      </c>
      <c r="K826" s="463">
        <v>43462</v>
      </c>
      <c r="L826" s="454">
        <v>5</v>
      </c>
      <c r="M826" s="450" t="s">
        <v>1930</v>
      </c>
      <c r="N826" s="503">
        <v>4800</v>
      </c>
      <c r="O826" s="62">
        <v>1</v>
      </c>
      <c r="P826" s="454"/>
      <c r="Q826" s="43"/>
      <c r="R826" s="95"/>
      <c r="S826" s="95"/>
      <c r="T826" s="453"/>
      <c r="U826" s="457"/>
      <c r="V826" s="457"/>
      <c r="W826" s="458">
        <v>2022</v>
      </c>
      <c r="X826" s="34">
        <v>20</v>
      </c>
      <c r="Y826" s="208"/>
      <c r="Z826" s="208"/>
      <c r="AA826" s="450" t="s">
        <v>1225</v>
      </c>
      <c r="AB826" s="471">
        <v>5</v>
      </c>
      <c r="AC826" s="731">
        <v>1800000</v>
      </c>
      <c r="AD826" s="731">
        <v>1800000</v>
      </c>
      <c r="AE826" s="96">
        <v>134</v>
      </c>
      <c r="AF826" s="96">
        <v>130</v>
      </c>
      <c r="AG826" s="63">
        <v>1</v>
      </c>
      <c r="AH826" s="97" t="s">
        <v>479</v>
      </c>
      <c r="AI826" s="97" t="s">
        <v>480</v>
      </c>
      <c r="AJ826" s="97"/>
      <c r="AK826" s="201"/>
      <c r="AL826" s="554"/>
    </row>
    <row r="827" spans="1:161" s="404" customFormat="1" ht="25.5" customHeight="1">
      <c r="A827" s="399" t="s">
        <v>38</v>
      </c>
      <c r="B827" s="461" t="s">
        <v>3395</v>
      </c>
      <c r="C827" s="462" t="s">
        <v>3911</v>
      </c>
      <c r="D827" s="456" t="s">
        <v>6091</v>
      </c>
      <c r="E827" s="96">
        <v>3100000</v>
      </c>
      <c r="F827" s="62">
        <v>8</v>
      </c>
      <c r="G827" s="452" t="s">
        <v>1932</v>
      </c>
      <c r="H827" s="453">
        <v>36472</v>
      </c>
      <c r="I827" s="30">
        <v>472043000402</v>
      </c>
      <c r="J827" s="30">
        <v>3224831625</v>
      </c>
      <c r="K827" s="463">
        <v>42920</v>
      </c>
      <c r="L827" s="454">
        <v>4</v>
      </c>
      <c r="M827" s="450" t="s">
        <v>1933</v>
      </c>
      <c r="N827" s="503">
        <v>16606</v>
      </c>
      <c r="O827" s="62">
        <v>1</v>
      </c>
      <c r="P827" s="454"/>
      <c r="Q827" s="43"/>
      <c r="R827" s="95"/>
      <c r="S827" s="95"/>
      <c r="T827" s="453" t="s">
        <v>2225</v>
      </c>
      <c r="U827" s="457"/>
      <c r="V827" s="457"/>
      <c r="W827" s="458">
        <v>2599</v>
      </c>
      <c r="X827" s="34">
        <v>25</v>
      </c>
      <c r="Y827" s="208"/>
      <c r="Z827" s="208"/>
      <c r="AA827" s="450" t="s">
        <v>1037</v>
      </c>
      <c r="AB827" s="552">
        <v>31</v>
      </c>
      <c r="AC827" s="731">
        <v>4600000</v>
      </c>
      <c r="AD827" s="731">
        <v>3709227</v>
      </c>
      <c r="AE827" s="96">
        <v>485</v>
      </c>
      <c r="AF827" s="96">
        <v>485</v>
      </c>
      <c r="AG827" s="63"/>
      <c r="AH827" s="97" t="s">
        <v>949</v>
      </c>
      <c r="AI827" s="97" t="s">
        <v>95</v>
      </c>
      <c r="AJ827" s="97"/>
      <c r="AK827" s="201"/>
      <c r="AL827" s="554"/>
    </row>
    <row r="828" spans="1:161" s="404" customFormat="1" ht="25.5" customHeight="1">
      <c r="A828" s="399" t="s">
        <v>38</v>
      </c>
      <c r="B828" s="461" t="s">
        <v>3396</v>
      </c>
      <c r="C828" s="462" t="s">
        <v>3911</v>
      </c>
      <c r="D828" s="456" t="s">
        <v>7088</v>
      </c>
      <c r="E828" s="96">
        <v>30000000</v>
      </c>
      <c r="F828" s="62">
        <v>9</v>
      </c>
      <c r="G828" s="452" t="s">
        <v>1934</v>
      </c>
      <c r="H828" s="453">
        <v>36693</v>
      </c>
      <c r="I828" s="30">
        <v>472043000043</v>
      </c>
      <c r="J828" s="30">
        <v>4337017228</v>
      </c>
      <c r="K828" s="463">
        <v>43075</v>
      </c>
      <c r="L828" s="454">
        <v>9</v>
      </c>
      <c r="M828" s="450" t="s">
        <v>1935</v>
      </c>
      <c r="N828" s="503">
        <v>193310.6</v>
      </c>
      <c r="O828" s="62">
        <v>1</v>
      </c>
      <c r="P828" s="454">
        <v>2</v>
      </c>
      <c r="Q828" s="43"/>
      <c r="R828" s="95"/>
      <c r="S828" s="95"/>
      <c r="T828" s="453"/>
      <c r="U828" s="457"/>
      <c r="V828" s="457"/>
      <c r="W828" s="458">
        <v>1520</v>
      </c>
      <c r="X828" s="34">
        <v>15</v>
      </c>
      <c r="Y828" s="208"/>
      <c r="Z828" s="208"/>
      <c r="AA828" s="450" t="s">
        <v>1037</v>
      </c>
      <c r="AB828" s="552">
        <v>31</v>
      </c>
      <c r="AC828" s="731">
        <v>50000000</v>
      </c>
      <c r="AD828" s="731">
        <v>43366503</v>
      </c>
      <c r="AE828" s="96">
        <v>9455</v>
      </c>
      <c r="AF828" s="96">
        <v>9448</v>
      </c>
      <c r="AG828" s="63"/>
      <c r="AH828" s="97" t="s">
        <v>948</v>
      </c>
      <c r="AI828" s="97" t="s">
        <v>209</v>
      </c>
      <c r="AJ828" s="97"/>
      <c r="AK828" s="201"/>
      <c r="AL828" s="554"/>
    </row>
    <row r="829" spans="1:161" s="404" customFormat="1" ht="25.5" customHeight="1">
      <c r="A829" s="399" t="s">
        <v>38</v>
      </c>
      <c r="B829" s="461">
        <v>3600491845</v>
      </c>
      <c r="C829" s="462" t="s">
        <v>3911</v>
      </c>
      <c r="D829" s="451" t="s">
        <v>1938</v>
      </c>
      <c r="E829" s="96">
        <v>1400000</v>
      </c>
      <c r="F829" s="62">
        <v>10</v>
      </c>
      <c r="G829" s="452" t="s">
        <v>1936</v>
      </c>
      <c r="H829" s="453">
        <v>36934</v>
      </c>
      <c r="I829" s="30">
        <v>472023000374</v>
      </c>
      <c r="J829" s="30"/>
      <c r="K829" s="463">
        <v>41901</v>
      </c>
      <c r="L829" s="454"/>
      <c r="M829" s="450" t="s">
        <v>1937</v>
      </c>
      <c r="N829" s="509">
        <v>9202.2999999999993</v>
      </c>
      <c r="O829" s="62">
        <v>1</v>
      </c>
      <c r="P829" s="454"/>
      <c r="Q829" s="43"/>
      <c r="R829" s="95"/>
      <c r="S829" s="96"/>
      <c r="T829" s="453" t="s">
        <v>2415</v>
      </c>
      <c r="U829" s="473"/>
      <c r="V829" s="473"/>
      <c r="W829" s="34">
        <v>1329</v>
      </c>
      <c r="X829" s="34">
        <v>13</v>
      </c>
      <c r="Y829" s="208"/>
      <c r="Z829" s="208"/>
      <c r="AA829" s="96" t="s">
        <v>1024</v>
      </c>
      <c r="AB829" s="38">
        <v>5</v>
      </c>
      <c r="AC829" s="731">
        <v>3500000</v>
      </c>
      <c r="AD829" s="731">
        <v>1797774</v>
      </c>
      <c r="AE829" s="96">
        <v>241</v>
      </c>
      <c r="AF829" s="96">
        <v>233</v>
      </c>
      <c r="AG829" s="63">
        <v>1</v>
      </c>
      <c r="AH829" s="97" t="s">
        <v>950</v>
      </c>
      <c r="AI829" s="97" t="s">
        <v>704</v>
      </c>
      <c r="AJ829" s="97"/>
      <c r="AK829" s="201"/>
      <c r="AL829" s="554"/>
    </row>
    <row r="830" spans="1:161" s="404" customFormat="1" ht="25.5" customHeight="1">
      <c r="A830" s="399" t="s">
        <v>38</v>
      </c>
      <c r="B830" s="461" t="s">
        <v>3397</v>
      </c>
      <c r="C830" s="462" t="s">
        <v>3911</v>
      </c>
      <c r="D830" s="451" t="s">
        <v>4324</v>
      </c>
      <c r="E830" s="96">
        <v>11771630</v>
      </c>
      <c r="F830" s="62">
        <v>11</v>
      </c>
      <c r="G830" s="452" t="s">
        <v>1939</v>
      </c>
      <c r="H830" s="453">
        <v>37645</v>
      </c>
      <c r="I830" s="30">
        <v>472033000720</v>
      </c>
      <c r="J830" s="30">
        <v>9865812653</v>
      </c>
      <c r="K830" s="463">
        <v>42579</v>
      </c>
      <c r="L830" s="454">
        <v>15</v>
      </c>
      <c r="M830" s="450" t="s">
        <v>1940</v>
      </c>
      <c r="N830" s="503">
        <v>33346</v>
      </c>
      <c r="O830" s="62">
        <v>1</v>
      </c>
      <c r="P830" s="454"/>
      <c r="Q830" s="43"/>
      <c r="R830" s="95"/>
      <c r="S830" s="96"/>
      <c r="T830" s="453"/>
      <c r="U830" s="473">
        <v>1</v>
      </c>
      <c r="V830" s="473">
        <v>3</v>
      </c>
      <c r="W830" s="34">
        <v>1080</v>
      </c>
      <c r="X830" s="34">
        <v>10</v>
      </c>
      <c r="Y830" s="208"/>
      <c r="Z830" s="208"/>
      <c r="AA830" s="96" t="s">
        <v>5498</v>
      </c>
      <c r="AB830" s="38">
        <v>8</v>
      </c>
      <c r="AC830" s="731">
        <v>11771630</v>
      </c>
      <c r="AD830" s="731">
        <v>11771630.370000001</v>
      </c>
      <c r="AE830" s="96">
        <v>132</v>
      </c>
      <c r="AF830" s="96">
        <v>132</v>
      </c>
      <c r="AG830" s="63"/>
      <c r="AH830" s="97" t="s">
        <v>2746</v>
      </c>
      <c r="AI830" s="97" t="s">
        <v>255</v>
      </c>
      <c r="AJ830" s="97"/>
      <c r="AK830" s="201"/>
      <c r="AL830" s="554"/>
    </row>
    <row r="831" spans="1:161" s="404" customFormat="1" ht="25.5" customHeight="1">
      <c r="A831" s="399"/>
      <c r="B831" s="461"/>
      <c r="C831" s="462"/>
      <c r="D831" s="451"/>
      <c r="E831" s="96"/>
      <c r="F831" s="62"/>
      <c r="G831" s="452"/>
      <c r="H831" s="453"/>
      <c r="I831" s="30"/>
      <c r="J831" s="30"/>
      <c r="K831" s="463"/>
      <c r="L831" s="454"/>
      <c r="M831" s="450" t="s">
        <v>3795</v>
      </c>
      <c r="N831" s="503"/>
      <c r="O831" s="62"/>
      <c r="P831" s="454"/>
      <c r="Q831" s="43"/>
      <c r="R831" s="95"/>
      <c r="S831" s="96"/>
      <c r="T831" s="453"/>
      <c r="U831" s="473"/>
      <c r="V831" s="473"/>
      <c r="W831" s="34"/>
      <c r="X831" s="34"/>
      <c r="Y831" s="208"/>
      <c r="Z831" s="208"/>
      <c r="AA831" s="96"/>
      <c r="AB831" s="38"/>
      <c r="AC831" s="731"/>
      <c r="AD831" s="731"/>
      <c r="AE831" s="96"/>
      <c r="AF831" s="96"/>
      <c r="AG831" s="63"/>
      <c r="AH831" s="97"/>
      <c r="AI831" s="97"/>
      <c r="AJ831" s="97"/>
      <c r="AK831" s="201"/>
      <c r="AL831" s="554"/>
    </row>
    <row r="832" spans="1:161" s="404" customFormat="1" ht="25.5" customHeight="1">
      <c r="A832" s="399" t="s">
        <v>38</v>
      </c>
      <c r="B832" s="37" t="s">
        <v>3125</v>
      </c>
      <c r="C832" s="462" t="s">
        <v>3911</v>
      </c>
      <c r="D832" s="451" t="s">
        <v>6766</v>
      </c>
      <c r="E832" s="96">
        <v>44000000</v>
      </c>
      <c r="F832" s="62">
        <v>12</v>
      </c>
      <c r="G832" s="28" t="s">
        <v>1941</v>
      </c>
      <c r="H832" s="29">
        <v>37907</v>
      </c>
      <c r="I832" s="30">
        <v>472043000125</v>
      </c>
      <c r="J832" s="30">
        <v>2117483827</v>
      </c>
      <c r="K832" s="39">
        <v>42970</v>
      </c>
      <c r="L832" s="40">
        <v>7</v>
      </c>
      <c r="M832" s="450" t="s">
        <v>1942</v>
      </c>
      <c r="N832" s="503">
        <v>278017.2</v>
      </c>
      <c r="O832" s="62">
        <v>1</v>
      </c>
      <c r="P832" s="454"/>
      <c r="Q832" s="43"/>
      <c r="R832" s="95"/>
      <c r="S832" s="95"/>
      <c r="T832" s="29" t="s">
        <v>2377</v>
      </c>
      <c r="U832" s="457"/>
      <c r="V832" s="457"/>
      <c r="W832" s="531">
        <v>1520</v>
      </c>
      <c r="X832" s="34">
        <v>15</v>
      </c>
      <c r="Y832" s="208"/>
      <c r="Z832" s="208"/>
      <c r="AA832" s="95" t="s">
        <v>1037</v>
      </c>
      <c r="AB832" s="239">
        <v>31</v>
      </c>
      <c r="AC832" s="731">
        <v>60000000</v>
      </c>
      <c r="AD832" s="731">
        <v>60000000</v>
      </c>
      <c r="AE832" s="96">
        <v>11374</v>
      </c>
      <c r="AF832" s="96">
        <v>11370</v>
      </c>
      <c r="AG832" s="63"/>
      <c r="AH832" s="97" t="s">
        <v>2572</v>
      </c>
      <c r="AI832" s="97" t="s">
        <v>737</v>
      </c>
      <c r="AJ832" s="97"/>
      <c r="AK832" s="201"/>
      <c r="AL832" s="554"/>
    </row>
    <row r="833" spans="1:38" s="404" customFormat="1" ht="25.5" customHeight="1">
      <c r="A833" s="399" t="s">
        <v>38</v>
      </c>
      <c r="B833" s="37" t="s">
        <v>3398</v>
      </c>
      <c r="C833" s="462" t="s">
        <v>3911</v>
      </c>
      <c r="D833" s="26" t="s">
        <v>6669</v>
      </c>
      <c r="E833" s="96">
        <v>2548000</v>
      </c>
      <c r="F833" s="62">
        <v>13</v>
      </c>
      <c r="G833" s="28" t="s">
        <v>1943</v>
      </c>
      <c r="H833" s="29">
        <v>37958</v>
      </c>
      <c r="I833" s="30">
        <v>472033000784</v>
      </c>
      <c r="J833" s="30">
        <v>8772885673</v>
      </c>
      <c r="K833" s="39">
        <v>43616</v>
      </c>
      <c r="L833" s="40">
        <v>10</v>
      </c>
      <c r="M833" s="95" t="s">
        <v>6211</v>
      </c>
      <c r="N833" s="503">
        <v>10000</v>
      </c>
      <c r="O833" s="62">
        <v>1</v>
      </c>
      <c r="P833" s="40">
        <v>2</v>
      </c>
      <c r="Q833" s="15"/>
      <c r="R833" s="95"/>
      <c r="S833" s="96"/>
      <c r="T833" s="29"/>
      <c r="U833" s="402"/>
      <c r="V833" s="402"/>
      <c r="W833" s="34">
        <v>2930</v>
      </c>
      <c r="X833" s="34">
        <v>29</v>
      </c>
      <c r="Y833" s="95" t="s">
        <v>6212</v>
      </c>
      <c r="Z833" s="208"/>
      <c r="AA833" s="95" t="s">
        <v>1024</v>
      </c>
      <c r="AB833" s="38">
        <v>5</v>
      </c>
      <c r="AC833" s="731">
        <v>3707162</v>
      </c>
      <c r="AD833" s="731">
        <v>2700000</v>
      </c>
      <c r="AE833" s="96">
        <v>120</v>
      </c>
      <c r="AF833" s="96">
        <v>116</v>
      </c>
      <c r="AG833" s="63">
        <v>1</v>
      </c>
      <c r="AH833" s="97" t="s">
        <v>2805</v>
      </c>
      <c r="AI833" s="97"/>
      <c r="AJ833" s="438" t="s">
        <v>5868</v>
      </c>
      <c r="AK833" s="457" t="s">
        <v>8629</v>
      </c>
      <c r="AL833" s="407"/>
    </row>
    <row r="834" spans="1:38" s="404" customFormat="1" ht="25.5" customHeight="1">
      <c r="A834" s="399" t="s">
        <v>38</v>
      </c>
      <c r="B834" s="37" t="s">
        <v>3399</v>
      </c>
      <c r="C834" s="462" t="s">
        <v>3911</v>
      </c>
      <c r="D834" s="26" t="s">
        <v>6560</v>
      </c>
      <c r="E834" s="96">
        <v>5000000</v>
      </c>
      <c r="F834" s="62">
        <v>14</v>
      </c>
      <c r="G834" s="28" t="s">
        <v>1944</v>
      </c>
      <c r="H834" s="29">
        <v>38096</v>
      </c>
      <c r="I834" s="30">
        <v>472043000218</v>
      </c>
      <c r="J834" s="30">
        <v>1015753765</v>
      </c>
      <c r="K834" s="39">
        <v>43143</v>
      </c>
      <c r="L834" s="40">
        <v>6</v>
      </c>
      <c r="M834" s="95" t="s">
        <v>1945</v>
      </c>
      <c r="N834" s="503">
        <v>15000</v>
      </c>
      <c r="O834" s="62">
        <v>1</v>
      </c>
      <c r="P834" s="40"/>
      <c r="Q834" s="15"/>
      <c r="R834" s="95"/>
      <c r="S834" s="96"/>
      <c r="T834" s="29" t="s">
        <v>2330</v>
      </c>
      <c r="U834" s="402"/>
      <c r="V834" s="402">
        <v>3</v>
      </c>
      <c r="W834" s="34">
        <v>2599</v>
      </c>
      <c r="X834" s="34">
        <v>25</v>
      </c>
      <c r="Y834" s="95" t="s">
        <v>6252</v>
      </c>
      <c r="Z834" s="208"/>
      <c r="AA834" s="96" t="s">
        <v>7260</v>
      </c>
      <c r="AB834" s="236">
        <v>5</v>
      </c>
      <c r="AC834" s="731">
        <v>6500000</v>
      </c>
      <c r="AD834" s="731">
        <v>5000000</v>
      </c>
      <c r="AE834" s="96">
        <v>131</v>
      </c>
      <c r="AF834" s="96">
        <v>131</v>
      </c>
      <c r="AG834" s="63">
        <v>1</v>
      </c>
      <c r="AH834" s="97" t="s">
        <v>470</v>
      </c>
      <c r="AI834" s="97" t="s">
        <v>471</v>
      </c>
      <c r="AJ834" s="97"/>
      <c r="AK834" s="16"/>
      <c r="AL834" s="407"/>
    </row>
    <row r="835" spans="1:38" s="404" customFormat="1" ht="25.5" customHeight="1">
      <c r="A835" s="399" t="s">
        <v>38</v>
      </c>
      <c r="B835" s="37" t="s">
        <v>3400</v>
      </c>
      <c r="C835" s="462" t="s">
        <v>3911</v>
      </c>
      <c r="D835" s="26" t="s">
        <v>1948</v>
      </c>
      <c r="E835" s="96">
        <v>2250000</v>
      </c>
      <c r="F835" s="62">
        <v>15</v>
      </c>
      <c r="G835" s="28" t="s">
        <v>1946</v>
      </c>
      <c r="H835" s="29">
        <v>38201</v>
      </c>
      <c r="I835" s="30">
        <v>472043000611</v>
      </c>
      <c r="J835" s="30"/>
      <c r="K835" s="39">
        <v>41597</v>
      </c>
      <c r="L835" s="40"/>
      <c r="M835" s="95" t="s">
        <v>1947</v>
      </c>
      <c r="N835" s="503">
        <v>54157</v>
      </c>
      <c r="O835" s="62">
        <v>1</v>
      </c>
      <c r="P835" s="40"/>
      <c r="Q835" s="15"/>
      <c r="R835" s="95"/>
      <c r="S835" s="96"/>
      <c r="T835" s="29"/>
      <c r="U835" s="402"/>
      <c r="V835" s="402"/>
      <c r="W835" s="34">
        <v>2599</v>
      </c>
      <c r="X835" s="34">
        <v>25</v>
      </c>
      <c r="Y835" s="208"/>
      <c r="Z835" s="208"/>
      <c r="AA835" s="96" t="s">
        <v>1024</v>
      </c>
      <c r="AB835" s="236">
        <v>5</v>
      </c>
      <c r="AC835" s="731">
        <v>4735000</v>
      </c>
      <c r="AD835" s="731">
        <v>4735000</v>
      </c>
      <c r="AE835" s="96">
        <v>156</v>
      </c>
      <c r="AF835" s="96">
        <v>153</v>
      </c>
      <c r="AG835" s="63">
        <v>1</v>
      </c>
      <c r="AH835" s="97" t="s">
        <v>742</v>
      </c>
      <c r="AI835" s="97" t="s">
        <v>743</v>
      </c>
      <c r="AJ835" s="97"/>
      <c r="AK835" s="16"/>
      <c r="AL835" s="407"/>
    </row>
    <row r="836" spans="1:38" s="404" customFormat="1" ht="25.5" customHeight="1">
      <c r="A836" s="399" t="s">
        <v>38</v>
      </c>
      <c r="B836" s="419" t="s">
        <v>3574</v>
      </c>
      <c r="C836" s="462" t="s">
        <v>3911</v>
      </c>
      <c r="D836" s="26" t="s">
        <v>1950</v>
      </c>
      <c r="E836" s="96">
        <v>2900000</v>
      </c>
      <c r="F836" s="62">
        <v>16</v>
      </c>
      <c r="G836" s="28" t="s">
        <v>1949</v>
      </c>
      <c r="H836" s="29">
        <v>38240</v>
      </c>
      <c r="I836" s="30">
        <v>472043000780</v>
      </c>
      <c r="J836" s="30"/>
      <c r="K836" s="39">
        <v>41297</v>
      </c>
      <c r="L836" s="40"/>
      <c r="M836" s="95" t="s">
        <v>3757</v>
      </c>
      <c r="N836" s="503">
        <v>5000</v>
      </c>
      <c r="O836" s="62">
        <v>1</v>
      </c>
      <c r="P836" s="40"/>
      <c r="Q836" s="15"/>
      <c r="R836" s="95"/>
      <c r="S836" s="96"/>
      <c r="T836" s="29"/>
      <c r="U836" s="402"/>
      <c r="V836" s="402"/>
      <c r="W836" s="34">
        <v>2930</v>
      </c>
      <c r="X836" s="34">
        <v>29</v>
      </c>
      <c r="Y836" s="208"/>
      <c r="Z836" s="208"/>
      <c r="AA836" s="96" t="s">
        <v>1063</v>
      </c>
      <c r="AB836" s="236">
        <v>6</v>
      </c>
      <c r="AC836" s="731">
        <v>3565331</v>
      </c>
      <c r="AD836" s="731">
        <v>2591868</v>
      </c>
      <c r="AE836" s="96">
        <v>143</v>
      </c>
      <c r="AF836" s="96">
        <v>139</v>
      </c>
      <c r="AG836" s="63">
        <v>1</v>
      </c>
      <c r="AH836" s="97" t="s">
        <v>999</v>
      </c>
      <c r="AI836" s="97" t="s">
        <v>1000</v>
      </c>
      <c r="AJ836" s="97"/>
      <c r="AK836" s="16"/>
      <c r="AL836" s="407"/>
    </row>
    <row r="837" spans="1:38" s="404" customFormat="1" ht="25.5" customHeight="1">
      <c r="A837" s="399" t="s">
        <v>38</v>
      </c>
      <c r="B837" s="419" t="s">
        <v>3401</v>
      </c>
      <c r="C837" s="462" t="s">
        <v>3911</v>
      </c>
      <c r="D837" s="428" t="s">
        <v>1952</v>
      </c>
      <c r="E837" s="96">
        <v>4600000</v>
      </c>
      <c r="F837" s="62">
        <v>17</v>
      </c>
      <c r="G837" s="30" t="s">
        <v>1951</v>
      </c>
      <c r="H837" s="29">
        <v>38308</v>
      </c>
      <c r="I837" s="30">
        <v>472023000381</v>
      </c>
      <c r="J837" s="30">
        <v>4351053066</v>
      </c>
      <c r="K837" s="39">
        <v>43454</v>
      </c>
      <c r="L837" s="424">
        <v>9</v>
      </c>
      <c r="M837" s="544" t="s">
        <v>26</v>
      </c>
      <c r="N837" s="503">
        <v>26584</v>
      </c>
      <c r="O837" s="62">
        <v>1</v>
      </c>
      <c r="P837" s="106"/>
      <c r="Q837" s="20"/>
      <c r="R837" s="432"/>
      <c r="S837" s="433"/>
      <c r="T837" s="29" t="s">
        <v>2416</v>
      </c>
      <c r="U837" s="437"/>
      <c r="V837" s="437"/>
      <c r="W837" s="34">
        <v>2930</v>
      </c>
      <c r="X837" s="34">
        <v>29</v>
      </c>
      <c r="Y837" s="208" t="s">
        <v>8080</v>
      </c>
      <c r="Z837" s="208"/>
      <c r="AA837" s="96" t="s">
        <v>8081</v>
      </c>
      <c r="AB837" s="236">
        <v>5</v>
      </c>
      <c r="AC837" s="731">
        <v>7200000</v>
      </c>
      <c r="AD837" s="731">
        <v>7200000</v>
      </c>
      <c r="AE837" s="96">
        <v>117</v>
      </c>
      <c r="AF837" s="96">
        <v>115</v>
      </c>
      <c r="AG837" s="63">
        <v>1</v>
      </c>
      <c r="AH837" s="97" t="s">
        <v>853</v>
      </c>
      <c r="AI837" s="97" t="s">
        <v>854</v>
      </c>
      <c r="AJ837" s="97"/>
      <c r="AK837" s="670"/>
      <c r="AL837" s="707"/>
    </row>
    <row r="838" spans="1:38" s="404" customFormat="1" ht="25.5" customHeight="1">
      <c r="A838" s="399" t="s">
        <v>38</v>
      </c>
      <c r="B838" s="119" t="s">
        <v>4226</v>
      </c>
      <c r="C838" s="462" t="s">
        <v>3911</v>
      </c>
      <c r="D838" s="549" t="s">
        <v>1955</v>
      </c>
      <c r="E838" s="96">
        <v>120000</v>
      </c>
      <c r="F838" s="62">
        <v>18</v>
      </c>
      <c r="G838" s="28" t="s">
        <v>1953</v>
      </c>
      <c r="H838" s="29">
        <v>38324</v>
      </c>
      <c r="I838" s="30">
        <v>472023000301</v>
      </c>
      <c r="J838" s="30"/>
      <c r="K838" s="39">
        <v>39394</v>
      </c>
      <c r="L838" s="40"/>
      <c r="M838" s="514" t="s">
        <v>1954</v>
      </c>
      <c r="N838" s="503">
        <v>830</v>
      </c>
      <c r="O838" s="62">
        <v>1</v>
      </c>
      <c r="P838" s="425"/>
      <c r="Q838" s="41"/>
      <c r="R838" s="432"/>
      <c r="S838" s="433"/>
      <c r="T838" s="29"/>
      <c r="U838" s="434"/>
      <c r="V838" s="434"/>
      <c r="W838" s="237">
        <v>2829</v>
      </c>
      <c r="X838" s="34">
        <v>28</v>
      </c>
      <c r="Y838" s="208"/>
      <c r="Z838" s="208"/>
      <c r="AA838" s="96" t="s">
        <v>1024</v>
      </c>
      <c r="AB838" s="236">
        <v>5</v>
      </c>
      <c r="AC838" s="731">
        <v>300000</v>
      </c>
      <c r="AD838" s="731">
        <v>300000</v>
      </c>
      <c r="AE838" s="96">
        <v>12</v>
      </c>
      <c r="AF838" s="96">
        <v>9</v>
      </c>
      <c r="AG838" s="63">
        <v>1</v>
      </c>
      <c r="AH838" s="97" t="s">
        <v>533</v>
      </c>
      <c r="AI838" s="97" t="s">
        <v>534</v>
      </c>
      <c r="AJ838" s="97"/>
      <c r="AK838" s="668"/>
      <c r="AL838" s="702"/>
    </row>
    <row r="839" spans="1:38" s="404" customFormat="1" ht="25.5" customHeight="1">
      <c r="A839" s="399" t="s">
        <v>38</v>
      </c>
      <c r="B839" s="37" t="s">
        <v>3402</v>
      </c>
      <c r="C839" s="462" t="s">
        <v>3911</v>
      </c>
      <c r="D839" s="205" t="s">
        <v>1958</v>
      </c>
      <c r="E839" s="96">
        <v>18585216.260000002</v>
      </c>
      <c r="F839" s="62">
        <v>19</v>
      </c>
      <c r="G839" s="28" t="s">
        <v>1956</v>
      </c>
      <c r="H839" s="29">
        <v>38341</v>
      </c>
      <c r="I839" s="484">
        <v>472043000535</v>
      </c>
      <c r="J839" s="484"/>
      <c r="K839" s="39">
        <v>41766</v>
      </c>
      <c r="L839" s="40"/>
      <c r="M839" s="510" t="s">
        <v>1957</v>
      </c>
      <c r="N839" s="503">
        <v>26641</v>
      </c>
      <c r="O839" s="62">
        <v>1</v>
      </c>
      <c r="P839" s="425"/>
      <c r="Q839" s="41"/>
      <c r="R839" s="95"/>
      <c r="S839" s="96"/>
      <c r="T839" s="29" t="s">
        <v>2335</v>
      </c>
      <c r="U839" s="206"/>
      <c r="V839" s="206"/>
      <c r="W839" s="237">
        <v>2930</v>
      </c>
      <c r="X839" s="34">
        <v>29</v>
      </c>
      <c r="Y839" s="208"/>
      <c r="Z839" s="208"/>
      <c r="AA839" s="96" t="s">
        <v>590</v>
      </c>
      <c r="AB839" s="239">
        <v>31</v>
      </c>
      <c r="AC839" s="731">
        <v>14900000</v>
      </c>
      <c r="AD839" s="731">
        <v>14900000</v>
      </c>
      <c r="AE839" s="96">
        <v>86</v>
      </c>
      <c r="AF839" s="96">
        <v>85</v>
      </c>
      <c r="AG839" s="63">
        <v>1</v>
      </c>
      <c r="AH839" s="97" t="s">
        <v>2844</v>
      </c>
      <c r="AI839" s="97" t="s">
        <v>593</v>
      </c>
      <c r="AJ839" s="97"/>
      <c r="AK839" s="668"/>
      <c r="AL839" s="669"/>
    </row>
    <row r="840" spans="1:38" s="404" customFormat="1" ht="25.5" customHeight="1">
      <c r="A840" s="399" t="s">
        <v>38</v>
      </c>
      <c r="B840" s="37" t="s">
        <v>3403</v>
      </c>
      <c r="C840" s="462" t="s">
        <v>3911</v>
      </c>
      <c r="D840" s="205" t="s">
        <v>6561</v>
      </c>
      <c r="E840" s="96">
        <v>6000000</v>
      </c>
      <c r="F840" s="62">
        <v>20</v>
      </c>
      <c r="G840" s="28" t="s">
        <v>1959</v>
      </c>
      <c r="H840" s="29">
        <v>38356</v>
      </c>
      <c r="I840" s="30">
        <v>472023000200</v>
      </c>
      <c r="J840" s="30">
        <v>9857605630</v>
      </c>
      <c r="K840" s="39">
        <v>43098</v>
      </c>
      <c r="L840" s="40">
        <v>10</v>
      </c>
      <c r="M840" s="95" t="s">
        <v>1960</v>
      </c>
      <c r="N840" s="503">
        <v>27703</v>
      </c>
      <c r="O840" s="62">
        <v>1</v>
      </c>
      <c r="P840" s="40"/>
      <c r="Q840" s="15"/>
      <c r="R840" s="95"/>
      <c r="S840" s="96"/>
      <c r="T840" s="29" t="s">
        <v>2335</v>
      </c>
      <c r="U840" s="206"/>
      <c r="V840" s="206">
        <v>3</v>
      </c>
      <c r="W840" s="34">
        <v>2599</v>
      </c>
      <c r="X840" s="34">
        <v>25</v>
      </c>
      <c r="Y840" s="208"/>
      <c r="Z840" s="208"/>
      <c r="AA840" s="96" t="s">
        <v>7131</v>
      </c>
      <c r="AB840" s="236">
        <v>49</v>
      </c>
      <c r="AC840" s="731">
        <v>12000000</v>
      </c>
      <c r="AD840" s="731">
        <v>11999999.97053872</v>
      </c>
      <c r="AE840" s="96">
        <v>242</v>
      </c>
      <c r="AF840" s="96">
        <v>236</v>
      </c>
      <c r="AG840" s="63"/>
      <c r="AH840" s="97" t="s">
        <v>947</v>
      </c>
      <c r="AI840" s="97" t="s">
        <v>639</v>
      </c>
      <c r="AJ840" s="97"/>
      <c r="AK840" s="16"/>
      <c r="AL840" s="407"/>
    </row>
    <row r="841" spans="1:38" s="404" customFormat="1" ht="25.5" customHeight="1">
      <c r="A841" s="399" t="s">
        <v>38</v>
      </c>
      <c r="B841" s="119" t="s">
        <v>4144</v>
      </c>
      <c r="C841" s="462" t="s">
        <v>3911</v>
      </c>
      <c r="D841" s="26" t="s">
        <v>1963</v>
      </c>
      <c r="E841" s="96">
        <v>750000</v>
      </c>
      <c r="F841" s="62">
        <v>21</v>
      </c>
      <c r="G841" s="28" t="s">
        <v>1961</v>
      </c>
      <c r="H841" s="29">
        <v>38432</v>
      </c>
      <c r="I841" s="29"/>
      <c r="J841" s="30">
        <v>8701618502</v>
      </c>
      <c r="K841" s="39" t="s">
        <v>6013</v>
      </c>
      <c r="L841" s="40"/>
      <c r="M841" s="95" t="s">
        <v>1962</v>
      </c>
      <c r="N841" s="503">
        <v>10000</v>
      </c>
      <c r="O841" s="62">
        <v>1</v>
      </c>
      <c r="P841" s="40"/>
      <c r="Q841" s="15"/>
      <c r="R841" s="95"/>
      <c r="S841" s="96"/>
      <c r="T841" s="29"/>
      <c r="U841" s="402"/>
      <c r="V841" s="402"/>
      <c r="W841" s="34">
        <v>3290</v>
      </c>
      <c r="X841" s="34">
        <v>32</v>
      </c>
      <c r="Y841" s="208"/>
      <c r="Z841" s="208"/>
      <c r="AA841" s="96" t="s">
        <v>1024</v>
      </c>
      <c r="AB841" s="236">
        <v>5</v>
      </c>
      <c r="AC841" s="731">
        <v>2500000</v>
      </c>
      <c r="AD841" s="731">
        <v>2500000</v>
      </c>
      <c r="AE841" s="96">
        <v>29</v>
      </c>
      <c r="AF841" s="96">
        <v>27</v>
      </c>
      <c r="AG841" s="63"/>
      <c r="AH841" s="97" t="s">
        <v>731</v>
      </c>
      <c r="AI841" s="97" t="s">
        <v>696</v>
      </c>
      <c r="AJ841" s="438" t="s">
        <v>5940</v>
      </c>
      <c r="AK841" s="16"/>
      <c r="AL841" s="407"/>
    </row>
    <row r="842" spans="1:38" s="404" customFormat="1" ht="25.5" customHeight="1">
      <c r="A842" s="399" t="s">
        <v>38</v>
      </c>
      <c r="B842" s="37" t="s">
        <v>3580</v>
      </c>
      <c r="C842" s="462" t="s">
        <v>3911</v>
      </c>
      <c r="D842" s="26" t="s">
        <v>3848</v>
      </c>
      <c r="E842" s="96">
        <v>450000</v>
      </c>
      <c r="F842" s="62">
        <v>22</v>
      </c>
      <c r="G842" s="28" t="s">
        <v>1964</v>
      </c>
      <c r="H842" s="29">
        <v>38440</v>
      </c>
      <c r="I842" s="30">
        <v>472023000255</v>
      </c>
      <c r="J842" s="30"/>
      <c r="K842" s="39">
        <v>41236</v>
      </c>
      <c r="L842" s="40"/>
      <c r="M842" s="95" t="s">
        <v>2890</v>
      </c>
      <c r="N842" s="503">
        <v>5000</v>
      </c>
      <c r="O842" s="62">
        <v>1</v>
      </c>
      <c r="P842" s="40"/>
      <c r="Q842" s="15"/>
      <c r="R842" s="95"/>
      <c r="S842" s="96"/>
      <c r="T842" s="29" t="s">
        <v>2244</v>
      </c>
      <c r="U842" s="402"/>
      <c r="V842" s="402"/>
      <c r="W842" s="34">
        <v>2829</v>
      </c>
      <c r="X842" s="34">
        <v>28</v>
      </c>
      <c r="Y842" s="208"/>
      <c r="Z842" s="208"/>
      <c r="AA842" s="96" t="s">
        <v>1024</v>
      </c>
      <c r="AB842" s="236">
        <v>5</v>
      </c>
      <c r="AC842" s="731">
        <v>1000000</v>
      </c>
      <c r="AD842" s="731">
        <v>924760</v>
      </c>
      <c r="AE842" s="96">
        <v>17</v>
      </c>
      <c r="AF842" s="96">
        <v>16</v>
      </c>
      <c r="AG842" s="63">
        <v>1</v>
      </c>
      <c r="AH842" s="97" t="s">
        <v>6844</v>
      </c>
      <c r="AI842" s="97"/>
      <c r="AJ842" s="97"/>
      <c r="AK842" s="16"/>
      <c r="AL842" s="407"/>
    </row>
    <row r="843" spans="1:38" s="404" customFormat="1" ht="25.5" customHeight="1">
      <c r="A843" s="399" t="s">
        <v>38</v>
      </c>
      <c r="B843" s="37" t="s">
        <v>3565</v>
      </c>
      <c r="C843" s="462" t="s">
        <v>3911</v>
      </c>
      <c r="D843" s="26" t="s">
        <v>1967</v>
      </c>
      <c r="E843" s="96">
        <v>900000</v>
      </c>
      <c r="F843" s="62">
        <v>23</v>
      </c>
      <c r="G843" s="28" t="s">
        <v>1965</v>
      </c>
      <c r="H843" s="29">
        <v>38491</v>
      </c>
      <c r="I843" s="30">
        <v>472043000547</v>
      </c>
      <c r="J843" s="30"/>
      <c r="K843" s="39">
        <v>40346</v>
      </c>
      <c r="L843" s="40"/>
      <c r="M843" s="95" t="s">
        <v>1966</v>
      </c>
      <c r="N843" s="503">
        <v>12384</v>
      </c>
      <c r="O843" s="62">
        <v>1</v>
      </c>
      <c r="P843" s="40"/>
      <c r="Q843" s="15"/>
      <c r="R843" s="95"/>
      <c r="S843" s="96"/>
      <c r="T843" s="29" t="s">
        <v>2417</v>
      </c>
      <c r="U843" s="402"/>
      <c r="V843" s="402"/>
      <c r="W843" s="34">
        <v>3290</v>
      </c>
      <c r="X843" s="34">
        <v>32</v>
      </c>
      <c r="Y843" s="208"/>
      <c r="Z843" s="208"/>
      <c r="AA843" s="96" t="s">
        <v>1024</v>
      </c>
      <c r="AB843" s="236">
        <v>5</v>
      </c>
      <c r="AC843" s="731">
        <v>4000000</v>
      </c>
      <c r="AD843" s="731">
        <v>3862801</v>
      </c>
      <c r="AE843" s="96">
        <v>220</v>
      </c>
      <c r="AF843" s="96">
        <v>214</v>
      </c>
      <c r="AG843" s="63">
        <v>1</v>
      </c>
      <c r="AH843" s="97" t="s">
        <v>608</v>
      </c>
      <c r="AI843" s="97" t="s">
        <v>609</v>
      </c>
      <c r="AJ843" s="97"/>
      <c r="AK843" s="16"/>
      <c r="AL843" s="407"/>
    </row>
    <row r="844" spans="1:38" s="404" customFormat="1" ht="25.5" customHeight="1">
      <c r="A844" s="399" t="s">
        <v>38</v>
      </c>
      <c r="B844" s="37"/>
      <c r="C844" s="462" t="s">
        <v>3911</v>
      </c>
      <c r="D844" s="758" t="s">
        <v>7989</v>
      </c>
      <c r="E844" s="96">
        <v>480000</v>
      </c>
      <c r="F844" s="62">
        <v>24</v>
      </c>
      <c r="G844" s="28" t="s">
        <v>1968</v>
      </c>
      <c r="H844" s="29">
        <v>38524</v>
      </c>
      <c r="I844" s="30">
        <v>472043000536</v>
      </c>
      <c r="J844" s="30">
        <v>7646051409</v>
      </c>
      <c r="K844" s="39">
        <v>43403</v>
      </c>
      <c r="L844" s="40">
        <v>6</v>
      </c>
      <c r="M844" s="95" t="s">
        <v>1969</v>
      </c>
      <c r="N844" s="503">
        <v>12941</v>
      </c>
      <c r="O844" s="62">
        <v>1</v>
      </c>
      <c r="P844" s="40"/>
      <c r="Q844" s="15"/>
      <c r="R844" s="95"/>
      <c r="S844" s="96"/>
      <c r="T844" s="29"/>
      <c r="U844" s="402"/>
      <c r="V844" s="402"/>
      <c r="W844" s="34">
        <v>4321</v>
      </c>
      <c r="X844" s="34">
        <v>43</v>
      </c>
      <c r="Y844" s="208"/>
      <c r="Z844" s="208"/>
      <c r="AA844" s="96" t="s">
        <v>1024</v>
      </c>
      <c r="AB844" s="236">
        <v>5</v>
      </c>
      <c r="AC844" s="731">
        <v>1000000</v>
      </c>
      <c r="AD844" s="731">
        <v>1000000</v>
      </c>
      <c r="AE844" s="96">
        <v>24</v>
      </c>
      <c r="AF844" s="96">
        <v>18</v>
      </c>
      <c r="AG844" s="63">
        <v>1</v>
      </c>
      <c r="AH844" s="97" t="s">
        <v>833</v>
      </c>
      <c r="AI844" s="97" t="s">
        <v>834</v>
      </c>
      <c r="AJ844" s="97"/>
      <c r="AK844" s="16"/>
      <c r="AL844" s="407"/>
    </row>
    <row r="845" spans="1:38" s="404" customFormat="1" ht="25.5" customHeight="1">
      <c r="A845" s="399" t="s">
        <v>38</v>
      </c>
      <c r="B845" s="37" t="s">
        <v>3404</v>
      </c>
      <c r="C845" s="462" t="s">
        <v>3911</v>
      </c>
      <c r="D845" s="26" t="s">
        <v>7099</v>
      </c>
      <c r="E845" s="96">
        <v>2600000</v>
      </c>
      <c r="F845" s="62">
        <v>25</v>
      </c>
      <c r="G845" s="28" t="s">
        <v>1970</v>
      </c>
      <c r="H845" s="29">
        <v>38545</v>
      </c>
      <c r="I845" s="30">
        <v>472033000666</v>
      </c>
      <c r="J845" s="30">
        <v>7617035668</v>
      </c>
      <c r="K845" s="39">
        <v>43087</v>
      </c>
      <c r="L845" s="40">
        <v>10</v>
      </c>
      <c r="M845" s="95" t="s">
        <v>1971</v>
      </c>
      <c r="N845" s="503">
        <v>14823</v>
      </c>
      <c r="O845" s="62">
        <v>1</v>
      </c>
      <c r="P845" s="40"/>
      <c r="Q845" s="15"/>
      <c r="R845" s="95"/>
      <c r="S845" s="96"/>
      <c r="T845" s="29" t="s">
        <v>6781</v>
      </c>
      <c r="U845" s="402"/>
      <c r="V845" s="402">
        <v>3</v>
      </c>
      <c r="W845" s="34">
        <v>2813</v>
      </c>
      <c r="X845" s="34">
        <v>28</v>
      </c>
      <c r="Y845" s="208"/>
      <c r="Z845" s="208"/>
      <c r="AA845" s="96" t="s">
        <v>1645</v>
      </c>
      <c r="AB845" s="239">
        <v>5</v>
      </c>
      <c r="AC845" s="731">
        <v>3700000</v>
      </c>
      <c r="AD845" s="731">
        <v>3000000</v>
      </c>
      <c r="AE845" s="96">
        <v>88</v>
      </c>
      <c r="AF845" s="96">
        <v>87</v>
      </c>
      <c r="AG845" s="63">
        <v>1</v>
      </c>
      <c r="AH845" s="97" t="s">
        <v>788</v>
      </c>
      <c r="AI845" s="97" t="s">
        <v>789</v>
      </c>
      <c r="AJ845" s="97"/>
      <c r="AK845" s="16"/>
      <c r="AL845" s="407"/>
    </row>
    <row r="846" spans="1:38" s="404" customFormat="1" ht="25.5" customHeight="1">
      <c r="A846" s="399" t="s">
        <v>38</v>
      </c>
      <c r="B846" s="37" t="s">
        <v>3405</v>
      </c>
      <c r="C846" s="462" t="s">
        <v>3911</v>
      </c>
      <c r="D846" s="26" t="s">
        <v>1974</v>
      </c>
      <c r="E846" s="96">
        <v>392000</v>
      </c>
      <c r="F846" s="62">
        <v>26</v>
      </c>
      <c r="G846" s="28" t="s">
        <v>1972</v>
      </c>
      <c r="H846" s="29">
        <v>38604</v>
      </c>
      <c r="I846" s="30">
        <v>472023000361</v>
      </c>
      <c r="J846" s="30">
        <v>9889535523</v>
      </c>
      <c r="K846" s="39">
        <v>43497</v>
      </c>
      <c r="L846" s="40">
        <v>3</v>
      </c>
      <c r="M846" s="95" t="s">
        <v>1973</v>
      </c>
      <c r="N846" s="509">
        <v>6440.7</v>
      </c>
      <c r="O846" s="62">
        <v>1</v>
      </c>
      <c r="P846" s="40"/>
      <c r="Q846" s="15"/>
      <c r="R846" s="95"/>
      <c r="S846" s="96"/>
      <c r="T846" s="29" t="s">
        <v>2418</v>
      </c>
      <c r="U846" s="402"/>
      <c r="V846" s="402"/>
      <c r="W846" s="34">
        <v>2930</v>
      </c>
      <c r="X846" s="34">
        <v>29</v>
      </c>
      <c r="Y846" s="208"/>
      <c r="Z846" s="208"/>
      <c r="AA846" s="96" t="s">
        <v>1645</v>
      </c>
      <c r="AB846" s="236">
        <v>5</v>
      </c>
      <c r="AC846" s="731">
        <v>1500000</v>
      </c>
      <c r="AD846" s="731">
        <v>1500000</v>
      </c>
      <c r="AE846" s="96">
        <v>161</v>
      </c>
      <c r="AF846" s="96">
        <v>156</v>
      </c>
      <c r="AG846" s="63">
        <v>1</v>
      </c>
      <c r="AH846" s="97" t="s">
        <v>2654</v>
      </c>
      <c r="AI846" s="97" t="s">
        <v>19</v>
      </c>
      <c r="AJ846" s="97"/>
      <c r="AK846" s="16"/>
      <c r="AL846" s="407"/>
    </row>
    <row r="847" spans="1:38" s="404" customFormat="1" ht="25.5" customHeight="1">
      <c r="A847" s="399" t="s">
        <v>38</v>
      </c>
      <c r="B847" s="37" t="s">
        <v>3406</v>
      </c>
      <c r="C847" s="462" t="s">
        <v>3911</v>
      </c>
      <c r="D847" s="26" t="s">
        <v>7091</v>
      </c>
      <c r="E847" s="96">
        <v>5002808.72</v>
      </c>
      <c r="F847" s="62">
        <v>27</v>
      </c>
      <c r="G847" s="28" t="s">
        <v>1975</v>
      </c>
      <c r="H847" s="29">
        <v>38775</v>
      </c>
      <c r="I847" s="30">
        <v>472043000268</v>
      </c>
      <c r="J847" s="30">
        <v>2160138949</v>
      </c>
      <c r="K847" s="39">
        <v>43535</v>
      </c>
      <c r="L847" s="40">
        <v>4</v>
      </c>
      <c r="M847" s="95" t="s">
        <v>1976</v>
      </c>
      <c r="N847" s="509">
        <v>20532.400000000001</v>
      </c>
      <c r="O847" s="62">
        <v>4</v>
      </c>
      <c r="P847" s="40"/>
      <c r="Q847" s="15"/>
      <c r="R847" s="95"/>
      <c r="S847" s="96"/>
      <c r="T847" s="29" t="s">
        <v>2419</v>
      </c>
      <c r="U847" s="402"/>
      <c r="V847" s="402"/>
      <c r="W847" s="34">
        <v>2220</v>
      </c>
      <c r="X847" s="34">
        <v>22</v>
      </c>
      <c r="Y847" s="208"/>
      <c r="Z847" s="208"/>
      <c r="AA847" s="96" t="s">
        <v>1047</v>
      </c>
      <c r="AB847" s="236">
        <v>2</v>
      </c>
      <c r="AC847" s="731">
        <v>6000000</v>
      </c>
      <c r="AD847" s="731">
        <v>6000000</v>
      </c>
      <c r="AE847" s="96">
        <v>1</v>
      </c>
      <c r="AF847" s="96">
        <v>1</v>
      </c>
      <c r="AG847" s="63"/>
      <c r="AH847" s="97" t="s">
        <v>2747</v>
      </c>
      <c r="AI847" s="97" t="s">
        <v>376</v>
      </c>
      <c r="AJ847" s="438" t="s">
        <v>5982</v>
      </c>
      <c r="AK847" s="16"/>
      <c r="AL847" s="407"/>
    </row>
    <row r="848" spans="1:38" s="404" customFormat="1" ht="25.5" customHeight="1">
      <c r="A848" s="399" t="s">
        <v>38</v>
      </c>
      <c r="B848" s="37" t="s">
        <v>3407</v>
      </c>
      <c r="C848" s="462" t="s">
        <v>3911</v>
      </c>
      <c r="D848" s="26" t="s">
        <v>1977</v>
      </c>
      <c r="E848" s="96">
        <v>450000</v>
      </c>
      <c r="F848" s="62">
        <v>28</v>
      </c>
      <c r="G848" s="28">
        <v>473042000002</v>
      </c>
      <c r="H848" s="29">
        <v>38939</v>
      </c>
      <c r="I848" s="29"/>
      <c r="J848" s="30">
        <v>9898359675</v>
      </c>
      <c r="K848" s="39">
        <v>43397</v>
      </c>
      <c r="L848" s="40">
        <v>2</v>
      </c>
      <c r="M848" s="95" t="s">
        <v>2522</v>
      </c>
      <c r="N848" s="503">
        <v>20200</v>
      </c>
      <c r="O848" s="62">
        <v>1</v>
      </c>
      <c r="P848" s="40">
        <v>2</v>
      </c>
      <c r="Q848" s="15"/>
      <c r="R848" s="95"/>
      <c r="S848" s="96"/>
      <c r="T848" s="29" t="s">
        <v>2420</v>
      </c>
      <c r="U848" s="402"/>
      <c r="V848" s="402"/>
      <c r="W848" s="34">
        <v>2930</v>
      </c>
      <c r="X848" s="34">
        <v>29</v>
      </c>
      <c r="Y848" s="208"/>
      <c r="Z848" s="208"/>
      <c r="AA848" s="96" t="s">
        <v>1024</v>
      </c>
      <c r="AB848" s="236">
        <v>5</v>
      </c>
      <c r="AC848" s="731">
        <v>5500000</v>
      </c>
      <c r="AD848" s="731">
        <v>5500000</v>
      </c>
      <c r="AE848" s="96">
        <v>120</v>
      </c>
      <c r="AF848" s="96">
        <v>115</v>
      </c>
      <c r="AG848" s="63">
        <v>1</v>
      </c>
      <c r="AH848" s="97" t="s">
        <v>355</v>
      </c>
      <c r="AI848" s="97" t="s">
        <v>407</v>
      </c>
      <c r="AJ848" s="97"/>
      <c r="AK848" s="16" t="s">
        <v>6708</v>
      </c>
      <c r="AL848" s="407"/>
    </row>
    <row r="849" spans="1:38" s="404" customFormat="1" ht="25.5" customHeight="1">
      <c r="A849" s="399" t="s">
        <v>38</v>
      </c>
      <c r="B849" s="37" t="s">
        <v>3408</v>
      </c>
      <c r="C849" s="462" t="s">
        <v>3911</v>
      </c>
      <c r="D849" s="26" t="s">
        <v>4837</v>
      </c>
      <c r="E849" s="96">
        <v>23000000</v>
      </c>
      <c r="F849" s="62">
        <v>29</v>
      </c>
      <c r="G849" s="28">
        <v>473042000006</v>
      </c>
      <c r="H849" s="29">
        <v>38960</v>
      </c>
      <c r="I849" s="29"/>
      <c r="J849" s="30"/>
      <c r="K849" s="39">
        <v>42185</v>
      </c>
      <c r="L849" s="40"/>
      <c r="M849" s="95" t="s">
        <v>1978</v>
      </c>
      <c r="N849" s="503">
        <v>108912.7</v>
      </c>
      <c r="O849" s="62">
        <v>1</v>
      </c>
      <c r="P849" s="40"/>
      <c r="Q849" s="15"/>
      <c r="R849" s="95"/>
      <c r="S849" s="96"/>
      <c r="T849" s="29"/>
      <c r="U849" s="402"/>
      <c r="V849" s="402"/>
      <c r="W849" s="34">
        <v>1410</v>
      </c>
      <c r="X849" s="34">
        <v>14</v>
      </c>
      <c r="Y849" s="208"/>
      <c r="Z849" s="208"/>
      <c r="AA849" s="96" t="s">
        <v>1063</v>
      </c>
      <c r="AB849" s="236">
        <v>6</v>
      </c>
      <c r="AC849" s="731">
        <v>23000000</v>
      </c>
      <c r="AD849" s="731">
        <v>13000000</v>
      </c>
      <c r="AE849" s="96">
        <v>3818</v>
      </c>
      <c r="AF849" s="96">
        <v>3810</v>
      </c>
      <c r="AG849" s="63">
        <v>1</v>
      </c>
      <c r="AH849" s="97" t="s">
        <v>2739</v>
      </c>
      <c r="AI849" s="97" t="s">
        <v>2582</v>
      </c>
      <c r="AJ849" s="97"/>
      <c r="AK849" s="16"/>
      <c r="AL849" s="407"/>
    </row>
    <row r="850" spans="1:38" s="404" customFormat="1" ht="25.5" customHeight="1">
      <c r="A850" s="399" t="s">
        <v>38</v>
      </c>
      <c r="B850" s="37" t="s">
        <v>3409</v>
      </c>
      <c r="C850" s="462" t="s">
        <v>3911</v>
      </c>
      <c r="D850" s="26" t="s">
        <v>4717</v>
      </c>
      <c r="E850" s="96">
        <v>2000000</v>
      </c>
      <c r="F850" s="62">
        <v>30</v>
      </c>
      <c r="G850" s="28">
        <v>473024000009</v>
      </c>
      <c r="H850" s="29">
        <v>38980</v>
      </c>
      <c r="I850" s="29"/>
      <c r="J850" s="30">
        <v>2141290629</v>
      </c>
      <c r="K850" s="39">
        <v>43444</v>
      </c>
      <c r="L850" s="40">
        <v>5</v>
      </c>
      <c r="M850" s="95" t="s">
        <v>1979</v>
      </c>
      <c r="N850" s="550">
        <v>21995.5</v>
      </c>
      <c r="O850" s="62">
        <v>1</v>
      </c>
      <c r="P850" s="40"/>
      <c r="Q850" s="15"/>
      <c r="R850" s="95"/>
      <c r="S850" s="96"/>
      <c r="T850" s="29"/>
      <c r="U850" s="402">
        <v>1</v>
      </c>
      <c r="V850" s="402">
        <v>3</v>
      </c>
      <c r="W850" s="34">
        <v>2029</v>
      </c>
      <c r="X850" s="34">
        <v>20</v>
      </c>
      <c r="Y850" s="208"/>
      <c r="Z850" s="208"/>
      <c r="AA850" s="96" t="s">
        <v>1024</v>
      </c>
      <c r="AB850" s="236">
        <v>5</v>
      </c>
      <c r="AC850" s="731">
        <v>2000000</v>
      </c>
      <c r="AD850" s="731">
        <v>2000000</v>
      </c>
      <c r="AE850" s="96">
        <v>153</v>
      </c>
      <c r="AF850" s="96">
        <v>149</v>
      </c>
      <c r="AG850" s="63">
        <v>1</v>
      </c>
      <c r="AH850" s="97" t="s">
        <v>640</v>
      </c>
      <c r="AI850" s="97" t="s">
        <v>641</v>
      </c>
      <c r="AJ850" s="438" t="s">
        <v>5730</v>
      </c>
      <c r="AK850" s="16"/>
      <c r="AL850" s="407"/>
    </row>
    <row r="851" spans="1:38" s="404" customFormat="1" ht="25.5" customHeight="1">
      <c r="A851" s="399" t="s">
        <v>38</v>
      </c>
      <c r="B851" s="37" t="s">
        <v>3411</v>
      </c>
      <c r="C851" s="462" t="s">
        <v>3911</v>
      </c>
      <c r="D851" s="26" t="s">
        <v>1981</v>
      </c>
      <c r="E851" s="96">
        <v>2200000</v>
      </c>
      <c r="F851" s="62">
        <v>31</v>
      </c>
      <c r="G851" s="28">
        <v>472023000092</v>
      </c>
      <c r="H851" s="29">
        <v>39149</v>
      </c>
      <c r="I851" s="29"/>
      <c r="J851" s="30"/>
      <c r="K851" s="39">
        <v>40911</v>
      </c>
      <c r="L851" s="40"/>
      <c r="M851" s="95" t="s">
        <v>1980</v>
      </c>
      <c r="N851" s="503">
        <v>13044</v>
      </c>
      <c r="O851" s="62">
        <v>1</v>
      </c>
      <c r="P851" s="40"/>
      <c r="Q851" s="15"/>
      <c r="R851" s="95"/>
      <c r="S851" s="96"/>
      <c r="T851" s="29" t="s">
        <v>2422</v>
      </c>
      <c r="U851" s="402"/>
      <c r="V851" s="402"/>
      <c r="W851" s="34">
        <v>2930</v>
      </c>
      <c r="X851" s="34">
        <v>29</v>
      </c>
      <c r="Y851" s="208"/>
      <c r="Z851" s="208"/>
      <c r="AA851" s="96" t="s">
        <v>1024</v>
      </c>
      <c r="AB851" s="236">
        <v>5</v>
      </c>
      <c r="AC851" s="731">
        <v>2200000</v>
      </c>
      <c r="AD851" s="731">
        <v>2200000</v>
      </c>
      <c r="AE851" s="96">
        <v>125</v>
      </c>
      <c r="AF851" s="96">
        <v>121</v>
      </c>
      <c r="AG851" s="63">
        <v>1</v>
      </c>
      <c r="AH851" s="97" t="s">
        <v>4514</v>
      </c>
      <c r="AI851" s="97" t="s">
        <v>4515</v>
      </c>
      <c r="AJ851" s="97"/>
      <c r="AK851" s="16"/>
      <c r="AL851" s="407"/>
    </row>
    <row r="852" spans="1:38" s="404" customFormat="1" ht="25.5" customHeight="1">
      <c r="A852" s="399" t="s">
        <v>38</v>
      </c>
      <c r="B852" s="37" t="s">
        <v>3531</v>
      </c>
      <c r="C852" s="462" t="s">
        <v>3911</v>
      </c>
      <c r="D852" s="26" t="s">
        <v>4176</v>
      </c>
      <c r="E852" s="96">
        <v>7000000</v>
      </c>
      <c r="F852" s="62">
        <v>32</v>
      </c>
      <c r="G852" s="28">
        <v>472043000119</v>
      </c>
      <c r="H852" s="29">
        <v>39195</v>
      </c>
      <c r="I852" s="29"/>
      <c r="J852" s="30">
        <v>6548153134</v>
      </c>
      <c r="K852" s="39">
        <v>43530</v>
      </c>
      <c r="L852" s="40">
        <v>9</v>
      </c>
      <c r="M852" s="95" t="s">
        <v>1982</v>
      </c>
      <c r="N852" s="503">
        <v>26536</v>
      </c>
      <c r="O852" s="62">
        <v>1</v>
      </c>
      <c r="P852" s="40"/>
      <c r="Q852" s="15"/>
      <c r="R852" s="95"/>
      <c r="S852" s="96"/>
      <c r="T852" s="29" t="s">
        <v>2403</v>
      </c>
      <c r="U852" s="402"/>
      <c r="V852" s="402"/>
      <c r="W852" s="34">
        <v>2212</v>
      </c>
      <c r="X852" s="34">
        <v>22</v>
      </c>
      <c r="Y852" s="208"/>
      <c r="Z852" s="208"/>
      <c r="AA852" s="96" t="s">
        <v>1024</v>
      </c>
      <c r="AB852" s="236">
        <v>5</v>
      </c>
      <c r="AC852" s="731">
        <v>11500000</v>
      </c>
      <c r="AD852" s="731">
        <v>7000000</v>
      </c>
      <c r="AE852" s="96">
        <v>137</v>
      </c>
      <c r="AF852" s="96">
        <v>133</v>
      </c>
      <c r="AG852" s="63">
        <v>1</v>
      </c>
      <c r="AH852" s="665" t="s">
        <v>871</v>
      </c>
      <c r="AI852" s="665" t="s">
        <v>872</v>
      </c>
      <c r="AJ852" s="698" t="s">
        <v>5992</v>
      </c>
      <c r="AK852" s="16"/>
      <c r="AL852" s="407"/>
    </row>
    <row r="853" spans="1:38" s="404" customFormat="1" ht="25.5" customHeight="1">
      <c r="A853" s="399" t="s">
        <v>38</v>
      </c>
      <c r="B853" s="37" t="s">
        <v>3530</v>
      </c>
      <c r="C853" s="462" t="s">
        <v>3911</v>
      </c>
      <c r="D853" s="26" t="s">
        <v>5128</v>
      </c>
      <c r="E853" s="96">
        <v>1400000</v>
      </c>
      <c r="F853" s="62">
        <v>33</v>
      </c>
      <c r="G853" s="28">
        <v>472043000157</v>
      </c>
      <c r="H853" s="29">
        <v>39241</v>
      </c>
      <c r="I853" s="30">
        <v>472023000157</v>
      </c>
      <c r="J853" s="30">
        <v>8746002616</v>
      </c>
      <c r="K853" s="39">
        <v>42375</v>
      </c>
      <c r="L853" s="40">
        <v>4</v>
      </c>
      <c r="M853" s="95" t="s">
        <v>1983</v>
      </c>
      <c r="N853" s="503">
        <v>5400</v>
      </c>
      <c r="O853" s="62">
        <v>1</v>
      </c>
      <c r="P853" s="40"/>
      <c r="Q853" s="15"/>
      <c r="R853" s="95"/>
      <c r="S853" s="96"/>
      <c r="T853" s="29" t="s">
        <v>2261</v>
      </c>
      <c r="U853" s="402">
        <v>1</v>
      </c>
      <c r="V853" s="402">
        <v>3</v>
      </c>
      <c r="W853" s="34">
        <v>2212</v>
      </c>
      <c r="X853" s="34">
        <v>22</v>
      </c>
      <c r="Y853" s="208"/>
      <c r="Z853" s="208"/>
      <c r="AA853" s="96" t="s">
        <v>1024</v>
      </c>
      <c r="AB853" s="236">
        <v>5</v>
      </c>
      <c r="AC853" s="731">
        <v>1400000</v>
      </c>
      <c r="AD853" s="731">
        <v>1400000</v>
      </c>
      <c r="AE853" s="96">
        <v>35</v>
      </c>
      <c r="AF853" s="96">
        <v>33</v>
      </c>
      <c r="AG853" s="63">
        <v>1</v>
      </c>
      <c r="AH853" s="704" t="s">
        <v>866</v>
      </c>
      <c r="AI853" s="714" t="s">
        <v>867</v>
      </c>
      <c r="AJ853" s="714"/>
      <c r="AK853" s="16"/>
      <c r="AL853" s="407"/>
    </row>
    <row r="854" spans="1:38" s="404" customFormat="1" ht="25.5" customHeight="1">
      <c r="A854" s="399" t="s">
        <v>38</v>
      </c>
      <c r="B854" s="37" t="s">
        <v>3412</v>
      </c>
      <c r="C854" s="462" t="s">
        <v>3911</v>
      </c>
      <c r="D854" s="26" t="s">
        <v>8723</v>
      </c>
      <c r="E854" s="96">
        <v>1110000</v>
      </c>
      <c r="F854" s="62">
        <v>34</v>
      </c>
      <c r="G854" s="28">
        <v>472043000211</v>
      </c>
      <c r="H854" s="29">
        <v>39304</v>
      </c>
      <c r="I854" s="29"/>
      <c r="J854" s="30">
        <v>9837570610</v>
      </c>
      <c r="K854" s="39">
        <v>43643</v>
      </c>
      <c r="L854" s="40">
        <v>6</v>
      </c>
      <c r="M854" s="95" t="s">
        <v>2660</v>
      </c>
      <c r="N854" s="503">
        <v>10023</v>
      </c>
      <c r="O854" s="62">
        <v>1</v>
      </c>
      <c r="P854" s="40"/>
      <c r="Q854" s="15"/>
      <c r="R854" s="95"/>
      <c r="S854" s="96"/>
      <c r="T854" s="29"/>
      <c r="U854" s="402"/>
      <c r="V854" s="402"/>
      <c r="W854" s="34">
        <v>2599</v>
      </c>
      <c r="X854" s="34">
        <v>25</v>
      </c>
      <c r="Y854" s="208"/>
      <c r="Z854" s="208"/>
      <c r="AA854" s="96" t="s">
        <v>1024</v>
      </c>
      <c r="AB854" s="236">
        <v>5</v>
      </c>
      <c r="AC854" s="731">
        <v>3000000</v>
      </c>
      <c r="AD854" s="731">
        <v>3000000</v>
      </c>
      <c r="AE854" s="96">
        <v>2</v>
      </c>
      <c r="AF854" s="96">
        <v>1</v>
      </c>
      <c r="AG854" s="63"/>
      <c r="AH854" s="704" t="s">
        <v>2886</v>
      </c>
      <c r="AI854" s="714" t="s">
        <v>2887</v>
      </c>
      <c r="AJ854" s="715" t="s">
        <v>5991</v>
      </c>
      <c r="AK854" s="16"/>
      <c r="AL854" s="407"/>
    </row>
    <row r="855" spans="1:38" s="404" customFormat="1" ht="25.5" customHeight="1">
      <c r="A855" s="399" t="s">
        <v>38</v>
      </c>
      <c r="B855" s="37" t="s">
        <v>3413</v>
      </c>
      <c r="C855" s="462" t="s">
        <v>3911</v>
      </c>
      <c r="D855" s="26" t="s">
        <v>7562</v>
      </c>
      <c r="E855" s="96">
        <v>1500000</v>
      </c>
      <c r="F855" s="62">
        <v>35</v>
      </c>
      <c r="G855" s="28">
        <v>472023000242</v>
      </c>
      <c r="H855" s="29">
        <v>39339</v>
      </c>
      <c r="I855" s="29"/>
      <c r="J855" s="30">
        <v>1067749136</v>
      </c>
      <c r="K855" s="39">
        <v>43263</v>
      </c>
      <c r="L855" s="40">
        <v>6</v>
      </c>
      <c r="M855" s="95" t="s">
        <v>1984</v>
      </c>
      <c r="N855" s="503">
        <v>7974</v>
      </c>
      <c r="O855" s="62">
        <v>1</v>
      </c>
      <c r="P855" s="40"/>
      <c r="Q855" s="15"/>
      <c r="R855" s="95"/>
      <c r="S855" s="96"/>
      <c r="T855" s="29" t="s">
        <v>2423</v>
      </c>
      <c r="U855" s="402">
        <v>1</v>
      </c>
      <c r="V855" s="402">
        <v>3</v>
      </c>
      <c r="W855" s="34">
        <v>2790</v>
      </c>
      <c r="X855" s="34">
        <v>27</v>
      </c>
      <c r="Y855" s="208"/>
      <c r="Z855" s="208"/>
      <c r="AA855" s="96" t="s">
        <v>435</v>
      </c>
      <c r="AB855" s="236">
        <v>26</v>
      </c>
      <c r="AC855" s="731">
        <v>1500000</v>
      </c>
      <c r="AD855" s="731">
        <v>1563300</v>
      </c>
      <c r="AE855" s="96">
        <v>57</v>
      </c>
      <c r="AF855" s="96">
        <v>55</v>
      </c>
      <c r="AG855" s="63">
        <v>1</v>
      </c>
      <c r="AH855" s="704" t="s">
        <v>916</v>
      </c>
      <c r="AI855" s="714" t="s">
        <v>917</v>
      </c>
      <c r="AJ855" s="714"/>
      <c r="AK855" s="16"/>
      <c r="AL855" s="407"/>
    </row>
    <row r="856" spans="1:38" s="404" customFormat="1" ht="25.5" customHeight="1">
      <c r="A856" s="399" t="s">
        <v>38</v>
      </c>
      <c r="B856" s="37" t="s">
        <v>3414</v>
      </c>
      <c r="C856" s="462" t="s">
        <v>3911</v>
      </c>
      <c r="D856" s="26" t="s">
        <v>3849</v>
      </c>
      <c r="E856" s="96">
        <v>27300000</v>
      </c>
      <c r="F856" s="62">
        <v>36</v>
      </c>
      <c r="G856" s="28">
        <v>472043000296</v>
      </c>
      <c r="H856" s="29">
        <v>39392</v>
      </c>
      <c r="I856" s="29"/>
      <c r="J856" s="30">
        <v>6584656515</v>
      </c>
      <c r="K856" s="39">
        <v>43497</v>
      </c>
      <c r="L856" s="40">
        <v>13</v>
      </c>
      <c r="M856" s="95" t="s">
        <v>1985</v>
      </c>
      <c r="N856" s="503">
        <v>5220</v>
      </c>
      <c r="O856" s="62">
        <v>1</v>
      </c>
      <c r="P856" s="40">
        <v>2</v>
      </c>
      <c r="Q856" s="15" t="s">
        <v>8316</v>
      </c>
      <c r="R856" s="95"/>
      <c r="S856" s="96"/>
      <c r="T856" s="29" t="s">
        <v>2424</v>
      </c>
      <c r="U856" s="402"/>
      <c r="V856" s="402"/>
      <c r="W856" s="34">
        <v>1410</v>
      </c>
      <c r="X856" s="34">
        <v>14</v>
      </c>
      <c r="Y856" s="208"/>
      <c r="Z856" s="208"/>
      <c r="AA856" s="96" t="s">
        <v>1063</v>
      </c>
      <c r="AB856" s="236">
        <v>6</v>
      </c>
      <c r="AC856" s="731">
        <v>30000000</v>
      </c>
      <c r="AD856" s="731">
        <v>24365000</v>
      </c>
      <c r="AE856" s="96">
        <v>199</v>
      </c>
      <c r="AF856" s="96">
        <v>196</v>
      </c>
      <c r="AG856" s="63">
        <v>1</v>
      </c>
      <c r="AH856" s="704" t="s">
        <v>7739</v>
      </c>
      <c r="AI856" s="714"/>
      <c r="AJ856" s="715" t="s">
        <v>5774</v>
      </c>
      <c r="AK856" s="16"/>
      <c r="AL856" s="407"/>
    </row>
    <row r="857" spans="1:38" s="404" customFormat="1" ht="25.5" customHeight="1">
      <c r="A857" s="399" t="s">
        <v>38</v>
      </c>
      <c r="B857" s="37" t="s">
        <v>3415</v>
      </c>
      <c r="C857" s="462" t="s">
        <v>3911</v>
      </c>
      <c r="D857" s="26" t="s">
        <v>4203</v>
      </c>
      <c r="E857" s="96">
        <v>1600000</v>
      </c>
      <c r="F857" s="62">
        <v>37</v>
      </c>
      <c r="G857" s="28">
        <v>472043000342</v>
      </c>
      <c r="H857" s="29">
        <v>39435</v>
      </c>
      <c r="I857" s="29"/>
      <c r="J857" s="30"/>
      <c r="K857" s="39">
        <v>41744</v>
      </c>
      <c r="L857" s="40"/>
      <c r="M857" s="95" t="s">
        <v>1986</v>
      </c>
      <c r="N857" s="503">
        <v>7900</v>
      </c>
      <c r="O857" s="62">
        <v>1</v>
      </c>
      <c r="P857" s="40"/>
      <c r="Q857" s="15"/>
      <c r="R857" s="95"/>
      <c r="S857" s="96"/>
      <c r="T857" s="29" t="s">
        <v>2372</v>
      </c>
      <c r="U857" s="402"/>
      <c r="V857" s="402"/>
      <c r="W857" s="34">
        <v>2930</v>
      </c>
      <c r="X857" s="34">
        <v>29</v>
      </c>
      <c r="Y857" s="208"/>
      <c r="Z857" s="208"/>
      <c r="AA857" s="96" t="s">
        <v>1024</v>
      </c>
      <c r="AB857" s="236">
        <v>5</v>
      </c>
      <c r="AC857" s="731">
        <v>1600000</v>
      </c>
      <c r="AD857" s="731">
        <v>1600000</v>
      </c>
      <c r="AE857" s="96">
        <v>81</v>
      </c>
      <c r="AF857" s="96">
        <v>78</v>
      </c>
      <c r="AG857" s="753">
        <v>1</v>
      </c>
      <c r="AH857" s="704" t="s">
        <v>769</v>
      </c>
      <c r="AI857" s="714" t="s">
        <v>770</v>
      </c>
      <c r="AJ857" s="714"/>
      <c r="AK857" s="16"/>
      <c r="AL857" s="407"/>
    </row>
    <row r="858" spans="1:38" s="404" customFormat="1" ht="25.5" customHeight="1">
      <c r="A858" s="399" t="s">
        <v>38</v>
      </c>
      <c r="B858" s="37">
        <v>3600993186</v>
      </c>
      <c r="C858" s="462" t="s">
        <v>3911</v>
      </c>
      <c r="D858" s="26" t="s">
        <v>1988</v>
      </c>
      <c r="E858" s="96">
        <v>800000</v>
      </c>
      <c r="F858" s="62">
        <v>38</v>
      </c>
      <c r="G858" s="28">
        <v>472043000432</v>
      </c>
      <c r="H858" s="29">
        <v>39549</v>
      </c>
      <c r="I858" s="29"/>
      <c r="J858" s="30"/>
      <c r="K858" s="39" t="s">
        <v>879</v>
      </c>
      <c r="L858" s="40"/>
      <c r="M858" s="95" t="s">
        <v>1987</v>
      </c>
      <c r="N858" s="503">
        <v>6848</v>
      </c>
      <c r="O858" s="62">
        <v>1</v>
      </c>
      <c r="P858" s="40"/>
      <c r="Q858" s="15"/>
      <c r="R858" s="95"/>
      <c r="S858" s="96"/>
      <c r="T858" s="29" t="s">
        <v>887</v>
      </c>
      <c r="U858" s="402"/>
      <c r="V858" s="402"/>
      <c r="W858" s="34">
        <v>2930</v>
      </c>
      <c r="X858" s="34">
        <v>29</v>
      </c>
      <c r="Y858" s="208"/>
      <c r="Z858" s="208"/>
      <c r="AA858" s="96" t="s">
        <v>1503</v>
      </c>
      <c r="AB858" s="239">
        <v>28</v>
      </c>
      <c r="AC858" s="731">
        <v>2400000</v>
      </c>
      <c r="AD858" s="731">
        <v>2400000</v>
      </c>
      <c r="AE858" s="96">
        <v>24</v>
      </c>
      <c r="AF858" s="96">
        <v>23</v>
      </c>
      <c r="AG858" s="63">
        <v>1</v>
      </c>
      <c r="AH858" s="704" t="s">
        <v>2723</v>
      </c>
      <c r="AI858" s="714" t="s">
        <v>2724</v>
      </c>
      <c r="AJ858" s="714"/>
      <c r="AK858" s="16"/>
      <c r="AL858" s="407"/>
    </row>
    <row r="859" spans="1:38" s="404" customFormat="1" ht="25.5" customHeight="1">
      <c r="A859" s="399" t="s">
        <v>38</v>
      </c>
      <c r="B859" s="37" t="s">
        <v>3575</v>
      </c>
      <c r="C859" s="462" t="s">
        <v>3911</v>
      </c>
      <c r="D859" s="451" t="s">
        <v>1990</v>
      </c>
      <c r="E859" s="96">
        <v>400000</v>
      </c>
      <c r="F859" s="62">
        <v>39</v>
      </c>
      <c r="G859" s="452" t="s">
        <v>1989</v>
      </c>
      <c r="H859" s="453">
        <v>37425</v>
      </c>
      <c r="I859" s="30">
        <v>472023000634</v>
      </c>
      <c r="J859" s="30">
        <v>3285664384</v>
      </c>
      <c r="K859" s="463">
        <v>43054</v>
      </c>
      <c r="L859" s="454">
        <v>4</v>
      </c>
      <c r="M859" s="450" t="s">
        <v>4012</v>
      </c>
      <c r="N859" s="503">
        <v>3192</v>
      </c>
      <c r="O859" s="62">
        <v>1</v>
      </c>
      <c r="P859" s="454"/>
      <c r="Q859" s="43"/>
      <c r="R859" s="95"/>
      <c r="S859" s="96"/>
      <c r="T859" s="453" t="s">
        <v>2391</v>
      </c>
      <c r="U859" s="473"/>
      <c r="V859" s="473">
        <v>3</v>
      </c>
      <c r="W859" s="34">
        <v>2829</v>
      </c>
      <c r="X859" s="34">
        <v>28</v>
      </c>
      <c r="Y859" s="208"/>
      <c r="Z859" s="208"/>
      <c r="AA859" s="96" t="s">
        <v>1024</v>
      </c>
      <c r="AB859" s="38">
        <v>5</v>
      </c>
      <c r="AC859" s="731">
        <v>1500000</v>
      </c>
      <c r="AD859" s="731">
        <v>888860</v>
      </c>
      <c r="AE859" s="96">
        <v>30</v>
      </c>
      <c r="AF859" s="96">
        <v>27</v>
      </c>
      <c r="AG859" s="63"/>
      <c r="AH859" s="97" t="s">
        <v>469</v>
      </c>
      <c r="AI859" s="97" t="s">
        <v>71</v>
      </c>
      <c r="AJ859" s="97"/>
      <c r="AK859" s="201" t="s">
        <v>4013</v>
      </c>
      <c r="AL859" s="554"/>
    </row>
    <row r="860" spans="1:38" s="404" customFormat="1" ht="25.5" customHeight="1">
      <c r="A860" s="399" t="s">
        <v>38</v>
      </c>
      <c r="B860" s="37" t="s">
        <v>3416</v>
      </c>
      <c r="C860" s="92"/>
      <c r="D860" s="451" t="s">
        <v>2969</v>
      </c>
      <c r="E860" s="96">
        <v>3000000</v>
      </c>
      <c r="F860" s="62">
        <v>40</v>
      </c>
      <c r="G860" s="28">
        <v>47212000774</v>
      </c>
      <c r="H860" s="29" t="s">
        <v>919</v>
      </c>
      <c r="I860" s="29"/>
      <c r="J860" s="30"/>
      <c r="K860" s="39">
        <v>41240</v>
      </c>
      <c r="L860" s="40"/>
      <c r="M860" s="95" t="s">
        <v>1991</v>
      </c>
      <c r="N860" s="503">
        <v>30000</v>
      </c>
      <c r="O860" s="62">
        <v>1</v>
      </c>
      <c r="P860" s="40"/>
      <c r="Q860" s="15"/>
      <c r="R860" s="95"/>
      <c r="S860" s="96"/>
      <c r="T860" s="29"/>
      <c r="U860" s="473"/>
      <c r="V860" s="473">
        <v>3</v>
      </c>
      <c r="W860" s="34">
        <v>1080</v>
      </c>
      <c r="X860" s="34">
        <v>10</v>
      </c>
      <c r="Y860" s="208"/>
      <c r="Z860" s="208"/>
      <c r="AA860" s="96" t="s">
        <v>1992</v>
      </c>
      <c r="AB860" s="236">
        <v>8</v>
      </c>
      <c r="AC860" s="731">
        <v>10000000</v>
      </c>
      <c r="AD860" s="731">
        <v>10000000</v>
      </c>
      <c r="AE860" s="96">
        <v>240</v>
      </c>
      <c r="AF860" s="96">
        <v>240</v>
      </c>
      <c r="AG860" s="63"/>
      <c r="AH860" s="704" t="s">
        <v>2702</v>
      </c>
      <c r="AI860" s="714" t="s">
        <v>2835</v>
      </c>
      <c r="AJ860" s="714"/>
      <c r="AK860" s="16"/>
      <c r="AL860" s="407"/>
    </row>
    <row r="861" spans="1:38" s="404" customFormat="1" ht="25.5" customHeight="1">
      <c r="A861" s="399" t="s">
        <v>38</v>
      </c>
      <c r="B861" s="37" t="s">
        <v>3606</v>
      </c>
      <c r="C861" s="462" t="s">
        <v>3911</v>
      </c>
      <c r="D861" s="451" t="s">
        <v>6562</v>
      </c>
      <c r="E861" s="96">
        <v>300000</v>
      </c>
      <c r="F861" s="62">
        <v>41</v>
      </c>
      <c r="G861" s="28">
        <v>472043000897</v>
      </c>
      <c r="H861" s="29">
        <v>40820</v>
      </c>
      <c r="I861" s="29"/>
      <c r="J861" s="30">
        <v>8708308408</v>
      </c>
      <c r="K861" s="39">
        <v>42419</v>
      </c>
      <c r="L861" s="40">
        <v>2</v>
      </c>
      <c r="M861" s="95" t="s">
        <v>2676</v>
      </c>
      <c r="N861" s="503">
        <v>5300</v>
      </c>
      <c r="O861" s="62">
        <v>1</v>
      </c>
      <c r="P861" s="40"/>
      <c r="Q861" s="15"/>
      <c r="R861" s="95"/>
      <c r="S861" s="96"/>
      <c r="T861" s="29"/>
      <c r="U861" s="473"/>
      <c r="V861" s="473"/>
      <c r="W861" s="34">
        <v>1629</v>
      </c>
      <c r="X861" s="34">
        <v>16</v>
      </c>
      <c r="Y861" s="208"/>
      <c r="Z861" s="208"/>
      <c r="AA861" s="96" t="s">
        <v>2461</v>
      </c>
      <c r="AB861" s="236">
        <v>6</v>
      </c>
      <c r="AC861" s="731">
        <v>1100000</v>
      </c>
      <c r="AD861" s="731">
        <v>600000</v>
      </c>
      <c r="AE861" s="96">
        <v>5</v>
      </c>
      <c r="AF861" s="96">
        <v>4</v>
      </c>
      <c r="AG861" s="63">
        <v>1</v>
      </c>
      <c r="AH861" s="716" t="s">
        <v>2951</v>
      </c>
      <c r="AI861" s="714"/>
      <c r="AJ861" s="714"/>
      <c r="AK861" s="16"/>
      <c r="AL861" s="407"/>
    </row>
    <row r="862" spans="1:38" s="404" customFormat="1" ht="25.5" customHeight="1">
      <c r="A862" s="717" t="s">
        <v>38</v>
      </c>
      <c r="B862" s="37" t="s">
        <v>3555</v>
      </c>
      <c r="C862" s="462" t="s">
        <v>3911</v>
      </c>
      <c r="D862" s="451" t="s">
        <v>2911</v>
      </c>
      <c r="E862" s="96">
        <v>2000000</v>
      </c>
      <c r="F862" s="62">
        <v>42</v>
      </c>
      <c r="G862" s="28">
        <v>472043000950</v>
      </c>
      <c r="H862" s="29" t="s">
        <v>2910</v>
      </c>
      <c r="I862" s="29"/>
      <c r="J862" s="28">
        <v>8746524761</v>
      </c>
      <c r="K862" s="551">
        <v>43607</v>
      </c>
      <c r="L862" s="537">
        <v>2</v>
      </c>
      <c r="M862" s="95" t="s">
        <v>4014</v>
      </c>
      <c r="N862" s="503">
        <v>4476</v>
      </c>
      <c r="O862" s="62">
        <v>1</v>
      </c>
      <c r="P862" s="40"/>
      <c r="Q862" s="755" t="s">
        <v>7918</v>
      </c>
      <c r="R862" s="95"/>
      <c r="S862" s="96"/>
      <c r="T862" s="28"/>
      <c r="U862" s="473"/>
      <c r="V862" s="473"/>
      <c r="W862" s="34">
        <v>3250</v>
      </c>
      <c r="X862" s="34">
        <v>32</v>
      </c>
      <c r="Y862" s="208"/>
      <c r="Z862" s="208"/>
      <c r="AA862" s="96" t="s">
        <v>6760</v>
      </c>
      <c r="AB862" s="236">
        <v>3</v>
      </c>
      <c r="AC862" s="731">
        <v>8000000</v>
      </c>
      <c r="AD862" s="731">
        <v>4000000</v>
      </c>
      <c r="AE862" s="96">
        <v>147</v>
      </c>
      <c r="AF862" s="96">
        <v>145</v>
      </c>
      <c r="AG862" s="63">
        <v>1</v>
      </c>
      <c r="AH862" s="417" t="s">
        <v>3639</v>
      </c>
      <c r="AI862" s="510"/>
      <c r="AJ862" s="718"/>
      <c r="AK862" s="16" t="s">
        <v>4015</v>
      </c>
      <c r="AL862" s="407"/>
    </row>
    <row r="863" spans="1:38" s="404" customFormat="1" ht="25.5" customHeight="1">
      <c r="A863" s="717" t="s">
        <v>38</v>
      </c>
      <c r="B863" s="37">
        <v>3602958772</v>
      </c>
      <c r="C863" s="462" t="s">
        <v>3911</v>
      </c>
      <c r="D863" s="451" t="s">
        <v>2953</v>
      </c>
      <c r="E863" s="96">
        <v>3171720</v>
      </c>
      <c r="F863" s="62">
        <v>43</v>
      </c>
      <c r="G863" s="28">
        <v>472033000971</v>
      </c>
      <c r="H863" s="29">
        <v>41201</v>
      </c>
      <c r="I863" s="29"/>
      <c r="J863" s="30">
        <v>8768886153</v>
      </c>
      <c r="K863" s="39">
        <v>42311</v>
      </c>
      <c r="L863" s="40"/>
      <c r="M863" s="95" t="s">
        <v>4634</v>
      </c>
      <c r="N863" s="503"/>
      <c r="O863" s="62">
        <v>1</v>
      </c>
      <c r="P863" s="40"/>
      <c r="Q863" s="15"/>
      <c r="R863" s="95"/>
      <c r="S863" s="96"/>
      <c r="T863" s="29"/>
      <c r="U863" s="473"/>
      <c r="V863" s="473"/>
      <c r="W863" s="34">
        <v>1080</v>
      </c>
      <c r="X863" s="34">
        <v>10</v>
      </c>
      <c r="Y863" s="208"/>
      <c r="Z863" s="208"/>
      <c r="AA863" s="96" t="s">
        <v>2954</v>
      </c>
      <c r="AB863" s="241">
        <v>12</v>
      </c>
      <c r="AC863" s="731">
        <v>3171720</v>
      </c>
      <c r="AD863" s="731">
        <v>3171720</v>
      </c>
      <c r="AE863" s="96">
        <v>30</v>
      </c>
      <c r="AF863" s="96">
        <v>28</v>
      </c>
      <c r="AG863" s="63"/>
      <c r="AH863" s="673" t="s">
        <v>4551</v>
      </c>
      <c r="AI863" s="673"/>
      <c r="AJ863" s="673"/>
      <c r="AK863" s="16"/>
      <c r="AL863" s="407"/>
    </row>
    <row r="864" spans="1:38" s="404" customFormat="1" ht="25.5" customHeight="1">
      <c r="A864" s="717" t="s">
        <v>38</v>
      </c>
      <c r="B864" s="37">
        <v>3603238590</v>
      </c>
      <c r="C864" s="462" t="s">
        <v>3911</v>
      </c>
      <c r="D864" s="451" t="s">
        <v>4400</v>
      </c>
      <c r="E864" s="96">
        <v>1981500</v>
      </c>
      <c r="F864" s="62">
        <v>44</v>
      </c>
      <c r="G864" s="30">
        <v>472043001178</v>
      </c>
      <c r="H864" s="29">
        <v>41984</v>
      </c>
      <c r="I864" s="29"/>
      <c r="J864" s="30">
        <v>4344223538</v>
      </c>
      <c r="K864" s="39">
        <v>43444</v>
      </c>
      <c r="L864" s="40">
        <v>2</v>
      </c>
      <c r="M864" s="95" t="s">
        <v>4399</v>
      </c>
      <c r="N864" s="503">
        <v>16000</v>
      </c>
      <c r="O864" s="62">
        <v>1</v>
      </c>
      <c r="P864" s="40"/>
      <c r="Q864" s="15"/>
      <c r="R864" s="95">
        <v>35</v>
      </c>
      <c r="S864" s="96" t="s">
        <v>4937</v>
      </c>
      <c r="T864" s="29" t="s">
        <v>5054</v>
      </c>
      <c r="U864" s="402"/>
      <c r="V864" s="402"/>
      <c r="W864" s="34">
        <v>1080</v>
      </c>
      <c r="X864" s="34">
        <v>10</v>
      </c>
      <c r="Y864" s="208"/>
      <c r="Z864" s="208"/>
      <c r="AA864" s="96" t="s">
        <v>2463</v>
      </c>
      <c r="AB864" s="241">
        <v>2</v>
      </c>
      <c r="AC864" s="731">
        <v>4673000</v>
      </c>
      <c r="AD864" s="731">
        <v>4673000</v>
      </c>
      <c r="AE864" s="95">
        <v>122</v>
      </c>
      <c r="AF864" s="95">
        <v>122</v>
      </c>
      <c r="AG864" s="63">
        <v>1</v>
      </c>
      <c r="AH864" s="673" t="s">
        <v>5674</v>
      </c>
      <c r="AI864" s="673" t="s">
        <v>5435</v>
      </c>
      <c r="AJ864" s="673"/>
      <c r="AK864" s="16"/>
      <c r="AL864" s="407"/>
    </row>
    <row r="865" spans="1:38" s="35" customFormat="1" ht="25.5" customHeight="1">
      <c r="A865" s="717" t="s">
        <v>38</v>
      </c>
      <c r="B865" s="37" t="s">
        <v>3598</v>
      </c>
      <c r="C865" s="92" t="s">
        <v>3867</v>
      </c>
      <c r="D865" s="451" t="s">
        <v>2848</v>
      </c>
      <c r="E865" s="62">
        <v>4300000</v>
      </c>
      <c r="F865" s="62">
        <v>45</v>
      </c>
      <c r="G865" s="30">
        <v>472043000934</v>
      </c>
      <c r="H865" s="29">
        <v>41033</v>
      </c>
      <c r="I865" s="29"/>
      <c r="J865" s="30">
        <v>7615375863</v>
      </c>
      <c r="K865" s="39">
        <v>43566</v>
      </c>
      <c r="L865" s="40">
        <v>5</v>
      </c>
      <c r="M865" s="450" t="s">
        <v>4049</v>
      </c>
      <c r="N865" s="95">
        <v>5000</v>
      </c>
      <c r="O865" s="62">
        <v>1</v>
      </c>
      <c r="P865" s="454"/>
      <c r="Q865" s="755" t="s">
        <v>7920</v>
      </c>
      <c r="R865" s="95"/>
      <c r="S865" s="96"/>
      <c r="T865" s="29"/>
      <c r="U865" s="467"/>
      <c r="V865" s="467"/>
      <c r="W865" s="34">
        <v>1520</v>
      </c>
      <c r="X865" s="34">
        <v>15</v>
      </c>
      <c r="Y865" s="208"/>
      <c r="Z865" s="208"/>
      <c r="AA865" s="460" t="s">
        <v>435</v>
      </c>
      <c r="AB865" s="476">
        <v>26</v>
      </c>
      <c r="AC865" s="731">
        <v>6000000</v>
      </c>
      <c r="AD865" s="731">
        <v>5206000</v>
      </c>
      <c r="AE865" s="96">
        <v>137</v>
      </c>
      <c r="AF865" s="96">
        <v>127</v>
      </c>
      <c r="AG865" s="62">
        <v>1</v>
      </c>
      <c r="AH865" s="91" t="s">
        <v>4584</v>
      </c>
      <c r="AI865" s="91" t="s">
        <v>5399</v>
      </c>
      <c r="AJ865" s="204" t="s">
        <v>5807</v>
      </c>
      <c r="AK865" s="201" t="s">
        <v>5504</v>
      </c>
      <c r="AL865" s="554"/>
    </row>
    <row r="866" spans="1:38" s="35" customFormat="1" ht="25.5" customHeight="1">
      <c r="A866" s="717" t="s">
        <v>38</v>
      </c>
      <c r="B866" s="37">
        <v>3603289387</v>
      </c>
      <c r="C866" s="92" t="s">
        <v>3911</v>
      </c>
      <c r="D866" s="451" t="s">
        <v>4738</v>
      </c>
      <c r="E866" s="62">
        <v>1000000</v>
      </c>
      <c r="F866" s="62">
        <v>46</v>
      </c>
      <c r="G866" s="30">
        <v>472023001243</v>
      </c>
      <c r="H866" s="29">
        <v>42166</v>
      </c>
      <c r="I866" s="29"/>
      <c r="J866" s="30">
        <v>6575115661</v>
      </c>
      <c r="K866" s="39">
        <v>43462</v>
      </c>
      <c r="L866" s="40">
        <v>1</v>
      </c>
      <c r="M866" s="450" t="s">
        <v>4737</v>
      </c>
      <c r="N866" s="95">
        <v>11500</v>
      </c>
      <c r="O866" s="62">
        <v>1</v>
      </c>
      <c r="P866" s="454"/>
      <c r="Q866" s="43"/>
      <c r="R866" s="95">
        <v>50</v>
      </c>
      <c r="S866" s="96" t="s">
        <v>4654</v>
      </c>
      <c r="T866" s="29">
        <v>42310</v>
      </c>
      <c r="U866" s="467"/>
      <c r="V866" s="467"/>
      <c r="W866" s="34">
        <v>1050</v>
      </c>
      <c r="X866" s="34">
        <v>10</v>
      </c>
      <c r="Y866" s="208" t="s">
        <v>4739</v>
      </c>
      <c r="Z866" s="208" t="s">
        <v>4740</v>
      </c>
      <c r="AA866" s="460" t="s">
        <v>2459</v>
      </c>
      <c r="AB866" s="476">
        <v>5</v>
      </c>
      <c r="AC866" s="731">
        <v>2000000</v>
      </c>
      <c r="AD866" s="731">
        <v>1977430</v>
      </c>
      <c r="AE866" s="96">
        <v>17</v>
      </c>
      <c r="AF866" s="96">
        <v>17</v>
      </c>
      <c r="AG866" s="62">
        <v>1</v>
      </c>
      <c r="AH866" s="91" t="s">
        <v>5049</v>
      </c>
      <c r="AI866" s="91"/>
      <c r="AJ866" s="91"/>
      <c r="AK866" s="201"/>
      <c r="AL866" s="554"/>
    </row>
    <row r="867" spans="1:38" s="35" customFormat="1" ht="25.5" customHeight="1">
      <c r="A867" s="717" t="s">
        <v>38</v>
      </c>
      <c r="B867" s="37">
        <v>3603317193</v>
      </c>
      <c r="C867" s="92" t="s">
        <v>3911</v>
      </c>
      <c r="D867" s="451" t="s">
        <v>5027</v>
      </c>
      <c r="E867" s="62">
        <v>20000000</v>
      </c>
      <c r="F867" s="62">
        <v>47</v>
      </c>
      <c r="G867" s="30">
        <v>7658613815</v>
      </c>
      <c r="H867" s="29" t="s">
        <v>5024</v>
      </c>
      <c r="I867" s="29"/>
      <c r="J867" s="30"/>
      <c r="K867" s="39">
        <v>43665</v>
      </c>
      <c r="L867" s="40">
        <v>4</v>
      </c>
      <c r="M867" s="450" t="s">
        <v>5028</v>
      </c>
      <c r="N867" s="95">
        <v>50000</v>
      </c>
      <c r="O867" s="62">
        <v>1</v>
      </c>
      <c r="P867" s="454"/>
      <c r="Q867" s="43"/>
      <c r="R867" s="95">
        <v>50</v>
      </c>
      <c r="S867" s="96" t="s">
        <v>4754</v>
      </c>
      <c r="T867" s="29" t="s">
        <v>6179</v>
      </c>
      <c r="U867" s="467"/>
      <c r="V867" s="467">
        <v>3</v>
      </c>
      <c r="W867" s="34">
        <v>3230</v>
      </c>
      <c r="X867" s="34">
        <v>32</v>
      </c>
      <c r="Y867" s="208" t="s">
        <v>5735</v>
      </c>
      <c r="Z867" s="208"/>
      <c r="AA867" s="460" t="s">
        <v>435</v>
      </c>
      <c r="AB867" s="476">
        <v>26</v>
      </c>
      <c r="AC867" s="731">
        <v>50000000</v>
      </c>
      <c r="AD867" s="731">
        <v>19500000</v>
      </c>
      <c r="AE867" s="96">
        <v>1024</v>
      </c>
      <c r="AF867" s="96">
        <v>1002</v>
      </c>
      <c r="AG867" s="62"/>
      <c r="AH867" s="91" t="s">
        <v>6175</v>
      </c>
      <c r="AI867" s="91"/>
      <c r="AJ867" s="91"/>
      <c r="AK867" s="201"/>
      <c r="AL867" s="554"/>
    </row>
    <row r="868" spans="1:38" s="35" customFormat="1" ht="25.5" customHeight="1">
      <c r="A868" s="717" t="s">
        <v>38</v>
      </c>
      <c r="B868" s="37" t="s">
        <v>7697</v>
      </c>
      <c r="C868" s="92" t="s">
        <v>3911</v>
      </c>
      <c r="D868" s="451" t="s">
        <v>6867</v>
      </c>
      <c r="E868" s="62">
        <v>6000000</v>
      </c>
      <c r="F868" s="62">
        <v>48</v>
      </c>
      <c r="G868" s="30">
        <v>9991642123</v>
      </c>
      <c r="H868" s="29">
        <v>43011</v>
      </c>
      <c r="I868" s="29"/>
      <c r="J868" s="30"/>
      <c r="K868" s="39"/>
      <c r="L868" s="40"/>
      <c r="M868" s="450" t="s">
        <v>6868</v>
      </c>
      <c r="N868" s="95">
        <v>54763</v>
      </c>
      <c r="O868" s="62">
        <v>2</v>
      </c>
      <c r="P868" s="454"/>
      <c r="Q868" s="43"/>
      <c r="R868" s="95">
        <v>50</v>
      </c>
      <c r="S868" s="96" t="s">
        <v>6869</v>
      </c>
      <c r="T868" s="29"/>
      <c r="U868" s="467"/>
      <c r="V868" s="467"/>
      <c r="W868" s="34">
        <v>3100</v>
      </c>
      <c r="X868" s="34">
        <v>31</v>
      </c>
      <c r="Y868" s="208" t="s">
        <v>6870</v>
      </c>
      <c r="Z868" s="208" t="s">
        <v>6871</v>
      </c>
      <c r="AA868" s="460" t="s">
        <v>2459</v>
      </c>
      <c r="AB868" s="476">
        <v>5</v>
      </c>
      <c r="AC868" s="731">
        <v>10000000</v>
      </c>
      <c r="AD868" s="731">
        <v>0</v>
      </c>
      <c r="AE868" s="96"/>
      <c r="AF868" s="96"/>
      <c r="AG868" s="739">
        <v>1</v>
      </c>
      <c r="AH868" s="91" t="s">
        <v>7698</v>
      </c>
      <c r="AI868" s="91"/>
      <c r="AJ868" s="91"/>
      <c r="AK868" s="201"/>
      <c r="AL868" s="554"/>
    </row>
    <row r="869" spans="1:38" s="35" customFormat="1" ht="25.5" customHeight="1">
      <c r="A869" s="717" t="s">
        <v>38</v>
      </c>
      <c r="B869" s="37">
        <v>6400227101</v>
      </c>
      <c r="C869" s="92" t="s">
        <v>3911</v>
      </c>
      <c r="D869" s="451" t="s">
        <v>7536</v>
      </c>
      <c r="E869" s="62">
        <v>2640000</v>
      </c>
      <c r="F869" s="62">
        <v>49</v>
      </c>
      <c r="G869" s="30">
        <v>4360445412</v>
      </c>
      <c r="H869" s="29">
        <v>43262</v>
      </c>
      <c r="I869" s="29"/>
      <c r="J869" s="30"/>
      <c r="K869" s="39"/>
      <c r="L869" s="40"/>
      <c r="M869" s="450" t="s">
        <v>7537</v>
      </c>
      <c r="N869" s="95">
        <v>10000</v>
      </c>
      <c r="O869" s="62">
        <v>1</v>
      </c>
      <c r="P869" s="454"/>
      <c r="Q869" s="43"/>
      <c r="R869" s="95">
        <v>50</v>
      </c>
      <c r="S869" s="96" t="s">
        <v>7234</v>
      </c>
      <c r="T869" s="29">
        <v>43339</v>
      </c>
      <c r="U869" s="467"/>
      <c r="V869" s="467"/>
      <c r="W869" s="34">
        <v>1629</v>
      </c>
      <c r="X869" s="34">
        <v>16</v>
      </c>
      <c r="Y869" s="208" t="s">
        <v>7538</v>
      </c>
      <c r="Z869" s="208" t="s">
        <v>7539</v>
      </c>
      <c r="AA869" s="460" t="s">
        <v>2461</v>
      </c>
      <c r="AB869" s="476">
        <v>6</v>
      </c>
      <c r="AC869" s="731">
        <v>2640000</v>
      </c>
      <c r="AD869" s="731">
        <v>0</v>
      </c>
      <c r="AE869" s="96"/>
      <c r="AF869" s="96"/>
      <c r="AG869" s="62">
        <v>1</v>
      </c>
      <c r="AH869" s="91" t="s">
        <v>7859</v>
      </c>
      <c r="AI869" s="91"/>
      <c r="AJ869" s="4" t="s">
        <v>7860</v>
      </c>
      <c r="AK869" s="201"/>
      <c r="AL869" s="554"/>
    </row>
    <row r="870" spans="1:38" s="35" customFormat="1" ht="25.5" customHeight="1">
      <c r="A870" s="717" t="s">
        <v>38</v>
      </c>
      <c r="B870" s="37">
        <v>3603588443</v>
      </c>
      <c r="C870" s="92" t="s">
        <v>3911</v>
      </c>
      <c r="D870" s="451" t="s">
        <v>7773</v>
      </c>
      <c r="E870" s="62">
        <v>500000</v>
      </c>
      <c r="F870" s="62">
        <v>50</v>
      </c>
      <c r="G870" s="30">
        <v>7693443844</v>
      </c>
      <c r="H870" s="29">
        <v>43343</v>
      </c>
      <c r="I870" s="29"/>
      <c r="J870" s="30"/>
      <c r="K870" s="39"/>
      <c r="L870" s="40"/>
      <c r="M870" s="450" t="s">
        <v>7774</v>
      </c>
      <c r="N870" s="95">
        <v>900</v>
      </c>
      <c r="O870" s="62">
        <v>2</v>
      </c>
      <c r="P870" s="454"/>
      <c r="Q870" s="755" t="s">
        <v>7775</v>
      </c>
      <c r="R870" s="95">
        <v>50</v>
      </c>
      <c r="S870" s="96" t="s">
        <v>6905</v>
      </c>
      <c r="T870" s="29"/>
      <c r="U870" s="467"/>
      <c r="V870" s="467"/>
      <c r="W870" s="34">
        <v>3320</v>
      </c>
      <c r="X870" s="34">
        <v>33</v>
      </c>
      <c r="Y870" s="208" t="s">
        <v>7776</v>
      </c>
      <c r="Z870" s="208" t="s">
        <v>7777</v>
      </c>
      <c r="AA870" s="460" t="s">
        <v>435</v>
      </c>
      <c r="AB870" s="476">
        <v>26</v>
      </c>
      <c r="AC870" s="731">
        <v>1500000</v>
      </c>
      <c r="AD870" s="731">
        <v>0</v>
      </c>
      <c r="AE870" s="96"/>
      <c r="AF870" s="96"/>
      <c r="AG870" s="62">
        <v>1</v>
      </c>
      <c r="AH870" s="91" t="s">
        <v>8594</v>
      </c>
      <c r="AI870" s="91"/>
      <c r="AJ870" s="91"/>
      <c r="AK870" s="201"/>
      <c r="AL870" s="554"/>
    </row>
    <row r="871" spans="1:38" s="35" customFormat="1" ht="25.5" customHeight="1">
      <c r="A871" s="717" t="s">
        <v>38</v>
      </c>
      <c r="B871" s="37"/>
      <c r="C871" s="92" t="s">
        <v>3911</v>
      </c>
      <c r="D871" s="451" t="s">
        <v>8157</v>
      </c>
      <c r="E871" s="62">
        <v>3000000</v>
      </c>
      <c r="F871" s="62">
        <v>51</v>
      </c>
      <c r="G871" s="30">
        <v>3269161047</v>
      </c>
      <c r="H871" s="29">
        <v>43462</v>
      </c>
      <c r="I871" s="29"/>
      <c r="J871" s="30"/>
      <c r="K871" s="39">
        <v>43489</v>
      </c>
      <c r="L871" s="40">
        <v>1</v>
      </c>
      <c r="M871" s="450" t="s">
        <v>8161</v>
      </c>
      <c r="N871" s="95">
        <v>33207</v>
      </c>
      <c r="O871" s="62">
        <v>2</v>
      </c>
      <c r="P871" s="454"/>
      <c r="Q871" s="755"/>
      <c r="R871" s="95" t="s">
        <v>8162</v>
      </c>
      <c r="S871" s="96" t="s">
        <v>8074</v>
      </c>
      <c r="T871" s="29"/>
      <c r="U871" s="467"/>
      <c r="V871" s="467"/>
      <c r="W871" s="34">
        <v>1511</v>
      </c>
      <c r="X871" s="34">
        <v>15</v>
      </c>
      <c r="Y871" s="208" t="s">
        <v>8163</v>
      </c>
      <c r="Z871" s="208" t="s">
        <v>8164</v>
      </c>
      <c r="AA871" s="460" t="s">
        <v>2459</v>
      </c>
      <c r="AB871" s="476">
        <v>5</v>
      </c>
      <c r="AC871" s="731">
        <v>15000000</v>
      </c>
      <c r="AD871" s="731">
        <v>0</v>
      </c>
      <c r="AE871" s="96"/>
      <c r="AF871" s="96"/>
      <c r="AG871" s="62"/>
      <c r="AH871" s="91"/>
      <c r="AI871" s="91"/>
      <c r="AJ871" s="91"/>
      <c r="AK871" s="201"/>
      <c r="AL871" s="554"/>
    </row>
    <row r="872" spans="1:38" s="35" customFormat="1" ht="25.5" customHeight="1">
      <c r="A872" s="717" t="s">
        <v>38</v>
      </c>
      <c r="B872" s="37"/>
      <c r="C872" s="92" t="s">
        <v>3911</v>
      </c>
      <c r="D872" s="451" t="s">
        <v>8546</v>
      </c>
      <c r="E872" s="62">
        <v>10000000</v>
      </c>
      <c r="F872" s="62">
        <v>52</v>
      </c>
      <c r="G872" s="30">
        <v>6501341517</v>
      </c>
      <c r="H872" s="29">
        <v>43606</v>
      </c>
      <c r="I872" s="29"/>
      <c r="J872" s="30"/>
      <c r="K872" s="39" t="s">
        <v>879</v>
      </c>
      <c r="L872" s="40"/>
      <c r="M872" s="450" t="s">
        <v>8547</v>
      </c>
      <c r="N872" s="95">
        <v>79000</v>
      </c>
      <c r="O872" s="62">
        <v>3</v>
      </c>
      <c r="P872" s="454"/>
      <c r="Q872" s="755"/>
      <c r="R872" s="95">
        <v>39</v>
      </c>
      <c r="S872" s="96" t="s">
        <v>8548</v>
      </c>
      <c r="T872" s="29"/>
      <c r="U872" s="467"/>
      <c r="V872" s="467"/>
      <c r="W872" s="34">
        <v>2740</v>
      </c>
      <c r="X872" s="34">
        <v>27</v>
      </c>
      <c r="Y872" s="208" t="s">
        <v>8549</v>
      </c>
      <c r="Z872" s="208" t="s">
        <v>8550</v>
      </c>
      <c r="AA872" s="460" t="s">
        <v>435</v>
      </c>
      <c r="AB872" s="476">
        <v>26</v>
      </c>
      <c r="AC872" s="731">
        <v>15000000</v>
      </c>
      <c r="AD872" s="731">
        <v>0</v>
      </c>
      <c r="AE872" s="96"/>
      <c r="AF872" s="96"/>
      <c r="AG872" s="62"/>
      <c r="AH872" s="91"/>
      <c r="AI872" s="91"/>
      <c r="AJ872" s="91"/>
      <c r="AK872" s="201"/>
      <c r="AL872" s="554"/>
    </row>
    <row r="873" spans="1:38" s="404" customFormat="1" ht="25.5" customHeight="1">
      <c r="A873" s="717"/>
      <c r="B873" s="37"/>
      <c r="C873" s="92"/>
      <c r="D873" s="26"/>
      <c r="E873" s="96"/>
      <c r="F873" s="62"/>
      <c r="G873" s="28"/>
      <c r="H873" s="29"/>
      <c r="I873" s="29"/>
      <c r="J873" s="30"/>
      <c r="K873" s="39" t="s">
        <v>879</v>
      </c>
      <c r="L873" s="40"/>
      <c r="M873" s="95" t="s">
        <v>1993</v>
      </c>
      <c r="N873" s="503">
        <v>20769</v>
      </c>
      <c r="O873" s="62"/>
      <c r="P873" s="40"/>
      <c r="Q873" s="15"/>
      <c r="R873" s="95"/>
      <c r="S873" s="96"/>
      <c r="T873" s="29"/>
      <c r="U873" s="402"/>
      <c r="V873" s="402"/>
      <c r="W873" s="34"/>
      <c r="X873" s="34"/>
      <c r="Y873" s="208"/>
      <c r="Z873" s="208"/>
      <c r="AA873" s="96"/>
      <c r="AB873" s="241"/>
      <c r="AC873" s="731">
        <v>0</v>
      </c>
      <c r="AD873" s="731">
        <v>0</v>
      </c>
      <c r="AE873" s="95"/>
      <c r="AF873" s="95"/>
      <c r="AG873" s="63"/>
      <c r="AH873" s="673"/>
      <c r="AI873" s="673"/>
      <c r="AJ873" s="673"/>
      <c r="AK873" s="16"/>
      <c r="AL873" s="407"/>
    </row>
    <row r="874" spans="1:38" s="404" customFormat="1" ht="25.5" customHeight="1">
      <c r="A874" s="717"/>
      <c r="B874" s="37"/>
      <c r="C874" s="92"/>
      <c r="D874" s="26"/>
      <c r="E874" s="96"/>
      <c r="F874" s="62"/>
      <c r="G874" s="28"/>
      <c r="H874" s="29"/>
      <c r="I874" s="29"/>
      <c r="J874" s="30"/>
      <c r="K874" s="39" t="s">
        <v>879</v>
      </c>
      <c r="L874" s="40"/>
      <c r="M874" s="95" t="s">
        <v>1994</v>
      </c>
      <c r="N874" s="503"/>
      <c r="O874" s="62"/>
      <c r="P874" s="40"/>
      <c r="Q874" s="15"/>
      <c r="R874" s="95"/>
      <c r="S874" s="96"/>
      <c r="T874" s="29"/>
      <c r="U874" s="402"/>
      <c r="V874" s="402"/>
      <c r="W874" s="34"/>
      <c r="X874" s="34"/>
      <c r="Y874" s="208"/>
      <c r="Z874" s="208"/>
      <c r="AA874" s="96"/>
      <c r="AB874" s="241"/>
      <c r="AC874" s="731">
        <v>0</v>
      </c>
      <c r="AD874" s="731">
        <v>0</v>
      </c>
      <c r="AE874" s="95"/>
      <c r="AF874" s="95"/>
      <c r="AG874" s="63"/>
      <c r="AH874" s="97"/>
      <c r="AI874" s="97"/>
      <c r="AJ874" s="97"/>
      <c r="AK874" s="16"/>
      <c r="AL874" s="407"/>
    </row>
    <row r="875" spans="1:38" s="35" customFormat="1" ht="25.5" customHeight="1">
      <c r="A875" s="193" t="s">
        <v>656</v>
      </c>
      <c r="B875" s="53"/>
      <c r="C875" s="73"/>
      <c r="D875" s="120"/>
      <c r="E875" s="56">
        <f>SUBTOTAL(9,E819:E874)</f>
        <v>339430654.98000002</v>
      </c>
      <c r="F875" s="53">
        <f>COUNT(F819:F874)</f>
        <v>52</v>
      </c>
      <c r="G875" s="123"/>
      <c r="H875" s="122"/>
      <c r="I875" s="122"/>
      <c r="J875" s="123"/>
      <c r="K875" s="124"/>
      <c r="L875" s="125"/>
      <c r="M875" s="56" t="s">
        <v>1995</v>
      </c>
      <c r="N875" s="56">
        <f>SUBTOTAL(9,N820:N874)</f>
        <v>1692317.7</v>
      </c>
      <c r="O875" s="126"/>
      <c r="P875" s="76"/>
      <c r="Q875" s="77"/>
      <c r="R875" s="127"/>
      <c r="S875" s="137"/>
      <c r="T875" s="122"/>
      <c r="U875" s="138"/>
      <c r="V875" s="138"/>
      <c r="W875" s="139"/>
      <c r="X875" s="139"/>
      <c r="Y875" s="140"/>
      <c r="Z875" s="140"/>
      <c r="AA875" s="141"/>
      <c r="AB875" s="142"/>
      <c r="AC875" s="733">
        <v>568529843</v>
      </c>
      <c r="AD875" s="733">
        <v>454270873.34053874</v>
      </c>
      <c r="AE875" s="56">
        <f t="shared" ref="AE875:AF875" si="11">SUBTOTAL(9,AE819:AE874)</f>
        <v>41121</v>
      </c>
      <c r="AF875" s="56">
        <f t="shared" si="11"/>
        <v>40951</v>
      </c>
      <c r="AG875" s="194"/>
      <c r="AH875" s="134"/>
      <c r="AI875" s="134"/>
      <c r="AJ875" s="134"/>
      <c r="AK875" s="54"/>
      <c r="AL875" s="84"/>
    </row>
    <row r="876" spans="1:38" s="35" customFormat="1" ht="25.5" customHeight="1">
      <c r="A876" s="195"/>
      <c r="B876" s="53"/>
      <c r="C876" s="73"/>
      <c r="D876" s="120"/>
      <c r="E876" s="56"/>
      <c r="F876" s="133"/>
      <c r="G876" s="123"/>
      <c r="H876" s="122"/>
      <c r="I876" s="122"/>
      <c r="J876" s="123"/>
      <c r="K876" s="124"/>
      <c r="L876" s="125"/>
      <c r="M876" s="196" t="s">
        <v>1996</v>
      </c>
      <c r="N876" s="159"/>
      <c r="O876" s="126"/>
      <c r="P876" s="76"/>
      <c r="Q876" s="77"/>
      <c r="R876" s="127"/>
      <c r="S876" s="137"/>
      <c r="T876" s="122"/>
      <c r="U876" s="138"/>
      <c r="V876" s="138"/>
      <c r="W876" s="139"/>
      <c r="X876" s="139"/>
      <c r="Y876" s="140"/>
      <c r="Z876" s="140"/>
      <c r="AA876" s="141"/>
      <c r="AB876" s="142"/>
      <c r="AC876" s="733"/>
      <c r="AD876" s="733"/>
      <c r="AE876" s="56"/>
      <c r="AF876" s="56"/>
      <c r="AG876" s="194"/>
      <c r="AH876" s="134"/>
      <c r="AI876" s="134"/>
      <c r="AJ876" s="134"/>
      <c r="AK876" s="60"/>
      <c r="AL876" s="191"/>
    </row>
    <row r="877" spans="1:38" s="35" customFormat="1" ht="25.5" customHeight="1">
      <c r="A877" s="200" t="s">
        <v>39</v>
      </c>
      <c r="B877" s="37">
        <v>3603068941</v>
      </c>
      <c r="C877" s="92" t="s">
        <v>4016</v>
      </c>
      <c r="D877" s="26" t="s">
        <v>3702</v>
      </c>
      <c r="E877" s="91">
        <v>3580000</v>
      </c>
      <c r="F877" s="62">
        <v>1</v>
      </c>
      <c r="G877" s="30">
        <v>472043001028</v>
      </c>
      <c r="H877" s="29">
        <v>41471</v>
      </c>
      <c r="I877" s="30">
        <v>472023001028</v>
      </c>
      <c r="J877" s="30">
        <v>6521830255</v>
      </c>
      <c r="K877" s="39">
        <v>43186</v>
      </c>
      <c r="L877" s="40">
        <v>5</v>
      </c>
      <c r="M877" s="91" t="s">
        <v>4017</v>
      </c>
      <c r="N877" s="91">
        <v>65848</v>
      </c>
      <c r="O877" s="91">
        <v>1</v>
      </c>
      <c r="P877" s="40"/>
      <c r="Q877" s="15"/>
      <c r="R877" s="95"/>
      <c r="S877" s="96"/>
      <c r="T877" s="29"/>
      <c r="U877" s="33"/>
      <c r="V877" s="33"/>
      <c r="W877" s="34">
        <v>1079</v>
      </c>
      <c r="X877" s="34">
        <v>10</v>
      </c>
      <c r="Y877" s="208"/>
      <c r="Z877" s="208"/>
      <c r="AA877" s="97" t="s">
        <v>5384</v>
      </c>
      <c r="AB877" s="239">
        <v>4</v>
      </c>
      <c r="AC877" s="731">
        <v>11925000</v>
      </c>
      <c r="AD877" s="731">
        <v>11925000</v>
      </c>
      <c r="AE877" s="96">
        <v>42</v>
      </c>
      <c r="AF877" s="96">
        <v>41</v>
      </c>
      <c r="AG877" s="62">
        <v>1</v>
      </c>
      <c r="AH877" s="91" t="s">
        <v>4787</v>
      </c>
      <c r="AI877" s="91" t="s">
        <v>4959</v>
      </c>
      <c r="AJ877" s="91"/>
      <c r="AK877" s="16" t="s">
        <v>5430</v>
      </c>
      <c r="AL877" s="403"/>
    </row>
    <row r="878" spans="1:38" s="214" customFormat="1" ht="25.5" customHeight="1">
      <c r="A878" s="200" t="s">
        <v>39</v>
      </c>
      <c r="B878" s="230" t="s">
        <v>4187</v>
      </c>
      <c r="C878" s="92" t="s">
        <v>4016</v>
      </c>
      <c r="D878" s="440" t="s">
        <v>3662</v>
      </c>
      <c r="E878" s="91">
        <v>224565</v>
      </c>
      <c r="F878" s="91">
        <v>2</v>
      </c>
      <c r="G878" s="30">
        <v>472043001001</v>
      </c>
      <c r="H878" s="414">
        <v>41358</v>
      </c>
      <c r="I878" s="216"/>
      <c r="J878" s="215">
        <v>7620624036</v>
      </c>
      <c r="K878" s="217">
        <v>43165</v>
      </c>
      <c r="L878" s="226">
        <v>3</v>
      </c>
      <c r="M878" s="104" t="s">
        <v>4065</v>
      </c>
      <c r="N878" s="91"/>
      <c r="O878" s="91">
        <v>1</v>
      </c>
      <c r="P878" s="229">
        <v>1</v>
      </c>
      <c r="Q878" s="755" t="s">
        <v>7919</v>
      </c>
      <c r="R878" s="227"/>
      <c r="S878" s="228"/>
      <c r="T878" s="29"/>
      <c r="U878" s="445"/>
      <c r="V878" s="445"/>
      <c r="W878" s="223">
        <v>2829</v>
      </c>
      <c r="X878" s="223">
        <v>28</v>
      </c>
      <c r="Y878" s="208"/>
      <c r="Z878" s="208"/>
      <c r="AA878" s="97" t="s">
        <v>2460</v>
      </c>
      <c r="AB878" s="224">
        <v>3</v>
      </c>
      <c r="AC878" s="731">
        <v>400000</v>
      </c>
      <c r="AD878" s="731">
        <v>179890</v>
      </c>
      <c r="AE878" s="96">
        <v>5</v>
      </c>
      <c r="AF878" s="96">
        <v>5</v>
      </c>
      <c r="AG878" s="62">
        <v>1</v>
      </c>
      <c r="AH878" s="91" t="s">
        <v>4183</v>
      </c>
      <c r="AI878" s="91" t="s">
        <v>4184</v>
      </c>
      <c r="AJ878" s="91" t="s">
        <v>8196</v>
      </c>
      <c r="AL878" s="403"/>
    </row>
    <row r="879" spans="1:38" s="214" customFormat="1" ht="25.5" customHeight="1">
      <c r="A879" s="200" t="s">
        <v>39</v>
      </c>
      <c r="B879" s="230" t="s">
        <v>4225</v>
      </c>
      <c r="C879" s="92" t="s">
        <v>4016</v>
      </c>
      <c r="D879" s="440" t="s">
        <v>6606</v>
      </c>
      <c r="E879" s="91">
        <v>330655</v>
      </c>
      <c r="F879" s="62">
        <v>3</v>
      </c>
      <c r="G879" s="30">
        <v>472043001007</v>
      </c>
      <c r="H879" s="414">
        <v>41366</v>
      </c>
      <c r="I879" s="216"/>
      <c r="J879" s="215">
        <v>6544313840</v>
      </c>
      <c r="K879" s="217">
        <v>43187</v>
      </c>
      <c r="L879" s="226">
        <v>4</v>
      </c>
      <c r="M879" s="104" t="s">
        <v>4067</v>
      </c>
      <c r="N879" s="91">
        <v>1024</v>
      </c>
      <c r="O879" s="91">
        <v>1</v>
      </c>
      <c r="P879" s="40"/>
      <c r="Q879" s="15" t="s">
        <v>5604</v>
      </c>
      <c r="R879" s="227"/>
      <c r="S879" s="228"/>
      <c r="T879" s="29"/>
      <c r="U879" s="445"/>
      <c r="V879" s="445"/>
      <c r="W879" s="223">
        <v>6810</v>
      </c>
      <c r="X879" s="223">
        <v>68</v>
      </c>
      <c r="Y879" s="208"/>
      <c r="Z879" s="208"/>
      <c r="AA879" s="97" t="s">
        <v>2460</v>
      </c>
      <c r="AB879" s="224">
        <v>3</v>
      </c>
      <c r="AC879" s="731">
        <v>350000</v>
      </c>
      <c r="AD879" s="731">
        <v>350000</v>
      </c>
      <c r="AE879" s="96">
        <v>10</v>
      </c>
      <c r="AF879" s="96">
        <v>9</v>
      </c>
      <c r="AG879" s="62">
        <v>1</v>
      </c>
      <c r="AH879" s="91" t="s">
        <v>4790</v>
      </c>
      <c r="AI879" s="91"/>
      <c r="AJ879" s="91"/>
      <c r="AL879" s="403"/>
    </row>
    <row r="880" spans="1:38" s="35" customFormat="1" ht="25.5" customHeight="1">
      <c r="A880" s="200" t="s">
        <v>39</v>
      </c>
      <c r="B880" s="37"/>
      <c r="C880" s="92"/>
      <c r="D880" s="26" t="s">
        <v>3924</v>
      </c>
      <c r="E880" s="91"/>
      <c r="F880" s="91">
        <v>4</v>
      </c>
      <c r="G880" s="30">
        <v>47212001090</v>
      </c>
      <c r="H880" s="29">
        <v>41664</v>
      </c>
      <c r="I880" s="29"/>
      <c r="J880" s="30">
        <v>5442040635</v>
      </c>
      <c r="K880" s="39">
        <v>43385</v>
      </c>
      <c r="L880" s="40">
        <v>4</v>
      </c>
      <c r="M880" s="91" t="s">
        <v>7978</v>
      </c>
      <c r="N880" s="91">
        <v>10300</v>
      </c>
      <c r="O880" s="91">
        <v>1</v>
      </c>
      <c r="P880" s="40"/>
      <c r="Q880" s="755" t="s">
        <v>7921</v>
      </c>
      <c r="R880" s="95" t="s">
        <v>3925</v>
      </c>
      <c r="S880" s="96" t="s">
        <v>4940</v>
      </c>
      <c r="T880" s="29" t="s">
        <v>4141</v>
      </c>
      <c r="U880" s="33"/>
      <c r="V880" s="33"/>
      <c r="W880" s="34">
        <v>1079</v>
      </c>
      <c r="X880" s="34">
        <v>10</v>
      </c>
      <c r="Y880" s="208" t="s">
        <v>7977</v>
      </c>
      <c r="Z880" s="208"/>
      <c r="AA880" s="97" t="s">
        <v>121</v>
      </c>
      <c r="AB880" s="239">
        <v>7</v>
      </c>
      <c r="AC880" s="731">
        <v>550000</v>
      </c>
      <c r="AD880" s="731">
        <v>550000</v>
      </c>
      <c r="AE880" s="96">
        <v>0</v>
      </c>
      <c r="AF880" s="96">
        <v>0</v>
      </c>
      <c r="AG880" s="62"/>
      <c r="AH880" s="91" t="s">
        <v>5437</v>
      </c>
      <c r="AI880" s="91"/>
      <c r="AJ880" s="91"/>
      <c r="AK880" s="16" t="s">
        <v>5467</v>
      </c>
      <c r="AL880" s="403"/>
    </row>
    <row r="881" spans="1:38" s="35" customFormat="1" ht="25.5" customHeight="1">
      <c r="A881" s="200" t="s">
        <v>39</v>
      </c>
      <c r="B881" s="37">
        <v>3603154076</v>
      </c>
      <c r="C881" s="92" t="s">
        <v>4016</v>
      </c>
      <c r="D881" s="26" t="s">
        <v>5692</v>
      </c>
      <c r="E881" s="91">
        <v>300000</v>
      </c>
      <c r="F881" s="62">
        <v>5</v>
      </c>
      <c r="G881" s="30">
        <v>472043001096</v>
      </c>
      <c r="H881" s="29">
        <v>41695</v>
      </c>
      <c r="I881" s="29"/>
      <c r="J881" s="30">
        <v>9861253673</v>
      </c>
      <c r="K881" s="39">
        <v>43446</v>
      </c>
      <c r="L881" s="40">
        <v>3</v>
      </c>
      <c r="M881" s="91" t="s">
        <v>4100</v>
      </c>
      <c r="N881" s="91">
        <v>6180</v>
      </c>
      <c r="O881" s="91">
        <v>1</v>
      </c>
      <c r="P881" s="40"/>
      <c r="Q881" s="755" t="s">
        <v>7921</v>
      </c>
      <c r="R881" s="95" t="s">
        <v>4101</v>
      </c>
      <c r="S881" s="96"/>
      <c r="T881" s="29"/>
      <c r="U881" s="33"/>
      <c r="V881" s="33"/>
      <c r="W881" s="34">
        <v>1702</v>
      </c>
      <c r="X881" s="34">
        <v>17</v>
      </c>
      <c r="Y881" s="208"/>
      <c r="Z881" s="208"/>
      <c r="AA881" s="97" t="s">
        <v>2460</v>
      </c>
      <c r="AB881" s="239">
        <v>3</v>
      </c>
      <c r="AC881" s="731">
        <v>2000000</v>
      </c>
      <c r="AD881" s="731">
        <v>2000000</v>
      </c>
      <c r="AE881" s="96">
        <v>0</v>
      </c>
      <c r="AF881" s="96">
        <v>0</v>
      </c>
      <c r="AG881" s="62">
        <v>1</v>
      </c>
      <c r="AH881" s="91" t="s">
        <v>4977</v>
      </c>
      <c r="AI881" s="91"/>
      <c r="AJ881" s="91"/>
      <c r="AK881" s="16" t="s">
        <v>4099</v>
      </c>
      <c r="AL881" s="403"/>
    </row>
    <row r="882" spans="1:38" s="214" customFormat="1" ht="25.5" customHeight="1">
      <c r="A882" s="200" t="s">
        <v>39</v>
      </c>
      <c r="B882" s="230" t="s">
        <v>4224</v>
      </c>
      <c r="C882" s="92" t="s">
        <v>4016</v>
      </c>
      <c r="D882" s="440" t="s">
        <v>4102</v>
      </c>
      <c r="E882" s="91">
        <v>28740</v>
      </c>
      <c r="F882" s="91">
        <v>6</v>
      </c>
      <c r="G882" s="30">
        <v>472043001097</v>
      </c>
      <c r="H882" s="414">
        <v>41695</v>
      </c>
      <c r="I882" s="216"/>
      <c r="J882" s="215">
        <v>7616541837</v>
      </c>
      <c r="K882" s="217">
        <v>43161</v>
      </c>
      <c r="L882" s="226">
        <v>3</v>
      </c>
      <c r="M882" s="104" t="s">
        <v>4103</v>
      </c>
      <c r="N882" s="91">
        <v>200</v>
      </c>
      <c r="O882" s="91">
        <v>1</v>
      </c>
      <c r="P882" s="229">
        <v>1</v>
      </c>
      <c r="Q882" s="755" t="s">
        <v>7919</v>
      </c>
      <c r="R882" s="227" t="s">
        <v>4101</v>
      </c>
      <c r="S882" s="228"/>
      <c r="T882" s="29"/>
      <c r="U882" s="445"/>
      <c r="V882" s="445"/>
      <c r="W882" s="223">
        <v>2819</v>
      </c>
      <c r="X882" s="223">
        <v>28</v>
      </c>
      <c r="Y882" s="208"/>
      <c r="Z882" s="208"/>
      <c r="AA882" s="97" t="s">
        <v>2460</v>
      </c>
      <c r="AB882" s="224">
        <v>3</v>
      </c>
      <c r="AC882" s="731">
        <v>97480</v>
      </c>
      <c r="AD882" s="731">
        <v>28740</v>
      </c>
      <c r="AE882" s="96">
        <v>5</v>
      </c>
      <c r="AF882" s="96">
        <v>5</v>
      </c>
      <c r="AG882" s="62">
        <v>1</v>
      </c>
      <c r="AH882" s="91" t="s">
        <v>4790</v>
      </c>
      <c r="AI882" s="91"/>
      <c r="AJ882" s="91"/>
      <c r="AK882" s="16" t="s">
        <v>5075</v>
      </c>
      <c r="AL882" s="403"/>
    </row>
    <row r="883" spans="1:38" s="35" customFormat="1" ht="25.5" customHeight="1">
      <c r="A883" s="200" t="s">
        <v>39</v>
      </c>
      <c r="B883" s="37">
        <v>3603189255</v>
      </c>
      <c r="C883" s="92" t="s">
        <v>4016</v>
      </c>
      <c r="D883" s="26" t="s">
        <v>4255</v>
      </c>
      <c r="E883" s="91">
        <v>16000000</v>
      </c>
      <c r="F883" s="62">
        <v>7</v>
      </c>
      <c r="G883" s="30">
        <v>472043001125</v>
      </c>
      <c r="H883" s="29">
        <v>41800</v>
      </c>
      <c r="I883" s="29"/>
      <c r="J883" s="30">
        <v>5482822017</v>
      </c>
      <c r="K883" s="39">
        <v>42306</v>
      </c>
      <c r="L883" s="40"/>
      <c r="M883" s="91" t="s">
        <v>4254</v>
      </c>
      <c r="N883" s="91">
        <v>40000</v>
      </c>
      <c r="O883" s="91">
        <v>1</v>
      </c>
      <c r="P883" s="40"/>
      <c r="Q883" s="15"/>
      <c r="R883" s="95" t="s">
        <v>4256</v>
      </c>
      <c r="S883" s="96"/>
      <c r="T883" s="29"/>
      <c r="U883" s="33"/>
      <c r="V883" s="33">
        <v>1</v>
      </c>
      <c r="W883" s="34">
        <v>1079</v>
      </c>
      <c r="X883" s="34">
        <v>10</v>
      </c>
      <c r="Y883" s="208"/>
      <c r="Z883" s="208"/>
      <c r="AA883" s="97" t="s">
        <v>121</v>
      </c>
      <c r="AB883" s="239">
        <v>7</v>
      </c>
      <c r="AC883" s="731">
        <v>80000000</v>
      </c>
      <c r="AD883" s="731">
        <v>80000000</v>
      </c>
      <c r="AE883" s="96">
        <v>85</v>
      </c>
      <c r="AF883" s="96">
        <v>81</v>
      </c>
      <c r="AG883" s="62">
        <v>1</v>
      </c>
      <c r="AH883" s="91" t="s">
        <v>4592</v>
      </c>
      <c r="AI883" s="91"/>
      <c r="AJ883" s="204" t="s">
        <v>5968</v>
      </c>
      <c r="AK883" s="16"/>
      <c r="AL883" s="403"/>
    </row>
    <row r="884" spans="1:38" s="214" customFormat="1" ht="25.5" customHeight="1">
      <c r="A884" s="200" t="s">
        <v>39</v>
      </c>
      <c r="B884" s="197">
        <v>3603240166</v>
      </c>
      <c r="C884" s="92" t="s">
        <v>4016</v>
      </c>
      <c r="D884" s="440" t="s">
        <v>4402</v>
      </c>
      <c r="E884" s="91">
        <v>200000</v>
      </c>
      <c r="F884" s="91">
        <v>8</v>
      </c>
      <c r="G884" s="233">
        <v>472043001179</v>
      </c>
      <c r="H884" s="234">
        <v>41985</v>
      </c>
      <c r="I884" s="216"/>
      <c r="J884" s="215">
        <v>1066145463</v>
      </c>
      <c r="K884" s="217">
        <v>43245</v>
      </c>
      <c r="L884" s="226">
        <v>5</v>
      </c>
      <c r="M884" s="197" t="s">
        <v>4401</v>
      </c>
      <c r="N884" s="91">
        <v>100</v>
      </c>
      <c r="O884" s="91">
        <v>1</v>
      </c>
      <c r="P884" s="40"/>
      <c r="Q884" s="755" t="s">
        <v>7919</v>
      </c>
      <c r="R884" s="227">
        <v>50</v>
      </c>
      <c r="S884" s="228"/>
      <c r="T884" s="29"/>
      <c r="U884" s="445">
        <v>1</v>
      </c>
      <c r="V884" s="445">
        <v>3</v>
      </c>
      <c r="W884" s="223">
        <v>2930</v>
      </c>
      <c r="X884" s="223">
        <v>29</v>
      </c>
      <c r="Y884" s="208"/>
      <c r="Z884" s="208"/>
      <c r="AA884" s="97" t="s">
        <v>2460</v>
      </c>
      <c r="AB884" s="224">
        <v>3</v>
      </c>
      <c r="AC884" s="731">
        <v>800000</v>
      </c>
      <c r="AD884" s="731">
        <v>100000</v>
      </c>
      <c r="AE884" s="91">
        <v>3</v>
      </c>
      <c r="AF884" s="91">
        <v>2</v>
      </c>
      <c r="AG884" s="62">
        <v>1</v>
      </c>
      <c r="AH884" s="91" t="s">
        <v>8191</v>
      </c>
      <c r="AI884" s="91"/>
      <c r="AJ884" s="91"/>
      <c r="AK884" s="16"/>
      <c r="AL884" s="403"/>
    </row>
    <row r="885" spans="1:38" s="35" customFormat="1" ht="25.5" customHeight="1">
      <c r="A885" s="200" t="s">
        <v>39</v>
      </c>
      <c r="B885" s="37">
        <v>3700364985</v>
      </c>
      <c r="C885" s="92" t="s">
        <v>4016</v>
      </c>
      <c r="D885" s="26" t="s">
        <v>4463</v>
      </c>
      <c r="E885" s="91">
        <v>970000</v>
      </c>
      <c r="F885" s="62">
        <v>9</v>
      </c>
      <c r="G885" s="30">
        <v>472043001190</v>
      </c>
      <c r="H885" s="29" t="s">
        <v>4461</v>
      </c>
      <c r="I885" s="29"/>
      <c r="J885" s="30"/>
      <c r="K885" s="39"/>
      <c r="L885" s="40"/>
      <c r="M885" s="91" t="s">
        <v>4462</v>
      </c>
      <c r="N885" s="91">
        <v>48554</v>
      </c>
      <c r="O885" s="91">
        <v>1</v>
      </c>
      <c r="P885" s="40"/>
      <c r="Q885" s="15"/>
      <c r="R885" s="95">
        <v>43</v>
      </c>
      <c r="S885" s="96" t="s">
        <v>4464</v>
      </c>
      <c r="T885" s="29"/>
      <c r="U885" s="33"/>
      <c r="V885" s="33"/>
      <c r="W885" s="34">
        <v>1079</v>
      </c>
      <c r="X885" s="34">
        <v>10</v>
      </c>
      <c r="Y885" s="208" t="s">
        <v>4465</v>
      </c>
      <c r="Z885" s="208" t="s">
        <v>4466</v>
      </c>
      <c r="AA885" s="97" t="s">
        <v>2466</v>
      </c>
      <c r="AB885" s="239">
        <v>9</v>
      </c>
      <c r="AC885" s="731">
        <v>12000000</v>
      </c>
      <c r="AD885" s="731">
        <v>10970000</v>
      </c>
      <c r="AE885" s="96">
        <v>117</v>
      </c>
      <c r="AF885" s="96">
        <v>116</v>
      </c>
      <c r="AG885" s="62">
        <v>1</v>
      </c>
      <c r="AH885" s="91" t="s">
        <v>5854</v>
      </c>
      <c r="AI885" s="91" t="s">
        <v>4886</v>
      </c>
      <c r="AJ885" s="204" t="s">
        <v>5862</v>
      </c>
      <c r="AK885" s="16"/>
      <c r="AL885" s="403"/>
    </row>
    <row r="886" spans="1:38" s="35" customFormat="1" ht="25.5" customHeight="1">
      <c r="A886" s="200" t="s">
        <v>39</v>
      </c>
      <c r="B886" s="37">
        <v>3603294570</v>
      </c>
      <c r="C886" s="92" t="s">
        <v>4016</v>
      </c>
      <c r="D886" s="26" t="s">
        <v>4811</v>
      </c>
      <c r="E886" s="91">
        <v>2000000</v>
      </c>
      <c r="F886" s="91">
        <v>10</v>
      </c>
      <c r="G886" s="30">
        <v>472043001254</v>
      </c>
      <c r="H886" s="29" t="s">
        <v>4810</v>
      </c>
      <c r="I886" s="29"/>
      <c r="J886" s="30">
        <v>2186720666</v>
      </c>
      <c r="K886" s="39">
        <v>42839</v>
      </c>
      <c r="L886" s="40">
        <v>4</v>
      </c>
      <c r="M886" s="91" t="s">
        <v>5501</v>
      </c>
      <c r="N886" s="91">
        <v>30000</v>
      </c>
      <c r="O886" s="91">
        <v>1</v>
      </c>
      <c r="P886" s="40"/>
      <c r="Q886" s="15"/>
      <c r="R886" s="95">
        <v>50</v>
      </c>
      <c r="S886" s="96" t="s">
        <v>4812</v>
      </c>
      <c r="T886" s="29" t="s">
        <v>5357</v>
      </c>
      <c r="U886" s="33">
        <v>1</v>
      </c>
      <c r="V886" s="33">
        <v>3</v>
      </c>
      <c r="W886" s="34">
        <v>2220</v>
      </c>
      <c r="X886" s="34">
        <v>22</v>
      </c>
      <c r="Y886" s="208" t="s">
        <v>4813</v>
      </c>
      <c r="Z886" s="208" t="s">
        <v>4814</v>
      </c>
      <c r="AA886" s="97" t="s">
        <v>2461</v>
      </c>
      <c r="AB886" s="239">
        <v>6</v>
      </c>
      <c r="AC886" s="731">
        <v>20000000</v>
      </c>
      <c r="AD886" s="731">
        <v>14940000</v>
      </c>
      <c r="AE886" s="96">
        <v>263</v>
      </c>
      <c r="AF886" s="96">
        <v>255</v>
      </c>
      <c r="AG886" s="62"/>
      <c r="AH886" s="267" t="s">
        <v>5521</v>
      </c>
      <c r="AI886" s="91"/>
      <c r="AJ886" s="91"/>
      <c r="AK886" s="16"/>
      <c r="AL886" s="403"/>
    </row>
    <row r="887" spans="1:38" s="404" customFormat="1" ht="25.5" customHeight="1">
      <c r="A887" s="200" t="s">
        <v>39</v>
      </c>
      <c r="B887" s="517">
        <v>3603292929</v>
      </c>
      <c r="C887" s="92" t="s">
        <v>4016</v>
      </c>
      <c r="D887" s="440" t="s">
        <v>4741</v>
      </c>
      <c r="E887" s="96">
        <v>93000</v>
      </c>
      <c r="F887" s="62">
        <v>11</v>
      </c>
      <c r="G887" s="30">
        <v>472043001244</v>
      </c>
      <c r="H887" s="414">
        <v>42171</v>
      </c>
      <c r="I887" s="414"/>
      <c r="J887" s="30">
        <v>3236324241</v>
      </c>
      <c r="K887" s="39" t="s">
        <v>6243</v>
      </c>
      <c r="L887" s="518">
        <v>4</v>
      </c>
      <c r="M887" s="104" t="s">
        <v>5112</v>
      </c>
      <c r="N887" s="405">
        <v>100</v>
      </c>
      <c r="O887" s="62">
        <v>1</v>
      </c>
      <c r="P887" s="106"/>
      <c r="Q887" s="20"/>
      <c r="R887" s="227">
        <v>50</v>
      </c>
      <c r="S887" s="228" t="s">
        <v>4742</v>
      </c>
      <c r="T887" s="414" t="s">
        <v>4935</v>
      </c>
      <c r="U887" s="445"/>
      <c r="V887" s="445"/>
      <c r="W887" s="34">
        <v>2599</v>
      </c>
      <c r="X887" s="34">
        <v>25</v>
      </c>
      <c r="Y887" s="208" t="s">
        <v>4743</v>
      </c>
      <c r="Z887" s="208" t="s">
        <v>4744</v>
      </c>
      <c r="AA887" s="96" t="s">
        <v>2460</v>
      </c>
      <c r="AB887" s="236">
        <v>3</v>
      </c>
      <c r="AC887" s="731">
        <v>400000</v>
      </c>
      <c r="AD887" s="731">
        <v>123000</v>
      </c>
      <c r="AE887" s="96">
        <v>12</v>
      </c>
      <c r="AF887" s="96">
        <v>11</v>
      </c>
      <c r="AG887" s="63"/>
      <c r="AH887" s="97" t="s">
        <v>7429</v>
      </c>
      <c r="AI887" s="97"/>
      <c r="AJ887" s="665"/>
      <c r="AK887" s="670" t="s">
        <v>5113</v>
      </c>
      <c r="AL887" s="707"/>
    </row>
    <row r="888" spans="1:38" s="35" customFormat="1" ht="25.5" customHeight="1">
      <c r="A888" s="200" t="s">
        <v>39</v>
      </c>
      <c r="B888" s="37">
        <v>3603348963</v>
      </c>
      <c r="C888" s="92" t="s">
        <v>4016</v>
      </c>
      <c r="D888" s="26" t="s">
        <v>5103</v>
      </c>
      <c r="E888" s="91">
        <v>193000</v>
      </c>
      <c r="F888" s="91">
        <v>12</v>
      </c>
      <c r="G888" s="30">
        <v>4334046503</v>
      </c>
      <c r="H888" s="29">
        <v>42362</v>
      </c>
      <c r="I888" s="29"/>
      <c r="J888" s="30"/>
      <c r="K888" s="39">
        <v>43614</v>
      </c>
      <c r="L888" s="40">
        <v>1</v>
      </c>
      <c r="M888" s="91" t="s">
        <v>5312</v>
      </c>
      <c r="N888" s="91">
        <v>1000</v>
      </c>
      <c r="O888" s="91">
        <v>1</v>
      </c>
      <c r="P888" s="40"/>
      <c r="Q888" s="15"/>
      <c r="R888" s="95">
        <v>50</v>
      </c>
      <c r="S888" s="96" t="s">
        <v>4817</v>
      </c>
      <c r="T888" s="29">
        <v>42786</v>
      </c>
      <c r="U888" s="33"/>
      <c r="V888" s="33"/>
      <c r="W888" s="34">
        <v>2511</v>
      </c>
      <c r="X888" s="34">
        <v>25</v>
      </c>
      <c r="Y888" s="208" t="s">
        <v>5104</v>
      </c>
      <c r="Z888" s="208" t="s">
        <v>5105</v>
      </c>
      <c r="AA888" s="97" t="s">
        <v>2460</v>
      </c>
      <c r="AB888" s="239">
        <v>3</v>
      </c>
      <c r="AC888" s="731">
        <v>600000</v>
      </c>
      <c r="AD888" s="731">
        <v>425600</v>
      </c>
      <c r="AE888" s="96">
        <v>14</v>
      </c>
      <c r="AF888" s="96">
        <v>13</v>
      </c>
      <c r="AG888" s="62">
        <v>1</v>
      </c>
      <c r="AH888" s="91" t="s">
        <v>7858</v>
      </c>
      <c r="AI888" s="91"/>
      <c r="AJ888" s="91"/>
      <c r="AK888" s="16"/>
      <c r="AL888" s="403"/>
    </row>
    <row r="889" spans="1:38" s="35" customFormat="1" ht="25.5" customHeight="1">
      <c r="A889" s="200" t="s">
        <v>39</v>
      </c>
      <c r="B889" s="37">
        <v>3603369804</v>
      </c>
      <c r="C889" s="92" t="s">
        <v>4016</v>
      </c>
      <c r="D889" s="26" t="s">
        <v>6563</v>
      </c>
      <c r="E889" s="91">
        <v>140000</v>
      </c>
      <c r="F889" s="62">
        <v>13</v>
      </c>
      <c r="G889" s="30">
        <v>7663657351</v>
      </c>
      <c r="H889" s="29">
        <v>42465</v>
      </c>
      <c r="I889" s="29"/>
      <c r="J889" s="30"/>
      <c r="K889" s="39">
        <v>43244</v>
      </c>
      <c r="L889" s="40">
        <v>2</v>
      </c>
      <c r="M889" s="91" t="s">
        <v>5252</v>
      </c>
      <c r="N889" s="91">
        <v>500</v>
      </c>
      <c r="O889" s="91">
        <v>1</v>
      </c>
      <c r="P889" s="40"/>
      <c r="Q889" s="755" t="s">
        <v>7919</v>
      </c>
      <c r="R889" s="95">
        <v>50</v>
      </c>
      <c r="S889" s="96" t="s">
        <v>6108</v>
      </c>
      <c r="T889" s="29">
        <v>42815</v>
      </c>
      <c r="U889" s="33"/>
      <c r="V889" s="33"/>
      <c r="W889" s="34">
        <v>3250</v>
      </c>
      <c r="X889" s="34">
        <v>32</v>
      </c>
      <c r="Y889" s="208" t="s">
        <v>5253</v>
      </c>
      <c r="Z889" s="208" t="s">
        <v>5254</v>
      </c>
      <c r="AA889" s="97" t="s">
        <v>2460</v>
      </c>
      <c r="AB889" s="239">
        <v>3</v>
      </c>
      <c r="AC889" s="731">
        <v>1400000</v>
      </c>
      <c r="AD889" s="731">
        <v>240000</v>
      </c>
      <c r="AE889" s="96">
        <v>13</v>
      </c>
      <c r="AF889" s="96">
        <v>12</v>
      </c>
      <c r="AG889" s="62">
        <v>1</v>
      </c>
      <c r="AH889" s="91" t="s">
        <v>6022</v>
      </c>
      <c r="AI889" s="91"/>
      <c r="AJ889" s="91"/>
      <c r="AK889" s="16" t="s">
        <v>5322</v>
      </c>
      <c r="AL889" s="403"/>
    </row>
    <row r="890" spans="1:38" s="404" customFormat="1" ht="25.5" customHeight="1">
      <c r="A890" s="63" t="s">
        <v>39</v>
      </c>
      <c r="B890" s="37" t="s">
        <v>5660</v>
      </c>
      <c r="C890" s="92" t="s">
        <v>4016</v>
      </c>
      <c r="D890" s="26" t="s">
        <v>5297</v>
      </c>
      <c r="E890" s="433">
        <v>2399995.6</v>
      </c>
      <c r="F890" s="91">
        <v>14</v>
      </c>
      <c r="G890" s="422">
        <v>8763770840</v>
      </c>
      <c r="H890" s="429">
        <v>42471</v>
      </c>
      <c r="I890" s="29"/>
      <c r="J890" s="422"/>
      <c r="K890" s="39">
        <v>43539</v>
      </c>
      <c r="L890" s="424">
        <v>3</v>
      </c>
      <c r="M890" s="420" t="s">
        <v>6758</v>
      </c>
      <c r="N890" s="405">
        <v>20000</v>
      </c>
      <c r="O890" s="62">
        <v>1</v>
      </c>
      <c r="P890" s="40">
        <v>3</v>
      </c>
      <c r="Q890" s="15" t="s">
        <v>6118</v>
      </c>
      <c r="R890" s="95">
        <v>50</v>
      </c>
      <c r="S890" s="96" t="s">
        <v>6126</v>
      </c>
      <c r="T890" s="29">
        <v>42917</v>
      </c>
      <c r="U890" s="402"/>
      <c r="V890" s="402"/>
      <c r="W890" s="34">
        <v>2610</v>
      </c>
      <c r="X890" s="34">
        <v>26</v>
      </c>
      <c r="Y890" s="208" t="s">
        <v>5298</v>
      </c>
      <c r="Z890" s="208" t="s">
        <v>5299</v>
      </c>
      <c r="AA890" s="96" t="s">
        <v>4389</v>
      </c>
      <c r="AB890" s="239">
        <v>6</v>
      </c>
      <c r="AC890" s="731">
        <v>6000000</v>
      </c>
      <c r="AD890" s="731">
        <v>5317320</v>
      </c>
      <c r="AE890" s="96">
        <v>43</v>
      </c>
      <c r="AF890" s="96">
        <v>41</v>
      </c>
      <c r="AG890" s="63"/>
      <c r="AH890" s="97" t="s">
        <v>6094</v>
      </c>
      <c r="AI890" s="97" t="s">
        <v>6095</v>
      </c>
      <c r="AJ890" s="719" t="s">
        <v>6702</v>
      </c>
      <c r="AK890" s="16"/>
      <c r="AL890" s="407"/>
    </row>
    <row r="891" spans="1:38" s="404" customFormat="1" ht="25.5" customHeight="1">
      <c r="A891" s="63" t="s">
        <v>39</v>
      </c>
      <c r="B891" s="37" t="s">
        <v>5665</v>
      </c>
      <c r="C891" s="92" t="s">
        <v>3897</v>
      </c>
      <c r="D891" s="440" t="s">
        <v>6614</v>
      </c>
      <c r="E891" s="433">
        <v>500000</v>
      </c>
      <c r="F891" s="62">
        <v>15</v>
      </c>
      <c r="G891" s="422">
        <v>1046633106</v>
      </c>
      <c r="H891" s="429">
        <v>42472</v>
      </c>
      <c r="I891" s="29"/>
      <c r="J891" s="422"/>
      <c r="K891" s="39">
        <v>43420</v>
      </c>
      <c r="L891" s="424">
        <v>6</v>
      </c>
      <c r="M891" s="420" t="s">
        <v>5300</v>
      </c>
      <c r="N891" s="405">
        <v>60</v>
      </c>
      <c r="O891" s="62">
        <v>1</v>
      </c>
      <c r="P891" s="40">
        <v>2</v>
      </c>
      <c r="Q891" s="15"/>
      <c r="R891" s="95">
        <v>50</v>
      </c>
      <c r="S891" s="96" t="s">
        <v>6331</v>
      </c>
      <c r="T891" s="29" t="s">
        <v>5678</v>
      </c>
      <c r="U891" s="402">
        <v>1</v>
      </c>
      <c r="V891" s="402">
        <v>3</v>
      </c>
      <c r="W891" s="34">
        <v>2610</v>
      </c>
      <c r="X891" s="34">
        <v>26</v>
      </c>
      <c r="Y891" s="208" t="s">
        <v>6330</v>
      </c>
      <c r="Z891" s="208" t="s">
        <v>5303</v>
      </c>
      <c r="AA891" s="96" t="s">
        <v>5304</v>
      </c>
      <c r="AB891" s="239">
        <v>3</v>
      </c>
      <c r="AC891" s="731">
        <v>600000</v>
      </c>
      <c r="AD891" s="731">
        <v>300000</v>
      </c>
      <c r="AE891" s="96">
        <v>4</v>
      </c>
      <c r="AF891" s="96">
        <v>3</v>
      </c>
      <c r="AG891" s="63"/>
      <c r="AH891" s="97"/>
      <c r="AI891" s="97"/>
      <c r="AJ891" s="97"/>
      <c r="AK891" s="16" t="s">
        <v>5113</v>
      </c>
      <c r="AL891" s="407"/>
    </row>
    <row r="892" spans="1:38" s="404" customFormat="1" ht="25.5" customHeight="1">
      <c r="A892" s="63" t="s">
        <v>39</v>
      </c>
      <c r="B892" s="37" t="s">
        <v>5647</v>
      </c>
      <c r="C892" s="92" t="s">
        <v>4016</v>
      </c>
      <c r="D892" s="26" t="s">
        <v>7410</v>
      </c>
      <c r="E892" s="433">
        <v>3000000</v>
      </c>
      <c r="F892" s="91">
        <v>16</v>
      </c>
      <c r="G892" s="422">
        <v>2138624601</v>
      </c>
      <c r="H892" s="429">
        <v>42619</v>
      </c>
      <c r="I892" s="29"/>
      <c r="J892" s="422"/>
      <c r="K892" s="39">
        <v>43389</v>
      </c>
      <c r="L892" s="424">
        <v>4</v>
      </c>
      <c r="M892" s="420" t="s">
        <v>5562</v>
      </c>
      <c r="N892" s="405">
        <v>40000</v>
      </c>
      <c r="O892" s="62">
        <v>2</v>
      </c>
      <c r="P892" s="40">
        <v>2</v>
      </c>
      <c r="Q892" s="15"/>
      <c r="R892" s="95">
        <v>40</v>
      </c>
      <c r="S892" s="96" t="s">
        <v>7578</v>
      </c>
      <c r="T892" s="29"/>
      <c r="U892" s="402">
        <v>1</v>
      </c>
      <c r="V892" s="402">
        <v>3</v>
      </c>
      <c r="W892" s="34">
        <v>2029</v>
      </c>
      <c r="X892" s="34">
        <v>20</v>
      </c>
      <c r="Y892" s="208" t="s">
        <v>5563</v>
      </c>
      <c r="Z892" s="208" t="s">
        <v>5564</v>
      </c>
      <c r="AA892" s="96" t="s">
        <v>435</v>
      </c>
      <c r="AB892" s="239">
        <v>26</v>
      </c>
      <c r="AC892" s="731">
        <v>10000000</v>
      </c>
      <c r="AD892" s="731">
        <v>0</v>
      </c>
      <c r="AE892" s="96"/>
      <c r="AF892" s="96"/>
      <c r="AG892" s="63"/>
      <c r="AH892" s="97" t="s">
        <v>6701</v>
      </c>
      <c r="AI892" s="97"/>
      <c r="AJ892" s="97"/>
      <c r="AK892" s="16"/>
      <c r="AL892" s="407"/>
    </row>
    <row r="893" spans="1:38" s="404" customFormat="1" ht="25.5" customHeight="1">
      <c r="A893" s="63" t="s">
        <v>39</v>
      </c>
      <c r="B893" s="37">
        <v>3603435207</v>
      </c>
      <c r="C893" s="92" t="s">
        <v>4016</v>
      </c>
      <c r="D893" s="26" t="s">
        <v>6564</v>
      </c>
      <c r="E893" s="433">
        <v>500000</v>
      </c>
      <c r="F893" s="62">
        <v>17</v>
      </c>
      <c r="G893" s="422">
        <v>3251882221</v>
      </c>
      <c r="H893" s="429" t="s">
        <v>6070</v>
      </c>
      <c r="I893" s="29"/>
      <c r="J893" s="422"/>
      <c r="K893" s="39">
        <v>42893</v>
      </c>
      <c r="L893" s="424">
        <v>2</v>
      </c>
      <c r="M893" s="420" t="s">
        <v>6074</v>
      </c>
      <c r="N893" s="405">
        <v>5680</v>
      </c>
      <c r="O893" s="62">
        <v>1</v>
      </c>
      <c r="P893" s="40"/>
      <c r="Q893" s="15"/>
      <c r="R893" s="95">
        <v>50</v>
      </c>
      <c r="S893" s="96" t="s">
        <v>4947</v>
      </c>
      <c r="T893" s="29">
        <v>42795</v>
      </c>
      <c r="U893" s="402"/>
      <c r="V893" s="402"/>
      <c r="W893" s="34">
        <v>2212</v>
      </c>
      <c r="X893" s="34">
        <v>22</v>
      </c>
      <c r="Y893" s="208" t="s">
        <v>6075</v>
      </c>
      <c r="Z893" s="208" t="s">
        <v>6076</v>
      </c>
      <c r="AA893" s="96" t="s">
        <v>2461</v>
      </c>
      <c r="AB893" s="239">
        <v>6</v>
      </c>
      <c r="AC893" s="731">
        <v>1000000</v>
      </c>
      <c r="AD893" s="731">
        <v>500000</v>
      </c>
      <c r="AE893" s="96">
        <v>263</v>
      </c>
      <c r="AF893" s="96">
        <v>257</v>
      </c>
      <c r="AG893" s="63"/>
      <c r="AH893" s="97" t="s">
        <v>6288</v>
      </c>
      <c r="AI893" s="97"/>
      <c r="AJ893" s="97"/>
      <c r="AK893" s="16"/>
      <c r="AL893" s="407"/>
    </row>
    <row r="894" spans="1:38" s="35" customFormat="1" ht="25.5" customHeight="1">
      <c r="A894" s="720" t="s">
        <v>39</v>
      </c>
      <c r="B894" s="37">
        <v>3603444191</v>
      </c>
      <c r="C894" s="92" t="s">
        <v>4016</v>
      </c>
      <c r="D894" s="451" t="s">
        <v>6152</v>
      </c>
      <c r="E894" s="62">
        <v>150000</v>
      </c>
      <c r="F894" s="91">
        <v>18</v>
      </c>
      <c r="G894" s="30">
        <v>1083203670</v>
      </c>
      <c r="H894" s="29">
        <v>42779</v>
      </c>
      <c r="I894" s="29"/>
      <c r="J894" s="30"/>
      <c r="K894" s="39"/>
      <c r="L894" s="229"/>
      <c r="M894" s="450" t="s">
        <v>6565</v>
      </c>
      <c r="N894" s="95">
        <v>500</v>
      </c>
      <c r="O894" s="62">
        <v>1</v>
      </c>
      <c r="P894" s="454"/>
      <c r="Q894" s="755" t="s">
        <v>7919</v>
      </c>
      <c r="R894" s="95">
        <v>50</v>
      </c>
      <c r="S894" s="96" t="s">
        <v>6153</v>
      </c>
      <c r="T894" s="29">
        <v>42996</v>
      </c>
      <c r="U894" s="467"/>
      <c r="V894" s="467"/>
      <c r="W894" s="34">
        <v>2220</v>
      </c>
      <c r="X894" s="34">
        <v>22</v>
      </c>
      <c r="Y894" s="208" t="s">
        <v>6154</v>
      </c>
      <c r="Z894" s="208" t="s">
        <v>6155</v>
      </c>
      <c r="AA894" s="460" t="s">
        <v>2460</v>
      </c>
      <c r="AB894" s="236">
        <v>3</v>
      </c>
      <c r="AC894" s="731">
        <v>600000</v>
      </c>
      <c r="AD894" s="731">
        <v>150000</v>
      </c>
      <c r="AE894" s="96">
        <v>2</v>
      </c>
      <c r="AF894" s="96">
        <v>2</v>
      </c>
      <c r="AG894" s="62"/>
      <c r="AH894" s="91" t="s">
        <v>6748</v>
      </c>
      <c r="AI894" s="91"/>
      <c r="AJ894" s="91"/>
      <c r="AK894" s="457"/>
      <c r="AL894" s="554"/>
    </row>
    <row r="895" spans="1:38" s="35" customFormat="1" ht="25.5" customHeight="1">
      <c r="A895" s="720" t="s">
        <v>39</v>
      </c>
      <c r="B895" s="37">
        <v>3603450082</v>
      </c>
      <c r="C895" s="92" t="s">
        <v>4016</v>
      </c>
      <c r="D895" s="451" t="s">
        <v>6193</v>
      </c>
      <c r="E895" s="62">
        <v>800000</v>
      </c>
      <c r="F895" s="62">
        <v>19</v>
      </c>
      <c r="G895" s="30">
        <v>2174424520</v>
      </c>
      <c r="H895" s="29">
        <v>42796</v>
      </c>
      <c r="I895" s="29"/>
      <c r="J895" s="30">
        <v>2174424520</v>
      </c>
      <c r="K895" s="39">
        <v>43544</v>
      </c>
      <c r="L895" s="229">
        <v>4</v>
      </c>
      <c r="M895" s="450" t="s">
        <v>6192</v>
      </c>
      <c r="N895" s="95">
        <v>2000</v>
      </c>
      <c r="O895" s="62">
        <v>1</v>
      </c>
      <c r="P895" s="454"/>
      <c r="Q895" s="43"/>
      <c r="R895" s="95"/>
      <c r="S895" s="96" t="s">
        <v>6194</v>
      </c>
      <c r="T895" s="29">
        <v>42942</v>
      </c>
      <c r="U895" s="467">
        <v>1</v>
      </c>
      <c r="V895" s="467">
        <v>3</v>
      </c>
      <c r="W895" s="34">
        <v>2599</v>
      </c>
      <c r="X895" s="34">
        <v>25</v>
      </c>
      <c r="Y895" s="208" t="s">
        <v>6195</v>
      </c>
      <c r="Z895" s="208" t="s">
        <v>6196</v>
      </c>
      <c r="AA895" s="460" t="s">
        <v>2460</v>
      </c>
      <c r="AB895" s="236">
        <v>3</v>
      </c>
      <c r="AC895" s="731">
        <v>2000000</v>
      </c>
      <c r="AD895" s="731">
        <v>600000</v>
      </c>
      <c r="AE895" s="96">
        <v>22</v>
      </c>
      <c r="AF895" s="96">
        <v>21</v>
      </c>
      <c r="AG895" s="62">
        <v>1</v>
      </c>
      <c r="AH895" s="91" t="s">
        <v>8342</v>
      </c>
      <c r="AI895" s="91"/>
      <c r="AJ895" s="91"/>
      <c r="AK895" s="457"/>
      <c r="AL895" s="554"/>
    </row>
    <row r="896" spans="1:38" s="404" customFormat="1" ht="25.5" customHeight="1">
      <c r="A896" s="720" t="s">
        <v>39</v>
      </c>
      <c r="B896" s="37" t="s">
        <v>6949</v>
      </c>
      <c r="C896" s="92"/>
      <c r="D896" s="451" t="s">
        <v>6306</v>
      </c>
      <c r="E896" s="433">
        <v>135000</v>
      </c>
      <c r="F896" s="91">
        <v>20</v>
      </c>
      <c r="G896" s="30">
        <v>4384002826</v>
      </c>
      <c r="H896" s="429" t="s">
        <v>6305</v>
      </c>
      <c r="I896" s="29"/>
      <c r="J896" s="422"/>
      <c r="K896" s="39"/>
      <c r="L896" s="424"/>
      <c r="M896" s="450" t="s">
        <v>6566</v>
      </c>
      <c r="N896" s="405">
        <v>544</v>
      </c>
      <c r="O896" s="62">
        <v>1</v>
      </c>
      <c r="P896" s="40"/>
      <c r="Q896" s="755" t="s">
        <v>7919</v>
      </c>
      <c r="R896" s="95">
        <v>50</v>
      </c>
      <c r="S896" s="96" t="s">
        <v>6809</v>
      </c>
      <c r="T896" s="29" t="s">
        <v>6891</v>
      </c>
      <c r="U896" s="402"/>
      <c r="V896" s="402"/>
      <c r="W896" s="34">
        <v>2220</v>
      </c>
      <c r="X896" s="34">
        <v>22</v>
      </c>
      <c r="Y896" s="208" t="s">
        <v>6307</v>
      </c>
      <c r="Z896" s="208" t="s">
        <v>6308</v>
      </c>
      <c r="AA896" s="96" t="s">
        <v>2460</v>
      </c>
      <c r="AB896" s="239">
        <v>3</v>
      </c>
      <c r="AC896" s="731">
        <v>675000</v>
      </c>
      <c r="AD896" s="731">
        <v>0</v>
      </c>
      <c r="AE896" s="96"/>
      <c r="AF896" s="96"/>
      <c r="AG896" s="63"/>
      <c r="AH896" s="97"/>
      <c r="AI896" s="97"/>
      <c r="AJ896" s="97"/>
      <c r="AK896" s="16"/>
      <c r="AL896" s="407"/>
    </row>
    <row r="897" spans="1:38" s="404" customFormat="1" ht="25.5" customHeight="1">
      <c r="A897" s="720" t="s">
        <v>39</v>
      </c>
      <c r="B897" s="37" t="s">
        <v>6953</v>
      </c>
      <c r="C897" s="92"/>
      <c r="D897" s="451" t="s">
        <v>6802</v>
      </c>
      <c r="E897" s="433">
        <v>450000</v>
      </c>
      <c r="F897" s="62">
        <v>21</v>
      </c>
      <c r="G897" s="30">
        <v>8784345058</v>
      </c>
      <c r="H897" s="429" t="s">
        <v>6310</v>
      </c>
      <c r="I897" s="29"/>
      <c r="J897" s="422"/>
      <c r="K897" s="39">
        <v>43374</v>
      </c>
      <c r="L897" s="424">
        <v>3</v>
      </c>
      <c r="M897" s="450" t="s">
        <v>6762</v>
      </c>
      <c r="N897" s="405">
        <v>2000</v>
      </c>
      <c r="O897" s="62">
        <v>1</v>
      </c>
      <c r="P897" s="40">
        <v>1</v>
      </c>
      <c r="Q897" s="755" t="s">
        <v>7919</v>
      </c>
      <c r="R897" s="95" t="s">
        <v>4354</v>
      </c>
      <c r="S897" s="96" t="s">
        <v>6299</v>
      </c>
      <c r="T897" s="29">
        <v>43009</v>
      </c>
      <c r="U897" s="402"/>
      <c r="V897" s="402"/>
      <c r="W897" s="34">
        <v>2591</v>
      </c>
      <c r="X897" s="34">
        <v>25</v>
      </c>
      <c r="Y897" s="208" t="s">
        <v>6763</v>
      </c>
      <c r="Z897" s="208" t="s">
        <v>6764</v>
      </c>
      <c r="AA897" s="96" t="s">
        <v>3904</v>
      </c>
      <c r="AB897" s="239">
        <v>3</v>
      </c>
      <c r="AC897" s="731">
        <v>1000000</v>
      </c>
      <c r="AD897" s="731">
        <v>0</v>
      </c>
      <c r="AE897" s="96"/>
      <c r="AF897" s="96"/>
      <c r="AG897" s="63">
        <v>1</v>
      </c>
      <c r="AH897" s="97" t="s">
        <v>8673</v>
      </c>
      <c r="AI897" s="97"/>
      <c r="AJ897" s="97"/>
      <c r="AK897" s="16"/>
      <c r="AL897" s="407"/>
    </row>
    <row r="898" spans="1:38" s="404" customFormat="1" ht="25.5" customHeight="1">
      <c r="A898" s="720" t="s">
        <v>39</v>
      </c>
      <c r="B898" s="37" t="s">
        <v>6943</v>
      </c>
      <c r="C898" s="92" t="s">
        <v>4016</v>
      </c>
      <c r="D898" s="456" t="s">
        <v>6348</v>
      </c>
      <c r="E898" s="433">
        <v>12220000</v>
      </c>
      <c r="F898" s="91">
        <v>22</v>
      </c>
      <c r="G898" s="30">
        <v>7605474250</v>
      </c>
      <c r="H898" s="429" t="s">
        <v>6349</v>
      </c>
      <c r="I898" s="29"/>
      <c r="J898" s="422"/>
      <c r="K898" s="39">
        <v>43626</v>
      </c>
      <c r="L898" s="424">
        <v>2</v>
      </c>
      <c r="M898" s="450" t="s">
        <v>6350</v>
      </c>
      <c r="N898" s="450">
        <v>60000</v>
      </c>
      <c r="O898" s="450">
        <v>2</v>
      </c>
      <c r="P898" s="450"/>
      <c r="Q898" s="742"/>
      <c r="R898" s="95">
        <v>45</v>
      </c>
      <c r="S898" s="402" t="s">
        <v>8630</v>
      </c>
      <c r="T898" s="29"/>
      <c r="U898" s="402"/>
      <c r="V898" s="402"/>
      <c r="W898" s="34">
        <v>2720</v>
      </c>
      <c r="X898" s="34">
        <v>27</v>
      </c>
      <c r="Y898" s="208" t="s">
        <v>6352</v>
      </c>
      <c r="Z898" s="208" t="s">
        <v>6353</v>
      </c>
      <c r="AA898" s="96" t="s">
        <v>4171</v>
      </c>
      <c r="AB898" s="239">
        <v>16</v>
      </c>
      <c r="AC898" s="731">
        <v>25000000</v>
      </c>
      <c r="AD898" s="731">
        <v>0</v>
      </c>
      <c r="AE898" s="96"/>
      <c r="AF898" s="96"/>
      <c r="AG898" s="63">
        <v>1</v>
      </c>
      <c r="AH898" s="97" t="s">
        <v>8654</v>
      </c>
      <c r="AI898" s="97"/>
      <c r="AJ898" s="97"/>
      <c r="AK898" s="16"/>
      <c r="AL898" s="407"/>
    </row>
    <row r="899" spans="1:38" s="404" customFormat="1" ht="25.5" customHeight="1">
      <c r="A899" s="720" t="s">
        <v>39</v>
      </c>
      <c r="B899" s="37" t="s">
        <v>6968</v>
      </c>
      <c r="C899" s="92" t="s">
        <v>4016</v>
      </c>
      <c r="D899" s="451" t="s">
        <v>6903</v>
      </c>
      <c r="E899" s="433"/>
      <c r="F899" s="62">
        <v>23</v>
      </c>
      <c r="G899" s="30">
        <v>3205962108</v>
      </c>
      <c r="H899" s="429">
        <v>43034</v>
      </c>
      <c r="I899" s="29"/>
      <c r="J899" s="422"/>
      <c r="K899" s="39"/>
      <c r="L899" s="424"/>
      <c r="M899" s="450" t="s">
        <v>6904</v>
      </c>
      <c r="N899" s="405">
        <v>43000</v>
      </c>
      <c r="O899" s="62">
        <v>1</v>
      </c>
      <c r="P899" s="40"/>
      <c r="Q899" s="15"/>
      <c r="R899" s="95">
        <v>50</v>
      </c>
      <c r="S899" s="96" t="s">
        <v>6905</v>
      </c>
      <c r="T899" s="29">
        <v>43435</v>
      </c>
      <c r="U899" s="402"/>
      <c r="V899" s="402"/>
      <c r="W899" s="34">
        <v>1321</v>
      </c>
      <c r="X899" s="34">
        <v>13</v>
      </c>
      <c r="Y899" s="208" t="s">
        <v>6906</v>
      </c>
      <c r="Z899" s="208" t="s">
        <v>6907</v>
      </c>
      <c r="AA899" s="96" t="s">
        <v>2461</v>
      </c>
      <c r="AB899" s="239">
        <v>6</v>
      </c>
      <c r="AC899" s="731">
        <v>4700000</v>
      </c>
      <c r="AD899" s="731">
        <v>3010000</v>
      </c>
      <c r="AE899" s="96"/>
      <c r="AF899" s="96"/>
      <c r="AG899" s="63">
        <v>1</v>
      </c>
      <c r="AH899" s="97" t="s">
        <v>8199</v>
      </c>
      <c r="AI899" s="97"/>
      <c r="AJ899" s="719" t="s">
        <v>7153</v>
      </c>
      <c r="AK899" s="16"/>
      <c r="AL899" s="407"/>
    </row>
    <row r="900" spans="1:38" s="404" customFormat="1" ht="25.5" customHeight="1">
      <c r="A900" s="720" t="s">
        <v>39</v>
      </c>
      <c r="B900" s="37">
        <v>3603521449</v>
      </c>
      <c r="C900" s="92" t="s">
        <v>4016</v>
      </c>
      <c r="D900" s="451" t="s">
        <v>7105</v>
      </c>
      <c r="E900" s="433">
        <v>200000</v>
      </c>
      <c r="F900" s="91">
        <v>24</v>
      </c>
      <c r="G900" s="30">
        <v>6542147390</v>
      </c>
      <c r="H900" s="429">
        <v>43090</v>
      </c>
      <c r="I900" s="29"/>
      <c r="J900" s="422"/>
      <c r="K900" s="39">
        <v>43433</v>
      </c>
      <c r="L900" s="424">
        <v>1</v>
      </c>
      <c r="M900" s="450" t="s">
        <v>7106</v>
      </c>
      <c r="N900" s="405">
        <v>3000</v>
      </c>
      <c r="O900" s="62">
        <v>1</v>
      </c>
      <c r="P900" s="40"/>
      <c r="Q900" s="755" t="s">
        <v>7919</v>
      </c>
      <c r="R900" s="95">
        <v>50</v>
      </c>
      <c r="S900" s="96" t="s">
        <v>7107</v>
      </c>
      <c r="T900" s="29" t="s">
        <v>5601</v>
      </c>
      <c r="U900" s="402"/>
      <c r="V900" s="402"/>
      <c r="W900" s="34">
        <v>2220</v>
      </c>
      <c r="X900" s="34">
        <v>22</v>
      </c>
      <c r="Y900" s="208" t="s">
        <v>7108</v>
      </c>
      <c r="Z900" s="208" t="s">
        <v>7109</v>
      </c>
      <c r="AA900" s="96" t="s">
        <v>2460</v>
      </c>
      <c r="AB900" s="239">
        <v>3</v>
      </c>
      <c r="AC900" s="731">
        <v>1000000</v>
      </c>
      <c r="AD900" s="731">
        <v>400000</v>
      </c>
      <c r="AE900" s="96">
        <v>39</v>
      </c>
      <c r="AF900" s="96">
        <v>39</v>
      </c>
      <c r="AG900" s="63">
        <v>1</v>
      </c>
      <c r="AH900" s="97" t="s">
        <v>8095</v>
      </c>
      <c r="AI900" s="97"/>
      <c r="AJ900" s="97"/>
      <c r="AK900" s="16"/>
      <c r="AL900" s="407"/>
    </row>
    <row r="901" spans="1:38" s="404" customFormat="1" ht="25.5" customHeight="1">
      <c r="A901" s="720" t="s">
        <v>39</v>
      </c>
      <c r="B901" s="37">
        <v>3602903244</v>
      </c>
      <c r="C901" s="92" t="s">
        <v>4016</v>
      </c>
      <c r="D901" s="451" t="s">
        <v>7110</v>
      </c>
      <c r="E901" s="433"/>
      <c r="F901" s="62">
        <v>25</v>
      </c>
      <c r="G901" s="30">
        <v>7683731724</v>
      </c>
      <c r="H901" s="429" t="s">
        <v>7111</v>
      </c>
      <c r="I901" s="29"/>
      <c r="J901" s="422"/>
      <c r="K901" s="39">
        <v>43536</v>
      </c>
      <c r="L901" s="424">
        <v>2</v>
      </c>
      <c r="M901" s="450" t="s">
        <v>7112</v>
      </c>
      <c r="N901" s="405">
        <v>14700</v>
      </c>
      <c r="O901" s="62">
        <v>1</v>
      </c>
      <c r="P901" s="40"/>
      <c r="Q901" s="15"/>
      <c r="R901" s="95">
        <v>50</v>
      </c>
      <c r="S901" s="96" t="s">
        <v>7017</v>
      </c>
      <c r="T901" s="29">
        <v>43514</v>
      </c>
      <c r="U901" s="402"/>
      <c r="V901" s="402"/>
      <c r="W901" s="34">
        <v>259</v>
      </c>
      <c r="X901" s="34">
        <v>25</v>
      </c>
      <c r="Y901" s="208" t="s">
        <v>2924</v>
      </c>
      <c r="Z901" s="208" t="s">
        <v>7113</v>
      </c>
      <c r="AA901" s="96" t="s">
        <v>2460</v>
      </c>
      <c r="AB901" s="239">
        <v>3</v>
      </c>
      <c r="AC901" s="731">
        <v>4500000</v>
      </c>
      <c r="AD901" s="731">
        <v>1249580</v>
      </c>
      <c r="AE901" s="96">
        <v>75</v>
      </c>
      <c r="AF901" s="96">
        <v>73</v>
      </c>
      <c r="AG901" s="63"/>
      <c r="AH901" s="97" t="s">
        <v>8422</v>
      </c>
      <c r="AI901" s="97" t="s">
        <v>8423</v>
      </c>
      <c r="AJ901" s="719" t="s">
        <v>5791</v>
      </c>
      <c r="AK901" s="16"/>
      <c r="AL901" s="407"/>
    </row>
    <row r="902" spans="1:38" s="404" customFormat="1" ht="25.5" customHeight="1">
      <c r="A902" s="720" t="s">
        <v>39</v>
      </c>
      <c r="B902" s="37">
        <v>3603531119</v>
      </c>
      <c r="C902" s="92" t="s">
        <v>4016</v>
      </c>
      <c r="D902" s="451" t="s">
        <v>7224</v>
      </c>
      <c r="E902" s="433">
        <v>500000</v>
      </c>
      <c r="F902" s="91">
        <v>26</v>
      </c>
      <c r="G902" s="30">
        <v>5456801665</v>
      </c>
      <c r="H902" s="429">
        <v>43138</v>
      </c>
      <c r="I902" s="29"/>
      <c r="J902" s="422"/>
      <c r="K902" s="39"/>
      <c r="L902" s="424"/>
      <c r="M902" s="450" t="s">
        <v>7225</v>
      </c>
      <c r="N902" s="405">
        <v>1000</v>
      </c>
      <c r="O902" s="62">
        <v>1</v>
      </c>
      <c r="P902" s="40"/>
      <c r="Q902" s="755" t="s">
        <v>7922</v>
      </c>
      <c r="R902" s="95">
        <v>50</v>
      </c>
      <c r="S902" s="96" t="s">
        <v>7577</v>
      </c>
      <c r="T902" s="29">
        <v>43466</v>
      </c>
      <c r="U902" s="402"/>
      <c r="V902" s="402"/>
      <c r="W902" s="34">
        <v>1079</v>
      </c>
      <c r="X902" s="34">
        <v>10</v>
      </c>
      <c r="Y902" s="208"/>
      <c r="Z902" s="208" t="s">
        <v>7226</v>
      </c>
      <c r="AA902" s="96" t="s">
        <v>3803</v>
      </c>
      <c r="AB902" s="239">
        <v>43</v>
      </c>
      <c r="AC902" s="731">
        <v>500000</v>
      </c>
      <c r="AD902" s="731">
        <v>500000</v>
      </c>
      <c r="AE902" s="96"/>
      <c r="AF902" s="96"/>
      <c r="AG902" s="63">
        <v>1</v>
      </c>
      <c r="AH902" s="97" t="s">
        <v>7508</v>
      </c>
      <c r="AI902" s="97"/>
      <c r="AJ902" s="97"/>
      <c r="AK902" s="16"/>
      <c r="AL902" s="407"/>
    </row>
    <row r="903" spans="1:38" s="404" customFormat="1" ht="25.5" customHeight="1">
      <c r="A903" s="720" t="s">
        <v>39</v>
      </c>
      <c r="B903" s="37">
        <v>3603531077</v>
      </c>
      <c r="C903" s="92" t="s">
        <v>4016</v>
      </c>
      <c r="D903" s="451" t="s">
        <v>7232</v>
      </c>
      <c r="E903" s="433">
        <v>2000000</v>
      </c>
      <c r="F903" s="62">
        <v>27</v>
      </c>
      <c r="G903" s="30">
        <v>9871804933</v>
      </c>
      <c r="H903" s="429">
        <v>43139</v>
      </c>
      <c r="I903" s="29"/>
      <c r="J903" s="422"/>
      <c r="K903" s="39">
        <v>43656</v>
      </c>
      <c r="L903" s="424">
        <v>1</v>
      </c>
      <c r="M903" s="450" t="s">
        <v>7233</v>
      </c>
      <c r="N903" s="405">
        <v>10214</v>
      </c>
      <c r="O903" s="62">
        <v>1</v>
      </c>
      <c r="P903" s="40"/>
      <c r="Q903" s="15"/>
      <c r="R903" s="95">
        <v>50</v>
      </c>
      <c r="S903" s="96" t="s">
        <v>7579</v>
      </c>
      <c r="T903" s="29" t="s">
        <v>7296</v>
      </c>
      <c r="U903" s="402"/>
      <c r="V903" s="402"/>
      <c r="W903" s="34">
        <v>2610</v>
      </c>
      <c r="X903" s="34">
        <v>26</v>
      </c>
      <c r="Y903" s="208" t="s">
        <v>7235</v>
      </c>
      <c r="Z903" s="208" t="s">
        <v>7236</v>
      </c>
      <c r="AA903" s="96" t="s">
        <v>2461</v>
      </c>
      <c r="AB903" s="239">
        <v>6</v>
      </c>
      <c r="AC903" s="731">
        <v>2000000</v>
      </c>
      <c r="AD903" s="731">
        <v>0</v>
      </c>
      <c r="AE903" s="96"/>
      <c r="AF903" s="96"/>
      <c r="AG903" s="63">
        <v>1</v>
      </c>
      <c r="AH903" s="97" t="s">
        <v>8656</v>
      </c>
      <c r="AI903" s="97"/>
      <c r="AJ903" s="97"/>
      <c r="AK903" s="16"/>
      <c r="AL903" s="407"/>
    </row>
    <row r="904" spans="1:38" s="404" customFormat="1" ht="25.5" customHeight="1">
      <c r="A904" s="720" t="s">
        <v>39</v>
      </c>
      <c r="B904" s="37"/>
      <c r="C904" s="92" t="s">
        <v>4016</v>
      </c>
      <c r="D904" s="451" t="s">
        <v>7598</v>
      </c>
      <c r="E904" s="433">
        <v>500000</v>
      </c>
      <c r="F904" s="91">
        <v>28</v>
      </c>
      <c r="G904" s="30">
        <v>8759385019</v>
      </c>
      <c r="H904" s="429">
        <v>43284</v>
      </c>
      <c r="I904" s="29"/>
      <c r="J904" s="422"/>
      <c r="K904" s="39"/>
      <c r="L904" s="424"/>
      <c r="M904" s="450" t="s">
        <v>7602</v>
      </c>
      <c r="N904" s="405">
        <v>6528</v>
      </c>
      <c r="O904" s="62">
        <v>2</v>
      </c>
      <c r="P904" s="40">
        <v>1</v>
      </c>
      <c r="Q904" s="755" t="s">
        <v>7919</v>
      </c>
      <c r="R904" s="95">
        <v>50</v>
      </c>
      <c r="S904" s="96" t="s">
        <v>8560</v>
      </c>
      <c r="T904" s="29"/>
      <c r="U904" s="402"/>
      <c r="V904" s="402"/>
      <c r="W904" s="34">
        <v>2910</v>
      </c>
      <c r="X904" s="34">
        <v>29</v>
      </c>
      <c r="Y904" s="208" t="s">
        <v>7607</v>
      </c>
      <c r="Z904" s="208" t="s">
        <v>7608</v>
      </c>
      <c r="AA904" s="96" t="s">
        <v>2460</v>
      </c>
      <c r="AB904" s="239">
        <v>3</v>
      </c>
      <c r="AC904" s="731">
        <v>4000000</v>
      </c>
      <c r="AD904" s="731">
        <v>0</v>
      </c>
      <c r="AE904" s="96"/>
      <c r="AF904" s="96"/>
      <c r="AG904" s="63"/>
      <c r="AH904" s="97"/>
      <c r="AI904" s="97"/>
      <c r="AJ904" s="97"/>
      <c r="AK904" s="16"/>
      <c r="AL904" s="407"/>
    </row>
    <row r="905" spans="1:38" s="404" customFormat="1" ht="25.5" customHeight="1">
      <c r="A905" s="720" t="s">
        <v>39</v>
      </c>
      <c r="B905" s="37">
        <v>3603575042</v>
      </c>
      <c r="C905" s="92" t="s">
        <v>4016</v>
      </c>
      <c r="D905" s="451" t="s">
        <v>7599</v>
      </c>
      <c r="E905" s="433">
        <v>200000</v>
      </c>
      <c r="F905" s="62">
        <v>29</v>
      </c>
      <c r="G905" s="30">
        <v>1026891619</v>
      </c>
      <c r="H905" s="429">
        <v>43291</v>
      </c>
      <c r="I905" s="29"/>
      <c r="J905" s="422"/>
      <c r="K905" s="39"/>
      <c r="L905" s="424"/>
      <c r="M905" s="450" t="s">
        <v>7603</v>
      </c>
      <c r="N905" s="405">
        <v>1088</v>
      </c>
      <c r="O905" s="62">
        <v>1</v>
      </c>
      <c r="P905" s="40"/>
      <c r="Q905" s="755" t="s">
        <v>7919</v>
      </c>
      <c r="R905" s="95">
        <v>50</v>
      </c>
      <c r="S905" s="96" t="s">
        <v>8559</v>
      </c>
      <c r="T905" s="29" t="s">
        <v>7229</v>
      </c>
      <c r="U905" s="402"/>
      <c r="V905" s="402"/>
      <c r="W905" s="34">
        <v>2220</v>
      </c>
      <c r="X905" s="34">
        <v>22</v>
      </c>
      <c r="Y905" s="208" t="s">
        <v>7609</v>
      </c>
      <c r="Z905" s="208" t="s">
        <v>7610</v>
      </c>
      <c r="AA905" s="96" t="s">
        <v>2460</v>
      </c>
      <c r="AB905" s="239">
        <v>3</v>
      </c>
      <c r="AC905" s="731">
        <v>800000</v>
      </c>
      <c r="AD905" s="731">
        <v>0</v>
      </c>
      <c r="AE905" s="96">
        <v>8</v>
      </c>
      <c r="AF905" s="96">
        <v>8</v>
      </c>
      <c r="AG905" s="63">
        <v>1</v>
      </c>
      <c r="AH905" s="97" t="s">
        <v>8595</v>
      </c>
      <c r="AI905" s="97"/>
      <c r="AJ905" s="97"/>
      <c r="AK905" s="16"/>
      <c r="AL905" s="407"/>
    </row>
    <row r="906" spans="1:38" s="404" customFormat="1" ht="25.5" customHeight="1">
      <c r="A906" s="720" t="s">
        <v>39</v>
      </c>
      <c r="B906" s="37"/>
      <c r="C906" s="92" t="s">
        <v>4016</v>
      </c>
      <c r="D906" s="456" t="s">
        <v>8631</v>
      </c>
      <c r="E906" s="433">
        <v>10000000</v>
      </c>
      <c r="F906" s="91">
        <v>30</v>
      </c>
      <c r="G906" s="30">
        <v>3286261747</v>
      </c>
      <c r="H906" s="429">
        <v>43298</v>
      </c>
      <c r="I906" s="29"/>
      <c r="J906" s="422"/>
      <c r="K906" s="39">
        <v>43627</v>
      </c>
      <c r="L906" s="424">
        <v>3</v>
      </c>
      <c r="M906" s="450" t="s">
        <v>7604</v>
      </c>
      <c r="N906" s="405">
        <v>100778</v>
      </c>
      <c r="O906" s="62">
        <v>2</v>
      </c>
      <c r="P906" s="40"/>
      <c r="Q906" s="15"/>
      <c r="R906" s="95">
        <v>50</v>
      </c>
      <c r="S906" s="96" t="s">
        <v>7611</v>
      </c>
      <c r="T906" s="29"/>
      <c r="U906" s="402"/>
      <c r="V906" s="402"/>
      <c r="W906" s="34">
        <v>6810</v>
      </c>
      <c r="X906" s="34">
        <v>68</v>
      </c>
      <c r="Y906" s="208" t="s">
        <v>8500</v>
      </c>
      <c r="Z906" s="208" t="s">
        <v>8501</v>
      </c>
      <c r="AA906" s="96" t="s">
        <v>2461</v>
      </c>
      <c r="AB906" s="239">
        <v>6</v>
      </c>
      <c r="AC906" s="731">
        <v>28421052</v>
      </c>
      <c r="AD906" s="731">
        <v>0</v>
      </c>
      <c r="AE906" s="96"/>
      <c r="AF906" s="96"/>
      <c r="AG906" s="63"/>
      <c r="AH906" s="97"/>
      <c r="AI906" s="97"/>
      <c r="AJ906" s="97"/>
      <c r="AK906" s="16"/>
      <c r="AL906" s="407"/>
    </row>
    <row r="907" spans="1:38" s="404" customFormat="1" ht="25.5" customHeight="1">
      <c r="A907" s="720" t="s">
        <v>39</v>
      </c>
      <c r="B907" s="37">
        <v>3603580726</v>
      </c>
      <c r="C907" s="92" t="s">
        <v>4016</v>
      </c>
      <c r="D907" s="451" t="s">
        <v>7600</v>
      </c>
      <c r="E907" s="433">
        <v>470000</v>
      </c>
      <c r="F907" s="62">
        <v>31</v>
      </c>
      <c r="G907" s="30">
        <v>7648839254</v>
      </c>
      <c r="H907" s="429">
        <v>43306</v>
      </c>
      <c r="I907" s="29"/>
      <c r="J907" s="422"/>
      <c r="K907" s="39"/>
      <c r="L907" s="424"/>
      <c r="M907" s="450" t="s">
        <v>7605</v>
      </c>
      <c r="N907" s="405">
        <v>1632</v>
      </c>
      <c r="O907" s="62">
        <v>2</v>
      </c>
      <c r="P907" s="40">
        <v>2</v>
      </c>
      <c r="Q907" s="755" t="s">
        <v>7919</v>
      </c>
      <c r="R907" s="95">
        <v>50</v>
      </c>
      <c r="S907" s="96" t="s">
        <v>8563</v>
      </c>
      <c r="T907" s="29"/>
      <c r="U907" s="402"/>
      <c r="V907" s="402"/>
      <c r="W907" s="34">
        <v>2599</v>
      </c>
      <c r="X907" s="34">
        <v>25</v>
      </c>
      <c r="Y907" s="208" t="s">
        <v>7612</v>
      </c>
      <c r="Z907" s="208" t="s">
        <v>7613</v>
      </c>
      <c r="AA907" s="96" t="s">
        <v>2460</v>
      </c>
      <c r="AB907" s="239">
        <v>3</v>
      </c>
      <c r="AC907" s="731">
        <v>3000000</v>
      </c>
      <c r="AD907" s="731">
        <v>0</v>
      </c>
      <c r="AE907" s="96"/>
      <c r="AF907" s="96"/>
      <c r="AG907" s="63"/>
      <c r="AH907" s="97"/>
      <c r="AI907" s="97"/>
      <c r="AJ907" s="97"/>
      <c r="AK907" s="16"/>
      <c r="AL907" s="407"/>
    </row>
    <row r="908" spans="1:38" s="404" customFormat="1" ht="25.5" customHeight="1">
      <c r="A908" s="720" t="s">
        <v>39</v>
      </c>
      <c r="B908" s="37">
        <v>3603578861</v>
      </c>
      <c r="C908" s="92" t="s">
        <v>4016</v>
      </c>
      <c r="D908" s="451" t="s">
        <v>7601</v>
      </c>
      <c r="E908" s="433">
        <v>600000</v>
      </c>
      <c r="F908" s="91">
        <v>32</v>
      </c>
      <c r="G908" s="30">
        <v>2105655251</v>
      </c>
      <c r="H908" s="429">
        <v>43307</v>
      </c>
      <c r="I908" s="29"/>
      <c r="J908" s="422"/>
      <c r="K908" s="39">
        <v>43470</v>
      </c>
      <c r="L908" s="424">
        <v>1</v>
      </c>
      <c r="M908" s="450" t="s">
        <v>7606</v>
      </c>
      <c r="N908" s="405">
        <v>1400</v>
      </c>
      <c r="O908" s="62">
        <v>1</v>
      </c>
      <c r="P908" s="40">
        <v>2</v>
      </c>
      <c r="Q908" s="755" t="s">
        <v>7923</v>
      </c>
      <c r="R908" s="95">
        <v>45</v>
      </c>
      <c r="S908" s="96" t="s">
        <v>7886</v>
      </c>
      <c r="T908" s="29" t="s">
        <v>8324</v>
      </c>
      <c r="U908" s="402"/>
      <c r="V908" s="402"/>
      <c r="W908" s="34">
        <v>2599</v>
      </c>
      <c r="X908" s="34">
        <v>25</v>
      </c>
      <c r="Y908" s="208" t="s">
        <v>7614</v>
      </c>
      <c r="Z908" s="208" t="s">
        <v>7615</v>
      </c>
      <c r="AA908" s="96" t="s">
        <v>2461</v>
      </c>
      <c r="AB908" s="239">
        <v>6</v>
      </c>
      <c r="AC908" s="731">
        <v>1000000</v>
      </c>
      <c r="AD908" s="731">
        <v>600000</v>
      </c>
      <c r="AE908" s="96">
        <v>23</v>
      </c>
      <c r="AF908" s="96">
        <v>20</v>
      </c>
      <c r="AG908" s="63">
        <v>1</v>
      </c>
      <c r="AH908" s="97" t="s">
        <v>8322</v>
      </c>
      <c r="AI908" s="97"/>
      <c r="AJ908" s="97"/>
      <c r="AK908" s="16"/>
      <c r="AL908" s="407"/>
    </row>
    <row r="909" spans="1:38" s="404" customFormat="1" ht="25.5" customHeight="1">
      <c r="A909" s="720" t="s">
        <v>39</v>
      </c>
      <c r="B909" s="37">
        <v>3700415238</v>
      </c>
      <c r="C909" s="92" t="s">
        <v>4016</v>
      </c>
      <c r="D909" s="451" t="s">
        <v>7667</v>
      </c>
      <c r="E909" s="433">
        <v>1144845</v>
      </c>
      <c r="F909" s="62">
        <v>33</v>
      </c>
      <c r="G909" s="30">
        <v>5445174541</v>
      </c>
      <c r="H909" s="429">
        <v>39619</v>
      </c>
      <c r="I909" s="29"/>
      <c r="J909" s="422"/>
      <c r="K909" s="39">
        <v>43514</v>
      </c>
      <c r="L909" s="424">
        <v>7</v>
      </c>
      <c r="M909" s="450" t="s">
        <v>8323</v>
      </c>
      <c r="N909" s="405">
        <v>10000</v>
      </c>
      <c r="O909" s="62">
        <v>1</v>
      </c>
      <c r="P909" s="40"/>
      <c r="Q909" s="15"/>
      <c r="R909" s="95" t="s">
        <v>7668</v>
      </c>
      <c r="S909" s="96" t="s">
        <v>7669</v>
      </c>
      <c r="T909" s="29">
        <v>43467</v>
      </c>
      <c r="U909" s="402"/>
      <c r="V909" s="402"/>
      <c r="W909" s="34">
        <v>2512</v>
      </c>
      <c r="X909" s="34">
        <v>25</v>
      </c>
      <c r="Y909" s="208" t="s">
        <v>7670</v>
      </c>
      <c r="Z909" s="208" t="s">
        <v>7671</v>
      </c>
      <c r="AA909" s="96" t="s">
        <v>121</v>
      </c>
      <c r="AB909" s="239">
        <v>7</v>
      </c>
      <c r="AC909" s="731">
        <v>4485000</v>
      </c>
      <c r="AD909" s="731">
        <v>0</v>
      </c>
      <c r="AE909" s="96"/>
      <c r="AF909" s="96"/>
      <c r="AG909" s="63">
        <v>1</v>
      </c>
      <c r="AH909" s="97" t="s">
        <v>8206</v>
      </c>
      <c r="AI909" s="97" t="s">
        <v>8205</v>
      </c>
      <c r="AJ909" s="97"/>
      <c r="AK909" s="16"/>
      <c r="AL909" s="407"/>
    </row>
    <row r="910" spans="1:38" s="404" customFormat="1" ht="25.5" customHeight="1">
      <c r="A910" s="720" t="s">
        <v>39</v>
      </c>
      <c r="B910" s="37">
        <v>3603599607</v>
      </c>
      <c r="C910" s="92" t="s">
        <v>4016</v>
      </c>
      <c r="D910" s="451" t="s">
        <v>8039</v>
      </c>
      <c r="E910" s="433">
        <v>300000</v>
      </c>
      <c r="F910" s="91">
        <v>34</v>
      </c>
      <c r="G910" s="30">
        <v>7661937762</v>
      </c>
      <c r="H910" s="429">
        <v>43409</v>
      </c>
      <c r="I910" s="29"/>
      <c r="J910" s="422"/>
      <c r="K910" s="39"/>
      <c r="L910" s="424"/>
      <c r="M910" s="450" t="s">
        <v>8040</v>
      </c>
      <c r="N910" s="405">
        <v>3025.28</v>
      </c>
      <c r="O910" s="62">
        <v>2</v>
      </c>
      <c r="P910" s="40"/>
      <c r="Q910" s="15" t="s">
        <v>7898</v>
      </c>
      <c r="R910" s="95">
        <v>50</v>
      </c>
      <c r="S910" s="96" t="s">
        <v>8349</v>
      </c>
      <c r="T910" s="29"/>
      <c r="U910" s="402"/>
      <c r="V910" s="402"/>
      <c r="W910" s="34">
        <v>2512</v>
      </c>
      <c r="X910" s="34">
        <v>25</v>
      </c>
      <c r="Y910" s="208" t="s">
        <v>8041</v>
      </c>
      <c r="Z910" s="208" t="s">
        <v>8042</v>
      </c>
      <c r="AA910" s="96" t="s">
        <v>6697</v>
      </c>
      <c r="AB910" s="239">
        <v>10</v>
      </c>
      <c r="AC910" s="731">
        <v>1000000</v>
      </c>
      <c r="AD910" s="731">
        <v>300000</v>
      </c>
      <c r="AE910" s="96">
        <v>26</v>
      </c>
      <c r="AF910" s="96">
        <v>25</v>
      </c>
      <c r="AG910" s="63">
        <v>1</v>
      </c>
      <c r="AH910" s="97" t="s">
        <v>8321</v>
      </c>
      <c r="AI910" s="97"/>
      <c r="AJ910" s="97"/>
      <c r="AK910" s="16"/>
      <c r="AL910" s="407"/>
    </row>
    <row r="911" spans="1:38" s="404" customFormat="1" ht="25.5" customHeight="1">
      <c r="A911" s="720" t="s">
        <v>39</v>
      </c>
      <c r="B911" s="37">
        <v>3603624606</v>
      </c>
      <c r="C911" s="92" t="s">
        <v>4016</v>
      </c>
      <c r="D911" s="451" t="s">
        <v>8274</v>
      </c>
      <c r="E911" s="433">
        <v>400000</v>
      </c>
      <c r="F911" s="62">
        <v>35</v>
      </c>
      <c r="G911" s="30">
        <v>9982103340</v>
      </c>
      <c r="H911" s="429">
        <v>43489</v>
      </c>
      <c r="I911" s="29"/>
      <c r="J911" s="422"/>
      <c r="K911" s="39"/>
      <c r="L911" s="424"/>
      <c r="M911" s="450" t="s">
        <v>8276</v>
      </c>
      <c r="N911" s="405">
        <v>1088</v>
      </c>
      <c r="O911" s="62">
        <v>1</v>
      </c>
      <c r="P911" s="40"/>
      <c r="Q911" s="15" t="s">
        <v>7919</v>
      </c>
      <c r="R911" s="95">
        <v>40</v>
      </c>
      <c r="S911" s="96" t="s">
        <v>7310</v>
      </c>
      <c r="T911" s="29" t="s">
        <v>7310</v>
      </c>
      <c r="U911" s="402">
        <v>1</v>
      </c>
      <c r="V911" s="402">
        <v>3</v>
      </c>
      <c r="W911" s="34">
        <v>1410</v>
      </c>
      <c r="X911" s="34">
        <v>14</v>
      </c>
      <c r="Y911" s="208" t="s">
        <v>8278</v>
      </c>
      <c r="Z911" s="208" t="s">
        <v>8279</v>
      </c>
      <c r="AA911" s="96" t="s">
        <v>2460</v>
      </c>
      <c r="AB911" s="239">
        <v>3</v>
      </c>
      <c r="AC911" s="731">
        <v>1200000</v>
      </c>
      <c r="AD911" s="731">
        <v>700000</v>
      </c>
      <c r="AE911" s="96">
        <v>28</v>
      </c>
      <c r="AF911" s="96">
        <v>27</v>
      </c>
      <c r="AG911" s="63">
        <v>1</v>
      </c>
      <c r="AH911" s="97" t="s">
        <v>8590</v>
      </c>
      <c r="AI911" s="97"/>
      <c r="AJ911" s="97"/>
      <c r="AK911" s="16"/>
      <c r="AL911" s="407"/>
    </row>
    <row r="912" spans="1:38" s="404" customFormat="1" ht="25.5" customHeight="1">
      <c r="A912" s="720" t="s">
        <v>39</v>
      </c>
      <c r="B912" s="37"/>
      <c r="C912" s="92" t="s">
        <v>4016</v>
      </c>
      <c r="D912" s="451" t="s">
        <v>8275</v>
      </c>
      <c r="E912" s="433">
        <v>1000000</v>
      </c>
      <c r="F912" s="91">
        <v>36</v>
      </c>
      <c r="G912" s="30">
        <v>6520130076</v>
      </c>
      <c r="H912" s="429">
        <v>43489</v>
      </c>
      <c r="I912" s="29"/>
      <c r="J912" s="422"/>
      <c r="K912" s="39"/>
      <c r="L912" s="424"/>
      <c r="M912" s="450" t="s">
        <v>8277</v>
      </c>
      <c r="N912" s="405">
        <v>10000</v>
      </c>
      <c r="O912" s="62">
        <v>2</v>
      </c>
      <c r="P912" s="40"/>
      <c r="Q912" s="15"/>
      <c r="R912" s="95">
        <v>50</v>
      </c>
      <c r="S912" s="96" t="s">
        <v>8074</v>
      </c>
      <c r="T912" s="29"/>
      <c r="U912" s="402"/>
      <c r="V912" s="402"/>
      <c r="W912" s="34">
        <v>1079</v>
      </c>
      <c r="X912" s="34">
        <v>10</v>
      </c>
      <c r="Y912" s="208" t="s">
        <v>8280</v>
      </c>
      <c r="Z912" s="208" t="s">
        <v>8281</v>
      </c>
      <c r="AA912" s="96" t="s">
        <v>121</v>
      </c>
      <c r="AB912" s="239">
        <v>7</v>
      </c>
      <c r="AC912" s="731">
        <v>10000000</v>
      </c>
      <c r="AD912" s="731">
        <v>0</v>
      </c>
      <c r="AE912" s="96"/>
      <c r="AF912" s="96"/>
      <c r="AG912" s="63"/>
      <c r="AH912" s="97"/>
      <c r="AI912" s="97"/>
      <c r="AJ912" s="97"/>
      <c r="AK912" s="16"/>
      <c r="AL912" s="407"/>
    </row>
    <row r="913" spans="1:38" s="404" customFormat="1" ht="25.5" customHeight="1">
      <c r="A913" s="720" t="s">
        <v>39</v>
      </c>
      <c r="B913" s="37">
        <v>3603655026</v>
      </c>
      <c r="C913" s="92" t="s">
        <v>4016</v>
      </c>
      <c r="D913" s="451" t="s">
        <v>8695</v>
      </c>
      <c r="E913" s="433">
        <v>444000</v>
      </c>
      <c r="F913" s="91">
        <v>37</v>
      </c>
      <c r="G913" s="30">
        <v>3278518810</v>
      </c>
      <c r="H913" s="429">
        <v>43648</v>
      </c>
      <c r="I913" s="29"/>
      <c r="J913" s="422"/>
      <c r="K913" s="39"/>
      <c r="L913" s="424"/>
      <c r="M913" s="450" t="s">
        <v>8697</v>
      </c>
      <c r="N913" s="405">
        <v>2706</v>
      </c>
      <c r="O913" s="62">
        <v>2</v>
      </c>
      <c r="P913" s="40"/>
      <c r="Q913" s="15" t="s">
        <v>7916</v>
      </c>
      <c r="R913" s="95">
        <v>50</v>
      </c>
      <c r="S913" s="96" t="s">
        <v>8074</v>
      </c>
      <c r="T913" s="29"/>
      <c r="U913" s="402"/>
      <c r="V913" s="402"/>
      <c r="W913" s="34">
        <v>2610</v>
      </c>
      <c r="X913" s="34">
        <v>26</v>
      </c>
      <c r="Y913" s="208" t="s">
        <v>8698</v>
      </c>
      <c r="Z913" s="208" t="s">
        <v>8699</v>
      </c>
      <c r="AA913" s="96" t="s">
        <v>2461</v>
      </c>
      <c r="AB913" s="239">
        <v>6</v>
      </c>
      <c r="AC913" s="731">
        <v>444000</v>
      </c>
      <c r="AD913" s="731">
        <v>0</v>
      </c>
      <c r="AE913" s="96"/>
      <c r="AF913" s="96"/>
      <c r="AG913" s="63">
        <v>1</v>
      </c>
      <c r="AH913" s="97" t="s">
        <v>8747</v>
      </c>
      <c r="AI913" s="97"/>
      <c r="AJ913" s="97"/>
      <c r="AK913" s="16"/>
      <c r="AL913" s="407"/>
    </row>
    <row r="914" spans="1:38" s="404" customFormat="1" ht="25.5" customHeight="1">
      <c r="A914" s="720" t="s">
        <v>39</v>
      </c>
      <c r="B914" s="37"/>
      <c r="C914" s="92" t="s">
        <v>4016</v>
      </c>
      <c r="D914" s="451" t="s">
        <v>8696</v>
      </c>
      <c r="E914" s="433">
        <v>50000</v>
      </c>
      <c r="F914" s="91">
        <v>38</v>
      </c>
      <c r="G914" s="30">
        <v>2129997252</v>
      </c>
      <c r="H914" s="429">
        <v>43663</v>
      </c>
      <c r="I914" s="29"/>
      <c r="J914" s="422"/>
      <c r="K914" s="39"/>
      <c r="L914" s="424"/>
      <c r="M914" s="450" t="s">
        <v>8694</v>
      </c>
      <c r="N914" s="405">
        <v>4100</v>
      </c>
      <c r="O914" s="62">
        <v>3</v>
      </c>
      <c r="P914" s="40"/>
      <c r="Q914" s="15" t="s">
        <v>8700</v>
      </c>
      <c r="R914" s="95">
        <v>50</v>
      </c>
      <c r="S914" s="96" t="s">
        <v>7816</v>
      </c>
      <c r="T914" s="29"/>
      <c r="U914" s="402"/>
      <c r="V914" s="402"/>
      <c r="W914" s="34">
        <v>5210</v>
      </c>
      <c r="X914" s="34">
        <v>52</v>
      </c>
      <c r="Y914" s="208" t="s">
        <v>8701</v>
      </c>
      <c r="Z914" s="208" t="s">
        <v>8702</v>
      </c>
      <c r="AA914" s="96" t="s">
        <v>121</v>
      </c>
      <c r="AB914" s="239">
        <v>7</v>
      </c>
      <c r="AC914" s="731">
        <v>100000</v>
      </c>
      <c r="AD914" s="731">
        <v>0</v>
      </c>
      <c r="AE914" s="96"/>
      <c r="AF914" s="96"/>
      <c r="AG914" s="63"/>
      <c r="AH914" s="97"/>
      <c r="AI914" s="97"/>
      <c r="AJ914" s="97"/>
      <c r="AK914" s="16"/>
      <c r="AL914" s="407"/>
    </row>
    <row r="915" spans="1:38" s="35" customFormat="1" ht="25.5" customHeight="1">
      <c r="A915" s="198" t="s">
        <v>657</v>
      </c>
      <c r="B915" s="53"/>
      <c r="C915" s="73"/>
      <c r="D915" s="120"/>
      <c r="E915" s="56">
        <f>SUBTOTAL(9,E876:E914)</f>
        <v>62023800.600000001</v>
      </c>
      <c r="F915" s="53">
        <f>COUNT(F876:F914)</f>
        <v>38</v>
      </c>
      <c r="G915" s="123"/>
      <c r="H915" s="122"/>
      <c r="I915" s="122"/>
      <c r="J915" s="123"/>
      <c r="K915" s="124"/>
      <c r="L915" s="125"/>
      <c r="M915" s="56" t="s">
        <v>1997</v>
      </c>
      <c r="N915" s="56">
        <f>SUBTOTAL(9,N876:N914)</f>
        <v>548849.28</v>
      </c>
      <c r="O915" s="126"/>
      <c r="P915" s="76"/>
      <c r="Q915" s="77"/>
      <c r="R915" s="127"/>
      <c r="S915" s="137"/>
      <c r="T915" s="122"/>
      <c r="U915" s="138"/>
      <c r="V915" s="138"/>
      <c r="W915" s="139"/>
      <c r="X915" s="139"/>
      <c r="Y915" s="140"/>
      <c r="Z915" s="140"/>
      <c r="AA915" s="141"/>
      <c r="AB915" s="142"/>
      <c r="AC915" s="56">
        <v>244547532</v>
      </c>
      <c r="AD915" s="56">
        <v>135459130</v>
      </c>
      <c r="AE915" s="56">
        <f t="shared" ref="AE915:AG915" si="12">SUBTOTAL(9,AE876:AE914)</f>
        <v>1102</v>
      </c>
      <c r="AF915" s="56">
        <f t="shared" si="12"/>
        <v>1066</v>
      </c>
      <c r="AG915" s="56">
        <f t="shared" si="12"/>
        <v>23</v>
      </c>
      <c r="AH915" s="134"/>
      <c r="AI915" s="134"/>
      <c r="AJ915" s="134"/>
      <c r="AK915" s="54"/>
      <c r="AL915" s="84"/>
    </row>
    <row r="916" spans="1:38" s="35" customFormat="1" ht="25.5" customHeight="1">
      <c r="A916" s="195"/>
      <c r="B916" s="53"/>
      <c r="C916" s="73"/>
      <c r="D916" s="120"/>
      <c r="E916" s="56"/>
      <c r="F916" s="133"/>
      <c r="G916" s="123"/>
      <c r="H916" s="122"/>
      <c r="I916" s="122"/>
      <c r="J916" s="123"/>
      <c r="K916" s="124"/>
      <c r="L916" s="125"/>
      <c r="M916" s="56" t="s">
        <v>1998</v>
      </c>
      <c r="N916" s="159"/>
      <c r="O916" s="126"/>
      <c r="P916" s="76"/>
      <c r="Q916" s="77"/>
      <c r="R916" s="127"/>
      <c r="S916" s="137"/>
      <c r="T916" s="122"/>
      <c r="U916" s="138"/>
      <c r="V916" s="138"/>
      <c r="W916" s="139"/>
      <c r="X916" s="139"/>
      <c r="Y916" s="140"/>
      <c r="Z916" s="140"/>
      <c r="AA916" s="141"/>
      <c r="AB916" s="142"/>
      <c r="AC916" s="733"/>
      <c r="AD916" s="733"/>
      <c r="AE916" s="56"/>
      <c r="AF916" s="56"/>
      <c r="AG916" s="56"/>
      <c r="AH916" s="134"/>
      <c r="AI916" s="134"/>
      <c r="AJ916" s="134"/>
      <c r="AK916" s="54"/>
      <c r="AL916" s="84"/>
    </row>
    <row r="917" spans="1:38" s="35" customFormat="1" ht="25.5" customHeight="1">
      <c r="A917" s="200" t="s">
        <v>40</v>
      </c>
      <c r="B917" s="37" t="s">
        <v>3572</v>
      </c>
      <c r="C917" s="92" t="s">
        <v>3912</v>
      </c>
      <c r="D917" s="451" t="s">
        <v>7255</v>
      </c>
      <c r="E917" s="95">
        <v>6000000</v>
      </c>
      <c r="F917" s="62">
        <v>1</v>
      </c>
      <c r="G917" s="552" t="s">
        <v>2497</v>
      </c>
      <c r="H917" s="29">
        <v>37074</v>
      </c>
      <c r="I917" s="30">
        <v>472043000258</v>
      </c>
      <c r="J917" s="30">
        <v>9954021649</v>
      </c>
      <c r="K917" s="39">
        <v>43139</v>
      </c>
      <c r="L917" s="40">
        <v>5</v>
      </c>
      <c r="M917" s="450" t="s">
        <v>1999</v>
      </c>
      <c r="N917" s="95">
        <v>97730</v>
      </c>
      <c r="O917" s="62">
        <v>1</v>
      </c>
      <c r="P917" s="454"/>
      <c r="Q917" s="43"/>
      <c r="R917" s="95"/>
      <c r="S917" s="96"/>
      <c r="T917" s="29"/>
      <c r="U917" s="467"/>
      <c r="V917" s="467"/>
      <c r="W917" s="34">
        <v>6810</v>
      </c>
      <c r="X917" s="34">
        <v>68</v>
      </c>
      <c r="Y917" s="208"/>
      <c r="Z917" s="208"/>
      <c r="AA917" s="450" t="s">
        <v>1024</v>
      </c>
      <c r="AB917" s="38">
        <v>5</v>
      </c>
      <c r="AC917" s="731">
        <v>15000000</v>
      </c>
      <c r="AD917" s="731">
        <v>10241460</v>
      </c>
      <c r="AE917" s="96">
        <v>0</v>
      </c>
      <c r="AF917" s="96">
        <v>0</v>
      </c>
      <c r="AG917" s="62"/>
      <c r="AH917" s="91" t="s">
        <v>829</v>
      </c>
      <c r="AI917" s="91" t="s">
        <v>830</v>
      </c>
      <c r="AJ917" s="91"/>
      <c r="AK917" s="201"/>
      <c r="AL917" s="554"/>
    </row>
    <row r="918" spans="1:38" s="35" customFormat="1" ht="25.5" customHeight="1">
      <c r="A918" s="200" t="s">
        <v>40</v>
      </c>
      <c r="B918" s="37" t="s">
        <v>3417</v>
      </c>
      <c r="C918" s="92" t="s">
        <v>3912</v>
      </c>
      <c r="D918" s="451" t="s">
        <v>4847</v>
      </c>
      <c r="E918" s="95">
        <v>11918621</v>
      </c>
      <c r="F918" s="62">
        <v>2</v>
      </c>
      <c r="G918" s="552" t="s">
        <v>2498</v>
      </c>
      <c r="H918" s="29">
        <v>37074</v>
      </c>
      <c r="I918" s="30">
        <v>472023000653</v>
      </c>
      <c r="J918" s="30">
        <v>9858187428</v>
      </c>
      <c r="K918" s="39">
        <v>42706</v>
      </c>
      <c r="L918" s="40">
        <v>8</v>
      </c>
      <c r="M918" s="450" t="s">
        <v>2000</v>
      </c>
      <c r="N918" s="95">
        <v>105000</v>
      </c>
      <c r="O918" s="62">
        <v>1</v>
      </c>
      <c r="P918" s="454"/>
      <c r="Q918" s="43"/>
      <c r="R918" s="95"/>
      <c r="S918" s="96"/>
      <c r="T918" s="29"/>
      <c r="U918" s="467">
        <v>1</v>
      </c>
      <c r="V918" s="467">
        <v>3</v>
      </c>
      <c r="W918" s="34">
        <v>1629</v>
      </c>
      <c r="X918" s="34">
        <v>16</v>
      </c>
      <c r="Y918" s="208"/>
      <c r="Z918" s="208"/>
      <c r="AA918" s="450" t="s">
        <v>3793</v>
      </c>
      <c r="AB918" s="38">
        <v>41</v>
      </c>
      <c r="AC918" s="731">
        <v>35000000</v>
      </c>
      <c r="AD918" s="731">
        <v>35000000</v>
      </c>
      <c r="AE918" s="96">
        <v>497</v>
      </c>
      <c r="AF918" s="96">
        <v>462</v>
      </c>
      <c r="AG918" s="62">
        <v>1</v>
      </c>
      <c r="AH918" s="91" t="s">
        <v>2763</v>
      </c>
      <c r="AI918" s="91" t="s">
        <v>2764</v>
      </c>
      <c r="AJ918" s="91"/>
      <c r="AK918" s="201" t="s">
        <v>5077</v>
      </c>
      <c r="AL918" s="554"/>
    </row>
    <row r="919" spans="1:38" s="35" customFormat="1" ht="25.5" customHeight="1">
      <c r="A919" s="200" t="s">
        <v>40</v>
      </c>
      <c r="B919" s="37" t="s">
        <v>3418</v>
      </c>
      <c r="C919" s="92" t="s">
        <v>3912</v>
      </c>
      <c r="D919" s="451" t="s">
        <v>6567</v>
      </c>
      <c r="E919" s="95">
        <v>10000000</v>
      </c>
      <c r="F919" s="62">
        <v>3</v>
      </c>
      <c r="G919" s="552" t="s">
        <v>2499</v>
      </c>
      <c r="H919" s="29">
        <v>37351</v>
      </c>
      <c r="I919" s="30">
        <v>472043000346</v>
      </c>
      <c r="J919" s="30">
        <v>6531505173</v>
      </c>
      <c r="K919" s="39">
        <v>43635</v>
      </c>
      <c r="L919" s="40">
        <v>5</v>
      </c>
      <c r="M919" s="450" t="s">
        <v>2001</v>
      </c>
      <c r="N919" s="95">
        <v>140000</v>
      </c>
      <c r="O919" s="62">
        <v>1</v>
      </c>
      <c r="P919" s="454"/>
      <c r="Q919" s="43"/>
      <c r="R919" s="95"/>
      <c r="S919" s="96"/>
      <c r="T919" s="29"/>
      <c r="U919" s="467"/>
      <c r="V919" s="467"/>
      <c r="W919" s="34">
        <v>1629</v>
      </c>
      <c r="X919" s="34">
        <v>16</v>
      </c>
      <c r="Y919" s="208"/>
      <c r="Z919" s="208"/>
      <c r="AA919" s="460" t="s">
        <v>2463</v>
      </c>
      <c r="AB919" s="38">
        <v>2</v>
      </c>
      <c r="AC919" s="731">
        <v>10000000</v>
      </c>
      <c r="AD919" s="731">
        <v>10000000</v>
      </c>
      <c r="AE919" s="96">
        <v>1454</v>
      </c>
      <c r="AF919" s="96">
        <v>1441</v>
      </c>
      <c r="AG919" s="62">
        <v>1</v>
      </c>
      <c r="AH919" s="91" t="s">
        <v>4537</v>
      </c>
      <c r="AI919" s="91" t="s">
        <v>4538</v>
      </c>
      <c r="AJ919" s="91"/>
      <c r="AK919" s="201"/>
      <c r="AL919" s="554"/>
    </row>
    <row r="920" spans="1:38" s="35" customFormat="1" ht="25.5" customHeight="1">
      <c r="A920" s="200" t="s">
        <v>40</v>
      </c>
      <c r="B920" s="37" t="s">
        <v>3419</v>
      </c>
      <c r="C920" s="92" t="s">
        <v>3912</v>
      </c>
      <c r="D920" s="451" t="s">
        <v>2003</v>
      </c>
      <c r="E920" s="95">
        <v>4800000</v>
      </c>
      <c r="F920" s="62">
        <v>4</v>
      </c>
      <c r="G920" s="552" t="s">
        <v>2500</v>
      </c>
      <c r="H920" s="29">
        <v>37351</v>
      </c>
      <c r="I920" s="30">
        <v>472033000503</v>
      </c>
      <c r="J920" s="30"/>
      <c r="K920" s="39">
        <v>41515</v>
      </c>
      <c r="L920" s="40"/>
      <c r="M920" s="450" t="s">
        <v>2002</v>
      </c>
      <c r="N920" s="95">
        <v>110000</v>
      </c>
      <c r="O920" s="62">
        <v>1</v>
      </c>
      <c r="P920" s="454"/>
      <c r="Q920" s="43"/>
      <c r="R920" s="95"/>
      <c r="S920" s="96"/>
      <c r="T920" s="29" t="s">
        <v>2425</v>
      </c>
      <c r="U920" s="467"/>
      <c r="V920" s="467"/>
      <c r="W920" s="34">
        <v>1629</v>
      </c>
      <c r="X920" s="34">
        <v>16</v>
      </c>
      <c r="Y920" s="208"/>
      <c r="Z920" s="208"/>
      <c r="AA920" s="460" t="s">
        <v>2914</v>
      </c>
      <c r="AB920" s="37">
        <v>5</v>
      </c>
      <c r="AC920" s="731">
        <v>22000000</v>
      </c>
      <c r="AD920" s="731">
        <v>22000000</v>
      </c>
      <c r="AE920" s="96">
        <v>2716</v>
      </c>
      <c r="AF920" s="96">
        <v>2693</v>
      </c>
      <c r="AG920" s="62"/>
      <c r="AH920" s="91" t="s">
        <v>2564</v>
      </c>
      <c r="AI920" s="91" t="s">
        <v>2565</v>
      </c>
      <c r="AJ920" s="91"/>
      <c r="AK920" s="201"/>
      <c r="AL920" s="554"/>
    </row>
    <row r="921" spans="1:38" s="35" customFormat="1" ht="25.5" customHeight="1">
      <c r="A921" s="200" t="s">
        <v>40</v>
      </c>
      <c r="B921" s="37" t="s">
        <v>3420</v>
      </c>
      <c r="C921" s="92" t="s">
        <v>3912</v>
      </c>
      <c r="D921" s="451" t="s">
        <v>2005</v>
      </c>
      <c r="E921" s="95">
        <v>6059532.0899999999</v>
      </c>
      <c r="F921" s="62">
        <v>5</v>
      </c>
      <c r="G921" s="475" t="s">
        <v>2501</v>
      </c>
      <c r="H921" s="29">
        <v>37371</v>
      </c>
      <c r="I921" s="30">
        <v>472023000713</v>
      </c>
      <c r="J921" s="30">
        <v>9805083522</v>
      </c>
      <c r="K921" s="39">
        <v>42741</v>
      </c>
      <c r="L921" s="40">
        <v>5</v>
      </c>
      <c r="M921" s="450" t="s">
        <v>2004</v>
      </c>
      <c r="N921" s="95">
        <v>30000</v>
      </c>
      <c r="O921" s="62">
        <v>1</v>
      </c>
      <c r="P921" s="454"/>
      <c r="Q921" s="43"/>
      <c r="R921" s="95"/>
      <c r="S921" s="96"/>
      <c r="T921" s="29"/>
      <c r="U921" s="467"/>
      <c r="V921" s="467">
        <v>3</v>
      </c>
      <c r="W921" s="34">
        <v>1629</v>
      </c>
      <c r="X921" s="34">
        <v>16</v>
      </c>
      <c r="Y921" s="208"/>
      <c r="Z921" s="208"/>
      <c r="AA921" s="460" t="s">
        <v>1024</v>
      </c>
      <c r="AB921" s="37">
        <v>5</v>
      </c>
      <c r="AC921" s="731">
        <v>6500000</v>
      </c>
      <c r="AD921" s="731">
        <v>6000000</v>
      </c>
      <c r="AE921" s="96">
        <v>391</v>
      </c>
      <c r="AF921" s="96">
        <v>387</v>
      </c>
      <c r="AG921" s="62">
        <v>1</v>
      </c>
      <c r="AH921" s="91" t="s">
        <v>4778</v>
      </c>
      <c r="AI921" s="91" t="s">
        <v>557</v>
      </c>
      <c r="AJ921" s="204" t="s">
        <v>5825</v>
      </c>
      <c r="AK921" s="201"/>
      <c r="AL921" s="554"/>
    </row>
    <row r="922" spans="1:38" s="35" customFormat="1" ht="25.5" customHeight="1">
      <c r="A922" s="200" t="s">
        <v>40</v>
      </c>
      <c r="B922" s="37" t="s">
        <v>3421</v>
      </c>
      <c r="C922" s="92" t="s">
        <v>3912</v>
      </c>
      <c r="D922" s="451" t="s">
        <v>6103</v>
      </c>
      <c r="E922" s="95">
        <v>5000000</v>
      </c>
      <c r="F922" s="62">
        <v>6</v>
      </c>
      <c r="G922" s="475" t="s">
        <v>2502</v>
      </c>
      <c r="H922" s="29">
        <v>37456</v>
      </c>
      <c r="I922" s="30">
        <v>472033000355</v>
      </c>
      <c r="J922" s="30">
        <v>1052118511</v>
      </c>
      <c r="K922" s="39">
        <v>43203</v>
      </c>
      <c r="L922" s="40">
        <v>8</v>
      </c>
      <c r="M922" s="450" t="s">
        <v>2007</v>
      </c>
      <c r="N922" s="95">
        <v>100000</v>
      </c>
      <c r="O922" s="62">
        <v>1</v>
      </c>
      <c r="P922" s="454"/>
      <c r="Q922" s="43"/>
      <c r="R922" s="95"/>
      <c r="S922" s="96"/>
      <c r="T922" s="29"/>
      <c r="U922" s="467"/>
      <c r="V922" s="467">
        <v>3</v>
      </c>
      <c r="W922" s="34">
        <v>1079</v>
      </c>
      <c r="X922" s="34">
        <v>10</v>
      </c>
      <c r="Y922" s="208" t="s">
        <v>7412</v>
      </c>
      <c r="Z922" s="208"/>
      <c r="AA922" s="460" t="s">
        <v>2460</v>
      </c>
      <c r="AB922" s="37">
        <v>3</v>
      </c>
      <c r="AC922" s="731">
        <v>16000000</v>
      </c>
      <c r="AD922" s="731">
        <v>15240041</v>
      </c>
      <c r="AE922" s="96">
        <v>14</v>
      </c>
      <c r="AF922" s="96">
        <v>14</v>
      </c>
      <c r="AG922" s="62">
        <v>1</v>
      </c>
      <c r="AH922" s="91" t="s">
        <v>8585</v>
      </c>
      <c r="AI922" s="91" t="s">
        <v>59</v>
      </c>
      <c r="AJ922" s="204"/>
      <c r="AK922" s="201"/>
      <c r="AL922" s="554"/>
    </row>
    <row r="923" spans="1:38" s="35" customFormat="1" ht="25.5" customHeight="1">
      <c r="A923" s="200" t="s">
        <v>40</v>
      </c>
      <c r="B923" s="37" t="s">
        <v>3422</v>
      </c>
      <c r="C923" s="92" t="s">
        <v>3912</v>
      </c>
      <c r="D923" s="451" t="s">
        <v>2006</v>
      </c>
      <c r="E923" s="95">
        <v>6900000</v>
      </c>
      <c r="F923" s="62">
        <v>7</v>
      </c>
      <c r="G923" s="552" t="s">
        <v>2503</v>
      </c>
      <c r="H923" s="29">
        <v>37497</v>
      </c>
      <c r="I923" s="30">
        <v>472023001039</v>
      </c>
      <c r="J923" s="30">
        <v>2146428888</v>
      </c>
      <c r="K923" s="39">
        <v>42923</v>
      </c>
      <c r="L923" s="40">
        <v>3</v>
      </c>
      <c r="M923" s="450" t="s">
        <v>2008</v>
      </c>
      <c r="N923" s="95">
        <v>56000</v>
      </c>
      <c r="O923" s="62">
        <v>1</v>
      </c>
      <c r="P923" s="454"/>
      <c r="Q923" s="43"/>
      <c r="R923" s="95"/>
      <c r="S923" s="96"/>
      <c r="T923" s="29"/>
      <c r="U923" s="467"/>
      <c r="V923" s="467"/>
      <c r="W923" s="34">
        <v>1629</v>
      </c>
      <c r="X923" s="34">
        <v>16</v>
      </c>
      <c r="Y923" s="208"/>
      <c r="Z923" s="208"/>
      <c r="AA923" s="460" t="s">
        <v>590</v>
      </c>
      <c r="AB923" s="38">
        <v>31</v>
      </c>
      <c r="AC923" s="731">
        <v>13000000</v>
      </c>
      <c r="AD923" s="731">
        <v>13000000</v>
      </c>
      <c r="AE923" s="96">
        <v>1020</v>
      </c>
      <c r="AF923" s="96">
        <v>1010</v>
      </c>
      <c r="AG923" s="62"/>
      <c r="AH923" s="91" t="s">
        <v>4582</v>
      </c>
      <c r="AI923" s="91" t="s">
        <v>4583</v>
      </c>
      <c r="AJ923" s="91"/>
      <c r="AK923" s="201"/>
      <c r="AL923" s="554"/>
    </row>
    <row r="924" spans="1:38" s="35" customFormat="1" ht="25.5" customHeight="1">
      <c r="A924" s="200" t="s">
        <v>40</v>
      </c>
      <c r="B924" s="37" t="s">
        <v>3423</v>
      </c>
      <c r="C924" s="92" t="s">
        <v>3912</v>
      </c>
      <c r="D924" s="451" t="s">
        <v>1257</v>
      </c>
      <c r="E924" s="95">
        <v>3930000</v>
      </c>
      <c r="F924" s="62">
        <v>8</v>
      </c>
      <c r="G924" s="475" t="s">
        <v>2504</v>
      </c>
      <c r="H924" s="29">
        <v>37498</v>
      </c>
      <c r="I924" s="30">
        <v>472043000511</v>
      </c>
      <c r="J924" s="30"/>
      <c r="K924" s="39">
        <v>42185</v>
      </c>
      <c r="L924" s="40"/>
      <c r="M924" s="450" t="s">
        <v>2009</v>
      </c>
      <c r="N924" s="95">
        <v>46000</v>
      </c>
      <c r="O924" s="62">
        <v>1</v>
      </c>
      <c r="P924" s="454"/>
      <c r="Q924" s="43"/>
      <c r="R924" s="95"/>
      <c r="S924" s="96"/>
      <c r="T924" s="29"/>
      <c r="U924" s="467"/>
      <c r="V924" s="467"/>
      <c r="W924" s="34">
        <v>1410</v>
      </c>
      <c r="X924" s="34">
        <v>14</v>
      </c>
      <c r="Y924" s="208"/>
      <c r="Z924" s="208"/>
      <c r="AA924" s="460" t="s">
        <v>1063</v>
      </c>
      <c r="AB924" s="472">
        <v>6</v>
      </c>
      <c r="AC924" s="731">
        <v>5930000</v>
      </c>
      <c r="AD924" s="731">
        <v>5930000</v>
      </c>
      <c r="AE924" s="96">
        <v>1668</v>
      </c>
      <c r="AF924" s="96">
        <v>1663</v>
      </c>
      <c r="AG924" s="62"/>
      <c r="AH924" s="91" t="s">
        <v>350</v>
      </c>
      <c r="AI924" s="91" t="s">
        <v>182</v>
      </c>
      <c r="AJ924" s="204" t="s">
        <v>5969</v>
      </c>
      <c r="AK924" s="201"/>
      <c r="AL924" s="554"/>
    </row>
    <row r="925" spans="1:38" s="35" customFormat="1" ht="25.5" customHeight="1">
      <c r="A925" s="200" t="s">
        <v>40</v>
      </c>
      <c r="B925" s="37" t="s">
        <v>3424</v>
      </c>
      <c r="C925" s="92" t="s">
        <v>3912</v>
      </c>
      <c r="D925" s="451" t="s">
        <v>2964</v>
      </c>
      <c r="E925" s="95">
        <v>4500000</v>
      </c>
      <c r="F925" s="62">
        <v>9</v>
      </c>
      <c r="G925" s="475" t="s">
        <v>2505</v>
      </c>
      <c r="H925" s="29">
        <v>37550</v>
      </c>
      <c r="I925" s="30">
        <v>472023000428</v>
      </c>
      <c r="J925" s="30"/>
      <c r="K925" s="39">
        <v>41225</v>
      </c>
      <c r="L925" s="40"/>
      <c r="M925" s="450" t="s">
        <v>2010</v>
      </c>
      <c r="N925" s="199">
        <v>45441.5</v>
      </c>
      <c r="O925" s="62">
        <v>1</v>
      </c>
      <c r="P925" s="454"/>
      <c r="Q925" s="43"/>
      <c r="R925" s="95"/>
      <c r="S925" s="96"/>
      <c r="T925" s="29" t="s">
        <v>2426</v>
      </c>
      <c r="U925" s="467">
        <v>1</v>
      </c>
      <c r="V925" s="467">
        <v>3</v>
      </c>
      <c r="W925" s="34">
        <v>1629</v>
      </c>
      <c r="X925" s="34">
        <v>16</v>
      </c>
      <c r="Y925" s="208"/>
      <c r="Z925" s="208"/>
      <c r="AA925" s="460" t="s">
        <v>1024</v>
      </c>
      <c r="AB925" s="37">
        <v>5</v>
      </c>
      <c r="AC925" s="731">
        <v>10100000</v>
      </c>
      <c r="AD925" s="731">
        <v>10100000</v>
      </c>
      <c r="AE925" s="96">
        <v>151</v>
      </c>
      <c r="AF925" s="96">
        <v>144</v>
      </c>
      <c r="AG925" s="62">
        <v>1</v>
      </c>
      <c r="AH925" s="91" t="s">
        <v>409</v>
      </c>
      <c r="AI925" s="91" t="s">
        <v>410</v>
      </c>
      <c r="AJ925" s="91" t="s">
        <v>5833</v>
      </c>
      <c r="AK925" s="201"/>
      <c r="AL925" s="554"/>
    </row>
    <row r="926" spans="1:38" s="35" customFormat="1" ht="25.5" customHeight="1">
      <c r="A926" s="200" t="s">
        <v>40</v>
      </c>
      <c r="B926" s="37" t="s">
        <v>3425</v>
      </c>
      <c r="C926" s="92" t="s">
        <v>3912</v>
      </c>
      <c r="D926" s="451" t="s">
        <v>2012</v>
      </c>
      <c r="E926" s="95">
        <v>400000</v>
      </c>
      <c r="F926" s="62">
        <v>10</v>
      </c>
      <c r="G926" s="30" t="s">
        <v>2011</v>
      </c>
      <c r="H926" s="29">
        <v>37664</v>
      </c>
      <c r="I926" s="30">
        <v>472043000607</v>
      </c>
      <c r="J926" s="30">
        <v>6582784656</v>
      </c>
      <c r="K926" s="39">
        <v>42342</v>
      </c>
      <c r="L926" s="40"/>
      <c r="M926" s="450" t="s">
        <v>4636</v>
      </c>
      <c r="N926" s="95">
        <v>33000</v>
      </c>
      <c r="O926" s="62">
        <v>1</v>
      </c>
      <c r="P926" s="454"/>
      <c r="Q926" s="43"/>
      <c r="R926" s="95"/>
      <c r="S926" s="96"/>
      <c r="T926" s="29" t="s">
        <v>2427</v>
      </c>
      <c r="U926" s="467"/>
      <c r="V926" s="467"/>
      <c r="W926" s="34">
        <v>2022</v>
      </c>
      <c r="X926" s="34">
        <v>20</v>
      </c>
      <c r="Y926" s="208"/>
      <c r="Z926" s="208"/>
      <c r="AA926" s="460" t="s">
        <v>1024</v>
      </c>
      <c r="AB926" s="37">
        <v>5</v>
      </c>
      <c r="AC926" s="731">
        <v>3000000</v>
      </c>
      <c r="AD926" s="731">
        <v>1200000</v>
      </c>
      <c r="AE926" s="96">
        <v>152</v>
      </c>
      <c r="AF926" s="96">
        <v>138</v>
      </c>
      <c r="AG926" s="62"/>
      <c r="AH926" s="91" t="s">
        <v>703</v>
      </c>
      <c r="AI926" s="91" t="s">
        <v>450</v>
      </c>
      <c r="AJ926" s="204" t="s">
        <v>5902</v>
      </c>
      <c r="AK926" s="201"/>
      <c r="AL926" s="554"/>
    </row>
    <row r="927" spans="1:38" s="35" customFormat="1" ht="25.5" customHeight="1">
      <c r="A927" s="200" t="s">
        <v>40</v>
      </c>
      <c r="B927" s="37" t="s">
        <v>3426</v>
      </c>
      <c r="C927" s="92" t="s">
        <v>3912</v>
      </c>
      <c r="D927" s="451" t="s">
        <v>2014</v>
      </c>
      <c r="E927" s="95">
        <v>2500777</v>
      </c>
      <c r="F927" s="62">
        <v>11</v>
      </c>
      <c r="G927" s="552" t="s">
        <v>2013</v>
      </c>
      <c r="H927" s="29">
        <v>37747</v>
      </c>
      <c r="I927" s="30">
        <v>472023000802</v>
      </c>
      <c r="J927" s="30">
        <v>6524702556</v>
      </c>
      <c r="K927" s="39">
        <v>43214</v>
      </c>
      <c r="L927" s="40">
        <v>7</v>
      </c>
      <c r="M927" s="450" t="s">
        <v>6283</v>
      </c>
      <c r="N927" s="95">
        <v>8000</v>
      </c>
      <c r="O927" s="62">
        <v>1</v>
      </c>
      <c r="P927" s="454"/>
      <c r="Q927" s="43"/>
      <c r="R927" s="95"/>
      <c r="S927" s="96"/>
      <c r="T927" s="29"/>
      <c r="U927" s="467"/>
      <c r="V927" s="467"/>
      <c r="W927" s="34">
        <v>3290</v>
      </c>
      <c r="X927" s="34">
        <v>32</v>
      </c>
      <c r="Y927" s="29" t="s">
        <v>6335</v>
      </c>
      <c r="Z927" s="208"/>
      <c r="AA927" s="460" t="s">
        <v>1214</v>
      </c>
      <c r="AB927" s="472">
        <v>6</v>
      </c>
      <c r="AC927" s="731">
        <v>3551973.58</v>
      </c>
      <c r="AD927" s="731">
        <v>2181974</v>
      </c>
      <c r="AE927" s="96">
        <v>116</v>
      </c>
      <c r="AF927" s="96">
        <v>106</v>
      </c>
      <c r="AG927" s="62"/>
      <c r="AH927" s="91" t="s">
        <v>381</v>
      </c>
      <c r="AI927" s="91" t="s">
        <v>1</v>
      </c>
      <c r="AJ927" s="91"/>
      <c r="AK927" s="201"/>
      <c r="AL927" s="554"/>
    </row>
    <row r="928" spans="1:38" s="35" customFormat="1" ht="25.5" customHeight="1">
      <c r="A928" s="200" t="s">
        <v>40</v>
      </c>
      <c r="B928" s="37" t="s">
        <v>3516</v>
      </c>
      <c r="C928" s="92" t="s">
        <v>3912</v>
      </c>
      <c r="D928" s="451" t="s">
        <v>2016</v>
      </c>
      <c r="E928" s="95">
        <v>7500000</v>
      </c>
      <c r="F928" s="62">
        <v>12</v>
      </c>
      <c r="G928" s="30" t="s">
        <v>2015</v>
      </c>
      <c r="H928" s="29">
        <v>37909</v>
      </c>
      <c r="I928" s="30">
        <v>472023000550</v>
      </c>
      <c r="J928" s="30">
        <v>5446283306</v>
      </c>
      <c r="K928" s="39">
        <v>43119</v>
      </c>
      <c r="L928" s="40">
        <v>11</v>
      </c>
      <c r="M928" s="450" t="s">
        <v>3797</v>
      </c>
      <c r="N928" s="95">
        <v>50000</v>
      </c>
      <c r="O928" s="62">
        <v>1</v>
      </c>
      <c r="P928" s="454"/>
      <c r="Q928" s="43"/>
      <c r="R928" s="95"/>
      <c r="S928" s="96"/>
      <c r="T928" s="29" t="s">
        <v>2428</v>
      </c>
      <c r="U928" s="467"/>
      <c r="V928" s="467"/>
      <c r="W928" s="34">
        <v>1629</v>
      </c>
      <c r="X928" s="34">
        <v>16</v>
      </c>
      <c r="Y928" s="208"/>
      <c r="Z928" s="208"/>
      <c r="AA928" s="460" t="s">
        <v>1024</v>
      </c>
      <c r="AB928" s="38">
        <v>5</v>
      </c>
      <c r="AC928" s="731">
        <v>13000000</v>
      </c>
      <c r="AD928" s="731">
        <v>11487193</v>
      </c>
      <c r="AE928" s="96">
        <v>1422</v>
      </c>
      <c r="AF928" s="96">
        <v>1410</v>
      </c>
      <c r="AG928" s="62">
        <v>1</v>
      </c>
      <c r="AH928" s="91" t="s">
        <v>488</v>
      </c>
      <c r="AI928" s="91" t="s">
        <v>352</v>
      </c>
      <c r="AJ928" s="91"/>
      <c r="AK928" s="201"/>
      <c r="AL928" s="554"/>
    </row>
    <row r="929" spans="1:38" s="35" customFormat="1" ht="25.5" customHeight="1">
      <c r="A929" s="200" t="s">
        <v>40</v>
      </c>
      <c r="B929" s="37" t="s">
        <v>3427</v>
      </c>
      <c r="C929" s="92" t="s">
        <v>3912</v>
      </c>
      <c r="D929" s="451" t="s">
        <v>2019</v>
      </c>
      <c r="E929" s="95">
        <v>8300000</v>
      </c>
      <c r="F929" s="62">
        <v>13</v>
      </c>
      <c r="G929" s="30" t="s">
        <v>2017</v>
      </c>
      <c r="H929" s="29">
        <v>37988</v>
      </c>
      <c r="I929" s="30">
        <v>472023000586</v>
      </c>
      <c r="J929" s="30"/>
      <c r="K929" s="39">
        <v>41628</v>
      </c>
      <c r="L929" s="40"/>
      <c r="M929" s="450" t="s">
        <v>2018</v>
      </c>
      <c r="N929" s="405">
        <v>190482</v>
      </c>
      <c r="O929" s="62">
        <v>1</v>
      </c>
      <c r="P929" s="454"/>
      <c r="Q929" s="43"/>
      <c r="R929" s="95"/>
      <c r="S929" s="96"/>
      <c r="T929" s="29" t="s">
        <v>2429</v>
      </c>
      <c r="U929" s="467"/>
      <c r="V929" s="467"/>
      <c r="W929" s="34">
        <v>1629</v>
      </c>
      <c r="X929" s="34">
        <v>16</v>
      </c>
      <c r="Y929" s="208"/>
      <c r="Z929" s="208"/>
      <c r="AA929" s="460" t="s">
        <v>1278</v>
      </c>
      <c r="AB929" s="475">
        <v>12</v>
      </c>
      <c r="AC929" s="731">
        <v>29600000</v>
      </c>
      <c r="AD929" s="731">
        <v>29600000</v>
      </c>
      <c r="AE929" s="96">
        <v>3673</v>
      </c>
      <c r="AF929" s="96">
        <v>3629</v>
      </c>
      <c r="AG929" s="62">
        <v>1</v>
      </c>
      <c r="AH929" s="91" t="s">
        <v>2776</v>
      </c>
      <c r="AI929" s="91" t="s">
        <v>293</v>
      </c>
      <c r="AJ929" s="91"/>
      <c r="AK929" s="201"/>
      <c r="AL929" s="554"/>
    </row>
    <row r="930" spans="1:38" s="35" customFormat="1" ht="25.5" customHeight="1">
      <c r="A930" s="200" t="s">
        <v>40</v>
      </c>
      <c r="B930" s="37" t="s">
        <v>3428</v>
      </c>
      <c r="C930" s="92" t="s">
        <v>3912</v>
      </c>
      <c r="D930" s="451" t="s">
        <v>8173</v>
      </c>
      <c r="E930" s="96">
        <v>15000000</v>
      </c>
      <c r="F930" s="62">
        <v>14</v>
      </c>
      <c r="G930" s="30" t="s">
        <v>2020</v>
      </c>
      <c r="H930" s="29">
        <v>38100</v>
      </c>
      <c r="I930" s="30">
        <v>472043000330</v>
      </c>
      <c r="J930" s="30">
        <v>6516730735</v>
      </c>
      <c r="K930" s="39">
        <v>43445</v>
      </c>
      <c r="L930" s="40"/>
      <c r="M930" s="450" t="s">
        <v>2021</v>
      </c>
      <c r="N930" s="405">
        <v>138921</v>
      </c>
      <c r="O930" s="62">
        <v>1</v>
      </c>
      <c r="P930" s="454"/>
      <c r="Q930" s="43"/>
      <c r="R930" s="95"/>
      <c r="S930" s="96"/>
      <c r="T930" s="29" t="s">
        <v>2430</v>
      </c>
      <c r="U930" s="467"/>
      <c r="V930" s="467"/>
      <c r="W930" s="34">
        <v>1629</v>
      </c>
      <c r="X930" s="34">
        <v>16</v>
      </c>
      <c r="Y930" s="208"/>
      <c r="Z930" s="208"/>
      <c r="AA930" s="460" t="s">
        <v>1153</v>
      </c>
      <c r="AB930" s="713">
        <v>33</v>
      </c>
      <c r="AC930" s="731">
        <v>45000000</v>
      </c>
      <c r="AD930" s="731">
        <v>45000000</v>
      </c>
      <c r="AE930" s="96">
        <v>1567</v>
      </c>
      <c r="AF930" s="96">
        <v>1531</v>
      </c>
      <c r="AG930" s="62">
        <v>1</v>
      </c>
      <c r="AH930" s="91" t="s">
        <v>832</v>
      </c>
      <c r="AI930" s="91" t="s">
        <v>313</v>
      </c>
      <c r="AJ930" s="91"/>
      <c r="AK930" s="201" t="s">
        <v>4712</v>
      </c>
      <c r="AL930" s="554"/>
    </row>
    <row r="931" spans="1:38" s="35" customFormat="1" ht="25.5" customHeight="1">
      <c r="A931" s="200" t="s">
        <v>40</v>
      </c>
      <c r="B931" s="37" t="s">
        <v>3429</v>
      </c>
      <c r="C931" s="92" t="s">
        <v>3912</v>
      </c>
      <c r="D931" s="451" t="s">
        <v>7337</v>
      </c>
      <c r="E931" s="96">
        <v>6000000</v>
      </c>
      <c r="F931" s="62">
        <v>15</v>
      </c>
      <c r="G931" s="30" t="s">
        <v>2022</v>
      </c>
      <c r="H931" s="29">
        <v>38119</v>
      </c>
      <c r="I931" s="29"/>
      <c r="J931" s="30">
        <v>8767689480</v>
      </c>
      <c r="K931" s="39">
        <v>43188</v>
      </c>
      <c r="L931" s="40">
        <v>4</v>
      </c>
      <c r="M931" s="450" t="s">
        <v>2023</v>
      </c>
      <c r="N931" s="405">
        <v>65800</v>
      </c>
      <c r="O931" s="62">
        <v>1</v>
      </c>
      <c r="P931" s="454"/>
      <c r="Q931" s="43"/>
      <c r="R931" s="95"/>
      <c r="S931" s="96"/>
      <c r="T931" s="29"/>
      <c r="U931" s="467"/>
      <c r="V931" s="467"/>
      <c r="W931" s="34">
        <v>6810</v>
      </c>
      <c r="X931" s="34">
        <v>68</v>
      </c>
      <c r="Y931" s="208"/>
      <c r="Z931" s="208"/>
      <c r="AA931" s="460" t="s">
        <v>1024</v>
      </c>
      <c r="AB931" s="478">
        <v>5</v>
      </c>
      <c r="AC931" s="731">
        <v>11000000</v>
      </c>
      <c r="AD931" s="731">
        <v>11000000</v>
      </c>
      <c r="AE931" s="96"/>
      <c r="AF931" s="96"/>
      <c r="AG931" s="62"/>
      <c r="AH931" s="91" t="s">
        <v>829</v>
      </c>
      <c r="AI931" s="91" t="s">
        <v>830</v>
      </c>
      <c r="AJ931" s="91"/>
      <c r="AK931" s="201"/>
      <c r="AL931" s="554"/>
    </row>
    <row r="932" spans="1:38" s="35" customFormat="1" ht="25.5" customHeight="1">
      <c r="A932" s="200" t="s">
        <v>40</v>
      </c>
      <c r="B932" s="37" t="s">
        <v>3430</v>
      </c>
      <c r="C932" s="92" t="s">
        <v>3912</v>
      </c>
      <c r="D932" s="451" t="s">
        <v>6568</v>
      </c>
      <c r="E932" s="96">
        <v>2500000</v>
      </c>
      <c r="F932" s="62">
        <v>16</v>
      </c>
      <c r="G932" s="30" t="s">
        <v>2024</v>
      </c>
      <c r="H932" s="29">
        <v>38184</v>
      </c>
      <c r="I932" s="30">
        <v>472023000079</v>
      </c>
      <c r="J932" s="30">
        <v>6583212067</v>
      </c>
      <c r="K932" s="39">
        <v>42394</v>
      </c>
      <c r="L932" s="40">
        <v>5</v>
      </c>
      <c r="M932" s="450" t="s">
        <v>2025</v>
      </c>
      <c r="N932" s="405">
        <v>6523.24</v>
      </c>
      <c r="O932" s="62">
        <v>1</v>
      </c>
      <c r="P932" s="454"/>
      <c r="Q932" s="43"/>
      <c r="R932" s="95"/>
      <c r="S932" s="96"/>
      <c r="T932" s="29" t="s">
        <v>2431</v>
      </c>
      <c r="U932" s="467"/>
      <c r="V932" s="467"/>
      <c r="W932" s="34">
        <v>2022</v>
      </c>
      <c r="X932" s="34">
        <v>20</v>
      </c>
      <c r="Y932" s="208"/>
      <c r="Z932" s="208"/>
      <c r="AA932" s="460" t="s">
        <v>1024</v>
      </c>
      <c r="AB932" s="478">
        <v>5</v>
      </c>
      <c r="AC932" s="731">
        <v>2500000</v>
      </c>
      <c r="AD932" s="731">
        <v>6424900</v>
      </c>
      <c r="AE932" s="96">
        <v>174</v>
      </c>
      <c r="AF932" s="96">
        <v>166</v>
      </c>
      <c r="AG932" s="62"/>
      <c r="AH932" s="91" t="s">
        <v>2567</v>
      </c>
      <c r="AI932" s="91" t="s">
        <v>2568</v>
      </c>
      <c r="AJ932" s="91"/>
      <c r="AK932" s="201"/>
      <c r="AL932" s="554"/>
    </row>
    <row r="933" spans="1:38" s="35" customFormat="1" ht="25.5" customHeight="1">
      <c r="A933" s="200" t="s">
        <v>40</v>
      </c>
      <c r="B933" s="37" t="s">
        <v>3431</v>
      </c>
      <c r="C933" s="92" t="s">
        <v>3912</v>
      </c>
      <c r="D933" s="451" t="s">
        <v>6569</v>
      </c>
      <c r="E933" s="96">
        <v>1093578.81</v>
      </c>
      <c r="F933" s="62">
        <v>17</v>
      </c>
      <c r="G933" s="30" t="s">
        <v>2026</v>
      </c>
      <c r="H933" s="29">
        <v>38222</v>
      </c>
      <c r="I933" s="30">
        <v>472043000095</v>
      </c>
      <c r="J933" s="30">
        <v>4315743845</v>
      </c>
      <c r="K933" s="39">
        <v>43474</v>
      </c>
      <c r="L933" s="40">
        <v>9</v>
      </c>
      <c r="M933" s="450" t="s">
        <v>2027</v>
      </c>
      <c r="N933" s="95">
        <v>5555</v>
      </c>
      <c r="O933" s="62">
        <v>1</v>
      </c>
      <c r="P933" s="454"/>
      <c r="Q933" s="43"/>
      <c r="R933" s="95"/>
      <c r="S933" s="96"/>
      <c r="T933" s="29" t="s">
        <v>2432</v>
      </c>
      <c r="U933" s="467">
        <v>1</v>
      </c>
      <c r="V933" s="467">
        <v>3</v>
      </c>
      <c r="W933" s="34">
        <v>2220</v>
      </c>
      <c r="X933" s="34">
        <v>22</v>
      </c>
      <c r="Y933" s="208"/>
      <c r="Z933" s="208"/>
      <c r="AA933" s="460" t="s">
        <v>1024</v>
      </c>
      <c r="AB933" s="478">
        <v>5</v>
      </c>
      <c r="AC933" s="731">
        <v>1400000</v>
      </c>
      <c r="AD933" s="731">
        <v>1400000</v>
      </c>
      <c r="AE933" s="96">
        <v>19</v>
      </c>
      <c r="AF933" s="96">
        <v>16</v>
      </c>
      <c r="AG933" s="62">
        <v>1</v>
      </c>
      <c r="AH933" s="91" t="s">
        <v>3778</v>
      </c>
      <c r="AI933" s="91" t="s">
        <v>3779</v>
      </c>
      <c r="AJ933" s="204" t="s">
        <v>5775</v>
      </c>
      <c r="AK933" s="201"/>
      <c r="AL933" s="554"/>
    </row>
    <row r="934" spans="1:38" s="35" customFormat="1" ht="25.5" customHeight="1">
      <c r="A934" s="200" t="s">
        <v>40</v>
      </c>
      <c r="B934" s="37" t="s">
        <v>3432</v>
      </c>
      <c r="C934" s="92" t="s">
        <v>3912</v>
      </c>
      <c r="D934" s="496" t="s">
        <v>2030</v>
      </c>
      <c r="E934" s="95">
        <v>4500000</v>
      </c>
      <c r="F934" s="62">
        <v>18</v>
      </c>
      <c r="G934" s="30" t="s">
        <v>2028</v>
      </c>
      <c r="H934" s="29">
        <v>38288</v>
      </c>
      <c r="I934" s="29"/>
      <c r="J934" s="30">
        <v>3224473211</v>
      </c>
      <c r="K934" s="39">
        <v>42354</v>
      </c>
      <c r="L934" s="40"/>
      <c r="M934" s="450" t="s">
        <v>2029</v>
      </c>
      <c r="N934" s="95">
        <v>58320</v>
      </c>
      <c r="O934" s="62">
        <v>1</v>
      </c>
      <c r="P934" s="454"/>
      <c r="Q934" s="755" t="s">
        <v>7916</v>
      </c>
      <c r="R934" s="227"/>
      <c r="S934" s="228"/>
      <c r="T934" s="29"/>
      <c r="U934" s="553"/>
      <c r="V934" s="553"/>
      <c r="W934" s="34">
        <v>1629</v>
      </c>
      <c r="X934" s="34">
        <v>16</v>
      </c>
      <c r="Y934" s="208"/>
      <c r="Z934" s="208"/>
      <c r="AA934" s="460" t="s">
        <v>1024</v>
      </c>
      <c r="AB934" s="478">
        <v>5</v>
      </c>
      <c r="AC934" s="731">
        <v>7000000</v>
      </c>
      <c r="AD934" s="731">
        <v>7000000</v>
      </c>
      <c r="AE934" s="96">
        <v>1169</v>
      </c>
      <c r="AF934" s="96">
        <v>1150</v>
      </c>
      <c r="AG934" s="62">
        <v>1</v>
      </c>
      <c r="AH934" s="91" t="s">
        <v>2851</v>
      </c>
      <c r="AI934" s="91" t="s">
        <v>120</v>
      </c>
      <c r="AJ934" s="91"/>
      <c r="AK934" s="201" t="s">
        <v>5506</v>
      </c>
      <c r="AL934" s="554"/>
    </row>
    <row r="935" spans="1:38" s="35" customFormat="1" ht="25.5" customHeight="1">
      <c r="A935" s="200" t="s">
        <v>40</v>
      </c>
      <c r="B935" s="37" t="s">
        <v>3433</v>
      </c>
      <c r="C935" s="92" t="s">
        <v>3912</v>
      </c>
      <c r="D935" s="205" t="s">
        <v>2033</v>
      </c>
      <c r="E935" s="96">
        <v>4300000</v>
      </c>
      <c r="F935" s="62">
        <v>19</v>
      </c>
      <c r="G935" s="30" t="s">
        <v>2031</v>
      </c>
      <c r="H935" s="29">
        <v>38330</v>
      </c>
      <c r="I935" s="30">
        <v>472023000561</v>
      </c>
      <c r="J935" s="30"/>
      <c r="K935" s="39">
        <v>40322</v>
      </c>
      <c r="L935" s="40"/>
      <c r="M935" s="510" t="s">
        <v>2032</v>
      </c>
      <c r="N935" s="405">
        <v>35000</v>
      </c>
      <c r="O935" s="62">
        <v>1</v>
      </c>
      <c r="P935" s="425"/>
      <c r="Q935" s="41"/>
      <c r="R935" s="95"/>
      <c r="S935" s="96"/>
      <c r="T935" s="29" t="s">
        <v>2433</v>
      </c>
      <c r="U935" s="206"/>
      <c r="V935" s="206">
        <v>3</v>
      </c>
      <c r="W935" s="34">
        <v>1629</v>
      </c>
      <c r="X935" s="34">
        <v>16</v>
      </c>
      <c r="Y935" s="208"/>
      <c r="Z935" s="208"/>
      <c r="AA935" s="460" t="s">
        <v>1024</v>
      </c>
      <c r="AB935" s="478">
        <v>5</v>
      </c>
      <c r="AC935" s="731">
        <v>5300000</v>
      </c>
      <c r="AD935" s="731">
        <v>5300000</v>
      </c>
      <c r="AE935" s="96">
        <v>236</v>
      </c>
      <c r="AF935" s="96">
        <v>231</v>
      </c>
      <c r="AG935" s="62">
        <v>1</v>
      </c>
      <c r="AH935" s="91" t="s">
        <v>4429</v>
      </c>
      <c r="AI935" s="91" t="s">
        <v>2644</v>
      </c>
      <c r="AJ935" s="204" t="s">
        <v>5895</v>
      </c>
      <c r="AK935" s="668"/>
      <c r="AL935" s="669"/>
    </row>
    <row r="936" spans="1:38" s="35" customFormat="1" ht="25.5" customHeight="1">
      <c r="A936" s="200" t="s">
        <v>40</v>
      </c>
      <c r="B936" s="37" t="s">
        <v>3435</v>
      </c>
      <c r="C936" s="92" t="s">
        <v>3912</v>
      </c>
      <c r="D936" s="451" t="s">
        <v>3850</v>
      </c>
      <c r="E936" s="96">
        <v>2508397</v>
      </c>
      <c r="F936" s="62">
        <v>20</v>
      </c>
      <c r="G936" s="30" t="s">
        <v>2037</v>
      </c>
      <c r="H936" s="29">
        <v>38398</v>
      </c>
      <c r="I936" s="30">
        <v>472023000047</v>
      </c>
      <c r="J936" s="30">
        <v>8768616346</v>
      </c>
      <c r="K936" s="39">
        <v>43454</v>
      </c>
      <c r="L936" s="40">
        <v>10</v>
      </c>
      <c r="M936" s="450" t="s">
        <v>2038</v>
      </c>
      <c r="N936" s="405">
        <v>10040</v>
      </c>
      <c r="O936" s="62">
        <v>1</v>
      </c>
      <c r="P936" s="454"/>
      <c r="Q936" s="43"/>
      <c r="R936" s="95"/>
      <c r="S936" s="96"/>
      <c r="T936" s="29"/>
      <c r="U936" s="467"/>
      <c r="V936" s="467">
        <v>3</v>
      </c>
      <c r="W936" s="34">
        <v>1629</v>
      </c>
      <c r="X936" s="34">
        <v>16</v>
      </c>
      <c r="Y936" s="208"/>
      <c r="Z936" s="208"/>
      <c r="AA936" s="460" t="s">
        <v>2039</v>
      </c>
      <c r="AB936" s="476">
        <v>29</v>
      </c>
      <c r="AC936" s="731">
        <v>6000000</v>
      </c>
      <c r="AD936" s="731">
        <v>3132369</v>
      </c>
      <c r="AE936" s="96">
        <v>91</v>
      </c>
      <c r="AF936" s="96">
        <v>90</v>
      </c>
      <c r="AG936" s="62">
        <v>1</v>
      </c>
      <c r="AH936" s="91" t="s">
        <v>3752</v>
      </c>
      <c r="AI936" s="91" t="s">
        <v>3753</v>
      </c>
      <c r="AJ936" s="91"/>
      <c r="AK936" s="201" t="s">
        <v>5041</v>
      </c>
      <c r="AL936" s="554"/>
    </row>
    <row r="937" spans="1:38" s="35" customFormat="1" ht="25.5" customHeight="1">
      <c r="A937" s="200" t="s">
        <v>40</v>
      </c>
      <c r="B937" s="37" t="s">
        <v>5313</v>
      </c>
      <c r="C937" s="92"/>
      <c r="D937" s="451" t="s">
        <v>5314</v>
      </c>
      <c r="E937" s="96"/>
      <c r="F937" s="62">
        <v>21</v>
      </c>
      <c r="G937" s="552" t="s">
        <v>2040</v>
      </c>
      <c r="H937" s="29">
        <v>38505</v>
      </c>
      <c r="I937" s="29"/>
      <c r="J937" s="30"/>
      <c r="K937" s="39" t="s">
        <v>879</v>
      </c>
      <c r="L937" s="40"/>
      <c r="M937" s="450" t="s">
        <v>2041</v>
      </c>
      <c r="N937" s="95">
        <v>114000</v>
      </c>
      <c r="O937" s="62">
        <v>1</v>
      </c>
      <c r="P937" s="454"/>
      <c r="Q937" s="43"/>
      <c r="R937" s="95"/>
      <c r="S937" s="96"/>
      <c r="T937" s="29"/>
      <c r="U937" s="555"/>
      <c r="V937" s="555"/>
      <c r="W937" s="34">
        <v>3100</v>
      </c>
      <c r="X937" s="34">
        <v>31</v>
      </c>
      <c r="Y937" s="208"/>
      <c r="Z937" s="208"/>
      <c r="AA937" s="460" t="s">
        <v>1370</v>
      </c>
      <c r="AB937" s="241">
        <v>12</v>
      </c>
      <c r="AC937" s="731">
        <v>0</v>
      </c>
      <c r="AD937" s="731">
        <v>0</v>
      </c>
      <c r="AE937" s="96"/>
      <c r="AF937" s="96">
        <v>0</v>
      </c>
      <c r="AG937" s="62"/>
      <c r="AH937" s="91" t="s">
        <v>489</v>
      </c>
      <c r="AI937" s="91" t="s">
        <v>322</v>
      </c>
      <c r="AJ937" s="91"/>
      <c r="AK937" s="201"/>
      <c r="AL937" s="554"/>
    </row>
    <row r="938" spans="1:38" s="35" customFormat="1" ht="25.5" customHeight="1">
      <c r="A938" s="200" t="s">
        <v>40</v>
      </c>
      <c r="B938" s="37" t="s">
        <v>3436</v>
      </c>
      <c r="C938" s="92" t="s">
        <v>3912</v>
      </c>
      <c r="D938" s="451" t="s">
        <v>2044</v>
      </c>
      <c r="E938" s="96">
        <v>500000</v>
      </c>
      <c r="F938" s="62">
        <v>22</v>
      </c>
      <c r="G938" s="30" t="s">
        <v>2042</v>
      </c>
      <c r="H938" s="29">
        <v>38560</v>
      </c>
      <c r="I938" s="30">
        <v>472043000298</v>
      </c>
      <c r="J938" s="30">
        <v>9874771265</v>
      </c>
      <c r="K938" s="39">
        <v>42613</v>
      </c>
      <c r="L938" s="40">
        <v>9</v>
      </c>
      <c r="M938" s="450" t="s">
        <v>2043</v>
      </c>
      <c r="N938" s="405">
        <v>10200</v>
      </c>
      <c r="O938" s="62">
        <v>4</v>
      </c>
      <c r="P938" s="454"/>
      <c r="Q938" s="43"/>
      <c r="R938" s="95"/>
      <c r="S938" s="96"/>
      <c r="T938" s="29" t="s">
        <v>2434</v>
      </c>
      <c r="U938" s="467"/>
      <c r="V938" s="467">
        <v>3</v>
      </c>
      <c r="W938" s="34">
        <v>1073</v>
      </c>
      <c r="X938" s="34">
        <v>10</v>
      </c>
      <c r="Y938" s="208"/>
      <c r="Z938" s="208"/>
      <c r="AA938" s="460" t="s">
        <v>2045</v>
      </c>
      <c r="AB938" s="476">
        <v>20</v>
      </c>
      <c r="AC938" s="731">
        <v>35000000</v>
      </c>
      <c r="AD938" s="731">
        <v>22103578</v>
      </c>
      <c r="AE938" s="96">
        <v>7</v>
      </c>
      <c r="AF938" s="96">
        <v>7</v>
      </c>
      <c r="AG938" s="62"/>
      <c r="AH938" s="91" t="s">
        <v>7681</v>
      </c>
      <c r="AI938" s="91" t="s">
        <v>4548</v>
      </c>
      <c r="AJ938" s="204" t="s">
        <v>5753</v>
      </c>
      <c r="AK938" s="201"/>
      <c r="AL938" s="554"/>
    </row>
    <row r="939" spans="1:38" s="35" customFormat="1" ht="25.5" customHeight="1">
      <c r="A939" s="200" t="s">
        <v>40</v>
      </c>
      <c r="B939" s="37" t="s">
        <v>3437</v>
      </c>
      <c r="C939" s="92" t="s">
        <v>3912</v>
      </c>
      <c r="D939" s="451" t="s">
        <v>2047</v>
      </c>
      <c r="E939" s="96">
        <v>700000</v>
      </c>
      <c r="F939" s="62">
        <v>23</v>
      </c>
      <c r="G939" s="30" t="s">
        <v>2046</v>
      </c>
      <c r="H939" s="29">
        <v>38602</v>
      </c>
      <c r="I939" s="30">
        <v>472023000417</v>
      </c>
      <c r="J939" s="30">
        <v>1046064108</v>
      </c>
      <c r="K939" s="39">
        <v>43524</v>
      </c>
      <c r="L939" s="40">
        <v>7</v>
      </c>
      <c r="M939" s="450" t="s">
        <v>4018</v>
      </c>
      <c r="N939" s="405">
        <v>3000</v>
      </c>
      <c r="O939" s="62">
        <v>1</v>
      </c>
      <c r="P939" s="454">
        <v>3</v>
      </c>
      <c r="Q939" s="755" t="s">
        <v>7925</v>
      </c>
      <c r="R939" s="95"/>
      <c r="S939" s="96"/>
      <c r="T939" s="29" t="s">
        <v>2418</v>
      </c>
      <c r="U939" s="467"/>
      <c r="V939" s="467"/>
      <c r="W939" s="34">
        <v>2599</v>
      </c>
      <c r="X939" s="34">
        <v>25</v>
      </c>
      <c r="Y939" s="208"/>
      <c r="Z939" s="208"/>
      <c r="AA939" s="460" t="s">
        <v>1063</v>
      </c>
      <c r="AB939" s="478">
        <v>6</v>
      </c>
      <c r="AC939" s="731">
        <v>1000000</v>
      </c>
      <c r="AD939" s="731">
        <v>768000</v>
      </c>
      <c r="AE939" s="96">
        <v>142</v>
      </c>
      <c r="AF939" s="96">
        <v>141</v>
      </c>
      <c r="AG939" s="62"/>
      <c r="AH939" s="91" t="s">
        <v>6827</v>
      </c>
      <c r="AI939" s="91" t="s">
        <v>3787</v>
      </c>
      <c r="AJ939" s="91"/>
      <c r="AK939" s="201" t="s">
        <v>4019</v>
      </c>
      <c r="AL939" s="554"/>
    </row>
    <row r="940" spans="1:38" s="35" customFormat="1" ht="25.5" customHeight="1">
      <c r="A940" s="200" t="s">
        <v>40</v>
      </c>
      <c r="B940" s="37" t="s">
        <v>3438</v>
      </c>
      <c r="C940" s="92" t="s">
        <v>3912</v>
      </c>
      <c r="D940" s="451" t="s">
        <v>2050</v>
      </c>
      <c r="E940" s="96">
        <v>300000</v>
      </c>
      <c r="F940" s="62">
        <v>24</v>
      </c>
      <c r="G940" s="30" t="s">
        <v>2048</v>
      </c>
      <c r="H940" s="29">
        <v>38635</v>
      </c>
      <c r="I940" s="30">
        <v>472043000281</v>
      </c>
      <c r="J940" s="30"/>
      <c r="K940" s="39">
        <v>41414</v>
      </c>
      <c r="L940" s="40"/>
      <c r="M940" s="450" t="s">
        <v>2049</v>
      </c>
      <c r="N940" s="405">
        <v>3000</v>
      </c>
      <c r="O940" s="62">
        <v>1</v>
      </c>
      <c r="P940" s="454"/>
      <c r="Q940" s="43"/>
      <c r="R940" s="95"/>
      <c r="S940" s="96"/>
      <c r="T940" s="29"/>
      <c r="U940" s="467">
        <v>1</v>
      </c>
      <c r="V940" s="467">
        <v>3</v>
      </c>
      <c r="W940" s="34">
        <v>2829</v>
      </c>
      <c r="X940" s="34">
        <v>28</v>
      </c>
      <c r="Y940" s="208"/>
      <c r="Z940" s="208"/>
      <c r="AA940" s="460" t="s">
        <v>1024</v>
      </c>
      <c r="AB940" s="478">
        <v>5</v>
      </c>
      <c r="AC940" s="731">
        <v>1000000</v>
      </c>
      <c r="AD940" s="731">
        <v>671071</v>
      </c>
      <c r="AE940" s="96">
        <v>27</v>
      </c>
      <c r="AF940" s="96">
        <v>25</v>
      </c>
      <c r="AG940" s="62">
        <v>1</v>
      </c>
      <c r="AH940" s="91" t="s">
        <v>6849</v>
      </c>
      <c r="AI940" s="91" t="s">
        <v>964</v>
      </c>
      <c r="AJ940" s="91"/>
      <c r="AK940" s="201"/>
      <c r="AL940" s="554"/>
    </row>
    <row r="941" spans="1:38" s="35" customFormat="1" ht="25.5" customHeight="1">
      <c r="A941" s="200" t="s">
        <v>40</v>
      </c>
      <c r="B941" s="37" t="s">
        <v>3439</v>
      </c>
      <c r="C941" s="92" t="s">
        <v>3912</v>
      </c>
      <c r="D941" s="451" t="s">
        <v>6570</v>
      </c>
      <c r="E941" s="96">
        <v>800000</v>
      </c>
      <c r="F941" s="62">
        <v>25</v>
      </c>
      <c r="G941" s="30" t="s">
        <v>2051</v>
      </c>
      <c r="H941" s="29">
        <v>38714</v>
      </c>
      <c r="I941" s="30">
        <v>472043000049</v>
      </c>
      <c r="J941" s="30">
        <v>3248810338</v>
      </c>
      <c r="K941" s="39">
        <v>42387</v>
      </c>
      <c r="L941" s="40">
        <v>8</v>
      </c>
      <c r="M941" s="450" t="s">
        <v>2052</v>
      </c>
      <c r="N941" s="405">
        <v>2866</v>
      </c>
      <c r="O941" s="62">
        <v>1</v>
      </c>
      <c r="P941" s="454"/>
      <c r="Q941" s="755" t="s">
        <v>7916</v>
      </c>
      <c r="R941" s="95"/>
      <c r="S941" s="96"/>
      <c r="T941" s="29" t="s">
        <v>2354</v>
      </c>
      <c r="U941" s="467"/>
      <c r="V941" s="467"/>
      <c r="W941" s="34">
        <v>2220</v>
      </c>
      <c r="X941" s="34">
        <v>22</v>
      </c>
      <c r="Y941" s="208"/>
      <c r="Z941" s="208"/>
      <c r="AA941" s="460" t="s">
        <v>1063</v>
      </c>
      <c r="AB941" s="478">
        <v>6</v>
      </c>
      <c r="AC941" s="731">
        <v>900000</v>
      </c>
      <c r="AD941" s="731">
        <v>900000</v>
      </c>
      <c r="AE941" s="96">
        <v>57</v>
      </c>
      <c r="AF941" s="96">
        <v>56</v>
      </c>
      <c r="AG941" s="62">
        <v>1</v>
      </c>
      <c r="AH941" s="91" t="s">
        <v>744</v>
      </c>
      <c r="AI941" s="91" t="s">
        <v>277</v>
      </c>
      <c r="AJ941" s="91"/>
      <c r="AK941" s="201" t="s">
        <v>5163</v>
      </c>
      <c r="AL941" s="554"/>
    </row>
    <row r="942" spans="1:38" s="35" customFormat="1" ht="25.5" customHeight="1">
      <c r="A942" s="200" t="s">
        <v>40</v>
      </c>
      <c r="B942" s="37" t="s">
        <v>3440</v>
      </c>
      <c r="C942" s="92" t="s">
        <v>3912</v>
      </c>
      <c r="D942" s="451" t="s">
        <v>2054</v>
      </c>
      <c r="E942" s="96">
        <v>750000</v>
      </c>
      <c r="F942" s="62">
        <v>26</v>
      </c>
      <c r="G942" s="30" t="s">
        <v>2053</v>
      </c>
      <c r="H942" s="29">
        <v>38854</v>
      </c>
      <c r="I942" s="30">
        <v>472043000473</v>
      </c>
      <c r="J942" s="30">
        <v>8721460483</v>
      </c>
      <c r="K942" s="39">
        <v>43350</v>
      </c>
      <c r="L942" s="40">
        <v>8</v>
      </c>
      <c r="M942" s="450" t="s">
        <v>6698</v>
      </c>
      <c r="N942" s="405">
        <v>2740.4</v>
      </c>
      <c r="O942" s="62">
        <v>1</v>
      </c>
      <c r="P942" s="454"/>
      <c r="Q942" s="755" t="s">
        <v>7916</v>
      </c>
      <c r="R942" s="95"/>
      <c r="S942" s="96"/>
      <c r="T942" s="29" t="s">
        <v>2435</v>
      </c>
      <c r="U942" s="467"/>
      <c r="V942" s="467"/>
      <c r="W942" s="34">
        <v>2029</v>
      </c>
      <c r="X942" s="34">
        <v>20</v>
      </c>
      <c r="Y942" s="208"/>
      <c r="Z942" s="208"/>
      <c r="AA942" s="460" t="s">
        <v>1024</v>
      </c>
      <c r="AB942" s="478">
        <v>5</v>
      </c>
      <c r="AC942" s="731">
        <v>800000</v>
      </c>
      <c r="AD942" s="731">
        <v>800000</v>
      </c>
      <c r="AE942" s="96">
        <v>97</v>
      </c>
      <c r="AF942" s="96">
        <v>96</v>
      </c>
      <c r="AG942" s="62"/>
      <c r="AH942" s="91" t="s">
        <v>2642</v>
      </c>
      <c r="AI942" s="91" t="s">
        <v>2643</v>
      </c>
      <c r="AJ942" s="91"/>
      <c r="AK942" s="201" t="s">
        <v>5502</v>
      </c>
      <c r="AL942" s="554"/>
    </row>
    <row r="943" spans="1:38" s="35" customFormat="1" ht="25.5" customHeight="1">
      <c r="A943" s="200" t="s">
        <v>40</v>
      </c>
      <c r="B943" s="37" t="s">
        <v>3441</v>
      </c>
      <c r="C943" s="92" t="s">
        <v>3912</v>
      </c>
      <c r="D943" s="451" t="s">
        <v>2056</v>
      </c>
      <c r="E943" s="96">
        <v>1491421</v>
      </c>
      <c r="F943" s="62">
        <v>27</v>
      </c>
      <c r="G943" s="30">
        <v>472043000069</v>
      </c>
      <c r="H943" s="29">
        <v>39121</v>
      </c>
      <c r="I943" s="29"/>
      <c r="J943" s="30">
        <v>7604087538</v>
      </c>
      <c r="K943" s="39">
        <v>43549</v>
      </c>
      <c r="L943" s="40">
        <v>3</v>
      </c>
      <c r="M943" s="450" t="s">
        <v>2055</v>
      </c>
      <c r="N943" s="405">
        <v>10000</v>
      </c>
      <c r="O943" s="62">
        <v>1</v>
      </c>
      <c r="P943" s="454"/>
      <c r="Q943" s="43"/>
      <c r="R943" s="95"/>
      <c r="S943" s="96"/>
      <c r="T943" s="29" t="s">
        <v>2384</v>
      </c>
      <c r="U943" s="467"/>
      <c r="V943" s="467"/>
      <c r="W943" s="34">
        <v>2930</v>
      </c>
      <c r="X943" s="34">
        <v>29</v>
      </c>
      <c r="Y943" s="208"/>
      <c r="Z943" s="208"/>
      <c r="AA943" s="460" t="s">
        <v>3793</v>
      </c>
      <c r="AB943" s="476">
        <v>41</v>
      </c>
      <c r="AC943" s="731">
        <v>1691421</v>
      </c>
      <c r="AD943" s="731">
        <v>1691421</v>
      </c>
      <c r="AE943" s="96">
        <v>22</v>
      </c>
      <c r="AF943" s="96">
        <v>21</v>
      </c>
      <c r="AG943" s="62"/>
      <c r="AH943" s="91" t="s">
        <v>2674</v>
      </c>
      <c r="AI943" s="91"/>
      <c r="AJ943" s="204" t="s">
        <v>5134</v>
      </c>
      <c r="AK943" s="201"/>
      <c r="AL943" s="554"/>
    </row>
    <row r="944" spans="1:38" s="35" customFormat="1" ht="25.5" customHeight="1">
      <c r="A944" s="200" t="s">
        <v>40</v>
      </c>
      <c r="B944" s="439" t="s">
        <v>3442</v>
      </c>
      <c r="C944" s="92" t="s">
        <v>3912</v>
      </c>
      <c r="D944" s="451" t="s">
        <v>6571</v>
      </c>
      <c r="E944" s="96">
        <v>150000</v>
      </c>
      <c r="F944" s="62">
        <v>28</v>
      </c>
      <c r="G944" s="30">
        <v>472023000163</v>
      </c>
      <c r="H944" s="442">
        <v>39247</v>
      </c>
      <c r="I944" s="30">
        <v>472043000163</v>
      </c>
      <c r="J944" s="441">
        <v>8750431427</v>
      </c>
      <c r="K944" s="443">
        <v>42459</v>
      </c>
      <c r="L944" s="226">
        <v>4</v>
      </c>
      <c r="M944" s="450" t="s">
        <v>2057</v>
      </c>
      <c r="N944" s="405">
        <v>3727</v>
      </c>
      <c r="O944" s="62">
        <v>1</v>
      </c>
      <c r="P944" s="454"/>
      <c r="Q944" s="43"/>
      <c r="R944" s="95"/>
      <c r="S944" s="96"/>
      <c r="T944" s="442" t="s">
        <v>2436</v>
      </c>
      <c r="U944" s="467">
        <v>1</v>
      </c>
      <c r="V944" s="467">
        <v>3</v>
      </c>
      <c r="W944" s="34">
        <v>2610</v>
      </c>
      <c r="X944" s="34">
        <v>26</v>
      </c>
      <c r="Y944" s="208"/>
      <c r="Z944" s="208"/>
      <c r="AA944" s="460" t="s">
        <v>1370</v>
      </c>
      <c r="AB944" s="476">
        <v>12</v>
      </c>
      <c r="AC944" s="731">
        <v>150000</v>
      </c>
      <c r="AD944" s="731">
        <v>150000</v>
      </c>
      <c r="AE944" s="96">
        <v>35</v>
      </c>
      <c r="AF944" s="96">
        <v>35</v>
      </c>
      <c r="AG944" s="62"/>
      <c r="AH944" s="91" t="s">
        <v>317</v>
      </c>
      <c r="AI944" s="91" t="s">
        <v>318</v>
      </c>
      <c r="AJ944" s="653"/>
      <c r="AK944" s="201" t="s">
        <v>4885</v>
      </c>
      <c r="AL944" s="554"/>
    </row>
    <row r="945" spans="1:38" s="35" customFormat="1" ht="25.5" customHeight="1">
      <c r="A945" s="200" t="s">
        <v>40</v>
      </c>
      <c r="B945" s="439" t="s">
        <v>3443</v>
      </c>
      <c r="C945" s="92" t="s">
        <v>3912</v>
      </c>
      <c r="D945" s="451" t="s">
        <v>5115</v>
      </c>
      <c r="E945" s="96">
        <v>39609541</v>
      </c>
      <c r="F945" s="62">
        <v>29</v>
      </c>
      <c r="G945" s="30" t="s">
        <v>2715</v>
      </c>
      <c r="H945" s="442">
        <v>33558</v>
      </c>
      <c r="I945" s="30">
        <v>472033000328</v>
      </c>
      <c r="J945" s="441">
        <v>6525867086</v>
      </c>
      <c r="K945" s="443">
        <v>43196</v>
      </c>
      <c r="L945" s="226">
        <v>10</v>
      </c>
      <c r="M945" s="450" t="s">
        <v>2694</v>
      </c>
      <c r="N945" s="405">
        <v>20772</v>
      </c>
      <c r="O945" s="62">
        <v>1</v>
      </c>
      <c r="P945" s="454"/>
      <c r="Q945" s="755" t="s">
        <v>7926</v>
      </c>
      <c r="R945" s="95"/>
      <c r="S945" s="96"/>
      <c r="T945" s="442" t="s">
        <v>2437</v>
      </c>
      <c r="U945" s="467"/>
      <c r="V945" s="467"/>
      <c r="W945" s="34">
        <v>1140</v>
      </c>
      <c r="X945" s="34">
        <v>11</v>
      </c>
      <c r="Y945" s="208" t="s">
        <v>6144</v>
      </c>
      <c r="Z945" s="208"/>
      <c r="AA945" s="460" t="s">
        <v>4266</v>
      </c>
      <c r="AB945" s="476">
        <v>3</v>
      </c>
      <c r="AC945" s="731">
        <v>90000000</v>
      </c>
      <c r="AD945" s="731">
        <v>60877126</v>
      </c>
      <c r="AE945" s="96">
        <v>621</v>
      </c>
      <c r="AF945" s="96">
        <v>617</v>
      </c>
      <c r="AG945" s="62">
        <v>1</v>
      </c>
      <c r="AH945" s="91" t="s">
        <v>8586</v>
      </c>
      <c r="AI945" s="91" t="s">
        <v>2765</v>
      </c>
      <c r="AJ945" s="653"/>
      <c r="AK945" s="201"/>
      <c r="AL945" s="554"/>
    </row>
    <row r="946" spans="1:38" s="35" customFormat="1" ht="25.5" customHeight="1">
      <c r="A946" s="200" t="s">
        <v>40</v>
      </c>
      <c r="B946" s="439" t="s">
        <v>3444</v>
      </c>
      <c r="C946" s="197" t="s">
        <v>3912</v>
      </c>
      <c r="D946" s="451" t="s">
        <v>6572</v>
      </c>
      <c r="E946" s="96">
        <v>500000</v>
      </c>
      <c r="F946" s="62">
        <v>30</v>
      </c>
      <c r="G946" s="30">
        <v>472043000334</v>
      </c>
      <c r="H946" s="442">
        <v>39422</v>
      </c>
      <c r="I946" s="30"/>
      <c r="J946" s="441">
        <v>7643885133</v>
      </c>
      <c r="K946" s="443">
        <v>42745</v>
      </c>
      <c r="L946" s="226">
        <v>5</v>
      </c>
      <c r="M946" s="450" t="s">
        <v>3933</v>
      </c>
      <c r="N946" s="441">
        <v>3747</v>
      </c>
      <c r="O946" s="62">
        <v>1</v>
      </c>
      <c r="P946" s="454"/>
      <c r="Q946" s="755" t="s">
        <v>7927</v>
      </c>
      <c r="R946" s="95"/>
      <c r="S946" s="96"/>
      <c r="T946" s="442" t="s">
        <v>2438</v>
      </c>
      <c r="U946" s="467"/>
      <c r="V946" s="467">
        <v>3</v>
      </c>
      <c r="W946" s="34">
        <v>2220</v>
      </c>
      <c r="X946" s="34">
        <v>22</v>
      </c>
      <c r="Y946" s="442" t="s">
        <v>6573</v>
      </c>
      <c r="Z946" s="208"/>
      <c r="AA946" s="460" t="s">
        <v>1063</v>
      </c>
      <c r="AB946" s="478">
        <v>6</v>
      </c>
      <c r="AC946" s="731">
        <v>1000000</v>
      </c>
      <c r="AD946" s="731">
        <v>1000000</v>
      </c>
      <c r="AE946" s="96">
        <v>64</v>
      </c>
      <c r="AF946" s="96">
        <v>62</v>
      </c>
      <c r="AG946" s="62">
        <v>1</v>
      </c>
      <c r="AH946" s="91" t="s">
        <v>2736</v>
      </c>
      <c r="AI946" s="91" t="s">
        <v>2737</v>
      </c>
      <c r="AJ946" s="653"/>
      <c r="AK946" s="201" t="s">
        <v>3934</v>
      </c>
      <c r="AL946" s="554"/>
    </row>
    <row r="947" spans="1:38" s="35" customFormat="1" ht="25.5" customHeight="1">
      <c r="A947" s="200" t="s">
        <v>40</v>
      </c>
      <c r="B947" s="439" t="s">
        <v>3445</v>
      </c>
      <c r="C947" s="197" t="s">
        <v>3912</v>
      </c>
      <c r="D947" s="451" t="s">
        <v>3851</v>
      </c>
      <c r="E947" s="96">
        <v>700000</v>
      </c>
      <c r="F947" s="62">
        <v>31</v>
      </c>
      <c r="G947" s="30">
        <v>472043000349</v>
      </c>
      <c r="H947" s="442">
        <v>39440</v>
      </c>
      <c r="I947" s="29"/>
      <c r="J947" s="441">
        <v>9811673722</v>
      </c>
      <c r="K947" s="443">
        <v>43173</v>
      </c>
      <c r="L947" s="226">
        <v>6</v>
      </c>
      <c r="M947" s="450" t="s">
        <v>4020</v>
      </c>
      <c r="N947" s="405"/>
      <c r="O947" s="62">
        <v>1</v>
      </c>
      <c r="P947" s="454"/>
      <c r="Q947" s="755" t="s">
        <v>7928</v>
      </c>
      <c r="R947" s="95"/>
      <c r="S947" s="96"/>
      <c r="T947" s="442" t="s">
        <v>2439</v>
      </c>
      <c r="U947" s="467"/>
      <c r="V947" s="467">
        <v>2</v>
      </c>
      <c r="W947" s="34">
        <v>2220</v>
      </c>
      <c r="X947" s="34">
        <v>22</v>
      </c>
      <c r="Y947" s="208"/>
      <c r="Z947" s="208"/>
      <c r="AA947" s="460" t="s">
        <v>3793</v>
      </c>
      <c r="AB947" s="478">
        <v>41</v>
      </c>
      <c r="AC947" s="731">
        <v>1050000</v>
      </c>
      <c r="AD947" s="731">
        <v>1050000</v>
      </c>
      <c r="AE947" s="96">
        <v>170</v>
      </c>
      <c r="AF947" s="96">
        <v>165</v>
      </c>
      <c r="AG947" s="62">
        <v>1</v>
      </c>
      <c r="AH947" s="91" t="s">
        <v>629</v>
      </c>
      <c r="AI947" s="91" t="s">
        <v>628</v>
      </c>
      <c r="AJ947" s="653"/>
      <c r="AK947" s="201" t="s">
        <v>4021</v>
      </c>
      <c r="AL947" s="554"/>
    </row>
    <row r="948" spans="1:38" s="35" customFormat="1" ht="25.5" customHeight="1">
      <c r="A948" s="200" t="s">
        <v>40</v>
      </c>
      <c r="B948" s="439" t="s">
        <v>3446</v>
      </c>
      <c r="C948" s="197" t="s">
        <v>3912</v>
      </c>
      <c r="D948" s="451" t="s">
        <v>2058</v>
      </c>
      <c r="E948" s="96">
        <v>23000000</v>
      </c>
      <c r="F948" s="62">
        <v>32</v>
      </c>
      <c r="G948" s="30">
        <v>472033000464</v>
      </c>
      <c r="H948" s="442">
        <v>39574</v>
      </c>
      <c r="I948" s="29"/>
      <c r="J948" s="441">
        <v>2162117021</v>
      </c>
      <c r="K948" s="443">
        <v>43580</v>
      </c>
      <c r="L948" s="226">
        <v>12</v>
      </c>
      <c r="M948" s="450" t="s">
        <v>3700</v>
      </c>
      <c r="N948" s="405">
        <v>55300</v>
      </c>
      <c r="O948" s="62">
        <v>1</v>
      </c>
      <c r="P948" s="454"/>
      <c r="Q948" s="86"/>
      <c r="R948" s="95"/>
      <c r="S948" s="96"/>
      <c r="T948" s="442" t="s">
        <v>5985</v>
      </c>
      <c r="U948" s="467"/>
      <c r="V948" s="467">
        <v>3</v>
      </c>
      <c r="W948" s="34">
        <v>2220</v>
      </c>
      <c r="X948" s="34">
        <v>22</v>
      </c>
      <c r="Y948" s="208"/>
      <c r="Z948" s="208"/>
      <c r="AA948" s="460" t="s">
        <v>121</v>
      </c>
      <c r="AB948" s="476">
        <v>7</v>
      </c>
      <c r="AC948" s="731">
        <v>105800000</v>
      </c>
      <c r="AD948" s="731">
        <v>105800000</v>
      </c>
      <c r="AE948" s="96">
        <v>495</v>
      </c>
      <c r="AF948" s="96">
        <v>495</v>
      </c>
      <c r="AG948" s="62">
        <v>1</v>
      </c>
      <c r="AH948" s="91" t="s">
        <v>1001</v>
      </c>
      <c r="AI948" s="91" t="s">
        <v>1002</v>
      </c>
      <c r="AJ948" s="653"/>
      <c r="AK948" s="201"/>
      <c r="AL948" s="554"/>
    </row>
    <row r="949" spans="1:38" s="35" customFormat="1" ht="25.5" customHeight="1">
      <c r="A949" s="200" t="s">
        <v>40</v>
      </c>
      <c r="B949" s="119" t="s">
        <v>4335</v>
      </c>
      <c r="C949" s="197" t="s">
        <v>3912</v>
      </c>
      <c r="D949" s="26" t="s">
        <v>4263</v>
      </c>
      <c r="E949" s="96">
        <v>4000000</v>
      </c>
      <c r="F949" s="62">
        <v>33</v>
      </c>
      <c r="G949" s="28">
        <v>472023000220</v>
      </c>
      <c r="H949" s="29">
        <v>39318</v>
      </c>
      <c r="I949" s="29"/>
      <c r="J949" s="30"/>
      <c r="K949" s="39">
        <v>41810</v>
      </c>
      <c r="L949" s="40"/>
      <c r="M949" s="95" t="s">
        <v>4022</v>
      </c>
      <c r="N949" s="405">
        <v>840</v>
      </c>
      <c r="O949" s="62">
        <v>1</v>
      </c>
      <c r="P949" s="40"/>
      <c r="Q949" s="24"/>
      <c r="R949" s="95"/>
      <c r="S949" s="95"/>
      <c r="T949" s="29" t="s">
        <v>2440</v>
      </c>
      <c r="U949" s="508"/>
      <c r="V949" s="508"/>
      <c r="W949" s="531">
        <v>4290</v>
      </c>
      <c r="X949" s="34">
        <v>42</v>
      </c>
      <c r="Y949" s="208"/>
      <c r="Z949" s="208"/>
      <c r="AA949" s="95" t="s">
        <v>4222</v>
      </c>
      <c r="AB949" s="239">
        <v>28</v>
      </c>
      <c r="AC949" s="731">
        <v>13500000</v>
      </c>
      <c r="AD949" s="731">
        <v>13500000</v>
      </c>
      <c r="AE949" s="96">
        <v>102</v>
      </c>
      <c r="AF949" s="96">
        <v>94</v>
      </c>
      <c r="AG949" s="62"/>
      <c r="AH949" s="91" t="s">
        <v>2824</v>
      </c>
      <c r="AI949" s="91"/>
      <c r="AJ949" s="91"/>
      <c r="AK949" s="16" t="s">
        <v>4023</v>
      </c>
      <c r="AL949" s="407"/>
    </row>
    <row r="950" spans="1:38" s="35" customFormat="1" ht="25.5" customHeight="1">
      <c r="A950" s="200" t="s">
        <v>40</v>
      </c>
      <c r="B950" s="439" t="s">
        <v>3448</v>
      </c>
      <c r="C950" s="197" t="s">
        <v>3912</v>
      </c>
      <c r="D950" s="451" t="s">
        <v>2059</v>
      </c>
      <c r="E950" s="96">
        <v>1200000</v>
      </c>
      <c r="F950" s="62">
        <v>34</v>
      </c>
      <c r="G950" s="30">
        <v>472043000714</v>
      </c>
      <c r="H950" s="442">
        <v>39791</v>
      </c>
      <c r="I950" s="29"/>
      <c r="J950" s="441">
        <v>5418311502</v>
      </c>
      <c r="K950" s="443">
        <v>43242</v>
      </c>
      <c r="L950" s="226">
        <v>6</v>
      </c>
      <c r="M950" s="450" t="s">
        <v>5697</v>
      </c>
      <c r="N950" s="405">
        <v>3050</v>
      </c>
      <c r="O950" s="62">
        <v>1</v>
      </c>
      <c r="P950" s="454"/>
      <c r="Q950" s="755" t="s">
        <v>7916</v>
      </c>
      <c r="R950" s="95"/>
      <c r="S950" s="96"/>
      <c r="T950" s="442"/>
      <c r="U950" s="467"/>
      <c r="V950" s="467"/>
      <c r="W950" s="34">
        <v>2013</v>
      </c>
      <c r="X950" s="34">
        <v>20</v>
      </c>
      <c r="Y950" s="208"/>
      <c r="Z950" s="208"/>
      <c r="AA950" s="460" t="s">
        <v>4309</v>
      </c>
      <c r="AB950" s="478">
        <v>16</v>
      </c>
      <c r="AC950" s="731">
        <v>3000000</v>
      </c>
      <c r="AD950" s="731">
        <v>1548413</v>
      </c>
      <c r="AE950" s="96">
        <v>35</v>
      </c>
      <c r="AF950" s="96">
        <v>29</v>
      </c>
      <c r="AG950" s="62">
        <v>1</v>
      </c>
      <c r="AH950" s="91" t="s">
        <v>995</v>
      </c>
      <c r="AI950" s="91" t="s">
        <v>996</v>
      </c>
      <c r="AJ950" s="653"/>
      <c r="AK950" s="201" t="s">
        <v>4571</v>
      </c>
      <c r="AL950" s="554"/>
    </row>
    <row r="951" spans="1:38" s="35" customFormat="1" ht="25.5" customHeight="1">
      <c r="A951" s="200" t="s">
        <v>40</v>
      </c>
      <c r="B951" s="37" t="s">
        <v>3542</v>
      </c>
      <c r="C951" s="197" t="s">
        <v>3912</v>
      </c>
      <c r="D951" s="451" t="s">
        <v>2060</v>
      </c>
      <c r="E951" s="96">
        <v>500000</v>
      </c>
      <c r="F951" s="62">
        <v>35</v>
      </c>
      <c r="G951" s="30">
        <v>472023000731</v>
      </c>
      <c r="H951" s="442" t="s">
        <v>860</v>
      </c>
      <c r="I951" s="29"/>
      <c r="J951" s="441"/>
      <c r="K951" s="443">
        <v>41197</v>
      </c>
      <c r="L951" s="226"/>
      <c r="M951" s="450" t="s">
        <v>3800</v>
      </c>
      <c r="N951" s="405">
        <v>39750</v>
      </c>
      <c r="O951" s="62">
        <v>4</v>
      </c>
      <c r="P951" s="454"/>
      <c r="Q951" s="86"/>
      <c r="R951" s="95"/>
      <c r="S951" s="96"/>
      <c r="T951" s="442"/>
      <c r="U951" s="467"/>
      <c r="V951" s="467"/>
      <c r="W951" s="34">
        <v>1629</v>
      </c>
      <c r="X951" s="34">
        <v>16</v>
      </c>
      <c r="Y951" s="208"/>
      <c r="Z951" s="208"/>
      <c r="AA951" s="460" t="s">
        <v>2061</v>
      </c>
      <c r="AB951" s="476">
        <v>10</v>
      </c>
      <c r="AC951" s="731">
        <v>1250000</v>
      </c>
      <c r="AD951" s="731">
        <v>1250000</v>
      </c>
      <c r="AE951" s="96">
        <v>0</v>
      </c>
      <c r="AF951" s="96">
        <v>0</v>
      </c>
      <c r="AG951" s="62"/>
      <c r="AH951" s="91" t="s">
        <v>5484</v>
      </c>
      <c r="AI951" s="91"/>
      <c r="AJ951" s="653"/>
      <c r="AK951" s="201"/>
      <c r="AL951" s="554"/>
    </row>
    <row r="952" spans="1:38" s="35" customFormat="1" ht="25.5" customHeight="1">
      <c r="A952" s="200" t="s">
        <v>40</v>
      </c>
      <c r="B952" s="37" t="s">
        <v>3449</v>
      </c>
      <c r="C952" s="197" t="s">
        <v>3912</v>
      </c>
      <c r="D952" s="451" t="s">
        <v>2634</v>
      </c>
      <c r="E952" s="31">
        <v>200000</v>
      </c>
      <c r="F952" s="62">
        <v>36</v>
      </c>
      <c r="G952" s="30">
        <v>472023000886</v>
      </c>
      <c r="H952" s="30" t="s">
        <v>2633</v>
      </c>
      <c r="I952" s="29"/>
      <c r="J952" s="30">
        <v>9934982444</v>
      </c>
      <c r="K952" s="39">
        <v>43462</v>
      </c>
      <c r="L952" s="40">
        <v>3</v>
      </c>
      <c r="M952" s="450" t="s">
        <v>4025</v>
      </c>
      <c r="N952" s="95">
        <v>2045</v>
      </c>
      <c r="O952" s="62">
        <v>1</v>
      </c>
      <c r="P952" s="454"/>
      <c r="Q952" s="755" t="s">
        <v>7929</v>
      </c>
      <c r="R952" s="95"/>
      <c r="S952" s="96"/>
      <c r="T952" s="29"/>
      <c r="U952" s="467"/>
      <c r="V952" s="467"/>
      <c r="W952" s="202">
        <v>3290</v>
      </c>
      <c r="X952" s="202">
        <v>32</v>
      </c>
      <c r="Y952" s="203"/>
      <c r="Z952" s="203"/>
      <c r="AA952" s="460" t="s">
        <v>2635</v>
      </c>
      <c r="AB952" s="241">
        <v>29</v>
      </c>
      <c r="AC952" s="731">
        <v>1500000</v>
      </c>
      <c r="AD952" s="731">
        <v>1500000</v>
      </c>
      <c r="AE952" s="96">
        <v>38</v>
      </c>
      <c r="AF952" s="96">
        <v>36</v>
      </c>
      <c r="AG952" s="62">
        <v>1</v>
      </c>
      <c r="AH952" s="91" t="s">
        <v>2700</v>
      </c>
      <c r="AI952" s="91" t="s">
        <v>2701</v>
      </c>
      <c r="AJ952" s="204" t="s">
        <v>6096</v>
      </c>
      <c r="AK952" s="201" t="s">
        <v>4110</v>
      </c>
      <c r="AL952" s="554"/>
    </row>
    <row r="953" spans="1:38" s="35" customFormat="1" ht="25.5" customHeight="1">
      <c r="A953" s="200" t="s">
        <v>40</v>
      </c>
      <c r="B953" s="37" t="s">
        <v>3604</v>
      </c>
      <c r="C953" s="197" t="s">
        <v>3912</v>
      </c>
      <c r="D953" s="451" t="s">
        <v>2895</v>
      </c>
      <c r="E953" s="31">
        <v>450000</v>
      </c>
      <c r="F953" s="62">
        <v>37</v>
      </c>
      <c r="G953" s="30">
        <v>472023000947</v>
      </c>
      <c r="H953" s="39">
        <v>41094</v>
      </c>
      <c r="I953" s="29"/>
      <c r="J953" s="30">
        <v>9947432278</v>
      </c>
      <c r="K953" s="39">
        <v>43139</v>
      </c>
      <c r="L953" s="40">
        <v>2</v>
      </c>
      <c r="M953" s="450" t="s">
        <v>4026</v>
      </c>
      <c r="N953" s="95">
        <v>3600</v>
      </c>
      <c r="O953" s="62">
        <v>1</v>
      </c>
      <c r="P953" s="454"/>
      <c r="Q953" s="755" t="s">
        <v>7930</v>
      </c>
      <c r="R953" s="95"/>
      <c r="S953" s="96"/>
      <c r="T953" s="29" t="s">
        <v>4139</v>
      </c>
      <c r="U953" s="467"/>
      <c r="V953" s="467"/>
      <c r="W953" s="202">
        <v>2599</v>
      </c>
      <c r="X953" s="202">
        <v>25</v>
      </c>
      <c r="Y953" s="203"/>
      <c r="Z953" s="203"/>
      <c r="AA953" s="460" t="s">
        <v>2896</v>
      </c>
      <c r="AB953" s="236">
        <v>6</v>
      </c>
      <c r="AC953" s="731">
        <v>1000000</v>
      </c>
      <c r="AD953" s="731">
        <v>1000000</v>
      </c>
      <c r="AE953" s="96">
        <v>744</v>
      </c>
      <c r="AF953" s="96">
        <v>741</v>
      </c>
      <c r="AG953" s="62"/>
      <c r="AH953" s="91" t="s">
        <v>4854</v>
      </c>
      <c r="AI953" s="91" t="s">
        <v>4138</v>
      </c>
      <c r="AJ953" s="91"/>
      <c r="AK953" s="201" t="s">
        <v>4027</v>
      </c>
      <c r="AL953" s="554"/>
    </row>
    <row r="954" spans="1:38" s="35" customFormat="1" ht="25.5" customHeight="1">
      <c r="A954" s="200" t="s">
        <v>40</v>
      </c>
      <c r="B954" s="119" t="s">
        <v>4080</v>
      </c>
      <c r="C954" s="197" t="s">
        <v>3912</v>
      </c>
      <c r="D954" s="451" t="s">
        <v>7709</v>
      </c>
      <c r="E954" s="31">
        <v>6500000</v>
      </c>
      <c r="F954" s="62">
        <v>38</v>
      </c>
      <c r="G954" s="30">
        <v>472043000956</v>
      </c>
      <c r="H954" s="39" t="s">
        <v>2925</v>
      </c>
      <c r="I954" s="29"/>
      <c r="J954" s="30">
        <v>9943422696</v>
      </c>
      <c r="K954" s="39">
        <v>43320</v>
      </c>
      <c r="L954" s="40">
        <v>4</v>
      </c>
      <c r="M954" s="450" t="s">
        <v>2926</v>
      </c>
      <c r="N954" s="95">
        <v>13862</v>
      </c>
      <c r="O954" s="62">
        <v>1</v>
      </c>
      <c r="P954" s="454">
        <v>2</v>
      </c>
      <c r="Q954" s="86"/>
      <c r="R954" s="95"/>
      <c r="S954" s="96"/>
      <c r="T954" s="29"/>
      <c r="U954" s="467"/>
      <c r="V954" s="467"/>
      <c r="W954" s="202">
        <v>1322</v>
      </c>
      <c r="X954" s="202">
        <v>13</v>
      </c>
      <c r="Y954" s="203"/>
      <c r="Z954" s="203"/>
      <c r="AA954" s="460" t="s">
        <v>2461</v>
      </c>
      <c r="AB954" s="236">
        <v>6</v>
      </c>
      <c r="AC954" s="731">
        <v>13000000</v>
      </c>
      <c r="AD954" s="731">
        <v>13000000</v>
      </c>
      <c r="AE954" s="96">
        <v>946</v>
      </c>
      <c r="AF954" s="96">
        <v>938</v>
      </c>
      <c r="AG954" s="62"/>
      <c r="AH954" s="91" t="s">
        <v>4081</v>
      </c>
      <c r="AI954" s="91"/>
      <c r="AJ954" s="204" t="s">
        <v>6004</v>
      </c>
      <c r="AK954" s="201"/>
      <c r="AL954" s="554"/>
    </row>
    <row r="955" spans="1:38" s="35" customFormat="1" ht="25.5" customHeight="1">
      <c r="A955" s="200" t="s">
        <v>40</v>
      </c>
      <c r="B955" s="37" t="s">
        <v>3608</v>
      </c>
      <c r="C955" s="92" t="s">
        <v>3912</v>
      </c>
      <c r="D955" s="451" t="s">
        <v>2952</v>
      </c>
      <c r="E955" s="31">
        <v>2000000</v>
      </c>
      <c r="F955" s="62">
        <v>39</v>
      </c>
      <c r="G955" s="30">
        <v>472043000970</v>
      </c>
      <c r="H955" s="39">
        <v>41192</v>
      </c>
      <c r="I955" s="29"/>
      <c r="J955" s="30">
        <v>4320867150</v>
      </c>
      <c r="K955" s="39">
        <v>43452</v>
      </c>
      <c r="L955" s="40">
        <v>6</v>
      </c>
      <c r="M955" s="450" t="s">
        <v>6635</v>
      </c>
      <c r="N955" s="95">
        <v>22450</v>
      </c>
      <c r="O955" s="62">
        <v>1</v>
      </c>
      <c r="P955" s="454"/>
      <c r="Q955" s="755" t="s">
        <v>7931</v>
      </c>
      <c r="R955" s="95"/>
      <c r="S955" s="96"/>
      <c r="T955" s="29" t="s">
        <v>4125</v>
      </c>
      <c r="U955" s="467">
        <v>1</v>
      </c>
      <c r="V955" s="467">
        <v>3</v>
      </c>
      <c r="W955" s="202">
        <v>1629</v>
      </c>
      <c r="X955" s="202">
        <v>16</v>
      </c>
      <c r="Y955" s="203"/>
      <c r="Z955" s="203"/>
      <c r="AA955" s="460" t="s">
        <v>2459</v>
      </c>
      <c r="AB955" s="236">
        <v>5</v>
      </c>
      <c r="AC955" s="731">
        <v>4000000</v>
      </c>
      <c r="AD955" s="731">
        <v>4000000</v>
      </c>
      <c r="AE955" s="96">
        <v>413</v>
      </c>
      <c r="AF955" s="96">
        <v>412</v>
      </c>
      <c r="AG955" s="62">
        <v>1</v>
      </c>
      <c r="AH955" s="91" t="s">
        <v>4123</v>
      </c>
      <c r="AI955" s="91" t="s">
        <v>4124</v>
      </c>
      <c r="AJ955" s="91"/>
      <c r="AK955" s="201" t="s">
        <v>4714</v>
      </c>
      <c r="AL955" s="554"/>
    </row>
    <row r="956" spans="1:38" s="35" customFormat="1" ht="25.5" customHeight="1">
      <c r="A956" s="200" t="s">
        <v>40</v>
      </c>
      <c r="B956" s="37"/>
      <c r="C956" s="92" t="s">
        <v>3912</v>
      </c>
      <c r="D956" s="451" t="s">
        <v>3686</v>
      </c>
      <c r="E956" s="31">
        <v>2000000</v>
      </c>
      <c r="F956" s="62">
        <v>40</v>
      </c>
      <c r="G956" s="30">
        <v>472023001019</v>
      </c>
      <c r="H956" s="39">
        <v>41417</v>
      </c>
      <c r="I956" s="29"/>
      <c r="J956" s="30">
        <v>4323054919</v>
      </c>
      <c r="K956" s="39">
        <v>43308</v>
      </c>
      <c r="L956" s="40">
        <v>2</v>
      </c>
      <c r="M956" s="450" t="s">
        <v>3685</v>
      </c>
      <c r="N956" s="95">
        <v>13000</v>
      </c>
      <c r="O956" s="62">
        <v>1</v>
      </c>
      <c r="P956" s="454"/>
      <c r="Q956" s="43"/>
      <c r="R956" s="95"/>
      <c r="S956" s="96"/>
      <c r="T956" s="29"/>
      <c r="U956" s="467"/>
      <c r="V956" s="467"/>
      <c r="W956" s="202">
        <v>1621</v>
      </c>
      <c r="X956" s="202">
        <v>16</v>
      </c>
      <c r="Y956" s="203"/>
      <c r="Z956" s="203"/>
      <c r="AA956" s="460" t="s">
        <v>2459</v>
      </c>
      <c r="AB956" s="236">
        <v>5</v>
      </c>
      <c r="AC956" s="731">
        <v>2000000</v>
      </c>
      <c r="AD956" s="731">
        <v>2000000</v>
      </c>
      <c r="AE956" s="96">
        <v>0</v>
      </c>
      <c r="AF956" s="96">
        <v>0</v>
      </c>
      <c r="AG956" s="62"/>
      <c r="AH956" s="91" t="s">
        <v>7867</v>
      </c>
      <c r="AI956" s="91"/>
      <c r="AJ956" s="91"/>
      <c r="AK956" s="201"/>
      <c r="AL956" s="554"/>
    </row>
    <row r="957" spans="1:38" s="35" customFormat="1" ht="25.5" customHeight="1">
      <c r="A957" s="200" t="s">
        <v>40</v>
      </c>
      <c r="B957" s="37">
        <v>3603067923</v>
      </c>
      <c r="C957" s="92" t="s">
        <v>3912</v>
      </c>
      <c r="D957" s="451" t="s">
        <v>5111</v>
      </c>
      <c r="E957" s="31">
        <v>500000</v>
      </c>
      <c r="F957" s="62">
        <v>41</v>
      </c>
      <c r="G957" s="30">
        <v>472043001031</v>
      </c>
      <c r="H957" s="39">
        <v>41480</v>
      </c>
      <c r="I957" s="29"/>
      <c r="J957" s="30">
        <v>9821477556</v>
      </c>
      <c r="K957" s="39">
        <v>42961</v>
      </c>
      <c r="L957" s="40">
        <v>5</v>
      </c>
      <c r="M957" s="450" t="s">
        <v>4028</v>
      </c>
      <c r="N957" s="95"/>
      <c r="O957" s="62">
        <v>1</v>
      </c>
      <c r="P957" s="454"/>
      <c r="Q957" s="755" t="s">
        <v>7916</v>
      </c>
      <c r="R957" s="95"/>
      <c r="S957" s="96"/>
      <c r="T957" s="29"/>
      <c r="U957" s="467">
        <v>1</v>
      </c>
      <c r="V957" s="467">
        <v>3</v>
      </c>
      <c r="W957" s="202">
        <v>2599</v>
      </c>
      <c r="X957" s="202">
        <v>25</v>
      </c>
      <c r="Y957" s="203"/>
      <c r="Z957" s="203"/>
      <c r="AA957" s="460" t="s">
        <v>2461</v>
      </c>
      <c r="AB957" s="236">
        <v>6</v>
      </c>
      <c r="AC957" s="731">
        <v>1200000</v>
      </c>
      <c r="AD957" s="731">
        <v>500000</v>
      </c>
      <c r="AE957" s="96">
        <v>0</v>
      </c>
      <c r="AF957" s="96">
        <v>0</v>
      </c>
      <c r="AG957" s="62">
        <v>1</v>
      </c>
      <c r="AH957" s="91" t="s">
        <v>8089</v>
      </c>
      <c r="AI957" s="91"/>
      <c r="AJ957" s="91"/>
      <c r="AK957" s="201" t="s">
        <v>4029</v>
      </c>
      <c r="AL957" s="554"/>
    </row>
    <row r="958" spans="1:38" s="35" customFormat="1" ht="25.5" customHeight="1">
      <c r="A958" s="200" t="s">
        <v>40</v>
      </c>
      <c r="B958" s="119" t="s">
        <v>4091</v>
      </c>
      <c r="C958" s="92" t="s">
        <v>3912</v>
      </c>
      <c r="D958" s="451" t="s">
        <v>4275</v>
      </c>
      <c r="E958" s="31">
        <v>250000</v>
      </c>
      <c r="F958" s="62">
        <v>42</v>
      </c>
      <c r="G958" s="30">
        <v>472023001052</v>
      </c>
      <c r="H958" s="39">
        <v>41541</v>
      </c>
      <c r="I958" s="29"/>
      <c r="J958" s="30"/>
      <c r="K958" s="39">
        <v>41981</v>
      </c>
      <c r="L958" s="40"/>
      <c r="M958" s="450" t="s">
        <v>4030</v>
      </c>
      <c r="N958" s="95">
        <v>4000</v>
      </c>
      <c r="O958" s="62">
        <v>1</v>
      </c>
      <c r="P958" s="454"/>
      <c r="Q958" s="43"/>
      <c r="R958" s="95"/>
      <c r="S958" s="96"/>
      <c r="T958" s="709" t="s">
        <v>4287</v>
      </c>
      <c r="U958" s="467"/>
      <c r="V958" s="467">
        <v>3</v>
      </c>
      <c r="W958" s="202">
        <v>3290</v>
      </c>
      <c r="X958" s="202">
        <v>32</v>
      </c>
      <c r="Y958" s="203"/>
      <c r="Z958" s="203"/>
      <c r="AA958" s="460" t="s">
        <v>4356</v>
      </c>
      <c r="AB958" s="236">
        <v>8</v>
      </c>
      <c r="AC958" s="731">
        <v>1000000</v>
      </c>
      <c r="AD958" s="731">
        <v>260000</v>
      </c>
      <c r="AE958" s="96">
        <v>9</v>
      </c>
      <c r="AF958" s="96">
        <v>8</v>
      </c>
      <c r="AG958" s="62"/>
      <c r="AH958" s="91" t="s">
        <v>4092</v>
      </c>
      <c r="AI958" s="91"/>
      <c r="AJ958" s="204" t="s">
        <v>6017</v>
      </c>
      <c r="AK958" s="201" t="s">
        <v>4357</v>
      </c>
      <c r="AL958" s="554"/>
    </row>
    <row r="959" spans="1:38" s="35" customFormat="1" ht="25.5" customHeight="1">
      <c r="A959" s="200" t="s">
        <v>40</v>
      </c>
      <c r="B959" s="119" t="s">
        <v>4189</v>
      </c>
      <c r="C959" s="92" t="s">
        <v>3912</v>
      </c>
      <c r="D959" s="26" t="s">
        <v>3739</v>
      </c>
      <c r="E959" s="91">
        <v>1870000</v>
      </c>
      <c r="F959" s="62">
        <v>43</v>
      </c>
      <c r="G959" s="30">
        <v>472023001043</v>
      </c>
      <c r="H959" s="29">
        <v>41522</v>
      </c>
      <c r="I959" s="29"/>
      <c r="J959" s="30">
        <v>4308433119</v>
      </c>
      <c r="K959" s="39">
        <v>43307</v>
      </c>
      <c r="L959" s="40">
        <v>4</v>
      </c>
      <c r="M959" s="91" t="s">
        <v>4031</v>
      </c>
      <c r="N959" s="91">
        <v>6321.6</v>
      </c>
      <c r="O959" s="91">
        <v>1</v>
      </c>
      <c r="P959" s="40"/>
      <c r="Q959" s="755" t="s">
        <v>2926</v>
      </c>
      <c r="R959" s="95"/>
      <c r="S959" s="96"/>
      <c r="T959" s="29"/>
      <c r="U959" s="33"/>
      <c r="V959" s="33"/>
      <c r="W959" s="34">
        <v>1329</v>
      </c>
      <c r="X959" s="34">
        <v>13</v>
      </c>
      <c r="Y959" s="208"/>
      <c r="Z959" s="208"/>
      <c r="AA959" s="97" t="s">
        <v>2461</v>
      </c>
      <c r="AB959" s="239">
        <v>6</v>
      </c>
      <c r="AC959" s="731">
        <v>2520000</v>
      </c>
      <c r="AD959" s="731">
        <v>1870000</v>
      </c>
      <c r="AE959" s="96">
        <v>309</v>
      </c>
      <c r="AF959" s="96">
        <v>306</v>
      </c>
      <c r="AG959" s="62"/>
      <c r="AH959" s="91" t="s">
        <v>4188</v>
      </c>
      <c r="AI959" s="91" t="s">
        <v>4962</v>
      </c>
      <c r="AJ959" s="91"/>
      <c r="AK959" s="16" t="s">
        <v>4032</v>
      </c>
      <c r="AL959" s="403"/>
    </row>
    <row r="960" spans="1:38" s="35" customFormat="1" ht="25.5" customHeight="1">
      <c r="A960" s="200" t="s">
        <v>40</v>
      </c>
      <c r="B960" s="119">
        <v>3603205203</v>
      </c>
      <c r="C960" s="92" t="s">
        <v>3912</v>
      </c>
      <c r="D960" s="26" t="s">
        <v>6728</v>
      </c>
      <c r="E960" s="91">
        <v>2152172</v>
      </c>
      <c r="F960" s="62">
        <v>44</v>
      </c>
      <c r="G960" s="30">
        <v>472043001147</v>
      </c>
      <c r="H960" s="29">
        <v>41869</v>
      </c>
      <c r="I960" s="29"/>
      <c r="J960" s="30">
        <v>1075668333</v>
      </c>
      <c r="K960" s="39">
        <v>43445</v>
      </c>
      <c r="L960" s="40">
        <v>6</v>
      </c>
      <c r="M960" s="91" t="s">
        <v>4314</v>
      </c>
      <c r="N960" s="91">
        <v>19642.400000000001</v>
      </c>
      <c r="O960" s="91">
        <v>1</v>
      </c>
      <c r="P960" s="40"/>
      <c r="Q960" s="15" t="s">
        <v>8171</v>
      </c>
      <c r="R960" s="95" t="s">
        <v>4315</v>
      </c>
      <c r="S960" s="96" t="s">
        <v>6364</v>
      </c>
      <c r="T960" s="29">
        <v>42491</v>
      </c>
      <c r="U960" s="33"/>
      <c r="V960" s="33"/>
      <c r="W960" s="34">
        <v>2220</v>
      </c>
      <c r="X960" s="34">
        <v>22</v>
      </c>
      <c r="Y960" s="208"/>
      <c r="Z960" s="208"/>
      <c r="AA960" s="97" t="s">
        <v>901</v>
      </c>
      <c r="AB960" s="239">
        <v>41</v>
      </c>
      <c r="AC960" s="731">
        <v>3500000</v>
      </c>
      <c r="AD960" s="731">
        <v>3500000</v>
      </c>
      <c r="AE960" s="96">
        <v>3</v>
      </c>
      <c r="AF960" s="96">
        <v>3</v>
      </c>
      <c r="AG960" s="62">
        <v>1</v>
      </c>
      <c r="AH960" s="91" t="s">
        <v>4775</v>
      </c>
      <c r="AI960" s="91" t="s">
        <v>628</v>
      </c>
      <c r="AJ960" s="204" t="s">
        <v>5358</v>
      </c>
      <c r="AK960" s="16" t="s">
        <v>4316</v>
      </c>
      <c r="AL960" s="403"/>
    </row>
    <row r="961" spans="1:38" s="35" customFormat="1" ht="25.5" customHeight="1">
      <c r="A961" s="200" t="s">
        <v>40</v>
      </c>
      <c r="B961" s="119">
        <v>3603207401</v>
      </c>
      <c r="C961" s="92" t="s">
        <v>3912</v>
      </c>
      <c r="D961" s="26" t="s">
        <v>6574</v>
      </c>
      <c r="E961" s="91">
        <v>1220000</v>
      </c>
      <c r="F961" s="62">
        <v>45</v>
      </c>
      <c r="G961" s="30">
        <v>472043001149</v>
      </c>
      <c r="H961" s="29">
        <v>41871</v>
      </c>
      <c r="I961" s="29"/>
      <c r="J961" s="30">
        <v>4300052164</v>
      </c>
      <c r="K961" s="39">
        <v>43609</v>
      </c>
      <c r="L961" s="40">
        <v>4</v>
      </c>
      <c r="M961" s="91" t="s">
        <v>4318</v>
      </c>
      <c r="N961" s="91">
        <v>4437</v>
      </c>
      <c r="O961" s="91">
        <v>1</v>
      </c>
      <c r="P961" s="40"/>
      <c r="Q961" s="755" t="s">
        <v>7933</v>
      </c>
      <c r="R961" s="95" t="s">
        <v>4319</v>
      </c>
      <c r="S961" s="96"/>
      <c r="T961" s="29"/>
      <c r="U961" s="33">
        <v>1</v>
      </c>
      <c r="V961" s="33">
        <v>3</v>
      </c>
      <c r="W961" s="34">
        <v>3100</v>
      </c>
      <c r="X961" s="34">
        <v>31</v>
      </c>
      <c r="Y961" s="208"/>
      <c r="Z961" s="208"/>
      <c r="AA961" s="97" t="s">
        <v>4309</v>
      </c>
      <c r="AB961" s="239">
        <v>16</v>
      </c>
      <c r="AC961" s="731">
        <v>2620000</v>
      </c>
      <c r="AD961" s="731">
        <v>1220000</v>
      </c>
      <c r="AE961" s="96">
        <v>181</v>
      </c>
      <c r="AF961" s="96">
        <v>180</v>
      </c>
      <c r="AG961" s="62"/>
      <c r="AH961" s="91" t="s">
        <v>5315</v>
      </c>
      <c r="AI961" s="91"/>
      <c r="AJ961" s="91"/>
      <c r="AK961" s="16" t="s">
        <v>5503</v>
      </c>
      <c r="AL961" s="403"/>
    </row>
    <row r="962" spans="1:38" s="35" customFormat="1" ht="25.5" customHeight="1">
      <c r="A962" s="200" t="s">
        <v>40</v>
      </c>
      <c r="B962" s="119">
        <v>3603278917</v>
      </c>
      <c r="C962" s="92" t="s">
        <v>3912</v>
      </c>
      <c r="D962" s="26" t="s">
        <v>4644</v>
      </c>
      <c r="E962" s="91">
        <v>539000</v>
      </c>
      <c r="F962" s="62">
        <v>46</v>
      </c>
      <c r="G962" s="30">
        <v>472043001214</v>
      </c>
      <c r="H962" s="29">
        <v>42104</v>
      </c>
      <c r="I962" s="29"/>
      <c r="J962" s="30">
        <v>2102664654</v>
      </c>
      <c r="K962" s="39">
        <v>42733</v>
      </c>
      <c r="L962" s="40">
        <v>1</v>
      </c>
      <c r="M962" s="91" t="s">
        <v>4643</v>
      </c>
      <c r="N962" s="91">
        <v>7488</v>
      </c>
      <c r="O962" s="91">
        <v>1</v>
      </c>
      <c r="P962" s="40"/>
      <c r="Q962" s="755" t="s">
        <v>7932</v>
      </c>
      <c r="R962" s="95">
        <v>50</v>
      </c>
      <c r="S962" s="96" t="s">
        <v>4889</v>
      </c>
      <c r="T962" s="29">
        <v>42122</v>
      </c>
      <c r="U962" s="33"/>
      <c r="V962" s="33"/>
      <c r="W962" s="34">
        <v>1621</v>
      </c>
      <c r="X962" s="34">
        <v>16</v>
      </c>
      <c r="Y962" s="208" t="s">
        <v>6105</v>
      </c>
      <c r="Z962" s="208"/>
      <c r="AA962" s="97" t="s">
        <v>2468</v>
      </c>
      <c r="AB962" s="239">
        <v>16</v>
      </c>
      <c r="AC962" s="731">
        <v>1000000</v>
      </c>
      <c r="AD962" s="731">
        <v>1000000</v>
      </c>
      <c r="AE962" s="96">
        <v>145</v>
      </c>
      <c r="AF962" s="96">
        <v>145</v>
      </c>
      <c r="AG962" s="62">
        <v>1</v>
      </c>
      <c r="AH962" s="91" t="s">
        <v>8097</v>
      </c>
      <c r="AI962" s="91"/>
      <c r="AJ962" s="91"/>
      <c r="AK962" s="16"/>
      <c r="AL962" s="403"/>
    </row>
    <row r="963" spans="1:38" s="35" customFormat="1" ht="25.5" customHeight="1">
      <c r="A963" s="200" t="s">
        <v>40</v>
      </c>
      <c r="B963" s="37" t="s">
        <v>3477</v>
      </c>
      <c r="C963" s="92" t="s">
        <v>3912</v>
      </c>
      <c r="D963" s="451" t="s">
        <v>2125</v>
      </c>
      <c r="E963" s="62">
        <v>550000</v>
      </c>
      <c r="F963" s="62">
        <v>47</v>
      </c>
      <c r="G963" s="30">
        <v>472043000123</v>
      </c>
      <c r="H963" s="29">
        <v>39204</v>
      </c>
      <c r="I963" s="29"/>
      <c r="J963" s="30">
        <v>6530102615</v>
      </c>
      <c r="K963" s="39">
        <v>42387</v>
      </c>
      <c r="L963" s="40">
        <v>5</v>
      </c>
      <c r="M963" s="450" t="s">
        <v>4036</v>
      </c>
      <c r="N963" s="95">
        <v>6252</v>
      </c>
      <c r="O963" s="62">
        <v>1</v>
      </c>
      <c r="P963" s="454"/>
      <c r="Q963" s="43" t="s">
        <v>5714</v>
      </c>
      <c r="R963" s="95"/>
      <c r="S963" s="96"/>
      <c r="T963" s="29" t="s">
        <v>2449</v>
      </c>
      <c r="U963" s="467"/>
      <c r="V963" s="467"/>
      <c r="W963" s="34">
        <v>2220</v>
      </c>
      <c r="X963" s="34">
        <v>22</v>
      </c>
      <c r="Y963" s="208"/>
      <c r="Z963" s="208"/>
      <c r="AA963" s="460" t="s">
        <v>1063</v>
      </c>
      <c r="AB963" s="478">
        <v>6</v>
      </c>
      <c r="AC963" s="731">
        <v>1000000</v>
      </c>
      <c r="AD963" s="731">
        <v>983955</v>
      </c>
      <c r="AE963" s="96">
        <v>2</v>
      </c>
      <c r="AF963" s="96">
        <v>1</v>
      </c>
      <c r="AG963" s="62"/>
      <c r="AH963" s="91" t="s">
        <v>5573</v>
      </c>
      <c r="AI963" s="91" t="s">
        <v>292</v>
      </c>
      <c r="AJ963" s="91"/>
      <c r="AK963" s="201" t="s">
        <v>5161</v>
      </c>
      <c r="AL963" s="554"/>
    </row>
    <row r="964" spans="1:38" s="35" customFormat="1" ht="25.5" customHeight="1">
      <c r="A964" s="200" t="s">
        <v>40</v>
      </c>
      <c r="B964" s="119">
        <v>3603343926</v>
      </c>
      <c r="C964" s="92" t="s">
        <v>3912</v>
      </c>
      <c r="D964" s="26" t="s">
        <v>8497</v>
      </c>
      <c r="E964" s="91">
        <v>5220000</v>
      </c>
      <c r="F964" s="62">
        <v>48</v>
      </c>
      <c r="G964" s="30">
        <v>9821508421</v>
      </c>
      <c r="H964" s="29">
        <v>42395</v>
      </c>
      <c r="I964" s="29"/>
      <c r="J964" s="30"/>
      <c r="K964" s="39">
        <v>43550</v>
      </c>
      <c r="L964" s="40">
        <v>1</v>
      </c>
      <c r="M964" s="91" t="s">
        <v>6575</v>
      </c>
      <c r="N964" s="91">
        <v>38685.96</v>
      </c>
      <c r="O964" s="91">
        <v>1</v>
      </c>
      <c r="P964" s="40"/>
      <c r="Q964" s="15"/>
      <c r="R964" s="95">
        <v>50</v>
      </c>
      <c r="S964" s="96" t="s">
        <v>5150</v>
      </c>
      <c r="T964" s="29"/>
      <c r="U964" s="33"/>
      <c r="V964" s="33"/>
      <c r="W964" s="34">
        <v>1709</v>
      </c>
      <c r="X964" s="34">
        <v>17</v>
      </c>
      <c r="Y964" s="208" t="s">
        <v>5151</v>
      </c>
      <c r="Z964" s="208" t="s">
        <v>5152</v>
      </c>
      <c r="AA964" s="97" t="s">
        <v>2459</v>
      </c>
      <c r="AB964" s="239">
        <v>5</v>
      </c>
      <c r="AC964" s="731">
        <v>15000000</v>
      </c>
      <c r="AD964" s="731">
        <v>5220000</v>
      </c>
      <c r="AE964" s="96">
        <v>150</v>
      </c>
      <c r="AF964" s="96">
        <v>148</v>
      </c>
      <c r="AG964" s="62"/>
      <c r="AH964" s="91" t="s">
        <v>5172</v>
      </c>
      <c r="AI964" s="91"/>
      <c r="AJ964" s="204" t="s">
        <v>5755</v>
      </c>
      <c r="AK964" s="16"/>
      <c r="AL964" s="403"/>
    </row>
    <row r="965" spans="1:38" s="35" customFormat="1" ht="25.5" customHeight="1">
      <c r="A965" s="200" t="s">
        <v>40</v>
      </c>
      <c r="B965" s="119">
        <v>3603376199</v>
      </c>
      <c r="C965" s="92" t="s">
        <v>3912</v>
      </c>
      <c r="D965" s="26" t="s">
        <v>5465</v>
      </c>
      <c r="E965" s="91">
        <v>2239642</v>
      </c>
      <c r="F965" s="62">
        <v>49</v>
      </c>
      <c r="G965" s="30">
        <v>1034750253</v>
      </c>
      <c r="H965" s="29">
        <v>42495</v>
      </c>
      <c r="I965" s="29"/>
      <c r="J965" s="30"/>
      <c r="K965" s="39">
        <v>43214</v>
      </c>
      <c r="L965" s="40">
        <v>2</v>
      </c>
      <c r="M965" s="91" t="s">
        <v>6576</v>
      </c>
      <c r="N965" s="91">
        <v>6920</v>
      </c>
      <c r="O965" s="91">
        <v>1</v>
      </c>
      <c r="P965" s="40"/>
      <c r="Q965" s="755" t="s">
        <v>7932</v>
      </c>
      <c r="R965" s="95">
        <v>50</v>
      </c>
      <c r="S965" s="96" t="s">
        <v>5302</v>
      </c>
      <c r="T965" s="29" t="s">
        <v>4946</v>
      </c>
      <c r="U965" s="33"/>
      <c r="V965" s="33"/>
      <c r="W965" s="34">
        <v>2599</v>
      </c>
      <c r="X965" s="34">
        <v>25</v>
      </c>
      <c r="Y965" s="208" t="s">
        <v>6577</v>
      </c>
      <c r="Z965" s="208" t="s">
        <v>6578</v>
      </c>
      <c r="AA965" s="97" t="s">
        <v>3793</v>
      </c>
      <c r="AB965" s="239">
        <v>41</v>
      </c>
      <c r="AC965" s="731">
        <v>3583427</v>
      </c>
      <c r="AD965" s="731">
        <v>2429584</v>
      </c>
      <c r="AE965" s="96">
        <v>91</v>
      </c>
      <c r="AF965" s="96">
        <v>89</v>
      </c>
      <c r="AG965" s="62"/>
      <c r="AH965" s="91" t="s">
        <v>5701</v>
      </c>
      <c r="AI965" s="91" t="s">
        <v>5702</v>
      </c>
      <c r="AJ965" s="91"/>
      <c r="AK965" s="16"/>
      <c r="AL965" s="403"/>
    </row>
    <row r="966" spans="1:38" s="404" customFormat="1" ht="25.5" customHeight="1">
      <c r="A966" s="63" t="s">
        <v>40</v>
      </c>
      <c r="B966" s="37" t="s">
        <v>5643</v>
      </c>
      <c r="C966" s="92" t="s">
        <v>3912</v>
      </c>
      <c r="D966" s="26" t="s">
        <v>5517</v>
      </c>
      <c r="E966" s="433">
        <v>300000</v>
      </c>
      <c r="F966" s="62">
        <v>50</v>
      </c>
      <c r="G966" s="422">
        <v>2117816111</v>
      </c>
      <c r="H966" s="429">
        <v>42599</v>
      </c>
      <c r="I966" s="29"/>
      <c r="J966" s="422"/>
      <c r="K966" s="39"/>
      <c r="L966" s="424"/>
      <c r="M966" s="420" t="s">
        <v>5516</v>
      </c>
      <c r="N966" s="405">
        <v>1500</v>
      </c>
      <c r="O966" s="62">
        <v>1</v>
      </c>
      <c r="P966" s="40">
        <v>2</v>
      </c>
      <c r="Q966" s="755" t="s">
        <v>7933</v>
      </c>
      <c r="R966" s="95">
        <v>50</v>
      </c>
      <c r="S966" s="96" t="s">
        <v>5451</v>
      </c>
      <c r="T966" s="29" t="s">
        <v>6177</v>
      </c>
      <c r="U966" s="402"/>
      <c r="V966" s="402"/>
      <c r="W966" s="34">
        <v>2220</v>
      </c>
      <c r="X966" s="34">
        <v>22</v>
      </c>
      <c r="Y966" s="208" t="s">
        <v>5518</v>
      </c>
      <c r="Z966" s="208" t="s">
        <v>5519</v>
      </c>
      <c r="AA966" s="96" t="s">
        <v>2461</v>
      </c>
      <c r="AB966" s="239">
        <v>6</v>
      </c>
      <c r="AC966" s="731">
        <v>500000</v>
      </c>
      <c r="AD966" s="731">
        <v>300000</v>
      </c>
      <c r="AE966" s="96">
        <v>11</v>
      </c>
      <c r="AF966" s="96">
        <v>9</v>
      </c>
      <c r="AG966" s="63"/>
      <c r="AH966" s="97" t="s">
        <v>6001</v>
      </c>
      <c r="AI966" s="97" t="s">
        <v>6001</v>
      </c>
      <c r="AJ966" s="438" t="s">
        <v>6433</v>
      </c>
      <c r="AK966" s="16"/>
      <c r="AL966" s="407"/>
    </row>
    <row r="967" spans="1:38" s="35" customFormat="1" ht="25.5" customHeight="1">
      <c r="A967" s="200"/>
      <c r="B967" s="37" t="s">
        <v>5310</v>
      </c>
      <c r="C967" s="92"/>
      <c r="D967" s="451"/>
      <c r="E967" s="31"/>
      <c r="F967" s="556"/>
      <c r="G967" s="30"/>
      <c r="H967" s="39"/>
      <c r="I967" s="29"/>
      <c r="J967" s="30"/>
      <c r="K967" s="39"/>
      <c r="L967" s="40"/>
      <c r="M967" s="450" t="s">
        <v>5612</v>
      </c>
      <c r="N967" s="95"/>
      <c r="O967" s="62"/>
      <c r="P967" s="454"/>
      <c r="Q967" s="43"/>
      <c r="R967" s="95"/>
      <c r="S967" s="96"/>
      <c r="T967" s="29"/>
      <c r="U967" s="467"/>
      <c r="V967" s="467"/>
      <c r="W967" s="202"/>
      <c r="X967" s="202"/>
      <c r="Y967" s="203"/>
      <c r="Z967" s="203"/>
      <c r="AA967" s="460"/>
      <c r="AB967" s="239"/>
      <c r="AC967" s="731">
        <v>0</v>
      </c>
      <c r="AD967" s="731">
        <v>0</v>
      </c>
      <c r="AE967" s="96"/>
      <c r="AF967" s="31"/>
      <c r="AG967" s="62"/>
      <c r="AH967" s="91"/>
      <c r="AI967" s="91"/>
      <c r="AJ967" s="91"/>
      <c r="AK967" s="201"/>
      <c r="AL967" s="554"/>
    </row>
    <row r="968" spans="1:38" s="404" customFormat="1" ht="25.5" customHeight="1">
      <c r="A968" s="63" t="s">
        <v>40</v>
      </c>
      <c r="B968" s="37"/>
      <c r="C968" s="92" t="s">
        <v>3912</v>
      </c>
      <c r="D968" s="26" t="s">
        <v>6336</v>
      </c>
      <c r="E968" s="433">
        <v>1347828</v>
      </c>
      <c r="F968" s="62">
        <v>51</v>
      </c>
      <c r="G968" s="422">
        <v>2154623527</v>
      </c>
      <c r="H968" s="429">
        <v>42893</v>
      </c>
      <c r="I968" s="29"/>
      <c r="J968" s="422"/>
      <c r="K968" s="39">
        <v>43444</v>
      </c>
      <c r="L968" s="424"/>
      <c r="M968" s="420" t="s">
        <v>6337</v>
      </c>
      <c r="N968" s="405">
        <v>12835.15</v>
      </c>
      <c r="O968" s="62">
        <v>1</v>
      </c>
      <c r="P968" s="40"/>
      <c r="Q968" s="15"/>
      <c r="R968" s="95"/>
      <c r="S968" s="96" t="s">
        <v>6338</v>
      </c>
      <c r="T968" s="29">
        <v>42917</v>
      </c>
      <c r="U968" s="402"/>
      <c r="V968" s="402"/>
      <c r="W968" s="34">
        <v>6810</v>
      </c>
      <c r="X968" s="34">
        <v>68</v>
      </c>
      <c r="Y968" s="208" t="s">
        <v>6339</v>
      </c>
      <c r="Z968" s="208" t="s">
        <v>6340</v>
      </c>
      <c r="AA968" s="96" t="s">
        <v>3793</v>
      </c>
      <c r="AB968" s="239">
        <v>41</v>
      </c>
      <c r="AC968" s="731">
        <v>1347828</v>
      </c>
      <c r="AD968" s="731">
        <v>1347828</v>
      </c>
      <c r="AE968" s="96"/>
      <c r="AF968" s="96"/>
      <c r="AG968" s="63"/>
      <c r="AH968" s="97"/>
      <c r="AI968" s="97"/>
      <c r="AJ968" s="438"/>
      <c r="AK968" s="16"/>
      <c r="AL968" s="407"/>
    </row>
    <row r="969" spans="1:38" s="404" customFormat="1" ht="25.5" customHeight="1">
      <c r="A969" s="63" t="s">
        <v>40</v>
      </c>
      <c r="B969" s="37">
        <v>3603509642</v>
      </c>
      <c r="C969" s="92" t="s">
        <v>3912</v>
      </c>
      <c r="D969" s="26" t="s">
        <v>7020</v>
      </c>
      <c r="E969" s="433">
        <v>480000</v>
      </c>
      <c r="F969" s="62">
        <v>52</v>
      </c>
      <c r="G969" s="422">
        <v>6552683264</v>
      </c>
      <c r="H969" s="429" t="s">
        <v>7021</v>
      </c>
      <c r="I969" s="29"/>
      <c r="J969" s="422"/>
      <c r="K969" s="39"/>
      <c r="L969" s="424"/>
      <c r="M969" s="420" t="s">
        <v>7022</v>
      </c>
      <c r="N969" s="405">
        <v>2016</v>
      </c>
      <c r="O969" s="62">
        <v>1</v>
      </c>
      <c r="P969" s="40"/>
      <c r="Q969" s="755" t="s">
        <v>7934</v>
      </c>
      <c r="R969" s="95">
        <v>50</v>
      </c>
      <c r="S969" s="96" t="s">
        <v>7023</v>
      </c>
      <c r="T969" s="29">
        <v>43191</v>
      </c>
      <c r="U969" s="402"/>
      <c r="V969" s="402"/>
      <c r="W969" s="34">
        <v>2819</v>
      </c>
      <c r="X969" s="34">
        <v>28</v>
      </c>
      <c r="Y969" s="208" t="s">
        <v>7024</v>
      </c>
      <c r="Z969" s="208" t="s">
        <v>7025</v>
      </c>
      <c r="AA969" s="96" t="s">
        <v>2459</v>
      </c>
      <c r="AB969" s="239">
        <v>5</v>
      </c>
      <c r="AC969" s="731">
        <v>1000000</v>
      </c>
      <c r="AD969" s="731">
        <v>1000000</v>
      </c>
      <c r="AE969" s="96">
        <v>5</v>
      </c>
      <c r="AF969" s="96">
        <v>3</v>
      </c>
      <c r="AG969" s="63">
        <v>1</v>
      </c>
      <c r="AH969" s="97" t="s">
        <v>7850</v>
      </c>
      <c r="AI969" s="97" t="s">
        <v>7856</v>
      </c>
      <c r="AJ969" s="719" t="s">
        <v>7857</v>
      </c>
      <c r="AK969" s="16"/>
      <c r="AL969" s="407"/>
    </row>
    <row r="970" spans="1:38" s="404" customFormat="1" ht="25.5" customHeight="1">
      <c r="A970" s="63" t="s">
        <v>40</v>
      </c>
      <c r="B970" s="37">
        <v>3603522347</v>
      </c>
      <c r="C970" s="92" t="s">
        <v>3912</v>
      </c>
      <c r="D970" s="26" t="s">
        <v>7174</v>
      </c>
      <c r="E970" s="433">
        <v>5000000</v>
      </c>
      <c r="F970" s="62">
        <v>53</v>
      </c>
      <c r="G970" s="422" t="s">
        <v>7175</v>
      </c>
      <c r="H970" s="429">
        <v>43105</v>
      </c>
      <c r="I970" s="29"/>
      <c r="J970" s="422"/>
      <c r="K970" s="39">
        <v>43290</v>
      </c>
      <c r="L970" s="424">
        <v>1</v>
      </c>
      <c r="M970" s="420" t="s">
        <v>7176</v>
      </c>
      <c r="N970" s="405">
        <v>30032.7</v>
      </c>
      <c r="O970" s="62">
        <v>1</v>
      </c>
      <c r="P970" s="40"/>
      <c r="Q970" s="15"/>
      <c r="R970" s="95">
        <v>50</v>
      </c>
      <c r="S970" s="96" t="s">
        <v>7522</v>
      </c>
      <c r="T970" s="29">
        <v>43525</v>
      </c>
      <c r="U970" s="402"/>
      <c r="V970" s="402"/>
      <c r="W970" s="34">
        <v>1520</v>
      </c>
      <c r="X970" s="34">
        <v>15</v>
      </c>
      <c r="Y970" s="208" t="s">
        <v>7177</v>
      </c>
      <c r="Z970" s="208" t="s">
        <v>7178</v>
      </c>
      <c r="AA970" s="96" t="s">
        <v>7157</v>
      </c>
      <c r="AB970" s="239">
        <v>31</v>
      </c>
      <c r="AC970" s="731">
        <v>15000000</v>
      </c>
      <c r="AD970" s="731">
        <v>5000000</v>
      </c>
      <c r="AE970" s="96"/>
      <c r="AF970" s="96"/>
      <c r="AG970" s="63"/>
      <c r="AH970" s="97"/>
      <c r="AI970" s="97"/>
      <c r="AJ970" s="438"/>
      <c r="AK970" s="16"/>
      <c r="AL970" s="407"/>
    </row>
    <row r="971" spans="1:38" s="404" customFormat="1" ht="25.5" customHeight="1">
      <c r="A971" s="63" t="s">
        <v>40</v>
      </c>
      <c r="B971" s="37">
        <v>3603556378</v>
      </c>
      <c r="C971" s="92" t="s">
        <v>3912</v>
      </c>
      <c r="D971" s="26" t="s">
        <v>7463</v>
      </c>
      <c r="E971" s="433">
        <v>2600000</v>
      </c>
      <c r="F971" s="62">
        <v>54</v>
      </c>
      <c r="G971" s="422">
        <v>5490106948</v>
      </c>
      <c r="H971" s="429">
        <v>43231</v>
      </c>
      <c r="I971" s="29"/>
      <c r="J971" s="422"/>
      <c r="K971" s="39"/>
      <c r="L971" s="424"/>
      <c r="M971" s="420" t="s">
        <v>7464</v>
      </c>
      <c r="N971" s="405">
        <v>10990.8</v>
      </c>
      <c r="O971" s="62">
        <v>1</v>
      </c>
      <c r="P971" s="40"/>
      <c r="Q971" s="755" t="s">
        <v>7924</v>
      </c>
      <c r="R971" s="95">
        <v>50</v>
      </c>
      <c r="S971" s="96" t="s">
        <v>7234</v>
      </c>
      <c r="T971" s="29">
        <v>43344</v>
      </c>
      <c r="U971" s="402"/>
      <c r="V971" s="402"/>
      <c r="W971" s="34">
        <v>1410</v>
      </c>
      <c r="X971" s="34">
        <v>14</v>
      </c>
      <c r="Y971" s="208" t="s">
        <v>7465</v>
      </c>
      <c r="Z971" s="208" t="s">
        <v>7466</v>
      </c>
      <c r="AA971" s="96" t="s">
        <v>2459</v>
      </c>
      <c r="AB971" s="239">
        <v>5</v>
      </c>
      <c r="AC971" s="731">
        <v>2600000</v>
      </c>
      <c r="AD971" s="731">
        <v>2600000</v>
      </c>
      <c r="AE971" s="96"/>
      <c r="AF971" s="96"/>
      <c r="AG971" s="63">
        <v>1</v>
      </c>
      <c r="AH971" s="97" t="s">
        <v>7879</v>
      </c>
      <c r="AI971" s="97" t="s">
        <v>7878</v>
      </c>
      <c r="AJ971" s="719" t="s">
        <v>7880</v>
      </c>
      <c r="AK971" s="16"/>
      <c r="AL971" s="407"/>
    </row>
    <row r="972" spans="1:38" s="35" customFormat="1" ht="25.5" customHeight="1">
      <c r="A972" s="63" t="s">
        <v>40</v>
      </c>
      <c r="B972" s="37">
        <v>3603474573</v>
      </c>
      <c r="C972" s="92" t="s">
        <v>3912</v>
      </c>
      <c r="D972" s="26" t="s">
        <v>8728</v>
      </c>
      <c r="E972" s="31">
        <v>200000</v>
      </c>
      <c r="F972" s="62">
        <v>55</v>
      </c>
      <c r="G972" s="30">
        <v>9858630718</v>
      </c>
      <c r="H972" s="39">
        <v>42909</v>
      </c>
      <c r="I972" s="29"/>
      <c r="J972" s="30"/>
      <c r="K972" s="39">
        <v>43649</v>
      </c>
      <c r="L972" s="40">
        <v>2</v>
      </c>
      <c r="M972" s="450" t="s">
        <v>7491</v>
      </c>
      <c r="N972" s="95">
        <v>2700</v>
      </c>
      <c r="O972" s="62">
        <v>1</v>
      </c>
      <c r="P972" s="454"/>
      <c r="Q972" s="755" t="s">
        <v>7935</v>
      </c>
      <c r="R972" s="95">
        <v>50</v>
      </c>
      <c r="S972" s="96" t="s">
        <v>6891</v>
      </c>
      <c r="T972" s="29" t="s">
        <v>6891</v>
      </c>
      <c r="U972" s="467"/>
      <c r="V972" s="467"/>
      <c r="W972" s="202">
        <v>2814</v>
      </c>
      <c r="X972" s="202">
        <v>28</v>
      </c>
      <c r="Y972" s="203"/>
      <c r="Z972" s="203"/>
      <c r="AA972" s="460" t="s">
        <v>2461</v>
      </c>
      <c r="AB972" s="239">
        <v>6</v>
      </c>
      <c r="AC972" s="731">
        <v>800000</v>
      </c>
      <c r="AD972" s="731">
        <v>200000</v>
      </c>
      <c r="AE972" s="96">
        <v>89</v>
      </c>
      <c r="AF972" s="31">
        <v>86</v>
      </c>
      <c r="AG972" s="62">
        <v>1</v>
      </c>
      <c r="AH972" s="91" t="s">
        <v>7863</v>
      </c>
      <c r="AI972" s="91" t="s">
        <v>7868</v>
      </c>
      <c r="AJ972" s="4" t="s">
        <v>7869</v>
      </c>
      <c r="AK972" s="201"/>
      <c r="AL972" s="554"/>
    </row>
    <row r="973" spans="1:38" s="35" customFormat="1" ht="25.5" customHeight="1">
      <c r="A973" s="63" t="s">
        <v>40</v>
      </c>
      <c r="B973" s="37"/>
      <c r="C973" s="92" t="s">
        <v>3912</v>
      </c>
      <c r="D973" s="451" t="s">
        <v>8140</v>
      </c>
      <c r="E973" s="31">
        <v>300000</v>
      </c>
      <c r="F973" s="62">
        <v>56</v>
      </c>
      <c r="G973" s="30">
        <v>7662051681</v>
      </c>
      <c r="H973" s="39">
        <v>43445</v>
      </c>
      <c r="I973" s="29"/>
      <c r="J973" s="30"/>
      <c r="K973" s="39"/>
      <c r="L973" s="40"/>
      <c r="M973" s="450" t="s">
        <v>8142</v>
      </c>
      <c r="N973" s="95">
        <v>6173</v>
      </c>
      <c r="O973" s="62">
        <v>2</v>
      </c>
      <c r="P973" s="454"/>
      <c r="Q973" s="755" t="s">
        <v>4314</v>
      </c>
      <c r="R973" s="95" t="s">
        <v>8144</v>
      </c>
      <c r="S973" s="96" t="s">
        <v>8417</v>
      </c>
      <c r="T973" s="29"/>
      <c r="U973" s="467"/>
      <c r="V973" s="467"/>
      <c r="W973" s="202">
        <v>1512</v>
      </c>
      <c r="X973" s="202">
        <v>15</v>
      </c>
      <c r="Y973" s="203" t="s">
        <v>8145</v>
      </c>
      <c r="Z973" s="203" t="s">
        <v>8146</v>
      </c>
      <c r="AA973" s="460" t="s">
        <v>2459</v>
      </c>
      <c r="AB973" s="239">
        <v>5</v>
      </c>
      <c r="AC973" s="731">
        <v>1500000</v>
      </c>
      <c r="AD973" s="731">
        <v>300000</v>
      </c>
      <c r="AE973" s="96"/>
      <c r="AF973" s="31"/>
      <c r="AG973" s="62"/>
      <c r="AH973" s="91"/>
      <c r="AI973" s="91"/>
      <c r="AJ973" s="4"/>
      <c r="AK973" s="201"/>
      <c r="AL973" s="554"/>
    </row>
    <row r="974" spans="1:38" s="35" customFormat="1" ht="25.5" customHeight="1">
      <c r="A974" s="63" t="s">
        <v>40</v>
      </c>
      <c r="B974" s="37"/>
      <c r="C974" s="92" t="s">
        <v>3912</v>
      </c>
      <c r="D974" s="451" t="s">
        <v>8141</v>
      </c>
      <c r="E974" s="31">
        <v>550000</v>
      </c>
      <c r="F974" s="62">
        <v>57</v>
      </c>
      <c r="G974" s="30">
        <v>9846639325</v>
      </c>
      <c r="H974" s="39">
        <v>43454</v>
      </c>
      <c r="I974" s="29"/>
      <c r="J974" s="30"/>
      <c r="K974" s="39"/>
      <c r="L974" s="40"/>
      <c r="M974" s="450" t="s">
        <v>8143</v>
      </c>
      <c r="N974" s="95">
        <v>10800</v>
      </c>
      <c r="O974" s="62">
        <v>2</v>
      </c>
      <c r="P974" s="454"/>
      <c r="Q974" s="755" t="s">
        <v>7935</v>
      </c>
      <c r="R974" s="95">
        <v>50</v>
      </c>
      <c r="S974" s="96" t="s">
        <v>7531</v>
      </c>
      <c r="T974" s="29"/>
      <c r="U974" s="467"/>
      <c r="V974" s="467"/>
      <c r="W974" s="202">
        <v>3100</v>
      </c>
      <c r="X974" s="202">
        <v>31</v>
      </c>
      <c r="Y974" s="203" t="s">
        <v>8147</v>
      </c>
      <c r="Z974" s="203" t="s">
        <v>8148</v>
      </c>
      <c r="AA974" s="460" t="s">
        <v>2468</v>
      </c>
      <c r="AB974" s="239">
        <v>16</v>
      </c>
      <c r="AC974" s="731">
        <v>1000000</v>
      </c>
      <c r="AD974" s="731">
        <v>550000</v>
      </c>
      <c r="AE974" s="96"/>
      <c r="AF974" s="31"/>
      <c r="AG974" s="62"/>
      <c r="AH974" s="91"/>
      <c r="AI974" s="91"/>
      <c r="AJ974" s="4"/>
      <c r="AK974" s="201"/>
      <c r="AL974" s="554"/>
    </row>
    <row r="975" spans="1:38" s="35" customFormat="1" ht="25.5" customHeight="1">
      <c r="A975" s="63" t="s">
        <v>40</v>
      </c>
      <c r="B975" s="37">
        <v>3603621732</v>
      </c>
      <c r="C975" s="92" t="s">
        <v>3912</v>
      </c>
      <c r="D975" s="451" t="s">
        <v>8269</v>
      </c>
      <c r="E975" s="31">
        <v>1000000</v>
      </c>
      <c r="F975" s="62">
        <v>58</v>
      </c>
      <c r="G975" s="30">
        <v>2196586592</v>
      </c>
      <c r="H975" s="39">
        <v>43481</v>
      </c>
      <c r="I975" s="29"/>
      <c r="J975" s="30"/>
      <c r="K975" s="39" t="s">
        <v>879</v>
      </c>
      <c r="L975" s="40"/>
      <c r="M975" s="450" t="s">
        <v>8270</v>
      </c>
      <c r="N975" s="95">
        <v>7200</v>
      </c>
      <c r="O975" s="62">
        <v>1</v>
      </c>
      <c r="P975" s="454"/>
      <c r="Q975" s="755" t="s">
        <v>8271</v>
      </c>
      <c r="R975" s="95">
        <v>50</v>
      </c>
      <c r="S975" s="96" t="s">
        <v>7445</v>
      </c>
      <c r="T975" s="29">
        <v>43497</v>
      </c>
      <c r="U975" s="467"/>
      <c r="V975" s="467"/>
      <c r="W975" s="202">
        <v>3100</v>
      </c>
      <c r="X975" s="202">
        <v>31</v>
      </c>
      <c r="Y975" s="203" t="s">
        <v>8272</v>
      </c>
      <c r="Z975" s="203" t="s">
        <v>8273</v>
      </c>
      <c r="AA975" s="460" t="s">
        <v>2468</v>
      </c>
      <c r="AB975" s="239">
        <v>16</v>
      </c>
      <c r="AC975" s="731">
        <v>1000000</v>
      </c>
      <c r="AD975" s="731">
        <v>1000000</v>
      </c>
      <c r="AE975" s="96"/>
      <c r="AF975" s="31"/>
      <c r="AG975" s="62"/>
      <c r="AH975" s="91"/>
      <c r="AI975" s="91"/>
      <c r="AJ975" s="4"/>
      <c r="AK975" s="201"/>
      <c r="AL975" s="554"/>
    </row>
    <row r="976" spans="1:38" s="35" customFormat="1" ht="25.5" customHeight="1">
      <c r="A976" s="198" t="s">
        <v>658</v>
      </c>
      <c r="B976" s="53"/>
      <c r="C976" s="73"/>
      <c r="D976" s="120"/>
      <c r="E976" s="56">
        <f>SUBTOTAL(9,E916:E975)</f>
        <v>225380509.90000001</v>
      </c>
      <c r="F976" s="53">
        <f>COUNT(F916:F975)</f>
        <v>58</v>
      </c>
      <c r="G976" s="123"/>
      <c r="H976" s="122"/>
      <c r="I976" s="122"/>
      <c r="J976" s="123"/>
      <c r="K976" s="124"/>
      <c r="L976" s="125"/>
      <c r="M976" s="56" t="s">
        <v>2062</v>
      </c>
      <c r="N976" s="56">
        <f>SUBTOTAL(9,N916:N975)</f>
        <v>1837756.7499999998</v>
      </c>
      <c r="O976" s="126"/>
      <c r="P976" s="76"/>
      <c r="Q976" s="77"/>
      <c r="R976" s="127"/>
      <c r="S976" s="137"/>
      <c r="T976" s="122"/>
      <c r="U976" s="138"/>
      <c r="V976" s="138"/>
      <c r="W976" s="139"/>
      <c r="X976" s="139"/>
      <c r="Y976" s="140"/>
      <c r="Z976" s="140"/>
      <c r="AA976" s="141"/>
      <c r="AB976" s="142"/>
      <c r="AC976" s="733">
        <v>594694649.58000004</v>
      </c>
      <c r="AD976" s="733">
        <v>514128913</v>
      </c>
      <c r="AE976" s="56">
        <f t="shared" ref="AE976:AG976" si="13">SUBTOTAL(9,AE916:AE975)</f>
        <v>21540</v>
      </c>
      <c r="AF976" s="56">
        <f t="shared" si="13"/>
        <v>21229</v>
      </c>
      <c r="AG976" s="56">
        <f t="shared" si="13"/>
        <v>27</v>
      </c>
      <c r="AH976" s="134"/>
      <c r="AI976" s="134"/>
      <c r="AJ976" s="134"/>
      <c r="AK976" s="60"/>
      <c r="AL976" s="191"/>
    </row>
    <row r="977" spans="1:38" s="35" customFormat="1" ht="25.5" customHeight="1">
      <c r="A977" s="195"/>
      <c r="B977" s="53"/>
      <c r="C977" s="73"/>
      <c r="D977" s="120"/>
      <c r="E977" s="56"/>
      <c r="F977" s="133"/>
      <c r="G977" s="123"/>
      <c r="H977" s="122"/>
      <c r="I977" s="122"/>
      <c r="J977" s="123"/>
      <c r="K977" s="124"/>
      <c r="L977" s="125"/>
      <c r="M977" s="196" t="s">
        <v>2063</v>
      </c>
      <c r="N977" s="159"/>
      <c r="O977" s="126"/>
      <c r="P977" s="76"/>
      <c r="Q977" s="77"/>
      <c r="R977" s="127"/>
      <c r="S977" s="137"/>
      <c r="T977" s="122"/>
      <c r="U977" s="138"/>
      <c r="V977" s="138"/>
      <c r="W977" s="139"/>
      <c r="X977" s="139"/>
      <c r="Y977" s="140"/>
      <c r="Z977" s="140"/>
      <c r="AA977" s="141"/>
      <c r="AB977" s="142"/>
      <c r="AC977" s="733"/>
      <c r="AD977" s="733"/>
      <c r="AE977" s="56"/>
      <c r="AF977" s="56"/>
      <c r="AG977" s="56"/>
      <c r="AH977" s="134"/>
      <c r="AI977" s="134"/>
      <c r="AJ977" s="134"/>
      <c r="AK977" s="60"/>
      <c r="AL977" s="191"/>
    </row>
    <row r="978" spans="1:38" s="35" customFormat="1" ht="25.5" customHeight="1">
      <c r="A978" s="200" t="s">
        <v>41</v>
      </c>
      <c r="B978" s="119" t="s">
        <v>3690</v>
      </c>
      <c r="C978" s="92" t="s">
        <v>3867</v>
      </c>
      <c r="D978" s="456" t="s">
        <v>7975</v>
      </c>
      <c r="E978" s="95">
        <v>13000000</v>
      </c>
      <c r="F978" s="62">
        <v>1</v>
      </c>
      <c r="G978" s="30" t="s">
        <v>2064</v>
      </c>
      <c r="H978" s="29">
        <v>36595</v>
      </c>
      <c r="I978" s="30">
        <v>472043000572</v>
      </c>
      <c r="J978" s="30">
        <v>9842806233</v>
      </c>
      <c r="K978" s="39">
        <v>43665</v>
      </c>
      <c r="L978" s="40">
        <v>18</v>
      </c>
      <c r="M978" s="450" t="s">
        <v>2065</v>
      </c>
      <c r="N978" s="95">
        <v>93852.6</v>
      </c>
      <c r="O978" s="62">
        <v>1</v>
      </c>
      <c r="P978" s="454"/>
      <c r="Q978" s="43"/>
      <c r="R978" s="95"/>
      <c r="S978" s="96"/>
      <c r="T978" s="29"/>
      <c r="U978" s="467"/>
      <c r="V978" s="467"/>
      <c r="W978" s="34">
        <v>2220</v>
      </c>
      <c r="X978" s="34">
        <v>22</v>
      </c>
      <c r="Y978" s="208" t="s">
        <v>5736</v>
      </c>
      <c r="Z978" s="208"/>
      <c r="AA978" s="460" t="s">
        <v>1063</v>
      </c>
      <c r="AB978" s="472">
        <v>6</v>
      </c>
      <c r="AC978" s="731">
        <v>50000000</v>
      </c>
      <c r="AD978" s="731">
        <v>35000000</v>
      </c>
      <c r="AE978" s="96">
        <v>751</v>
      </c>
      <c r="AF978" s="96">
        <v>738</v>
      </c>
      <c r="AG978" s="62">
        <v>1</v>
      </c>
      <c r="AH978" s="91" t="s">
        <v>62</v>
      </c>
      <c r="AI978" s="91" t="s">
        <v>63</v>
      </c>
      <c r="AJ978" s="91"/>
      <c r="AK978" s="201"/>
      <c r="AL978" s="554"/>
    </row>
    <row r="979" spans="1:38" s="35" customFormat="1" ht="25.5" customHeight="1">
      <c r="A979" s="200" t="s">
        <v>41</v>
      </c>
      <c r="B979" s="37" t="s">
        <v>3450</v>
      </c>
      <c r="C979" s="92" t="s">
        <v>3867</v>
      </c>
      <c r="D979" s="451" t="s">
        <v>2528</v>
      </c>
      <c r="E979" s="95">
        <v>11040186</v>
      </c>
      <c r="F979" s="62">
        <v>2</v>
      </c>
      <c r="G979" s="30" t="s">
        <v>2066</v>
      </c>
      <c r="H979" s="29">
        <v>37932</v>
      </c>
      <c r="I979" s="30">
        <v>472043000093</v>
      </c>
      <c r="J979" s="30">
        <v>6583485185</v>
      </c>
      <c r="K979" s="39">
        <v>42576</v>
      </c>
      <c r="L979" s="40">
        <v>4</v>
      </c>
      <c r="M979" s="450" t="s">
        <v>2067</v>
      </c>
      <c r="N979" s="95">
        <v>60000</v>
      </c>
      <c r="O979" s="62">
        <v>1</v>
      </c>
      <c r="P979" s="454"/>
      <c r="Q979" s="43"/>
      <c r="R979" s="95"/>
      <c r="S979" s="96"/>
      <c r="T979" s="29" t="s">
        <v>2283</v>
      </c>
      <c r="U979" s="467"/>
      <c r="V979" s="467"/>
      <c r="W979" s="34">
        <v>1329</v>
      </c>
      <c r="X979" s="34">
        <v>13</v>
      </c>
      <c r="Y979" s="208"/>
      <c r="Z979" s="208"/>
      <c r="AA979" s="460" t="s">
        <v>1024</v>
      </c>
      <c r="AB979" s="471">
        <v>5</v>
      </c>
      <c r="AC979" s="731">
        <v>26000000</v>
      </c>
      <c r="AD979" s="731">
        <v>26000000</v>
      </c>
      <c r="AE979" s="96">
        <v>268</v>
      </c>
      <c r="AF979" s="96">
        <v>254</v>
      </c>
      <c r="AG979" s="62"/>
      <c r="AH979" s="91" t="s">
        <v>705</v>
      </c>
      <c r="AI979" s="91" t="s">
        <v>706</v>
      </c>
      <c r="AJ979" s="91"/>
      <c r="AK979" s="201"/>
      <c r="AL979" s="554"/>
    </row>
    <row r="980" spans="1:38" s="35" customFormat="1" ht="25.5" customHeight="1">
      <c r="A980" s="200" t="s">
        <v>41</v>
      </c>
      <c r="B980" s="37" t="s">
        <v>3451</v>
      </c>
      <c r="C980" s="92" t="s">
        <v>3867</v>
      </c>
      <c r="D980" s="451" t="s">
        <v>2070</v>
      </c>
      <c r="E980" s="62">
        <v>3600000</v>
      </c>
      <c r="F980" s="62">
        <v>3</v>
      </c>
      <c r="G980" s="30" t="s">
        <v>2068</v>
      </c>
      <c r="H980" s="29">
        <v>38013</v>
      </c>
      <c r="I980" s="30">
        <v>472043000347</v>
      </c>
      <c r="J980" s="30">
        <v>8760778772</v>
      </c>
      <c r="K980" s="39">
        <v>43347</v>
      </c>
      <c r="L980" s="40">
        <v>7</v>
      </c>
      <c r="M980" s="450" t="s">
        <v>2069</v>
      </c>
      <c r="N980" s="95">
        <v>60000</v>
      </c>
      <c r="O980" s="62">
        <v>1</v>
      </c>
      <c r="P980" s="454">
        <v>2</v>
      </c>
      <c r="Q980" s="43"/>
      <c r="R980" s="95"/>
      <c r="S980" s="96"/>
      <c r="T980" s="29" t="s">
        <v>2396</v>
      </c>
      <c r="U980" s="467">
        <v>1</v>
      </c>
      <c r="V980" s="467">
        <v>3</v>
      </c>
      <c r="W980" s="34">
        <v>2220</v>
      </c>
      <c r="X980" s="34">
        <v>22</v>
      </c>
      <c r="Y980" s="208"/>
      <c r="Z980" s="208"/>
      <c r="AA980" s="460" t="s">
        <v>2929</v>
      </c>
      <c r="AB980" s="713">
        <v>26</v>
      </c>
      <c r="AC980" s="731">
        <v>51000000</v>
      </c>
      <c r="AD980" s="731">
        <v>44870000</v>
      </c>
      <c r="AE980" s="96">
        <v>552</v>
      </c>
      <c r="AF980" s="96">
        <v>544</v>
      </c>
      <c r="AG980" s="62">
        <v>1</v>
      </c>
      <c r="AH980" s="91" t="s">
        <v>7738</v>
      </c>
      <c r="AI980" s="91" t="s">
        <v>351</v>
      </c>
      <c r="AJ980" s="91"/>
      <c r="AK980" s="201"/>
      <c r="AL980" s="554"/>
    </row>
    <row r="981" spans="1:38" s="35" customFormat="1" ht="25.5" customHeight="1">
      <c r="A981" s="200" t="s">
        <v>41</v>
      </c>
      <c r="B981" s="37" t="s">
        <v>3452</v>
      </c>
      <c r="C981" s="92" t="s">
        <v>3867</v>
      </c>
      <c r="D981" s="451" t="s">
        <v>3852</v>
      </c>
      <c r="E981" s="95">
        <v>15000000</v>
      </c>
      <c r="F981" s="62">
        <v>4</v>
      </c>
      <c r="G981" s="30" t="s">
        <v>2071</v>
      </c>
      <c r="H981" s="29">
        <v>38057</v>
      </c>
      <c r="I981" s="30">
        <v>472043000578</v>
      </c>
      <c r="J981" s="30"/>
      <c r="K981" s="39">
        <v>41226</v>
      </c>
      <c r="L981" s="40"/>
      <c r="M981" s="450" t="s">
        <v>2072</v>
      </c>
      <c r="N981" s="95">
        <v>61325</v>
      </c>
      <c r="O981" s="62">
        <v>1</v>
      </c>
      <c r="P981" s="454"/>
      <c r="Q981" s="43"/>
      <c r="R981" s="95"/>
      <c r="S981" s="96"/>
      <c r="T981" s="29" t="s">
        <v>2418</v>
      </c>
      <c r="U981" s="467">
        <v>1</v>
      </c>
      <c r="V981" s="467">
        <v>3</v>
      </c>
      <c r="W981" s="34">
        <v>2732</v>
      </c>
      <c r="X981" s="34">
        <v>27</v>
      </c>
      <c r="Y981" s="208"/>
      <c r="Z981" s="208"/>
      <c r="AA981" s="460" t="s">
        <v>1024</v>
      </c>
      <c r="AB981" s="478">
        <v>5</v>
      </c>
      <c r="AC981" s="731">
        <v>30000000</v>
      </c>
      <c r="AD981" s="731">
        <v>30000000</v>
      </c>
      <c r="AE981" s="96">
        <v>95</v>
      </c>
      <c r="AF981" s="96">
        <v>84</v>
      </c>
      <c r="AG981" s="62">
        <v>1</v>
      </c>
      <c r="AH981" s="91" t="s">
        <v>2556</v>
      </c>
      <c r="AI981" s="91" t="s">
        <v>804</v>
      </c>
      <c r="AJ981" s="204" t="s">
        <v>5762</v>
      </c>
      <c r="AK981" s="201"/>
      <c r="AL981" s="554"/>
    </row>
    <row r="982" spans="1:38" s="35" customFormat="1" ht="25.5" customHeight="1">
      <c r="A982" s="200" t="s">
        <v>41</v>
      </c>
      <c r="B982" s="37" t="s">
        <v>3453</v>
      </c>
      <c r="C982" s="92" t="s">
        <v>3867</v>
      </c>
      <c r="D982" s="451" t="s">
        <v>6579</v>
      </c>
      <c r="E982" s="95">
        <v>6680000</v>
      </c>
      <c r="F982" s="62">
        <v>5</v>
      </c>
      <c r="G982" s="30" t="s">
        <v>2073</v>
      </c>
      <c r="H982" s="29">
        <v>38160</v>
      </c>
      <c r="I982" s="30">
        <v>472043000367</v>
      </c>
      <c r="J982" s="30">
        <v>9810004787</v>
      </c>
      <c r="K982" s="39">
        <v>43369</v>
      </c>
      <c r="L982" s="40">
        <v>12</v>
      </c>
      <c r="M982" s="450" t="s">
        <v>6209</v>
      </c>
      <c r="N982" s="95">
        <v>14988</v>
      </c>
      <c r="O982" s="62">
        <v>1</v>
      </c>
      <c r="P982" s="454"/>
      <c r="Q982" s="43"/>
      <c r="R982" s="95"/>
      <c r="S982" s="96"/>
      <c r="T982" s="29"/>
      <c r="U982" s="467">
        <v>1</v>
      </c>
      <c r="V982" s="467">
        <v>3</v>
      </c>
      <c r="W982" s="34">
        <v>2829</v>
      </c>
      <c r="X982" s="34">
        <v>28</v>
      </c>
      <c r="Y982" s="460" t="s">
        <v>6210</v>
      </c>
      <c r="Z982" s="208"/>
      <c r="AA982" s="460" t="s">
        <v>3793</v>
      </c>
      <c r="AB982" s="476">
        <v>41</v>
      </c>
      <c r="AC982" s="731">
        <v>6680000</v>
      </c>
      <c r="AD982" s="731">
        <v>6680000</v>
      </c>
      <c r="AE982" s="96">
        <v>169</v>
      </c>
      <c r="AF982" s="96">
        <v>159</v>
      </c>
      <c r="AG982" s="62"/>
      <c r="AH982" s="91" t="s">
        <v>64</v>
      </c>
      <c r="AI982" s="91" t="s">
        <v>65</v>
      </c>
      <c r="AJ982" s="91"/>
      <c r="AK982" s="201"/>
      <c r="AL982" s="554"/>
    </row>
    <row r="983" spans="1:38" s="35" customFormat="1" ht="25.5" customHeight="1">
      <c r="A983" s="200" t="s">
        <v>41</v>
      </c>
      <c r="B983" s="37" t="s">
        <v>3454</v>
      </c>
      <c r="C983" s="92" t="s">
        <v>3867</v>
      </c>
      <c r="D983" s="451" t="s">
        <v>5379</v>
      </c>
      <c r="E983" s="95">
        <v>64500000</v>
      </c>
      <c r="F983" s="62">
        <v>6</v>
      </c>
      <c r="G983" s="30" t="s">
        <v>2074</v>
      </c>
      <c r="H983" s="29">
        <v>38201</v>
      </c>
      <c r="I983" s="30">
        <v>472043000369</v>
      </c>
      <c r="J983" s="30">
        <v>8718138027</v>
      </c>
      <c r="K983" s="39">
        <v>43245</v>
      </c>
      <c r="L983" s="40">
        <v>14</v>
      </c>
      <c r="M983" s="450" t="s">
        <v>2075</v>
      </c>
      <c r="N983" s="199">
        <v>174209.9</v>
      </c>
      <c r="O983" s="62">
        <v>1</v>
      </c>
      <c r="P983" s="454"/>
      <c r="Q983" s="43"/>
      <c r="R983" s="95"/>
      <c r="S983" s="96"/>
      <c r="T983" s="29"/>
      <c r="U983" s="467"/>
      <c r="V983" s="467"/>
      <c r="W983" s="34">
        <v>1329</v>
      </c>
      <c r="X983" s="34">
        <v>13</v>
      </c>
      <c r="Y983" s="208"/>
      <c r="Z983" s="208"/>
      <c r="AA983" s="460" t="s">
        <v>1063</v>
      </c>
      <c r="AB983" s="478">
        <v>6</v>
      </c>
      <c r="AC983" s="731">
        <v>100000000</v>
      </c>
      <c r="AD983" s="731">
        <v>100000000</v>
      </c>
      <c r="AE983" s="96">
        <v>1629</v>
      </c>
      <c r="AF983" s="96">
        <v>1544</v>
      </c>
      <c r="AG983" s="62">
        <v>1</v>
      </c>
      <c r="AH983" s="91" t="s">
        <v>4541</v>
      </c>
      <c r="AI983" s="91" t="s">
        <v>4542</v>
      </c>
      <c r="AJ983" s="91"/>
      <c r="AK983" s="201"/>
      <c r="AL983" s="554"/>
    </row>
    <row r="984" spans="1:38" s="35" customFormat="1" ht="25.5" customHeight="1">
      <c r="A984" s="200" t="s">
        <v>41</v>
      </c>
      <c r="B984" s="37" t="s">
        <v>3455</v>
      </c>
      <c r="C984" s="92" t="s">
        <v>3867</v>
      </c>
      <c r="D984" s="205" t="s">
        <v>2518</v>
      </c>
      <c r="E984" s="95">
        <v>30000000</v>
      </c>
      <c r="F984" s="62">
        <v>7</v>
      </c>
      <c r="G984" s="30" t="s">
        <v>2076</v>
      </c>
      <c r="H984" s="29">
        <v>38300</v>
      </c>
      <c r="I984" s="30">
        <v>472043000153</v>
      </c>
      <c r="J984" s="30">
        <v>7693625960</v>
      </c>
      <c r="K984" s="39">
        <v>43033</v>
      </c>
      <c r="L984" s="40">
        <v>10</v>
      </c>
      <c r="M984" s="510" t="s">
        <v>2077</v>
      </c>
      <c r="N984" s="95">
        <v>110219</v>
      </c>
      <c r="O984" s="62">
        <v>1</v>
      </c>
      <c r="P984" s="425"/>
      <c r="Q984" s="41"/>
      <c r="R984" s="95"/>
      <c r="S984" s="96"/>
      <c r="T984" s="29" t="s">
        <v>2441</v>
      </c>
      <c r="U984" s="206">
        <v>1</v>
      </c>
      <c r="V984" s="206">
        <v>3</v>
      </c>
      <c r="W984" s="34">
        <v>2022</v>
      </c>
      <c r="X984" s="34">
        <v>20</v>
      </c>
      <c r="Y984" s="208"/>
      <c r="Z984" s="208"/>
      <c r="AA984" s="460" t="s">
        <v>1063</v>
      </c>
      <c r="AB984" s="478">
        <v>6</v>
      </c>
      <c r="AC984" s="731">
        <v>50000000</v>
      </c>
      <c r="AD984" s="731">
        <v>30187000</v>
      </c>
      <c r="AE984" s="96">
        <v>123</v>
      </c>
      <c r="AF984" s="96">
        <v>119</v>
      </c>
      <c r="AG984" s="62"/>
      <c r="AH984" s="91" t="s">
        <v>909</v>
      </c>
      <c r="AI984" s="91" t="s">
        <v>910</v>
      </c>
      <c r="AJ984" s="91"/>
      <c r="AK984" s="668"/>
      <c r="AL984" s="669"/>
    </row>
    <row r="985" spans="1:38" s="35" customFormat="1" ht="25.5" customHeight="1">
      <c r="A985" s="200" t="s">
        <v>41</v>
      </c>
      <c r="B985" s="37" t="s">
        <v>3456</v>
      </c>
      <c r="C985" s="92" t="s">
        <v>3867</v>
      </c>
      <c r="D985" s="205" t="s">
        <v>3697</v>
      </c>
      <c r="E985" s="95">
        <v>2500000</v>
      </c>
      <c r="F985" s="62">
        <v>8</v>
      </c>
      <c r="G985" s="30" t="s">
        <v>2078</v>
      </c>
      <c r="H985" s="29">
        <v>38338</v>
      </c>
      <c r="I985" s="30">
        <v>472043000866</v>
      </c>
      <c r="J985" s="30"/>
      <c r="K985" s="39">
        <v>41456</v>
      </c>
      <c r="L985" s="40"/>
      <c r="M985" s="510" t="s">
        <v>2079</v>
      </c>
      <c r="N985" s="95">
        <v>29987</v>
      </c>
      <c r="O985" s="62">
        <v>1</v>
      </c>
      <c r="P985" s="425"/>
      <c r="Q985" s="41"/>
      <c r="R985" s="95"/>
      <c r="S985" s="96"/>
      <c r="T985" s="29"/>
      <c r="U985" s="206">
        <v>1</v>
      </c>
      <c r="V985" s="206">
        <v>3</v>
      </c>
      <c r="W985" s="34">
        <v>2599</v>
      </c>
      <c r="X985" s="34">
        <v>25</v>
      </c>
      <c r="Y985" s="208"/>
      <c r="Z985" s="208"/>
      <c r="AA985" s="460" t="s">
        <v>1047</v>
      </c>
      <c r="AB985" s="478">
        <v>2</v>
      </c>
      <c r="AC985" s="731">
        <v>7000000</v>
      </c>
      <c r="AD985" s="731">
        <v>7000000</v>
      </c>
      <c r="AE985" s="96">
        <v>103</v>
      </c>
      <c r="AF985" s="96">
        <v>102</v>
      </c>
      <c r="AG985" s="62">
        <v>1</v>
      </c>
      <c r="AH985" s="91" t="s">
        <v>2876</v>
      </c>
      <c r="AI985" s="91"/>
      <c r="AJ985" s="204" t="s">
        <v>5782</v>
      </c>
      <c r="AK985" s="668"/>
      <c r="AL985" s="669"/>
    </row>
    <row r="986" spans="1:38" s="35" customFormat="1" ht="25.5" customHeight="1">
      <c r="A986" s="200" t="s">
        <v>41</v>
      </c>
      <c r="B986" s="419">
        <v>3600724458</v>
      </c>
      <c r="C986" s="92" t="s">
        <v>3867</v>
      </c>
      <c r="D986" s="100" t="s">
        <v>4205</v>
      </c>
      <c r="E986" s="95">
        <v>1500000</v>
      </c>
      <c r="F986" s="62">
        <v>9</v>
      </c>
      <c r="G986" s="30" t="s">
        <v>2080</v>
      </c>
      <c r="H986" s="29">
        <v>38358</v>
      </c>
      <c r="I986" s="30">
        <v>472023001054</v>
      </c>
      <c r="J986" s="30"/>
      <c r="K986" s="39">
        <v>42026</v>
      </c>
      <c r="L986" s="424"/>
      <c r="M986" s="544" t="s">
        <v>3740</v>
      </c>
      <c r="N986" s="95">
        <v>15350</v>
      </c>
      <c r="O986" s="62">
        <v>1</v>
      </c>
      <c r="P986" s="106"/>
      <c r="Q986" s="20"/>
      <c r="R986" s="227"/>
      <c r="S986" s="228"/>
      <c r="T986" s="29" t="s">
        <v>4133</v>
      </c>
      <c r="U986" s="511"/>
      <c r="V986" s="511">
        <v>3</v>
      </c>
      <c r="W986" s="34">
        <v>1329</v>
      </c>
      <c r="X986" s="34">
        <v>13</v>
      </c>
      <c r="Y986" s="208"/>
      <c r="Z986" s="208"/>
      <c r="AA986" s="460" t="s">
        <v>1063</v>
      </c>
      <c r="AB986" s="478">
        <v>6</v>
      </c>
      <c r="AC986" s="731">
        <v>10000000</v>
      </c>
      <c r="AD986" s="731">
        <v>10000000</v>
      </c>
      <c r="AE986" s="96">
        <v>115</v>
      </c>
      <c r="AF986" s="96">
        <v>112</v>
      </c>
      <c r="AG986" s="62"/>
      <c r="AH986" s="91" t="s">
        <v>4518</v>
      </c>
      <c r="AI986" s="91" t="s">
        <v>4519</v>
      </c>
      <c r="AJ986" s="91"/>
      <c r="AK986" s="670"/>
      <c r="AL986" s="707"/>
    </row>
    <row r="987" spans="1:38" s="35" customFormat="1" ht="25.5" customHeight="1">
      <c r="A987" s="200" t="s">
        <v>41</v>
      </c>
      <c r="B987" s="37" t="s">
        <v>3457</v>
      </c>
      <c r="C987" s="92" t="s">
        <v>3867</v>
      </c>
      <c r="D987" s="496" t="s">
        <v>2082</v>
      </c>
      <c r="E987" s="95">
        <v>1000000</v>
      </c>
      <c r="F987" s="62">
        <v>10</v>
      </c>
      <c r="G987" s="30" t="s">
        <v>2081</v>
      </c>
      <c r="H987" s="29">
        <v>38386</v>
      </c>
      <c r="I987" s="30">
        <v>472043000168</v>
      </c>
      <c r="J987" s="30">
        <v>3214581925</v>
      </c>
      <c r="K987" s="39">
        <v>43514</v>
      </c>
      <c r="L987" s="40">
        <v>6</v>
      </c>
      <c r="M987" s="450" t="s">
        <v>8343</v>
      </c>
      <c r="N987" s="95">
        <v>10079</v>
      </c>
      <c r="O987" s="62">
        <v>1</v>
      </c>
      <c r="P987" s="459">
        <v>1</v>
      </c>
      <c r="Q987" s="207"/>
      <c r="R987" s="227"/>
      <c r="S987" s="228"/>
      <c r="T987" s="29" t="s">
        <v>2432</v>
      </c>
      <c r="U987" s="553"/>
      <c r="V987" s="553"/>
      <c r="W987" s="34">
        <v>1512</v>
      </c>
      <c r="X987" s="34">
        <v>15</v>
      </c>
      <c r="Y987" s="208"/>
      <c r="Z987" s="208"/>
      <c r="AA987" s="460" t="s">
        <v>1276</v>
      </c>
      <c r="AB987" s="478">
        <v>4</v>
      </c>
      <c r="AC987" s="731">
        <v>2150000</v>
      </c>
      <c r="AD987" s="731">
        <v>1650000</v>
      </c>
      <c r="AE987" s="96">
        <v>205</v>
      </c>
      <c r="AF987" s="96">
        <v>198</v>
      </c>
      <c r="AG987" s="62">
        <v>1</v>
      </c>
      <c r="AH987" s="91" t="s">
        <v>8332</v>
      </c>
      <c r="AI987" s="91" t="s">
        <v>194</v>
      </c>
      <c r="AJ987" s="204" t="s">
        <v>5766</v>
      </c>
      <c r="AK987" s="201"/>
      <c r="AL987" s="554"/>
    </row>
    <row r="988" spans="1:38" s="35" customFormat="1" ht="25.5" customHeight="1">
      <c r="A988" s="200" t="s">
        <v>41</v>
      </c>
      <c r="B988" s="37" t="s">
        <v>3458</v>
      </c>
      <c r="C988" s="92" t="s">
        <v>3867</v>
      </c>
      <c r="D988" s="496" t="s">
        <v>2084</v>
      </c>
      <c r="E988" s="95">
        <v>4500000</v>
      </c>
      <c r="F988" s="62">
        <v>11</v>
      </c>
      <c r="G988" s="30" t="s">
        <v>2083</v>
      </c>
      <c r="H988" s="29">
        <v>38421</v>
      </c>
      <c r="I988" s="30">
        <v>472043000169</v>
      </c>
      <c r="J988" s="30">
        <v>9876418850</v>
      </c>
      <c r="K988" s="39">
        <v>43083</v>
      </c>
      <c r="L988" s="40">
        <v>6</v>
      </c>
      <c r="M988" s="450" t="s">
        <v>4033</v>
      </c>
      <c r="N988" s="95">
        <v>5470</v>
      </c>
      <c r="O988" s="62">
        <v>1</v>
      </c>
      <c r="P988" s="454"/>
      <c r="Q988" s="755" t="s">
        <v>7936</v>
      </c>
      <c r="R988" s="227"/>
      <c r="S988" s="228"/>
      <c r="T988" s="29" t="s">
        <v>2247</v>
      </c>
      <c r="U988" s="553"/>
      <c r="V988" s="553"/>
      <c r="W988" s="34">
        <v>1329</v>
      </c>
      <c r="X988" s="34">
        <v>13</v>
      </c>
      <c r="Y988" s="208"/>
      <c r="Z988" s="208"/>
      <c r="AA988" s="460" t="s">
        <v>1063</v>
      </c>
      <c r="AB988" s="478">
        <v>6</v>
      </c>
      <c r="AC988" s="731">
        <v>15000000</v>
      </c>
      <c r="AD988" s="731">
        <v>15000000</v>
      </c>
      <c r="AE988" s="96">
        <v>555</v>
      </c>
      <c r="AF988" s="96">
        <v>542</v>
      </c>
      <c r="AG988" s="62">
        <v>1</v>
      </c>
      <c r="AH988" s="91" t="s">
        <v>385</v>
      </c>
      <c r="AI988" s="91" t="s">
        <v>252</v>
      </c>
      <c r="AJ988" s="91"/>
      <c r="AK988" s="201" t="s">
        <v>4034</v>
      </c>
      <c r="AL988" s="554"/>
    </row>
    <row r="989" spans="1:38" s="35" customFormat="1" ht="25.5" customHeight="1">
      <c r="A989" s="200" t="s">
        <v>41</v>
      </c>
      <c r="B989" s="37" t="s">
        <v>3459</v>
      </c>
      <c r="C989" s="92" t="s">
        <v>3867</v>
      </c>
      <c r="D989" s="496" t="s">
        <v>3693</v>
      </c>
      <c r="E989" s="95">
        <v>635000</v>
      </c>
      <c r="F989" s="62">
        <v>12</v>
      </c>
      <c r="G989" s="30" t="s">
        <v>2085</v>
      </c>
      <c r="H989" s="29">
        <v>38427</v>
      </c>
      <c r="I989" s="30">
        <v>472043000034</v>
      </c>
      <c r="J989" s="30">
        <v>8713746682</v>
      </c>
      <c r="K989" s="39">
        <v>42961</v>
      </c>
      <c r="L989" s="40">
        <v>5</v>
      </c>
      <c r="M989" s="450" t="s">
        <v>2086</v>
      </c>
      <c r="N989" s="95">
        <v>16500</v>
      </c>
      <c r="O989" s="62">
        <v>1</v>
      </c>
      <c r="P989" s="454"/>
      <c r="Q989" s="43"/>
      <c r="R989" s="227"/>
      <c r="S989" s="228"/>
      <c r="T989" s="29"/>
      <c r="U989" s="553"/>
      <c r="V989" s="553"/>
      <c r="W989" s="34">
        <v>1079</v>
      </c>
      <c r="X989" s="34">
        <v>10</v>
      </c>
      <c r="Y989" s="208"/>
      <c r="Z989" s="208"/>
      <c r="AA989" s="460" t="s">
        <v>2463</v>
      </c>
      <c r="AB989" s="475">
        <v>2</v>
      </c>
      <c r="AC989" s="731">
        <v>1450000</v>
      </c>
      <c r="AD989" s="731">
        <v>1450000</v>
      </c>
      <c r="AE989" s="96">
        <v>72</v>
      </c>
      <c r="AF989" s="96">
        <v>69</v>
      </c>
      <c r="AG989" s="62">
        <v>1</v>
      </c>
      <c r="AH989" s="91" t="s">
        <v>2678</v>
      </c>
      <c r="AI989" s="91" t="s">
        <v>5317</v>
      </c>
      <c r="AJ989" s="204" t="s">
        <v>5941</v>
      </c>
      <c r="AK989" s="201"/>
      <c r="AL989" s="554"/>
    </row>
    <row r="990" spans="1:38" s="35" customFormat="1" ht="25.5" customHeight="1">
      <c r="A990" s="200" t="s">
        <v>41</v>
      </c>
      <c r="B990" s="37" t="s">
        <v>3460</v>
      </c>
      <c r="C990" s="92" t="s">
        <v>3867</v>
      </c>
      <c r="D990" s="451" t="s">
        <v>6214</v>
      </c>
      <c r="E990" s="62">
        <v>2500000</v>
      </c>
      <c r="F990" s="62">
        <v>13</v>
      </c>
      <c r="G990" s="30" t="s">
        <v>2087</v>
      </c>
      <c r="H990" s="29">
        <v>38457</v>
      </c>
      <c r="I990" s="30">
        <v>472023000118</v>
      </c>
      <c r="J990" s="30">
        <v>8786143705</v>
      </c>
      <c r="K990" s="39">
        <v>43388</v>
      </c>
      <c r="L990" s="40">
        <v>16</v>
      </c>
      <c r="M990" s="450" t="s">
        <v>2088</v>
      </c>
      <c r="N990" s="95">
        <v>24786</v>
      </c>
      <c r="O990" s="62">
        <v>1</v>
      </c>
      <c r="P990" s="454">
        <v>3</v>
      </c>
      <c r="Q990" s="43"/>
      <c r="R990" s="95"/>
      <c r="S990" s="96"/>
      <c r="T990" s="29" t="s">
        <v>2251</v>
      </c>
      <c r="U990" s="467">
        <v>1</v>
      </c>
      <c r="V990" s="467">
        <v>2</v>
      </c>
      <c r="W990" s="34">
        <v>2710</v>
      </c>
      <c r="X990" s="34">
        <v>27</v>
      </c>
      <c r="Y990" s="208"/>
      <c r="Z990" s="208"/>
      <c r="AA990" s="460" t="s">
        <v>2089</v>
      </c>
      <c r="AB990" s="478">
        <v>7</v>
      </c>
      <c r="AC990" s="731">
        <v>4000000</v>
      </c>
      <c r="AD990" s="731">
        <v>4000000</v>
      </c>
      <c r="AE990" s="96">
        <v>73</v>
      </c>
      <c r="AF990" s="96">
        <v>70</v>
      </c>
      <c r="AG990" s="62"/>
      <c r="AH990" s="91" t="s">
        <v>481</v>
      </c>
      <c r="AI990" s="91" t="s">
        <v>482</v>
      </c>
      <c r="AJ990" s="91"/>
      <c r="AK990" s="201"/>
      <c r="AL990" s="554"/>
    </row>
    <row r="991" spans="1:38" s="35" customFormat="1" ht="25.5" customHeight="1">
      <c r="A991" s="200" t="s">
        <v>41</v>
      </c>
      <c r="B991" s="37" t="s">
        <v>3461</v>
      </c>
      <c r="C991" s="92" t="s">
        <v>3867</v>
      </c>
      <c r="D991" s="451" t="s">
        <v>2093</v>
      </c>
      <c r="E991" s="62">
        <v>3200000</v>
      </c>
      <c r="F991" s="62">
        <v>14</v>
      </c>
      <c r="G991" s="30" t="s">
        <v>2090</v>
      </c>
      <c r="H991" s="29">
        <v>38475</v>
      </c>
      <c r="I991" s="29" t="s">
        <v>2091</v>
      </c>
      <c r="J991" s="30"/>
      <c r="K991" s="39">
        <v>42146</v>
      </c>
      <c r="L991" s="40"/>
      <c r="M991" s="450" t="s">
        <v>2092</v>
      </c>
      <c r="N991" s="95">
        <v>15000</v>
      </c>
      <c r="O991" s="62">
        <v>1</v>
      </c>
      <c r="P991" s="459">
        <v>1</v>
      </c>
      <c r="Q991" s="207"/>
      <c r="R991" s="95"/>
      <c r="S991" s="96"/>
      <c r="T991" s="29">
        <v>39783</v>
      </c>
      <c r="U991" s="467"/>
      <c r="V991" s="467"/>
      <c r="W991" s="34">
        <v>1512</v>
      </c>
      <c r="X991" s="34">
        <v>15</v>
      </c>
      <c r="Y991" s="208"/>
      <c r="Z991" s="208"/>
      <c r="AA991" s="460" t="s">
        <v>1276</v>
      </c>
      <c r="AB991" s="478">
        <v>4</v>
      </c>
      <c r="AC991" s="731">
        <v>2200000</v>
      </c>
      <c r="AD991" s="731">
        <v>2200000</v>
      </c>
      <c r="AE991" s="96">
        <v>40</v>
      </c>
      <c r="AF991" s="96">
        <v>40</v>
      </c>
      <c r="AG991" s="62"/>
      <c r="AH991" s="91" t="s">
        <v>4544</v>
      </c>
      <c r="AI991" s="91" t="s">
        <v>18</v>
      </c>
      <c r="AJ991" s="204" t="s">
        <v>5815</v>
      </c>
      <c r="AK991" s="201"/>
      <c r="AL991" s="554"/>
    </row>
    <row r="992" spans="1:38" s="35" customFormat="1" ht="25.5" customHeight="1">
      <c r="A992" s="200" t="s">
        <v>41</v>
      </c>
      <c r="B992" s="37" t="s">
        <v>3462</v>
      </c>
      <c r="C992" s="92" t="s">
        <v>3867</v>
      </c>
      <c r="D992" s="451" t="s">
        <v>3853</v>
      </c>
      <c r="E992" s="62">
        <v>900000</v>
      </c>
      <c r="F992" s="62">
        <v>15</v>
      </c>
      <c r="G992" s="30" t="s">
        <v>2094</v>
      </c>
      <c r="H992" s="29">
        <v>38502</v>
      </c>
      <c r="I992" s="30">
        <v>472023000969</v>
      </c>
      <c r="J992" s="30">
        <v>7680616508</v>
      </c>
      <c r="K992" s="39">
        <v>43433</v>
      </c>
      <c r="L992" s="40">
        <v>2</v>
      </c>
      <c r="M992" s="450" t="s">
        <v>2095</v>
      </c>
      <c r="N992" s="95">
        <v>14867</v>
      </c>
      <c r="O992" s="62">
        <v>1</v>
      </c>
      <c r="P992" s="454"/>
      <c r="Q992" s="43"/>
      <c r="R992" s="95"/>
      <c r="S992" s="96"/>
      <c r="T992" s="29"/>
      <c r="U992" s="467"/>
      <c r="V992" s="467">
        <v>3</v>
      </c>
      <c r="W992" s="34">
        <v>2029</v>
      </c>
      <c r="X992" s="34">
        <v>20</v>
      </c>
      <c r="Y992" s="208"/>
      <c r="Z992" s="208"/>
      <c r="AA992" s="460" t="s">
        <v>1024</v>
      </c>
      <c r="AB992" s="478">
        <v>5</v>
      </c>
      <c r="AC992" s="731">
        <v>3000000</v>
      </c>
      <c r="AD992" s="731">
        <v>3000000</v>
      </c>
      <c r="AE992" s="96">
        <v>21</v>
      </c>
      <c r="AF992" s="96">
        <v>16</v>
      </c>
      <c r="AG992" s="62">
        <v>1</v>
      </c>
      <c r="AH992" s="91" t="s">
        <v>8190</v>
      </c>
      <c r="AI992" s="91" t="s">
        <v>862</v>
      </c>
      <c r="AJ992" s="91"/>
      <c r="AK992" s="201"/>
      <c r="AL992" s="554"/>
    </row>
    <row r="993" spans="1:38" s="404" customFormat="1" ht="25.5" customHeight="1">
      <c r="A993" s="200" t="s">
        <v>41</v>
      </c>
      <c r="B993" s="119" t="s">
        <v>4082</v>
      </c>
      <c r="C993" s="92" t="s">
        <v>3867</v>
      </c>
      <c r="D993" s="451" t="s">
        <v>4180</v>
      </c>
      <c r="E993" s="96">
        <v>9830000</v>
      </c>
      <c r="F993" s="62">
        <v>16</v>
      </c>
      <c r="G993" s="30" t="s">
        <v>2096</v>
      </c>
      <c r="H993" s="29">
        <v>38568</v>
      </c>
      <c r="I993" s="30">
        <v>472033000600</v>
      </c>
      <c r="J993" s="30">
        <v>9830516277</v>
      </c>
      <c r="K993" s="39">
        <v>43439</v>
      </c>
      <c r="L993" s="40">
        <v>12</v>
      </c>
      <c r="M993" s="95" t="s">
        <v>3741</v>
      </c>
      <c r="N993" s="405">
        <v>24689.1</v>
      </c>
      <c r="O993" s="62">
        <v>1</v>
      </c>
      <c r="P993" s="40"/>
      <c r="Q993" s="15"/>
      <c r="R993" s="95"/>
      <c r="S993" s="96"/>
      <c r="T993" s="29" t="s">
        <v>2335</v>
      </c>
      <c r="U993" s="467">
        <v>1</v>
      </c>
      <c r="V993" s="467">
        <v>3</v>
      </c>
      <c r="W993" s="34">
        <v>1323</v>
      </c>
      <c r="X993" s="34">
        <v>13</v>
      </c>
      <c r="Y993" s="208"/>
      <c r="Z993" s="208"/>
      <c r="AA993" s="96" t="s">
        <v>2461</v>
      </c>
      <c r="AB993" s="236">
        <v>6</v>
      </c>
      <c r="AC993" s="731">
        <v>15000000</v>
      </c>
      <c r="AD993" s="731">
        <v>15000000</v>
      </c>
      <c r="AE993" s="96">
        <v>299</v>
      </c>
      <c r="AF993" s="96">
        <v>291</v>
      </c>
      <c r="AG993" s="63"/>
      <c r="AH993" s="97" t="s">
        <v>738</v>
      </c>
      <c r="AI993" s="97" t="s">
        <v>273</v>
      </c>
      <c r="AJ993" s="97"/>
      <c r="AK993" s="16"/>
      <c r="AL993" s="407"/>
    </row>
    <row r="994" spans="1:38" s="35" customFormat="1" ht="25.5" customHeight="1">
      <c r="A994" s="200" t="s">
        <v>41</v>
      </c>
      <c r="B994" s="37" t="s">
        <v>3463</v>
      </c>
      <c r="C994" s="92" t="s">
        <v>3867</v>
      </c>
      <c r="D994" s="451" t="s">
        <v>2098</v>
      </c>
      <c r="E994" s="95">
        <v>28000000</v>
      </c>
      <c r="F994" s="62">
        <v>17</v>
      </c>
      <c r="G994" s="30" t="s">
        <v>2097</v>
      </c>
      <c r="H994" s="29">
        <v>38701</v>
      </c>
      <c r="I994" s="30">
        <v>472023000617</v>
      </c>
      <c r="J994" s="30">
        <v>2135117144</v>
      </c>
      <c r="K994" s="39">
        <v>42545</v>
      </c>
      <c r="L994" s="40">
        <v>4</v>
      </c>
      <c r="M994" s="450" t="s">
        <v>5428</v>
      </c>
      <c r="N994" s="95">
        <v>151062</v>
      </c>
      <c r="O994" s="62">
        <v>1</v>
      </c>
      <c r="P994" s="454"/>
      <c r="Q994" s="43"/>
      <c r="R994" s="95"/>
      <c r="S994" s="96"/>
      <c r="T994" s="29"/>
      <c r="U994" s="467"/>
      <c r="V994" s="467"/>
      <c r="W994" s="34">
        <v>2732</v>
      </c>
      <c r="X994" s="34">
        <v>27</v>
      </c>
      <c r="Y994" s="208"/>
      <c r="Z994" s="208"/>
      <c r="AA994" s="460" t="s">
        <v>2461</v>
      </c>
      <c r="AB994" s="478">
        <v>6</v>
      </c>
      <c r="AC994" s="731">
        <v>38926000</v>
      </c>
      <c r="AD994" s="731">
        <v>38926000</v>
      </c>
      <c r="AE994" s="96">
        <v>316</v>
      </c>
      <c r="AF994" s="96">
        <v>311</v>
      </c>
      <c r="AG994" s="62">
        <v>1</v>
      </c>
      <c r="AH994" s="91" t="s">
        <v>2680</v>
      </c>
      <c r="AI994" s="91"/>
      <c r="AJ994" s="204" t="s">
        <v>5883</v>
      </c>
      <c r="AK994" s="201"/>
      <c r="AL994" s="554"/>
    </row>
    <row r="995" spans="1:38" s="35" customFormat="1" ht="25.5" customHeight="1">
      <c r="A995" s="200" t="s">
        <v>41</v>
      </c>
      <c r="B995" s="37" t="s">
        <v>3464</v>
      </c>
      <c r="C995" s="92" t="s">
        <v>3867</v>
      </c>
      <c r="D995" s="451" t="s">
        <v>2101</v>
      </c>
      <c r="E995" s="91">
        <v>1240000</v>
      </c>
      <c r="F995" s="62">
        <v>18</v>
      </c>
      <c r="G995" s="30" t="s">
        <v>2099</v>
      </c>
      <c r="H995" s="29">
        <v>38729</v>
      </c>
      <c r="I995" s="30">
        <v>472043000183</v>
      </c>
      <c r="J995" s="30"/>
      <c r="K995" s="39">
        <v>40220</v>
      </c>
      <c r="L995" s="40"/>
      <c r="M995" s="450" t="s">
        <v>2100</v>
      </c>
      <c r="N995" s="95">
        <v>6060</v>
      </c>
      <c r="O995" s="62">
        <v>1</v>
      </c>
      <c r="P995" s="454"/>
      <c r="Q995" s="43"/>
      <c r="R995" s="95"/>
      <c r="S995" s="96"/>
      <c r="T995" s="29" t="s">
        <v>2369</v>
      </c>
      <c r="U995" s="467">
        <v>1</v>
      </c>
      <c r="V995" s="467">
        <v>3</v>
      </c>
      <c r="W995" s="34">
        <v>2220</v>
      </c>
      <c r="X995" s="34">
        <v>22</v>
      </c>
      <c r="Y995" s="208"/>
      <c r="Z995" s="208"/>
      <c r="AA995" s="460" t="s">
        <v>1063</v>
      </c>
      <c r="AB995" s="478">
        <v>6</v>
      </c>
      <c r="AC995" s="731">
        <v>1500000</v>
      </c>
      <c r="AD995" s="731">
        <v>1500000</v>
      </c>
      <c r="AE995" s="96">
        <v>37</v>
      </c>
      <c r="AF995" s="96">
        <v>34</v>
      </c>
      <c r="AG995" s="62">
        <v>1</v>
      </c>
      <c r="AH995" s="91" t="s">
        <v>2681</v>
      </c>
      <c r="AI995" s="91" t="s">
        <v>329</v>
      </c>
      <c r="AJ995" s="204" t="s">
        <v>5872</v>
      </c>
      <c r="AK995" s="201"/>
      <c r="AL995" s="554"/>
    </row>
    <row r="996" spans="1:38" s="35" customFormat="1" ht="25.5" customHeight="1">
      <c r="A996" s="200" t="s">
        <v>41</v>
      </c>
      <c r="B996" s="37" t="s">
        <v>3465</v>
      </c>
      <c r="C996" s="92" t="s">
        <v>3867</v>
      </c>
      <c r="D996" s="456" t="s">
        <v>8304</v>
      </c>
      <c r="E996" s="62">
        <v>10000000</v>
      </c>
      <c r="F996" s="62">
        <v>19</v>
      </c>
      <c r="G996" s="30" t="s">
        <v>2102</v>
      </c>
      <c r="H996" s="29">
        <v>38741</v>
      </c>
      <c r="I996" s="30">
        <v>472023000035</v>
      </c>
      <c r="J996" s="30">
        <v>4305171866</v>
      </c>
      <c r="K996" s="39">
        <v>43475</v>
      </c>
      <c r="L996" s="40">
        <v>9</v>
      </c>
      <c r="M996" s="450" t="s">
        <v>2103</v>
      </c>
      <c r="N996" s="95">
        <v>81563.7</v>
      </c>
      <c r="O996" s="62">
        <v>1</v>
      </c>
      <c r="P996" s="454"/>
      <c r="Q996" s="43"/>
      <c r="R996" s="95"/>
      <c r="S996" s="96"/>
      <c r="T996" s="29"/>
      <c r="U996" s="467">
        <v>1</v>
      </c>
      <c r="V996" s="467">
        <v>3</v>
      </c>
      <c r="W996" s="34">
        <v>1311</v>
      </c>
      <c r="X996" s="34">
        <v>13</v>
      </c>
      <c r="Y996" s="208"/>
      <c r="Z996" s="208"/>
      <c r="AA996" s="460" t="s">
        <v>1063</v>
      </c>
      <c r="AB996" s="478">
        <v>6</v>
      </c>
      <c r="AC996" s="731">
        <v>33000000</v>
      </c>
      <c r="AD996" s="731">
        <v>33000000</v>
      </c>
      <c r="AE996" s="96">
        <v>1125</v>
      </c>
      <c r="AF996" s="96">
        <v>1064</v>
      </c>
      <c r="AG996" s="62">
        <v>1</v>
      </c>
      <c r="AH996" s="91" t="s">
        <v>134</v>
      </c>
      <c r="AI996" s="91" t="s">
        <v>4510</v>
      </c>
      <c r="AJ996" s="91"/>
      <c r="AK996" s="201"/>
      <c r="AL996" s="554"/>
    </row>
    <row r="997" spans="1:38" s="35" customFormat="1" ht="25.5" customHeight="1">
      <c r="A997" s="200" t="s">
        <v>41</v>
      </c>
      <c r="B997" s="37" t="s">
        <v>3466</v>
      </c>
      <c r="C997" s="92" t="s">
        <v>3867</v>
      </c>
      <c r="D997" s="451" t="s">
        <v>4836</v>
      </c>
      <c r="E997" s="62">
        <v>426312</v>
      </c>
      <c r="F997" s="62">
        <v>20</v>
      </c>
      <c r="G997" s="30" t="s">
        <v>2104</v>
      </c>
      <c r="H997" s="29">
        <v>38782</v>
      </c>
      <c r="I997" s="30">
        <v>472023000243</v>
      </c>
      <c r="J997" s="30">
        <v>5426538527</v>
      </c>
      <c r="K997" s="39" t="s">
        <v>6261</v>
      </c>
      <c r="L997" s="40">
        <v>9</v>
      </c>
      <c r="M997" s="450" t="s">
        <v>2105</v>
      </c>
      <c r="N997" s="95">
        <v>7200</v>
      </c>
      <c r="O997" s="62">
        <v>1</v>
      </c>
      <c r="P997" s="454"/>
      <c r="Q997" s="43"/>
      <c r="R997" s="95"/>
      <c r="S997" s="96"/>
      <c r="T997" s="29" t="s">
        <v>2442</v>
      </c>
      <c r="U997" s="467"/>
      <c r="V997" s="467"/>
      <c r="W997" s="34">
        <v>2029</v>
      </c>
      <c r="X997" s="34">
        <v>20</v>
      </c>
      <c r="Y997" s="208"/>
      <c r="Z997" s="208"/>
      <c r="AA997" s="460" t="s">
        <v>1024</v>
      </c>
      <c r="AB997" s="478">
        <v>5</v>
      </c>
      <c r="AC997" s="731">
        <v>1000000</v>
      </c>
      <c r="AD997" s="731">
        <v>1000000</v>
      </c>
      <c r="AE997" s="96">
        <v>5</v>
      </c>
      <c r="AF997" s="96">
        <v>3</v>
      </c>
      <c r="AG997" s="62"/>
      <c r="AH997" s="91" t="s">
        <v>4435</v>
      </c>
      <c r="AI997" s="91" t="s">
        <v>262</v>
      </c>
      <c r="AJ997" s="91"/>
      <c r="AK997" s="201" t="s">
        <v>4835</v>
      </c>
      <c r="AL997" s="554"/>
    </row>
    <row r="998" spans="1:38" s="35" customFormat="1" ht="25.5" customHeight="1">
      <c r="A998" s="200" t="s">
        <v>41</v>
      </c>
      <c r="B998" s="37" t="s">
        <v>3467</v>
      </c>
      <c r="C998" s="92" t="s">
        <v>3867</v>
      </c>
      <c r="D998" s="451" t="s">
        <v>3854</v>
      </c>
      <c r="E998" s="62">
        <v>3500000</v>
      </c>
      <c r="F998" s="62">
        <v>21</v>
      </c>
      <c r="G998" s="30" t="s">
        <v>2106</v>
      </c>
      <c r="H998" s="29">
        <v>38841</v>
      </c>
      <c r="I998" s="30">
        <v>472043000900</v>
      </c>
      <c r="J998" s="30">
        <v>8793648789</v>
      </c>
      <c r="K998" s="39">
        <v>43494</v>
      </c>
      <c r="L998" s="40">
        <v>5</v>
      </c>
      <c r="M998" s="450" t="s">
        <v>2107</v>
      </c>
      <c r="N998" s="95">
        <v>10462</v>
      </c>
      <c r="O998" s="62">
        <v>1</v>
      </c>
      <c r="P998" s="454"/>
      <c r="Q998" s="43"/>
      <c r="R998" s="95"/>
      <c r="S998" s="96"/>
      <c r="T998" s="29"/>
      <c r="U998" s="467"/>
      <c r="V998" s="467">
        <v>1</v>
      </c>
      <c r="W998" s="34">
        <v>1079</v>
      </c>
      <c r="X998" s="34">
        <v>10</v>
      </c>
      <c r="Y998" s="208"/>
      <c r="Z998" s="208" t="s">
        <v>8313</v>
      </c>
      <c r="AA998" s="460" t="s">
        <v>1030</v>
      </c>
      <c r="AB998" s="478">
        <v>7</v>
      </c>
      <c r="AC998" s="731">
        <v>9500000</v>
      </c>
      <c r="AD998" s="731">
        <v>7503102</v>
      </c>
      <c r="AE998" s="96">
        <v>69</v>
      </c>
      <c r="AF998" s="96">
        <v>65</v>
      </c>
      <c r="AG998" s="62"/>
      <c r="AH998" s="91" t="s">
        <v>924</v>
      </c>
      <c r="AI998" s="91" t="s">
        <v>925</v>
      </c>
      <c r="AJ998" s="91"/>
      <c r="AK998" s="201"/>
      <c r="AL998" s="554"/>
    </row>
    <row r="999" spans="1:38" s="35" customFormat="1" ht="25.5" customHeight="1">
      <c r="A999" s="200" t="s">
        <v>41</v>
      </c>
      <c r="B999" s="37" t="s">
        <v>3468</v>
      </c>
      <c r="C999" s="92" t="s">
        <v>3867</v>
      </c>
      <c r="D999" s="451" t="s">
        <v>2109</v>
      </c>
      <c r="E999" s="62">
        <v>9750000</v>
      </c>
      <c r="F999" s="62">
        <v>22</v>
      </c>
      <c r="G999" s="30" t="s">
        <v>2108</v>
      </c>
      <c r="H999" s="29">
        <v>38870</v>
      </c>
      <c r="I999" s="30">
        <v>472043000089</v>
      </c>
      <c r="J999" s="30">
        <v>6510008184</v>
      </c>
      <c r="K999" s="39">
        <v>43662</v>
      </c>
      <c r="L999" s="40">
        <v>13</v>
      </c>
      <c r="M999" s="450" t="s">
        <v>4035</v>
      </c>
      <c r="N999" s="95">
        <v>15000</v>
      </c>
      <c r="O999" s="62">
        <v>1</v>
      </c>
      <c r="P999" s="454"/>
      <c r="Q999" s="755" t="s">
        <v>7937</v>
      </c>
      <c r="R999" s="95"/>
      <c r="S999" s="96"/>
      <c r="T999" s="29" t="s">
        <v>2443</v>
      </c>
      <c r="U999" s="467">
        <v>1</v>
      </c>
      <c r="V999" s="467">
        <v>3</v>
      </c>
      <c r="W999" s="34">
        <v>2790</v>
      </c>
      <c r="X999" s="34">
        <v>27</v>
      </c>
      <c r="Y999" s="208"/>
      <c r="Z999" s="208"/>
      <c r="AA999" s="460" t="s">
        <v>1024</v>
      </c>
      <c r="AB999" s="478">
        <v>5</v>
      </c>
      <c r="AC999" s="731">
        <v>12900000</v>
      </c>
      <c r="AD999" s="731">
        <v>12900000</v>
      </c>
      <c r="AE999" s="96">
        <v>46</v>
      </c>
      <c r="AF999" s="96">
        <v>34</v>
      </c>
      <c r="AG999" s="62">
        <v>1</v>
      </c>
      <c r="AH999" s="91" t="s">
        <v>4978</v>
      </c>
      <c r="AI999" s="91" t="s">
        <v>4979</v>
      </c>
      <c r="AJ999" s="204"/>
      <c r="AK999" s="201" t="s">
        <v>4178</v>
      </c>
      <c r="AL999" s="554"/>
    </row>
    <row r="1000" spans="1:38" s="35" customFormat="1" ht="25.5" customHeight="1">
      <c r="A1000" s="200" t="s">
        <v>41</v>
      </c>
      <c r="B1000" s="37" t="s">
        <v>3469</v>
      </c>
      <c r="C1000" s="92" t="s">
        <v>3867</v>
      </c>
      <c r="D1000" s="451" t="s">
        <v>6812</v>
      </c>
      <c r="E1000" s="62">
        <v>22174000</v>
      </c>
      <c r="F1000" s="62">
        <v>23</v>
      </c>
      <c r="G1000" s="30" t="s">
        <v>2110</v>
      </c>
      <c r="H1000" s="29">
        <v>38896</v>
      </c>
      <c r="I1000" s="30">
        <v>472043000241</v>
      </c>
      <c r="J1000" s="30">
        <v>6588825185</v>
      </c>
      <c r="K1000" s="39">
        <v>43004</v>
      </c>
      <c r="L1000" s="40">
        <v>13</v>
      </c>
      <c r="M1000" s="450" t="s">
        <v>2111</v>
      </c>
      <c r="N1000" s="95">
        <v>32516</v>
      </c>
      <c r="O1000" s="62">
        <v>1</v>
      </c>
      <c r="P1000" s="454"/>
      <c r="Q1000" s="43"/>
      <c r="R1000" s="95"/>
      <c r="S1000" s="96"/>
      <c r="T1000" s="29" t="s">
        <v>2444</v>
      </c>
      <c r="U1000" s="467"/>
      <c r="V1000" s="467"/>
      <c r="W1000" s="34">
        <v>1511</v>
      </c>
      <c r="X1000" s="34">
        <v>15</v>
      </c>
      <c r="Y1000" s="208"/>
      <c r="Z1000" s="208"/>
      <c r="AA1000" s="460" t="s">
        <v>1063</v>
      </c>
      <c r="AB1000" s="478">
        <v>6</v>
      </c>
      <c r="AC1000" s="731">
        <v>35000000</v>
      </c>
      <c r="AD1000" s="731">
        <v>24944000</v>
      </c>
      <c r="AE1000" s="96">
        <v>413</v>
      </c>
      <c r="AF1000" s="96">
        <v>396</v>
      </c>
      <c r="AG1000" s="62"/>
      <c r="AH1000" s="91" t="s">
        <v>512</v>
      </c>
      <c r="AI1000" s="91" t="s">
        <v>857</v>
      </c>
      <c r="AJ1000" s="91"/>
      <c r="AK1000" s="201"/>
      <c r="AL1000" s="554"/>
    </row>
    <row r="1001" spans="1:38" s="404" customFormat="1" ht="25.5" customHeight="1">
      <c r="A1001" s="200" t="s">
        <v>41</v>
      </c>
      <c r="B1001" s="37" t="s">
        <v>3470</v>
      </c>
      <c r="C1001" s="92" t="s">
        <v>3867</v>
      </c>
      <c r="D1001" s="451" t="s">
        <v>2945</v>
      </c>
      <c r="E1001" s="96">
        <v>350000</v>
      </c>
      <c r="F1001" s="62">
        <v>24</v>
      </c>
      <c r="G1001" s="30" t="s">
        <v>2112</v>
      </c>
      <c r="H1001" s="29">
        <v>38898</v>
      </c>
      <c r="I1001" s="30">
        <v>472043000618</v>
      </c>
      <c r="J1001" s="30"/>
      <c r="K1001" s="39">
        <v>41180</v>
      </c>
      <c r="L1001" s="40"/>
      <c r="M1001" s="95" t="s">
        <v>2675</v>
      </c>
      <c r="N1001" s="405">
        <v>5373</v>
      </c>
      <c r="O1001" s="62">
        <v>1</v>
      </c>
      <c r="P1001" s="40"/>
      <c r="Q1001" s="15"/>
      <c r="R1001" s="95"/>
      <c r="S1001" s="96"/>
      <c r="T1001" s="29"/>
      <c r="U1001" s="467"/>
      <c r="V1001" s="467"/>
      <c r="W1001" s="34">
        <v>3100</v>
      </c>
      <c r="X1001" s="34">
        <v>31</v>
      </c>
      <c r="Y1001" s="208"/>
      <c r="Z1001" s="208"/>
      <c r="AA1001" s="96" t="s">
        <v>1056</v>
      </c>
      <c r="AB1001" s="236">
        <v>8</v>
      </c>
      <c r="AC1001" s="731">
        <v>450000</v>
      </c>
      <c r="AD1001" s="731">
        <v>450000</v>
      </c>
      <c r="AE1001" s="96">
        <v>40</v>
      </c>
      <c r="AF1001" s="96">
        <v>39</v>
      </c>
      <c r="AG1001" s="63"/>
      <c r="AH1001" s="97" t="s">
        <v>2592</v>
      </c>
      <c r="AI1001" s="97"/>
      <c r="AJ1001" s="97"/>
      <c r="AK1001" s="16"/>
      <c r="AL1001" s="407"/>
    </row>
    <row r="1002" spans="1:38" s="404" customFormat="1" ht="25.5" customHeight="1">
      <c r="A1002" s="200" t="s">
        <v>41</v>
      </c>
      <c r="B1002" s="37" t="s">
        <v>3471</v>
      </c>
      <c r="C1002" s="92" t="s">
        <v>3867</v>
      </c>
      <c r="D1002" s="26" t="s">
        <v>7125</v>
      </c>
      <c r="E1002" s="96">
        <v>1155000</v>
      </c>
      <c r="F1002" s="62">
        <v>25</v>
      </c>
      <c r="G1002" s="30" t="s">
        <v>2113</v>
      </c>
      <c r="H1002" s="29">
        <v>38898</v>
      </c>
      <c r="I1002" s="30">
        <v>472023000490</v>
      </c>
      <c r="J1002" s="30">
        <v>3293855803</v>
      </c>
      <c r="K1002" s="39">
        <v>43243</v>
      </c>
      <c r="L1002" s="40">
        <v>3</v>
      </c>
      <c r="M1002" s="95" t="s">
        <v>2114</v>
      </c>
      <c r="N1002" s="405">
        <v>9600</v>
      </c>
      <c r="O1002" s="62">
        <v>1</v>
      </c>
      <c r="P1002" s="40"/>
      <c r="Q1002" s="15"/>
      <c r="R1002" s="95"/>
      <c r="S1002" s="96"/>
      <c r="T1002" s="29"/>
      <c r="U1002" s="402"/>
      <c r="V1002" s="402"/>
      <c r="W1002" s="34">
        <v>1329</v>
      </c>
      <c r="X1002" s="34">
        <v>13</v>
      </c>
      <c r="Y1002" s="208"/>
      <c r="Z1002" s="208"/>
      <c r="AA1002" s="96" t="s">
        <v>1024</v>
      </c>
      <c r="AB1002" s="236">
        <v>5</v>
      </c>
      <c r="AC1002" s="731">
        <v>2800000</v>
      </c>
      <c r="AD1002" s="731">
        <v>1550000</v>
      </c>
      <c r="AE1002" s="96">
        <v>23</v>
      </c>
      <c r="AF1002" s="96">
        <v>22</v>
      </c>
      <c r="AG1002" s="63"/>
      <c r="AH1002" s="97" t="s">
        <v>771</v>
      </c>
      <c r="AI1002" s="97" t="s">
        <v>772</v>
      </c>
      <c r="AJ1002" s="97"/>
      <c r="AK1002" s="16"/>
      <c r="AL1002" s="407"/>
    </row>
    <row r="1003" spans="1:38" s="404" customFormat="1" ht="25.5" customHeight="1">
      <c r="A1003" s="200" t="s">
        <v>41</v>
      </c>
      <c r="B1003" s="119" t="s">
        <v>3518</v>
      </c>
      <c r="C1003" s="92" t="s">
        <v>3867</v>
      </c>
      <c r="D1003" s="451" t="s">
        <v>4216</v>
      </c>
      <c r="E1003" s="96">
        <v>9210000</v>
      </c>
      <c r="F1003" s="62">
        <v>26</v>
      </c>
      <c r="G1003" s="30">
        <v>473042000007</v>
      </c>
      <c r="H1003" s="29">
        <v>38971</v>
      </c>
      <c r="I1003" s="29"/>
      <c r="J1003" s="30">
        <v>3260425545</v>
      </c>
      <c r="K1003" s="39">
        <v>43312</v>
      </c>
      <c r="L1003" s="40">
        <v>13</v>
      </c>
      <c r="M1003" s="450" t="s">
        <v>2115</v>
      </c>
      <c r="N1003" s="405">
        <v>30000</v>
      </c>
      <c r="O1003" s="62">
        <v>1</v>
      </c>
      <c r="P1003" s="454"/>
      <c r="Q1003" s="43"/>
      <c r="R1003" s="95"/>
      <c r="S1003" s="96"/>
      <c r="T1003" s="29"/>
      <c r="U1003" s="402"/>
      <c r="V1003" s="402"/>
      <c r="W1003" s="34">
        <v>3290</v>
      </c>
      <c r="X1003" s="34">
        <v>32</v>
      </c>
      <c r="Y1003" s="208"/>
      <c r="Z1003" s="208"/>
      <c r="AA1003" s="96" t="s">
        <v>1063</v>
      </c>
      <c r="AB1003" s="236">
        <v>6</v>
      </c>
      <c r="AC1003" s="731">
        <v>69000000</v>
      </c>
      <c r="AD1003" s="731">
        <v>35158318</v>
      </c>
      <c r="AE1003" s="96">
        <v>321</v>
      </c>
      <c r="AF1003" s="96">
        <v>306</v>
      </c>
      <c r="AG1003" s="63">
        <v>1</v>
      </c>
      <c r="AH1003" s="97" t="s">
        <v>2604</v>
      </c>
      <c r="AI1003" s="97" t="s">
        <v>2605</v>
      </c>
      <c r="AJ1003" s="97"/>
      <c r="AK1003" s="201" t="s">
        <v>4215</v>
      </c>
      <c r="AL1003" s="554"/>
    </row>
    <row r="1004" spans="1:38" s="404" customFormat="1" ht="25.5" customHeight="1">
      <c r="A1004" s="200" t="s">
        <v>41</v>
      </c>
      <c r="B1004" s="37" t="s">
        <v>3472</v>
      </c>
      <c r="C1004" s="92" t="s">
        <v>3867</v>
      </c>
      <c r="D1004" s="26" t="s">
        <v>5561</v>
      </c>
      <c r="E1004" s="96">
        <v>3000000</v>
      </c>
      <c r="F1004" s="62">
        <v>27</v>
      </c>
      <c r="G1004" s="30">
        <v>473042000012</v>
      </c>
      <c r="H1004" s="29">
        <v>39006</v>
      </c>
      <c r="I1004" s="29"/>
      <c r="J1004" s="30">
        <v>6520588335</v>
      </c>
      <c r="K1004" s="39">
        <v>42627</v>
      </c>
      <c r="L1004" s="40">
        <v>3</v>
      </c>
      <c r="M1004" s="95" t="s">
        <v>2116</v>
      </c>
      <c r="N1004" s="405">
        <v>16470</v>
      </c>
      <c r="O1004" s="62">
        <v>1</v>
      </c>
      <c r="P1004" s="40"/>
      <c r="Q1004" s="15"/>
      <c r="R1004" s="95"/>
      <c r="S1004" s="96"/>
      <c r="T1004" s="29"/>
      <c r="U1004" s="402">
        <v>1</v>
      </c>
      <c r="V1004" s="402">
        <v>3</v>
      </c>
      <c r="W1004" s="34">
        <v>2023</v>
      </c>
      <c r="X1004" s="34">
        <v>20</v>
      </c>
      <c r="Y1004" s="208"/>
      <c r="Z1004" s="208"/>
      <c r="AA1004" s="96" t="s">
        <v>1488</v>
      </c>
      <c r="AB1004" s="239">
        <v>26</v>
      </c>
      <c r="AC1004" s="731">
        <v>8000000</v>
      </c>
      <c r="AD1004" s="731">
        <v>8000000</v>
      </c>
      <c r="AE1004" s="96">
        <v>97</v>
      </c>
      <c r="AF1004" s="96">
        <v>95</v>
      </c>
      <c r="AG1004" s="63"/>
      <c r="AH1004" s="97" t="s">
        <v>896</v>
      </c>
      <c r="AI1004" s="97" t="s">
        <v>812</v>
      </c>
      <c r="AJ1004" s="438" t="s">
        <v>5938</v>
      </c>
      <c r="AK1004" s="16"/>
      <c r="AL1004" s="407"/>
    </row>
    <row r="1005" spans="1:38" s="404" customFormat="1" ht="25.5" customHeight="1">
      <c r="A1005" s="200" t="s">
        <v>41</v>
      </c>
      <c r="B1005" s="37" t="s">
        <v>3473</v>
      </c>
      <c r="C1005" s="92" t="s">
        <v>3867</v>
      </c>
      <c r="D1005" s="26" t="s">
        <v>2118</v>
      </c>
      <c r="E1005" s="96">
        <v>8000000</v>
      </c>
      <c r="F1005" s="62">
        <v>28</v>
      </c>
      <c r="G1005" s="30">
        <v>472023000020</v>
      </c>
      <c r="H1005" s="29">
        <v>39042</v>
      </c>
      <c r="I1005" s="29"/>
      <c r="J1005" s="30"/>
      <c r="K1005" s="39">
        <v>42016</v>
      </c>
      <c r="L1005" s="40"/>
      <c r="M1005" s="95" t="s">
        <v>2117</v>
      </c>
      <c r="N1005" s="405">
        <v>20600</v>
      </c>
      <c r="O1005" s="62">
        <v>1</v>
      </c>
      <c r="P1005" s="40"/>
      <c r="Q1005" s="15"/>
      <c r="R1005" s="95"/>
      <c r="S1005" s="96"/>
      <c r="T1005" s="29"/>
      <c r="U1005" s="402"/>
      <c r="V1005" s="402"/>
      <c r="W1005" s="34">
        <v>2220</v>
      </c>
      <c r="X1005" s="34">
        <v>22</v>
      </c>
      <c r="Y1005" s="208"/>
      <c r="Z1005" s="208"/>
      <c r="AA1005" s="96" t="s">
        <v>1063</v>
      </c>
      <c r="AB1005" s="236">
        <v>6</v>
      </c>
      <c r="AC1005" s="731">
        <v>8000000</v>
      </c>
      <c r="AD1005" s="731">
        <v>8000000</v>
      </c>
      <c r="AE1005" s="96">
        <v>86</v>
      </c>
      <c r="AF1005" s="96">
        <v>76</v>
      </c>
      <c r="AG1005" s="63"/>
      <c r="AH1005" s="97" t="s">
        <v>263</v>
      </c>
      <c r="AI1005" s="97" t="s">
        <v>264</v>
      </c>
      <c r="AJ1005" s="97"/>
      <c r="AK1005" s="16"/>
      <c r="AL1005" s="407"/>
    </row>
    <row r="1006" spans="1:38" s="404" customFormat="1" ht="25.5" customHeight="1">
      <c r="A1006" s="200" t="s">
        <v>41</v>
      </c>
      <c r="B1006" s="37">
        <v>3600857264</v>
      </c>
      <c r="C1006" s="92" t="s">
        <v>3867</v>
      </c>
      <c r="D1006" s="26" t="s">
        <v>6217</v>
      </c>
      <c r="E1006" s="96">
        <v>4030000</v>
      </c>
      <c r="F1006" s="62">
        <v>29</v>
      </c>
      <c r="G1006" s="30">
        <v>472023000025</v>
      </c>
      <c r="H1006" s="29">
        <v>39049</v>
      </c>
      <c r="I1006" s="29"/>
      <c r="J1006" s="30">
        <v>8707347650</v>
      </c>
      <c r="K1006" s="39">
        <v>43388</v>
      </c>
      <c r="L1006" s="40">
        <v>15</v>
      </c>
      <c r="M1006" s="95" t="s">
        <v>2119</v>
      </c>
      <c r="N1006" s="405">
        <v>20366</v>
      </c>
      <c r="O1006" s="62">
        <v>1</v>
      </c>
      <c r="P1006" s="40">
        <v>3</v>
      </c>
      <c r="Q1006" s="15"/>
      <c r="R1006" s="95"/>
      <c r="S1006" s="96"/>
      <c r="T1006" s="29"/>
      <c r="U1006" s="402"/>
      <c r="V1006" s="402"/>
      <c r="W1006" s="34">
        <v>2220</v>
      </c>
      <c r="X1006" s="34">
        <v>22</v>
      </c>
      <c r="Y1006" s="208"/>
      <c r="Z1006" s="208"/>
      <c r="AA1006" s="96" t="s">
        <v>1063</v>
      </c>
      <c r="AB1006" s="236">
        <v>6</v>
      </c>
      <c r="AC1006" s="731">
        <v>6150000</v>
      </c>
      <c r="AD1006" s="731">
        <v>4453986</v>
      </c>
      <c r="AE1006" s="96">
        <v>27</v>
      </c>
      <c r="AF1006" s="96">
        <v>26</v>
      </c>
      <c r="AG1006" s="63">
        <v>1</v>
      </c>
      <c r="AH1006" s="97" t="s">
        <v>7756</v>
      </c>
      <c r="AI1006" s="97" t="s">
        <v>911</v>
      </c>
      <c r="AJ1006" s="97"/>
      <c r="AK1006" s="16"/>
      <c r="AL1006" s="407"/>
    </row>
    <row r="1007" spans="1:38" s="404" customFormat="1" ht="25.5" customHeight="1">
      <c r="A1007" s="200" t="s">
        <v>41</v>
      </c>
      <c r="B1007" s="439">
        <v>3602869558</v>
      </c>
      <c r="C1007" s="92" t="s">
        <v>3867</v>
      </c>
      <c r="D1007" s="26" t="s">
        <v>6580</v>
      </c>
      <c r="E1007" s="96">
        <v>430000</v>
      </c>
      <c r="F1007" s="62">
        <v>30</v>
      </c>
      <c r="G1007" s="30" t="s">
        <v>2120</v>
      </c>
      <c r="H1007" s="29">
        <v>38482</v>
      </c>
      <c r="I1007" s="30">
        <v>472023000149</v>
      </c>
      <c r="J1007" s="30">
        <v>1031783478</v>
      </c>
      <c r="K1007" s="39" t="s">
        <v>6349</v>
      </c>
      <c r="L1007" s="226">
        <v>9</v>
      </c>
      <c r="M1007" s="227" t="s">
        <v>2121</v>
      </c>
      <c r="N1007" s="405">
        <v>14086</v>
      </c>
      <c r="O1007" s="62">
        <v>1</v>
      </c>
      <c r="P1007" s="226"/>
      <c r="Q1007" s="24"/>
      <c r="R1007" s="227"/>
      <c r="S1007" s="228"/>
      <c r="T1007" s="29" t="s">
        <v>2445</v>
      </c>
      <c r="U1007" s="445"/>
      <c r="V1007" s="445"/>
      <c r="W1007" s="34">
        <v>2029</v>
      </c>
      <c r="X1007" s="34">
        <v>20</v>
      </c>
      <c r="Y1007" s="208"/>
      <c r="Z1007" s="208"/>
      <c r="AA1007" s="96" t="s">
        <v>1063</v>
      </c>
      <c r="AB1007" s="236">
        <v>6</v>
      </c>
      <c r="AC1007" s="731">
        <v>900000</v>
      </c>
      <c r="AD1007" s="731">
        <v>900000</v>
      </c>
      <c r="AE1007" s="96">
        <v>28</v>
      </c>
      <c r="AF1007" s="96">
        <v>23</v>
      </c>
      <c r="AG1007" s="63"/>
      <c r="AH1007" s="97" t="s">
        <v>4600</v>
      </c>
      <c r="AI1007" s="97" t="s">
        <v>941</v>
      </c>
      <c r="AJ1007" s="97"/>
      <c r="AK1007" s="675" t="s">
        <v>583</v>
      </c>
      <c r="AL1007" s="676"/>
    </row>
    <row r="1008" spans="1:38" s="35" customFormat="1" ht="25.5" customHeight="1">
      <c r="A1008" s="200" t="s">
        <v>41</v>
      </c>
      <c r="B1008" s="37" t="s">
        <v>3474</v>
      </c>
      <c r="C1008" s="92" t="s">
        <v>3867</v>
      </c>
      <c r="D1008" s="26" t="s">
        <v>6581</v>
      </c>
      <c r="E1008" s="62">
        <v>9000000</v>
      </c>
      <c r="F1008" s="62">
        <v>31</v>
      </c>
      <c r="G1008" s="30">
        <v>472023000061</v>
      </c>
      <c r="H1008" s="29">
        <v>39111</v>
      </c>
      <c r="I1008" s="30">
        <v>472043000061</v>
      </c>
      <c r="J1008" s="30"/>
      <c r="K1008" s="39">
        <v>42138</v>
      </c>
      <c r="L1008" s="40"/>
      <c r="M1008" s="450" t="s">
        <v>2122</v>
      </c>
      <c r="N1008" s="95">
        <v>20612</v>
      </c>
      <c r="O1008" s="62">
        <v>1</v>
      </c>
      <c r="P1008" s="454"/>
      <c r="Q1008" s="43"/>
      <c r="R1008" s="227"/>
      <c r="S1008" s="228"/>
      <c r="T1008" s="29" t="s">
        <v>2401</v>
      </c>
      <c r="U1008" s="467"/>
      <c r="V1008" s="467">
        <v>3</v>
      </c>
      <c r="W1008" s="34">
        <v>2599</v>
      </c>
      <c r="X1008" s="34">
        <v>25</v>
      </c>
      <c r="Y1008" s="208"/>
      <c r="Z1008" s="208"/>
      <c r="AA1008" s="460" t="s">
        <v>1063</v>
      </c>
      <c r="AB1008" s="478">
        <v>6</v>
      </c>
      <c r="AC1008" s="731">
        <v>10200000</v>
      </c>
      <c r="AD1008" s="731">
        <v>9000000</v>
      </c>
      <c r="AE1008" s="96">
        <v>66</v>
      </c>
      <c r="AF1008" s="96">
        <v>62</v>
      </c>
      <c r="AG1008" s="62">
        <v>1</v>
      </c>
      <c r="AH1008" s="91" t="s">
        <v>993</v>
      </c>
      <c r="AI1008" s="91" t="s">
        <v>994</v>
      </c>
      <c r="AJ1008" s="91"/>
      <c r="AK1008" s="201"/>
      <c r="AL1008" s="554"/>
    </row>
    <row r="1009" spans="1:38" s="35" customFormat="1" ht="25.5" customHeight="1">
      <c r="A1009" s="200" t="s">
        <v>41</v>
      </c>
      <c r="B1009" s="37" t="s">
        <v>3475</v>
      </c>
      <c r="C1009" s="92" t="s">
        <v>3867</v>
      </c>
      <c r="D1009" s="451" t="s">
        <v>5616</v>
      </c>
      <c r="E1009" s="62">
        <v>3100000</v>
      </c>
      <c r="F1009" s="62">
        <v>32</v>
      </c>
      <c r="G1009" s="30">
        <v>472023000068</v>
      </c>
      <c r="H1009" s="29">
        <v>39121</v>
      </c>
      <c r="I1009" s="30">
        <v>472043000068</v>
      </c>
      <c r="J1009" s="30">
        <v>8762081781</v>
      </c>
      <c r="K1009" s="39">
        <v>42864</v>
      </c>
      <c r="L1009" s="40">
        <v>11</v>
      </c>
      <c r="M1009" s="450" t="s">
        <v>4126</v>
      </c>
      <c r="N1009" s="95">
        <v>12839</v>
      </c>
      <c r="O1009" s="62">
        <v>4</v>
      </c>
      <c r="P1009" s="454"/>
      <c r="Q1009" s="43"/>
      <c r="R1009" s="95"/>
      <c r="S1009" s="96"/>
      <c r="T1009" s="29" t="s">
        <v>2446</v>
      </c>
      <c r="U1009" s="467"/>
      <c r="V1009" s="467"/>
      <c r="W1009" s="34">
        <v>2599</v>
      </c>
      <c r="X1009" s="34">
        <v>25</v>
      </c>
      <c r="Y1009" s="208"/>
      <c r="Z1009" s="208"/>
      <c r="AA1009" s="460" t="s">
        <v>5211</v>
      </c>
      <c r="AB1009" s="478">
        <v>48</v>
      </c>
      <c r="AC1009" s="731">
        <v>6000000</v>
      </c>
      <c r="AD1009" s="731">
        <v>3100000</v>
      </c>
      <c r="AE1009" s="96">
        <v>3</v>
      </c>
      <c r="AF1009" s="96">
        <v>2</v>
      </c>
      <c r="AG1009" s="62"/>
      <c r="AH1009" s="91" t="s">
        <v>990</v>
      </c>
      <c r="AI1009" s="91" t="s">
        <v>991</v>
      </c>
      <c r="AJ1009" s="91"/>
      <c r="AK1009" s="201"/>
      <c r="AL1009" s="554"/>
    </row>
    <row r="1010" spans="1:38" s="35" customFormat="1" ht="25.5" customHeight="1">
      <c r="A1010" s="200" t="s">
        <v>41</v>
      </c>
      <c r="B1010" s="37" t="s">
        <v>3556</v>
      </c>
      <c r="C1010" s="92" t="s">
        <v>3867</v>
      </c>
      <c r="D1010" s="451" t="s">
        <v>2124</v>
      </c>
      <c r="E1010" s="62">
        <v>10700000</v>
      </c>
      <c r="F1010" s="62">
        <v>33</v>
      </c>
      <c r="G1010" s="30">
        <v>472043000077</v>
      </c>
      <c r="H1010" s="29">
        <v>39126</v>
      </c>
      <c r="I1010" s="29"/>
      <c r="J1010" s="30"/>
      <c r="K1010" s="39">
        <v>39905</v>
      </c>
      <c r="L1010" s="40"/>
      <c r="M1010" s="450" t="s">
        <v>2123</v>
      </c>
      <c r="N1010" s="95">
        <v>79645</v>
      </c>
      <c r="O1010" s="62">
        <v>4</v>
      </c>
      <c r="P1010" s="454"/>
      <c r="Q1010" s="43"/>
      <c r="R1010" s="95"/>
      <c r="S1010" s="96"/>
      <c r="T1010" s="29" t="s">
        <v>2447</v>
      </c>
      <c r="U1010" s="467"/>
      <c r="V1010" s="467"/>
      <c r="W1010" s="34">
        <v>2599</v>
      </c>
      <c r="X1010" s="34">
        <v>25</v>
      </c>
      <c r="Y1010" s="208"/>
      <c r="Z1010" s="208"/>
      <c r="AA1010" s="460" t="s">
        <v>1063</v>
      </c>
      <c r="AB1010" s="478">
        <v>6</v>
      </c>
      <c r="AC1010" s="731">
        <v>16000000</v>
      </c>
      <c r="AD1010" s="731">
        <v>16000000</v>
      </c>
      <c r="AE1010" s="96"/>
      <c r="AF1010" s="96"/>
      <c r="AG1010" s="62"/>
      <c r="AH1010" s="91" t="s">
        <v>2695</v>
      </c>
      <c r="AI1010" s="91" t="s">
        <v>750</v>
      </c>
      <c r="AJ1010" s="91"/>
      <c r="AK1010" s="201"/>
      <c r="AL1010" s="554"/>
    </row>
    <row r="1011" spans="1:38" s="35" customFormat="1" ht="25.5" customHeight="1">
      <c r="A1011" s="200" t="s">
        <v>41</v>
      </c>
      <c r="B1011" s="37" t="s">
        <v>3527</v>
      </c>
      <c r="C1011" s="92" t="s">
        <v>3867</v>
      </c>
      <c r="D1011" s="451" t="s">
        <v>7718</v>
      </c>
      <c r="E1011" s="62">
        <v>6425000</v>
      </c>
      <c r="F1011" s="62">
        <v>34</v>
      </c>
      <c r="G1011" s="30">
        <v>472023000091</v>
      </c>
      <c r="H1011" s="29">
        <v>39146</v>
      </c>
      <c r="I1011" s="29"/>
      <c r="J1011" s="30">
        <v>3277544851</v>
      </c>
      <c r="K1011" s="39">
        <v>43329</v>
      </c>
      <c r="L1011" s="40">
        <v>12</v>
      </c>
      <c r="M1011" s="450" t="s">
        <v>2793</v>
      </c>
      <c r="N1011" s="95">
        <v>17009</v>
      </c>
      <c r="O1011" s="62">
        <v>1</v>
      </c>
      <c r="P1011" s="454"/>
      <c r="Q1011" s="43"/>
      <c r="R1011" s="95"/>
      <c r="S1011" s="96"/>
      <c r="T1011" s="29" t="s">
        <v>2371</v>
      </c>
      <c r="U1011" s="467">
        <v>1</v>
      </c>
      <c r="V1011" s="467">
        <v>3</v>
      </c>
      <c r="W1011" s="34">
        <v>1811</v>
      </c>
      <c r="X1011" s="34">
        <v>18</v>
      </c>
      <c r="Y1011" s="208"/>
      <c r="Z1011" s="208"/>
      <c r="AA1011" s="460" t="s">
        <v>2794</v>
      </c>
      <c r="AB1011" s="478">
        <v>6</v>
      </c>
      <c r="AC1011" s="731">
        <v>15000000</v>
      </c>
      <c r="AD1011" s="731">
        <v>15000000</v>
      </c>
      <c r="AE1011" s="96">
        <v>204</v>
      </c>
      <c r="AF1011" s="96">
        <v>196</v>
      </c>
      <c r="AG1011" s="62">
        <v>1</v>
      </c>
      <c r="AH1011" s="91" t="s">
        <v>8649</v>
      </c>
      <c r="AI1011" s="91" t="s">
        <v>848</v>
      </c>
      <c r="AJ1011" s="91"/>
      <c r="AK1011" s="201"/>
      <c r="AL1011" s="554"/>
    </row>
    <row r="1012" spans="1:38" s="35" customFormat="1" ht="25.5" customHeight="1">
      <c r="A1012" s="200" t="s">
        <v>41</v>
      </c>
      <c r="B1012" s="37" t="s">
        <v>3476</v>
      </c>
      <c r="C1012" s="92" t="s">
        <v>3867</v>
      </c>
      <c r="D1012" s="456" t="s">
        <v>7407</v>
      </c>
      <c r="E1012" s="62">
        <v>19000000</v>
      </c>
      <c r="F1012" s="62">
        <v>35</v>
      </c>
      <c r="G1012" s="30">
        <v>472043000116</v>
      </c>
      <c r="H1012" s="29">
        <v>39189</v>
      </c>
      <c r="I1012" s="30"/>
      <c r="J1012" s="30">
        <v>8704581158</v>
      </c>
      <c r="K1012" s="39">
        <v>43579</v>
      </c>
      <c r="L1012" s="40">
        <v>11</v>
      </c>
      <c r="M1012" s="450" t="s">
        <v>4270</v>
      </c>
      <c r="N1012" s="95">
        <v>26691</v>
      </c>
      <c r="O1012" s="62">
        <v>1</v>
      </c>
      <c r="P1012" s="454"/>
      <c r="Q1012" s="43"/>
      <c r="R1012" s="95"/>
      <c r="S1012" s="96"/>
      <c r="T1012" s="29" t="s">
        <v>2448</v>
      </c>
      <c r="U1012" s="467">
        <v>1</v>
      </c>
      <c r="V1012" s="467">
        <v>3</v>
      </c>
      <c r="W1012" s="34">
        <v>2212</v>
      </c>
      <c r="X1012" s="34">
        <v>22</v>
      </c>
      <c r="Y1012" s="208"/>
      <c r="Z1012" s="208"/>
      <c r="AA1012" s="460" t="s">
        <v>1063</v>
      </c>
      <c r="AB1012" s="478">
        <v>6</v>
      </c>
      <c r="AC1012" s="731">
        <v>22000000</v>
      </c>
      <c r="AD1012" s="731">
        <v>19000000</v>
      </c>
      <c r="AE1012" s="96">
        <v>327</v>
      </c>
      <c r="AF1012" s="96">
        <v>326</v>
      </c>
      <c r="AG1012" s="62"/>
      <c r="AH1012" s="91" t="s">
        <v>2570</v>
      </c>
      <c r="AI1012" s="91" t="s">
        <v>2571</v>
      </c>
      <c r="AJ1012" s="91"/>
      <c r="AK1012" s="201"/>
      <c r="AL1012" s="554"/>
    </row>
    <row r="1013" spans="1:38" s="35" customFormat="1" ht="25.5" customHeight="1">
      <c r="A1013" s="200" t="s">
        <v>41</v>
      </c>
      <c r="B1013" s="119" t="s">
        <v>6784</v>
      </c>
      <c r="C1013" s="92"/>
      <c r="D1013" s="451" t="s">
        <v>2127</v>
      </c>
      <c r="E1013" s="62">
        <v>600000</v>
      </c>
      <c r="F1013" s="62">
        <v>36</v>
      </c>
      <c r="G1013" s="30">
        <v>47212000127</v>
      </c>
      <c r="H1013" s="29">
        <v>39205</v>
      </c>
      <c r="I1013" s="29"/>
      <c r="J1013" s="30">
        <v>8724183675</v>
      </c>
      <c r="K1013" s="39">
        <v>43159</v>
      </c>
      <c r="L1013" s="40"/>
      <c r="M1013" s="450" t="s">
        <v>2126</v>
      </c>
      <c r="N1013" s="95">
        <v>17101</v>
      </c>
      <c r="O1013" s="62">
        <v>1</v>
      </c>
      <c r="P1013" s="454"/>
      <c r="Q1013" s="43"/>
      <c r="R1013" s="95"/>
      <c r="S1013" s="96"/>
      <c r="T1013" s="29" t="s">
        <v>2450</v>
      </c>
      <c r="U1013" s="467"/>
      <c r="V1013" s="467"/>
      <c r="W1013" s="34">
        <v>1079</v>
      </c>
      <c r="X1013" s="34">
        <v>10</v>
      </c>
      <c r="Y1013" s="208"/>
      <c r="Z1013" s="208"/>
      <c r="AA1013" s="460" t="s">
        <v>1047</v>
      </c>
      <c r="AB1013" s="478">
        <v>2</v>
      </c>
      <c r="AC1013" s="731">
        <v>3400000</v>
      </c>
      <c r="AD1013" s="731">
        <v>2500000</v>
      </c>
      <c r="AE1013" s="96">
        <v>36</v>
      </c>
      <c r="AF1013" s="96">
        <v>36</v>
      </c>
      <c r="AG1013" s="62"/>
      <c r="AH1013" s="91" t="s">
        <v>6785</v>
      </c>
      <c r="AI1013" s="91"/>
      <c r="AJ1013" s="91"/>
      <c r="AK1013" s="201"/>
      <c r="AL1013" s="554"/>
    </row>
    <row r="1014" spans="1:38" s="35" customFormat="1" ht="25.5" customHeight="1">
      <c r="A1014" s="200" t="s">
        <v>41</v>
      </c>
      <c r="B1014" s="37" t="s">
        <v>3533</v>
      </c>
      <c r="C1014" s="92" t="s">
        <v>3867</v>
      </c>
      <c r="D1014" s="451" t="s">
        <v>6682</v>
      </c>
      <c r="E1014" s="62">
        <v>4100000</v>
      </c>
      <c r="F1014" s="62">
        <v>37</v>
      </c>
      <c r="G1014" s="30">
        <v>472023000130</v>
      </c>
      <c r="H1014" s="29">
        <v>39206</v>
      </c>
      <c r="I1014" s="29"/>
      <c r="J1014" s="30">
        <v>7607014782</v>
      </c>
      <c r="K1014" s="39">
        <v>42935</v>
      </c>
      <c r="L1014" s="40">
        <v>4</v>
      </c>
      <c r="M1014" s="450" t="s">
        <v>6681</v>
      </c>
      <c r="N1014" s="95">
        <v>19116</v>
      </c>
      <c r="O1014" s="62">
        <v>1</v>
      </c>
      <c r="P1014" s="454"/>
      <c r="Q1014" s="43"/>
      <c r="R1014" s="95"/>
      <c r="S1014" s="96"/>
      <c r="T1014" s="29" t="s">
        <v>2450</v>
      </c>
      <c r="U1014" s="467"/>
      <c r="V1014" s="467"/>
      <c r="W1014" s="34">
        <v>1079</v>
      </c>
      <c r="X1014" s="34">
        <v>10</v>
      </c>
      <c r="Y1014" s="208" t="s">
        <v>6684</v>
      </c>
      <c r="Z1014" s="208"/>
      <c r="AA1014" s="460" t="s">
        <v>6683</v>
      </c>
      <c r="AB1014" s="476">
        <v>42</v>
      </c>
      <c r="AC1014" s="731">
        <v>6400000</v>
      </c>
      <c r="AD1014" s="731">
        <v>5500000</v>
      </c>
      <c r="AE1014" s="96">
        <v>17</v>
      </c>
      <c r="AF1014" s="96">
        <v>17</v>
      </c>
      <c r="AG1014" s="62"/>
      <c r="AH1014" s="91" t="s">
        <v>869</v>
      </c>
      <c r="AI1014" s="91" t="s">
        <v>870</v>
      </c>
      <c r="AJ1014" s="91"/>
      <c r="AK1014" s="201" t="s">
        <v>4574</v>
      </c>
      <c r="AL1014" s="554"/>
    </row>
    <row r="1015" spans="1:38" s="35" customFormat="1" ht="25.5" customHeight="1">
      <c r="A1015" s="200" t="s">
        <v>41</v>
      </c>
      <c r="B1015" s="37" t="s">
        <v>3545</v>
      </c>
      <c r="C1015" s="92" t="s">
        <v>3867</v>
      </c>
      <c r="D1015" s="451" t="s">
        <v>2129</v>
      </c>
      <c r="E1015" s="62">
        <v>4000000</v>
      </c>
      <c r="F1015" s="62">
        <v>38</v>
      </c>
      <c r="G1015" s="30">
        <v>472023000209</v>
      </c>
      <c r="H1015" s="29">
        <v>39297</v>
      </c>
      <c r="I1015" s="29"/>
      <c r="J1015" s="30">
        <v>6507332801</v>
      </c>
      <c r="K1015" s="39">
        <v>42674</v>
      </c>
      <c r="L1015" s="40">
        <v>2</v>
      </c>
      <c r="M1015" s="450" t="s">
        <v>2128</v>
      </c>
      <c r="N1015" s="95">
        <v>16490</v>
      </c>
      <c r="O1015" s="62">
        <v>1</v>
      </c>
      <c r="P1015" s="454"/>
      <c r="Q1015" s="43"/>
      <c r="R1015" s="95"/>
      <c r="S1015" s="96"/>
      <c r="T1015" s="29" t="s">
        <v>2401</v>
      </c>
      <c r="U1015" s="467"/>
      <c r="V1015" s="467"/>
      <c r="W1015" s="34">
        <v>2610</v>
      </c>
      <c r="X1015" s="34">
        <v>26</v>
      </c>
      <c r="Y1015" s="208" t="s">
        <v>5738</v>
      </c>
      <c r="Z1015" s="208"/>
      <c r="AA1015" s="460" t="s">
        <v>435</v>
      </c>
      <c r="AB1015" s="478">
        <v>26</v>
      </c>
      <c r="AC1015" s="731">
        <v>6000000</v>
      </c>
      <c r="AD1015" s="731">
        <v>6000000</v>
      </c>
      <c r="AE1015" s="96">
        <v>344</v>
      </c>
      <c r="AF1015" s="96">
        <v>333</v>
      </c>
      <c r="AG1015" s="62"/>
      <c r="AH1015" s="91" t="s">
        <v>2593</v>
      </c>
      <c r="AI1015" s="91" t="s">
        <v>2594</v>
      </c>
      <c r="AJ1015" s="91"/>
      <c r="AK1015" s="201"/>
      <c r="AL1015" s="554"/>
    </row>
    <row r="1016" spans="1:38" s="35" customFormat="1" ht="25.5" customHeight="1">
      <c r="A1016" s="200" t="s">
        <v>41</v>
      </c>
      <c r="B1016" s="37" t="s">
        <v>3478</v>
      </c>
      <c r="C1016" s="92" t="s">
        <v>3867</v>
      </c>
      <c r="D1016" s="451" t="s">
        <v>7990</v>
      </c>
      <c r="E1016" s="62">
        <v>24000000</v>
      </c>
      <c r="F1016" s="62">
        <v>39</v>
      </c>
      <c r="G1016" s="30">
        <v>472043000286</v>
      </c>
      <c r="H1016" s="29">
        <v>39386</v>
      </c>
      <c r="I1016" s="29"/>
      <c r="J1016" s="30">
        <v>9967785881</v>
      </c>
      <c r="K1016" s="39">
        <v>43403</v>
      </c>
      <c r="L1016" s="40">
        <v>6</v>
      </c>
      <c r="M1016" s="450" t="s">
        <v>4037</v>
      </c>
      <c r="N1016" s="95">
        <v>120000</v>
      </c>
      <c r="O1016" s="62">
        <v>1</v>
      </c>
      <c r="P1016" s="459">
        <v>1</v>
      </c>
      <c r="Q1016" s="207"/>
      <c r="R1016" s="95"/>
      <c r="S1016" s="96"/>
      <c r="T1016" s="29" t="s">
        <v>2451</v>
      </c>
      <c r="U1016" s="467"/>
      <c r="V1016" s="467"/>
      <c r="W1016" s="34">
        <v>2640</v>
      </c>
      <c r="X1016" s="34">
        <v>26</v>
      </c>
      <c r="Y1016" s="208"/>
      <c r="Z1016" s="208"/>
      <c r="AA1016" s="460" t="s">
        <v>1015</v>
      </c>
      <c r="AB1016" s="478">
        <v>3</v>
      </c>
      <c r="AC1016" s="731">
        <v>110000000</v>
      </c>
      <c r="AD1016" s="731">
        <v>110000000</v>
      </c>
      <c r="AE1016" s="96">
        <v>4725</v>
      </c>
      <c r="AF1016" s="96">
        <v>4678</v>
      </c>
      <c r="AG1016" s="62">
        <v>1</v>
      </c>
      <c r="AH1016" s="91" t="s">
        <v>795</v>
      </c>
      <c r="AI1016" s="91" t="s">
        <v>796</v>
      </c>
      <c r="AJ1016" s="91"/>
      <c r="AK1016" s="201"/>
      <c r="AL1016" s="554"/>
    </row>
    <row r="1017" spans="1:38" s="35" customFormat="1" ht="25.5" customHeight="1">
      <c r="A1017" s="200" t="s">
        <v>41</v>
      </c>
      <c r="B1017" s="37" t="s">
        <v>3590</v>
      </c>
      <c r="C1017" s="92" t="s">
        <v>3867</v>
      </c>
      <c r="D1017" s="451" t="s">
        <v>2131</v>
      </c>
      <c r="E1017" s="62">
        <v>100000</v>
      </c>
      <c r="F1017" s="62">
        <v>40</v>
      </c>
      <c r="G1017" s="30">
        <v>472023000318</v>
      </c>
      <c r="H1017" s="29">
        <v>39408</v>
      </c>
      <c r="I1017" s="30">
        <v>472043000318</v>
      </c>
      <c r="J1017" s="30">
        <v>9854421154</v>
      </c>
      <c r="K1017" s="39">
        <v>42382</v>
      </c>
      <c r="L1017" s="40"/>
      <c r="M1017" s="450" t="s">
        <v>2130</v>
      </c>
      <c r="N1017" s="95">
        <v>10000</v>
      </c>
      <c r="O1017" s="62">
        <v>1</v>
      </c>
      <c r="P1017" s="454"/>
      <c r="Q1017" s="43"/>
      <c r="R1017" s="95"/>
      <c r="S1017" s="96"/>
      <c r="T1017" s="29" t="s">
        <v>2264</v>
      </c>
      <c r="U1017" s="467"/>
      <c r="V1017" s="467"/>
      <c r="W1017" s="34">
        <v>1329</v>
      </c>
      <c r="X1017" s="34">
        <v>13</v>
      </c>
      <c r="Y1017" s="208"/>
      <c r="Z1017" s="208"/>
      <c r="AA1017" s="460" t="s">
        <v>2132</v>
      </c>
      <c r="AB1017" s="478">
        <v>4</v>
      </c>
      <c r="AC1017" s="731">
        <v>2600000</v>
      </c>
      <c r="AD1017" s="731">
        <v>2400000</v>
      </c>
      <c r="AE1017" s="96">
        <v>34</v>
      </c>
      <c r="AF1017" s="96">
        <v>34</v>
      </c>
      <c r="AG1017" s="62"/>
      <c r="AH1017" s="91" t="s">
        <v>894</v>
      </c>
      <c r="AI1017" s="91" t="s">
        <v>895</v>
      </c>
      <c r="AJ1017" s="91"/>
      <c r="AK1017" s="201"/>
      <c r="AL1017" s="554"/>
    </row>
    <row r="1018" spans="1:38" s="404" customFormat="1" ht="25.5" customHeight="1">
      <c r="A1018" s="200" t="s">
        <v>41</v>
      </c>
      <c r="B1018" s="37" t="s">
        <v>3538</v>
      </c>
      <c r="C1018" s="92" t="s">
        <v>3867</v>
      </c>
      <c r="D1018" s="456" t="s">
        <v>8730</v>
      </c>
      <c r="E1018" s="96">
        <v>2500000</v>
      </c>
      <c r="F1018" s="62">
        <v>41</v>
      </c>
      <c r="G1018" s="30" t="s">
        <v>2133</v>
      </c>
      <c r="H1018" s="29">
        <v>37937</v>
      </c>
      <c r="I1018" s="30">
        <v>472043000602</v>
      </c>
      <c r="J1018" s="30">
        <v>2356845628</v>
      </c>
      <c r="K1018" s="39">
        <v>43655</v>
      </c>
      <c r="L1018" s="40">
        <v>12</v>
      </c>
      <c r="M1018" s="95" t="s">
        <v>4038</v>
      </c>
      <c r="N1018" s="405">
        <v>30014</v>
      </c>
      <c r="O1018" s="62">
        <v>1</v>
      </c>
      <c r="P1018" s="40"/>
      <c r="Q1018" s="15"/>
      <c r="R1018" s="95"/>
      <c r="S1018" s="96"/>
      <c r="T1018" s="29" t="s">
        <v>2309</v>
      </c>
      <c r="U1018" s="467">
        <v>1</v>
      </c>
      <c r="V1018" s="467">
        <v>3</v>
      </c>
      <c r="W1018" s="34">
        <v>2220</v>
      </c>
      <c r="X1018" s="34">
        <v>22</v>
      </c>
      <c r="Y1018" s="208"/>
      <c r="Z1018" s="208"/>
      <c r="AA1018" s="96" t="s">
        <v>1030</v>
      </c>
      <c r="AB1018" s="38">
        <v>7</v>
      </c>
      <c r="AC1018" s="731">
        <v>9000000</v>
      </c>
      <c r="AD1018" s="731">
        <v>9000000</v>
      </c>
      <c r="AE1018" s="96">
        <v>441</v>
      </c>
      <c r="AF1018" s="96">
        <v>434</v>
      </c>
      <c r="AG1018" s="63"/>
      <c r="AH1018" s="97" t="s">
        <v>4427</v>
      </c>
      <c r="AI1018" s="97"/>
      <c r="AJ1018" s="438" t="s">
        <v>5832</v>
      </c>
      <c r="AK1018" s="16" t="s">
        <v>4039</v>
      </c>
      <c r="AL1018" s="407"/>
    </row>
    <row r="1019" spans="1:38" s="35" customFormat="1" ht="25.5" customHeight="1">
      <c r="A1019" s="200" t="s">
        <v>41</v>
      </c>
      <c r="B1019" s="37" t="s">
        <v>3479</v>
      </c>
      <c r="C1019" s="92" t="s">
        <v>3867</v>
      </c>
      <c r="D1019" s="451" t="s">
        <v>4175</v>
      </c>
      <c r="E1019" s="62">
        <v>2000000</v>
      </c>
      <c r="F1019" s="62">
        <v>42</v>
      </c>
      <c r="G1019" s="30" t="s">
        <v>2134</v>
      </c>
      <c r="H1019" s="29">
        <v>38756</v>
      </c>
      <c r="I1019" s="30">
        <v>472033000322</v>
      </c>
      <c r="J1019" s="30">
        <v>3256575134</v>
      </c>
      <c r="K1019" s="39">
        <v>42563</v>
      </c>
      <c r="L1019" s="40"/>
      <c r="M1019" s="450" t="s">
        <v>4040</v>
      </c>
      <c r="N1019" s="95">
        <v>20200</v>
      </c>
      <c r="O1019" s="62">
        <v>1</v>
      </c>
      <c r="P1019" s="454"/>
      <c r="Q1019" s="43"/>
      <c r="R1019" s="95"/>
      <c r="S1019" s="96"/>
      <c r="T1019" s="29" t="s">
        <v>2452</v>
      </c>
      <c r="U1019" s="467">
        <v>1</v>
      </c>
      <c r="V1019" s="467">
        <v>3</v>
      </c>
      <c r="W1019" s="34">
        <v>2220</v>
      </c>
      <c r="X1019" s="34">
        <v>22</v>
      </c>
      <c r="Y1019" s="208"/>
      <c r="Z1019" s="208"/>
      <c r="AA1019" s="460" t="s">
        <v>1063</v>
      </c>
      <c r="AB1019" s="478">
        <v>6</v>
      </c>
      <c r="AC1019" s="731">
        <v>6000000</v>
      </c>
      <c r="AD1019" s="731">
        <v>6000000</v>
      </c>
      <c r="AE1019" s="96">
        <v>640</v>
      </c>
      <c r="AF1019" s="96">
        <v>633</v>
      </c>
      <c r="AG1019" s="62">
        <v>1</v>
      </c>
      <c r="AH1019" s="91" t="s">
        <v>2611</v>
      </c>
      <c r="AI1019" s="91" t="s">
        <v>2612</v>
      </c>
      <c r="AJ1019" s="204" t="s">
        <v>5874</v>
      </c>
      <c r="AK1019" s="201" t="s">
        <v>4041</v>
      </c>
      <c r="AL1019" s="554"/>
    </row>
    <row r="1020" spans="1:38" s="35" customFormat="1" ht="25.5" customHeight="1">
      <c r="A1020" s="200" t="s">
        <v>41</v>
      </c>
      <c r="B1020" s="37" t="s">
        <v>3480</v>
      </c>
      <c r="C1020" s="92" t="s">
        <v>3867</v>
      </c>
      <c r="D1020" s="451" t="s">
        <v>6582</v>
      </c>
      <c r="E1020" s="62">
        <v>2657812</v>
      </c>
      <c r="F1020" s="62">
        <v>43</v>
      </c>
      <c r="G1020" s="30">
        <v>472043000382</v>
      </c>
      <c r="H1020" s="29">
        <v>39476</v>
      </c>
      <c r="I1020" s="30"/>
      <c r="J1020" s="30">
        <v>2184056712</v>
      </c>
      <c r="K1020" s="39">
        <v>43326</v>
      </c>
      <c r="L1020" s="40">
        <v>14</v>
      </c>
      <c r="M1020" s="450" t="s">
        <v>4706</v>
      </c>
      <c r="N1020" s="95">
        <v>5210</v>
      </c>
      <c r="O1020" s="62">
        <v>1</v>
      </c>
      <c r="P1020" s="454"/>
      <c r="Q1020" s="755"/>
      <c r="R1020" s="95"/>
      <c r="S1020" s="96"/>
      <c r="T1020" s="29" t="s">
        <v>2453</v>
      </c>
      <c r="U1020" s="467">
        <v>1</v>
      </c>
      <c r="V1020" s="467">
        <v>3</v>
      </c>
      <c r="W1020" s="34">
        <v>1329</v>
      </c>
      <c r="X1020" s="34">
        <v>13</v>
      </c>
      <c r="Y1020" s="208" t="s">
        <v>6120</v>
      </c>
      <c r="Z1020" s="208"/>
      <c r="AA1020" s="460" t="s">
        <v>1063</v>
      </c>
      <c r="AB1020" s="478">
        <v>6</v>
      </c>
      <c r="AC1020" s="731">
        <v>5775000</v>
      </c>
      <c r="AD1020" s="731">
        <v>2775000</v>
      </c>
      <c r="AE1020" s="96">
        <v>109</v>
      </c>
      <c r="AF1020" s="96">
        <v>102</v>
      </c>
      <c r="AG1020" s="62"/>
      <c r="AH1020" s="91" t="s">
        <v>888</v>
      </c>
      <c r="AI1020" s="91" t="s">
        <v>889</v>
      </c>
      <c r="AJ1020" s="204" t="s">
        <v>5143</v>
      </c>
      <c r="AK1020" s="201" t="s">
        <v>4271</v>
      </c>
      <c r="AL1020" s="554"/>
    </row>
    <row r="1021" spans="1:38" s="35" customFormat="1" ht="25.5" customHeight="1">
      <c r="A1021" s="200" t="s">
        <v>41</v>
      </c>
      <c r="B1021" s="37" t="s">
        <v>3385</v>
      </c>
      <c r="C1021" s="92" t="s">
        <v>3867</v>
      </c>
      <c r="D1021" s="451" t="s">
        <v>6583</v>
      </c>
      <c r="E1021" s="62">
        <v>200000</v>
      </c>
      <c r="F1021" s="62">
        <v>44</v>
      </c>
      <c r="G1021" s="30">
        <v>472043000501</v>
      </c>
      <c r="H1021" s="29">
        <v>39610</v>
      </c>
      <c r="I1021" s="30"/>
      <c r="J1021" s="30">
        <v>7603141051</v>
      </c>
      <c r="K1021" s="39">
        <v>43665</v>
      </c>
      <c r="L1021" s="40">
        <v>2</v>
      </c>
      <c r="M1021" s="450" t="s">
        <v>2135</v>
      </c>
      <c r="N1021" s="95">
        <v>1200</v>
      </c>
      <c r="O1021" s="62">
        <v>1</v>
      </c>
      <c r="P1021" s="454"/>
      <c r="Q1021" s="755" t="s">
        <v>7938</v>
      </c>
      <c r="R1021" s="466" t="s">
        <v>6396</v>
      </c>
      <c r="S1021" s="96"/>
      <c r="T1021" s="29"/>
      <c r="U1021" s="467"/>
      <c r="V1021" s="467">
        <v>3</v>
      </c>
      <c r="W1021" s="34">
        <v>2220</v>
      </c>
      <c r="X1021" s="34">
        <v>22</v>
      </c>
      <c r="Y1021" s="208"/>
      <c r="Z1021" s="208"/>
      <c r="AA1021" s="460" t="s">
        <v>6395</v>
      </c>
      <c r="AB1021" s="478">
        <v>28</v>
      </c>
      <c r="AC1021" s="731">
        <v>500000</v>
      </c>
      <c r="AD1021" s="731">
        <v>500000</v>
      </c>
      <c r="AE1021" s="96">
        <v>25</v>
      </c>
      <c r="AF1021" s="96">
        <v>24</v>
      </c>
      <c r="AG1021" s="62">
        <v>1</v>
      </c>
      <c r="AH1021" s="91" t="s">
        <v>8663</v>
      </c>
      <c r="AI1021" s="91" t="s">
        <v>777</v>
      </c>
      <c r="AJ1021" s="204" t="s">
        <v>5748</v>
      </c>
      <c r="AK1021" s="201"/>
      <c r="AL1021" s="554"/>
    </row>
    <row r="1022" spans="1:38" s="35" customFormat="1" ht="25.5" customHeight="1">
      <c r="A1022" s="200" t="s">
        <v>41</v>
      </c>
      <c r="B1022" s="37" t="s">
        <v>3573</v>
      </c>
      <c r="C1022" s="92" t="s">
        <v>3867</v>
      </c>
      <c r="D1022" s="451" t="s">
        <v>2137</v>
      </c>
      <c r="E1022" s="62">
        <v>1400000</v>
      </c>
      <c r="F1022" s="62">
        <v>45</v>
      </c>
      <c r="G1022" s="30">
        <v>472023000509</v>
      </c>
      <c r="H1022" s="29">
        <v>39616</v>
      </c>
      <c r="I1022" s="30"/>
      <c r="J1022" s="30">
        <v>5466602405</v>
      </c>
      <c r="K1022" s="39">
        <v>43228</v>
      </c>
      <c r="L1022" s="40">
        <v>3</v>
      </c>
      <c r="M1022" s="450" t="s">
        <v>2136</v>
      </c>
      <c r="N1022" s="95">
        <v>7200</v>
      </c>
      <c r="O1022" s="62">
        <v>1</v>
      </c>
      <c r="P1022" s="454"/>
      <c r="Q1022" s="43"/>
      <c r="R1022" s="95"/>
      <c r="S1022" s="96"/>
      <c r="T1022" s="29"/>
      <c r="U1022" s="467"/>
      <c r="V1022" s="467">
        <v>3</v>
      </c>
      <c r="W1022" s="34">
        <v>2599</v>
      </c>
      <c r="X1022" s="34">
        <v>25</v>
      </c>
      <c r="Y1022" s="208"/>
      <c r="Z1022" s="208"/>
      <c r="AA1022" s="460" t="s">
        <v>1063</v>
      </c>
      <c r="AB1022" s="478">
        <v>6</v>
      </c>
      <c r="AC1022" s="731">
        <v>3400000</v>
      </c>
      <c r="AD1022" s="731">
        <v>3400000</v>
      </c>
      <c r="AE1022" s="96">
        <v>33</v>
      </c>
      <c r="AF1022" s="96">
        <v>27</v>
      </c>
      <c r="AG1022" s="62"/>
      <c r="AH1022" s="91" t="s">
        <v>977</v>
      </c>
      <c r="AI1022" s="91" t="s">
        <v>978</v>
      </c>
      <c r="AJ1022" s="91"/>
      <c r="AK1022" s="201"/>
      <c r="AL1022" s="554"/>
    </row>
    <row r="1023" spans="1:38" s="35" customFormat="1" ht="25.5" customHeight="1">
      <c r="A1023" s="200" t="s">
        <v>41</v>
      </c>
      <c r="B1023" s="37" t="s">
        <v>3605</v>
      </c>
      <c r="C1023" s="92" t="s">
        <v>3867</v>
      </c>
      <c r="D1023" s="451" t="s">
        <v>4280</v>
      </c>
      <c r="E1023" s="62">
        <v>400000</v>
      </c>
      <c r="F1023" s="62">
        <v>46</v>
      </c>
      <c r="G1023" s="30">
        <v>472043000667</v>
      </c>
      <c r="H1023" s="29">
        <v>39708</v>
      </c>
      <c r="I1023" s="30"/>
      <c r="J1023" s="30">
        <v>1006347715</v>
      </c>
      <c r="K1023" s="39">
        <v>42976</v>
      </c>
      <c r="L1023" s="40">
        <v>5</v>
      </c>
      <c r="M1023" s="450" t="s">
        <v>4042</v>
      </c>
      <c r="N1023" s="95">
        <v>456</v>
      </c>
      <c r="O1023" s="62">
        <v>1</v>
      </c>
      <c r="P1023" s="454"/>
      <c r="Q1023" s="755" t="s">
        <v>7939</v>
      </c>
      <c r="R1023" s="95"/>
      <c r="S1023" s="96"/>
      <c r="T1023" s="29"/>
      <c r="U1023" s="467"/>
      <c r="V1023" s="467"/>
      <c r="W1023" s="34">
        <v>3290</v>
      </c>
      <c r="X1023" s="34">
        <v>32</v>
      </c>
      <c r="Y1023" s="208"/>
      <c r="Z1023" s="208"/>
      <c r="AA1023" s="460" t="s">
        <v>1250</v>
      </c>
      <c r="AB1023" s="476">
        <v>16</v>
      </c>
      <c r="AC1023" s="731">
        <v>550000</v>
      </c>
      <c r="AD1023" s="731">
        <v>518556</v>
      </c>
      <c r="AE1023" s="96">
        <v>4</v>
      </c>
      <c r="AF1023" s="96">
        <v>3</v>
      </c>
      <c r="AG1023" s="62">
        <v>1</v>
      </c>
      <c r="AH1023" s="91" t="s">
        <v>6847</v>
      </c>
      <c r="AI1023" s="91" t="s">
        <v>900</v>
      </c>
      <c r="AJ1023" s="91"/>
      <c r="AK1023" s="201" t="s">
        <v>4279</v>
      </c>
      <c r="AL1023" s="554"/>
    </row>
    <row r="1024" spans="1:38" s="35" customFormat="1" ht="25.5" customHeight="1">
      <c r="A1024" s="200" t="s">
        <v>41</v>
      </c>
      <c r="B1024" s="37" t="s">
        <v>3528</v>
      </c>
      <c r="C1024" s="92" t="s">
        <v>3867</v>
      </c>
      <c r="D1024" s="451" t="s">
        <v>7097</v>
      </c>
      <c r="E1024" s="62">
        <v>4700000</v>
      </c>
      <c r="F1024" s="62">
        <v>47</v>
      </c>
      <c r="G1024" s="30">
        <v>472043000677</v>
      </c>
      <c r="H1024" s="29">
        <v>39714</v>
      </c>
      <c r="I1024" s="30"/>
      <c r="J1024" s="30">
        <v>9842685323</v>
      </c>
      <c r="K1024" s="39">
        <v>43087</v>
      </c>
      <c r="L1024" s="40">
        <v>10</v>
      </c>
      <c r="M1024" s="450" t="s">
        <v>2138</v>
      </c>
      <c r="N1024" s="95">
        <v>15291.3</v>
      </c>
      <c r="O1024" s="62">
        <v>1</v>
      </c>
      <c r="P1024" s="454"/>
      <c r="Q1024" s="43"/>
      <c r="R1024" s="95">
        <v>38</v>
      </c>
      <c r="S1024" s="96"/>
      <c r="T1024" s="29"/>
      <c r="U1024" s="467"/>
      <c r="V1024" s="467"/>
      <c r="W1024" s="34">
        <v>2220</v>
      </c>
      <c r="X1024" s="34">
        <v>22</v>
      </c>
      <c r="Y1024" s="208"/>
      <c r="Z1024" s="208"/>
      <c r="AA1024" s="460" t="s">
        <v>1111</v>
      </c>
      <c r="AB1024" s="476">
        <v>16</v>
      </c>
      <c r="AC1024" s="731">
        <v>25000000</v>
      </c>
      <c r="AD1024" s="731">
        <v>4700000</v>
      </c>
      <c r="AE1024" s="96">
        <v>515</v>
      </c>
      <c r="AF1024" s="96">
        <v>508</v>
      </c>
      <c r="AG1024" s="62"/>
      <c r="AH1024" s="91" t="s">
        <v>4960</v>
      </c>
      <c r="AI1024" s="91" t="s">
        <v>4961</v>
      </c>
      <c r="AJ1024" s="91"/>
      <c r="AK1024" s="457" t="s">
        <v>7098</v>
      </c>
      <c r="AL1024" s="554"/>
    </row>
    <row r="1025" spans="1:38" s="35" customFormat="1" ht="25.5" customHeight="1">
      <c r="A1025" s="200" t="s">
        <v>41</v>
      </c>
      <c r="B1025" s="37" t="s">
        <v>3481</v>
      </c>
      <c r="C1025" s="92" t="s">
        <v>3867</v>
      </c>
      <c r="D1025" s="451" t="s">
        <v>4269</v>
      </c>
      <c r="E1025" s="62">
        <v>5000000</v>
      </c>
      <c r="F1025" s="62">
        <v>48</v>
      </c>
      <c r="G1025" s="30">
        <v>472043000697</v>
      </c>
      <c r="H1025" s="29" t="s">
        <v>727</v>
      </c>
      <c r="I1025" s="30"/>
      <c r="J1025" s="30">
        <v>7621016066</v>
      </c>
      <c r="K1025" s="39">
        <v>43497</v>
      </c>
      <c r="L1025" s="40">
        <v>6</v>
      </c>
      <c r="M1025" s="450" t="s">
        <v>2139</v>
      </c>
      <c r="N1025" s="95">
        <v>26054.799999999999</v>
      </c>
      <c r="O1025" s="62">
        <v>1</v>
      </c>
      <c r="P1025" s="454"/>
      <c r="Q1025" s="43"/>
      <c r="R1025" s="95"/>
      <c r="S1025" s="96"/>
      <c r="T1025" s="29"/>
      <c r="U1025" s="467">
        <v>1</v>
      </c>
      <c r="V1025" s="467">
        <v>2</v>
      </c>
      <c r="W1025" s="34">
        <v>2220</v>
      </c>
      <c r="X1025" s="34">
        <v>22</v>
      </c>
      <c r="Y1025" s="208"/>
      <c r="Z1025" s="208"/>
      <c r="AA1025" s="460" t="s">
        <v>1123</v>
      </c>
      <c r="AB1025" s="478">
        <v>6</v>
      </c>
      <c r="AC1025" s="731">
        <v>5000000</v>
      </c>
      <c r="AD1025" s="731">
        <v>5000000</v>
      </c>
      <c r="AE1025" s="96">
        <v>123</v>
      </c>
      <c r="AF1025" s="96">
        <v>115</v>
      </c>
      <c r="AG1025" s="62">
        <v>1</v>
      </c>
      <c r="AH1025" s="91" t="s">
        <v>8598</v>
      </c>
      <c r="AI1025" s="91" t="s">
        <v>2663</v>
      </c>
      <c r="AJ1025" s="91"/>
      <c r="AK1025" s="201"/>
      <c r="AL1025" s="554"/>
    </row>
    <row r="1026" spans="1:38" s="35" customFormat="1" ht="25.5" customHeight="1">
      <c r="A1026" s="200" t="s">
        <v>41</v>
      </c>
      <c r="B1026" s="37" t="s">
        <v>3482</v>
      </c>
      <c r="C1026" s="92" t="s">
        <v>3867</v>
      </c>
      <c r="D1026" s="451" t="s">
        <v>2140</v>
      </c>
      <c r="E1026" s="62">
        <v>450000</v>
      </c>
      <c r="F1026" s="62">
        <v>49</v>
      </c>
      <c r="G1026" s="30">
        <v>472043000706</v>
      </c>
      <c r="H1026" s="29">
        <v>39759</v>
      </c>
      <c r="I1026" s="29"/>
      <c r="J1026" s="30"/>
      <c r="K1026" s="39">
        <v>42129</v>
      </c>
      <c r="L1026" s="40"/>
      <c r="M1026" s="450" t="s">
        <v>4043</v>
      </c>
      <c r="N1026" s="95">
        <v>1700</v>
      </c>
      <c r="O1026" s="62">
        <v>1</v>
      </c>
      <c r="P1026" s="454"/>
      <c r="Q1026" s="755" t="s">
        <v>7940</v>
      </c>
      <c r="R1026" s="95"/>
      <c r="S1026" s="96"/>
      <c r="T1026" s="29"/>
      <c r="U1026" s="467"/>
      <c r="V1026" s="467"/>
      <c r="W1026" s="34">
        <v>2599</v>
      </c>
      <c r="X1026" s="34">
        <v>25</v>
      </c>
      <c r="Y1026" s="208"/>
      <c r="Z1026" s="208"/>
      <c r="AA1026" s="460" t="s">
        <v>1123</v>
      </c>
      <c r="AB1026" s="478">
        <v>6</v>
      </c>
      <c r="AC1026" s="731">
        <v>1000000</v>
      </c>
      <c r="AD1026" s="731">
        <v>770000</v>
      </c>
      <c r="AE1026" s="96">
        <v>12</v>
      </c>
      <c r="AF1026" s="96">
        <v>11</v>
      </c>
      <c r="AG1026" s="62">
        <v>1</v>
      </c>
      <c r="AH1026" s="91" t="s">
        <v>8650</v>
      </c>
      <c r="AI1026" s="91" t="s">
        <v>848</v>
      </c>
      <c r="AJ1026" s="91"/>
      <c r="AK1026" s="201" t="s">
        <v>4394</v>
      </c>
      <c r="AL1026" s="554"/>
    </row>
    <row r="1027" spans="1:38" s="404" customFormat="1" ht="25.5" customHeight="1">
      <c r="A1027" s="200" t="s">
        <v>41</v>
      </c>
      <c r="B1027" s="539">
        <v>3601985269</v>
      </c>
      <c r="C1027" s="92" t="s">
        <v>3867</v>
      </c>
      <c r="D1027" s="26" t="s">
        <v>1753</v>
      </c>
      <c r="E1027" s="96">
        <v>430000</v>
      </c>
      <c r="F1027" s="62">
        <v>50</v>
      </c>
      <c r="G1027" s="30">
        <v>472023000741</v>
      </c>
      <c r="H1027" s="29">
        <v>40008</v>
      </c>
      <c r="I1027" s="29"/>
      <c r="J1027" s="30">
        <v>2150015812</v>
      </c>
      <c r="K1027" s="39">
        <v>43202</v>
      </c>
      <c r="L1027" s="220">
        <v>4</v>
      </c>
      <c r="M1027" s="436" t="s">
        <v>3976</v>
      </c>
      <c r="N1027" s="405">
        <v>600</v>
      </c>
      <c r="O1027" s="62">
        <v>1</v>
      </c>
      <c r="P1027" s="220"/>
      <c r="Q1027" s="755" t="s">
        <v>7912</v>
      </c>
      <c r="R1027" s="95"/>
      <c r="S1027" s="96"/>
      <c r="T1027" s="29"/>
      <c r="U1027" s="402"/>
      <c r="V1027" s="402">
        <v>3</v>
      </c>
      <c r="W1027" s="34">
        <v>1410</v>
      </c>
      <c r="X1027" s="34">
        <v>14</v>
      </c>
      <c r="Y1027" s="208"/>
      <c r="Z1027" s="208"/>
      <c r="AA1027" s="96" t="s">
        <v>1024</v>
      </c>
      <c r="AB1027" s="236">
        <v>5</v>
      </c>
      <c r="AC1027" s="731">
        <v>1500000</v>
      </c>
      <c r="AD1027" s="731">
        <v>970000</v>
      </c>
      <c r="AE1027" s="96">
        <v>45</v>
      </c>
      <c r="AF1027" s="96">
        <v>42</v>
      </c>
      <c r="AG1027" s="63"/>
      <c r="AH1027" s="97" t="s">
        <v>2863</v>
      </c>
      <c r="AI1027" s="97" t="s">
        <v>2864</v>
      </c>
      <c r="AJ1027" s="97"/>
      <c r="AK1027" s="710"/>
      <c r="AL1027" s="219"/>
    </row>
    <row r="1028" spans="1:38" s="35" customFormat="1" ht="25.5" customHeight="1">
      <c r="A1028" s="200" t="s">
        <v>41</v>
      </c>
      <c r="B1028" s="37" t="s">
        <v>3483</v>
      </c>
      <c r="C1028" s="92" t="s">
        <v>3867</v>
      </c>
      <c r="D1028" s="451" t="s">
        <v>3908</v>
      </c>
      <c r="E1028" s="62">
        <v>1800000</v>
      </c>
      <c r="F1028" s="62">
        <v>51</v>
      </c>
      <c r="G1028" s="30">
        <v>472043000829</v>
      </c>
      <c r="H1028" s="29">
        <v>40388</v>
      </c>
      <c r="I1028" s="29"/>
      <c r="J1028" s="30"/>
      <c r="K1028" s="39">
        <v>41920</v>
      </c>
      <c r="L1028" s="40"/>
      <c r="M1028" s="450" t="s">
        <v>2141</v>
      </c>
      <c r="N1028" s="95">
        <v>2307.2600000000002</v>
      </c>
      <c r="O1028" s="62">
        <v>1</v>
      </c>
      <c r="P1028" s="454"/>
      <c r="Q1028" s="43"/>
      <c r="R1028" s="95"/>
      <c r="S1028" s="96"/>
      <c r="T1028" s="29"/>
      <c r="U1028" s="467"/>
      <c r="V1028" s="467"/>
      <c r="W1028" s="34">
        <v>2100</v>
      </c>
      <c r="X1028" s="34">
        <v>21</v>
      </c>
      <c r="Y1028" s="208"/>
      <c r="Z1028" s="208"/>
      <c r="AA1028" s="460" t="s">
        <v>1030</v>
      </c>
      <c r="AB1028" s="478">
        <v>7</v>
      </c>
      <c r="AC1028" s="731">
        <v>2000000</v>
      </c>
      <c r="AD1028" s="731">
        <v>2600000</v>
      </c>
      <c r="AE1028" s="96">
        <v>19</v>
      </c>
      <c r="AF1028" s="96">
        <v>18</v>
      </c>
      <c r="AG1028" s="62"/>
      <c r="AH1028" s="91" t="s">
        <v>2800</v>
      </c>
      <c r="AI1028" s="91"/>
      <c r="AJ1028" s="91"/>
      <c r="AK1028" s="201"/>
      <c r="AL1028" s="554"/>
    </row>
    <row r="1029" spans="1:38" s="35" customFormat="1" ht="25.5" customHeight="1">
      <c r="A1029" s="200" t="s">
        <v>41</v>
      </c>
      <c r="B1029" s="37" t="s">
        <v>3560</v>
      </c>
      <c r="C1029" s="92" t="s">
        <v>3867</v>
      </c>
      <c r="D1029" s="451" t="s">
        <v>4114</v>
      </c>
      <c r="E1029" s="62">
        <v>300000</v>
      </c>
      <c r="F1029" s="62">
        <v>52</v>
      </c>
      <c r="G1029" s="30">
        <v>472043000889</v>
      </c>
      <c r="H1029" s="29">
        <v>40765</v>
      </c>
      <c r="I1029" s="29"/>
      <c r="J1029" s="30"/>
      <c r="K1029" s="39">
        <v>41697</v>
      </c>
      <c r="L1029" s="40"/>
      <c r="M1029" s="450" t="s">
        <v>4044</v>
      </c>
      <c r="N1029" s="95"/>
      <c r="O1029" s="62">
        <v>4</v>
      </c>
      <c r="P1029" s="454"/>
      <c r="Q1029" s="43"/>
      <c r="R1029" s="95"/>
      <c r="S1029" s="96"/>
      <c r="T1029" s="29"/>
      <c r="U1029" s="467"/>
      <c r="V1029" s="467"/>
      <c r="W1029" s="34">
        <v>2740</v>
      </c>
      <c r="X1029" s="34">
        <v>27</v>
      </c>
      <c r="Y1029" s="208"/>
      <c r="Z1029" s="208"/>
      <c r="AA1029" s="460" t="s">
        <v>437</v>
      </c>
      <c r="AB1029" s="239">
        <v>28</v>
      </c>
      <c r="AC1029" s="731">
        <v>600000</v>
      </c>
      <c r="AD1029" s="731">
        <v>600000</v>
      </c>
      <c r="AE1029" s="96"/>
      <c r="AF1029" s="96"/>
      <c r="AG1029" s="62"/>
      <c r="AH1029" s="91" t="s">
        <v>3677</v>
      </c>
      <c r="AI1029" s="91"/>
      <c r="AJ1029" s="91"/>
      <c r="AK1029" s="201" t="s">
        <v>4045</v>
      </c>
      <c r="AL1029" s="554"/>
    </row>
    <row r="1030" spans="1:38" s="35" customFormat="1" ht="25.5" customHeight="1">
      <c r="A1030" s="200" t="s">
        <v>41</v>
      </c>
      <c r="B1030" s="37">
        <v>3602593514</v>
      </c>
      <c r="C1030" s="92" t="s">
        <v>3867</v>
      </c>
      <c r="D1030" s="451" t="s">
        <v>2671</v>
      </c>
      <c r="E1030" s="62">
        <v>690000</v>
      </c>
      <c r="F1030" s="62">
        <v>53</v>
      </c>
      <c r="G1030" s="30">
        <v>472023000895</v>
      </c>
      <c r="H1030" s="29">
        <v>40794</v>
      </c>
      <c r="I1030" s="29"/>
      <c r="J1030" s="30">
        <v>5432746121</v>
      </c>
      <c r="K1030" s="39">
        <v>43271</v>
      </c>
      <c r="L1030" s="229">
        <v>4</v>
      </c>
      <c r="M1030" s="450" t="s">
        <v>4046</v>
      </c>
      <c r="N1030" s="95">
        <v>2288</v>
      </c>
      <c r="O1030" s="62">
        <v>1</v>
      </c>
      <c r="P1030" s="454"/>
      <c r="Q1030" s="43"/>
      <c r="R1030" s="95"/>
      <c r="S1030" s="96"/>
      <c r="T1030" s="29"/>
      <c r="U1030" s="467"/>
      <c r="V1030" s="467"/>
      <c r="W1030" s="34">
        <v>1520</v>
      </c>
      <c r="X1030" s="34">
        <v>15</v>
      </c>
      <c r="Y1030" s="208"/>
      <c r="Z1030" s="208"/>
      <c r="AA1030" s="460" t="s">
        <v>2461</v>
      </c>
      <c r="AB1030" s="236">
        <v>6</v>
      </c>
      <c r="AC1030" s="731">
        <v>1000000</v>
      </c>
      <c r="AD1030" s="731">
        <v>961665</v>
      </c>
      <c r="AE1030" s="96">
        <v>737</v>
      </c>
      <c r="AF1030" s="96">
        <v>734</v>
      </c>
      <c r="AG1030" s="62"/>
      <c r="AH1030" s="91" t="s">
        <v>7346</v>
      </c>
      <c r="AI1030" s="91" t="s">
        <v>7347</v>
      </c>
      <c r="AJ1030" s="4" t="s">
        <v>7348</v>
      </c>
      <c r="AK1030" s="457" t="s">
        <v>5515</v>
      </c>
      <c r="AL1030" s="554"/>
    </row>
    <row r="1031" spans="1:38" s="35" customFormat="1" ht="25.5" customHeight="1">
      <c r="A1031" s="405" t="s">
        <v>41</v>
      </c>
      <c r="B1031" s="37" t="s">
        <v>3585</v>
      </c>
      <c r="C1031" s="92" t="s">
        <v>3867</v>
      </c>
      <c r="D1031" s="451" t="s">
        <v>3708</v>
      </c>
      <c r="E1031" s="62">
        <v>14180000</v>
      </c>
      <c r="F1031" s="62">
        <v>54</v>
      </c>
      <c r="G1031" s="30">
        <v>472043000901</v>
      </c>
      <c r="H1031" s="29" t="s">
        <v>2705</v>
      </c>
      <c r="I1031" s="29"/>
      <c r="J1031" s="30"/>
      <c r="K1031" s="39">
        <v>41480</v>
      </c>
      <c r="L1031" s="40"/>
      <c r="M1031" s="450" t="s">
        <v>2706</v>
      </c>
      <c r="N1031" s="95">
        <v>60000</v>
      </c>
      <c r="O1031" s="62">
        <v>1</v>
      </c>
      <c r="P1031" s="459">
        <v>1</v>
      </c>
      <c r="Q1031" s="207"/>
      <c r="R1031" s="95"/>
      <c r="S1031" s="96"/>
      <c r="T1031" s="29"/>
      <c r="U1031" s="467"/>
      <c r="V1031" s="467"/>
      <c r="W1031" s="34">
        <v>2599</v>
      </c>
      <c r="X1031" s="34">
        <v>25</v>
      </c>
      <c r="Y1031" s="208"/>
      <c r="Z1031" s="208"/>
      <c r="AA1031" s="460" t="s">
        <v>2460</v>
      </c>
      <c r="AB1031" s="236">
        <v>3</v>
      </c>
      <c r="AC1031" s="731">
        <v>24180000</v>
      </c>
      <c r="AD1031" s="731">
        <v>24180000</v>
      </c>
      <c r="AE1031" s="96">
        <v>108</v>
      </c>
      <c r="AF1031" s="96">
        <v>103</v>
      </c>
      <c r="AG1031" s="62"/>
      <c r="AH1031" s="91" t="s">
        <v>3755</v>
      </c>
      <c r="AI1031" s="91" t="s">
        <v>3756</v>
      </c>
      <c r="AJ1031" s="91"/>
      <c r="AK1031" s="201"/>
      <c r="AL1031" s="554"/>
    </row>
    <row r="1032" spans="1:38" s="35" customFormat="1" ht="25.5" customHeight="1">
      <c r="A1032" s="405" t="s">
        <v>41</v>
      </c>
      <c r="B1032" s="37">
        <v>3602706341</v>
      </c>
      <c r="C1032" s="92" t="s">
        <v>3867</v>
      </c>
      <c r="D1032" s="451" t="s">
        <v>2782</v>
      </c>
      <c r="E1032" s="62">
        <v>100000</v>
      </c>
      <c r="F1032" s="62">
        <v>55</v>
      </c>
      <c r="G1032" s="30">
        <v>472023000912</v>
      </c>
      <c r="H1032" s="29" t="s">
        <v>2781</v>
      </c>
      <c r="I1032" s="29"/>
      <c r="J1032" s="30"/>
      <c r="K1032" s="39"/>
      <c r="L1032" s="40"/>
      <c r="M1032" s="450" t="s">
        <v>4047</v>
      </c>
      <c r="N1032" s="95"/>
      <c r="O1032" s="62">
        <v>1</v>
      </c>
      <c r="P1032" s="454"/>
      <c r="Q1032" s="43"/>
      <c r="R1032" s="95"/>
      <c r="S1032" s="96"/>
      <c r="T1032" s="29"/>
      <c r="U1032" s="467"/>
      <c r="V1032" s="467"/>
      <c r="W1032" s="34">
        <v>4933</v>
      </c>
      <c r="X1032" s="34">
        <v>49</v>
      </c>
      <c r="Y1032" s="208"/>
      <c r="Z1032" s="208"/>
      <c r="AA1032" s="460" t="s">
        <v>2783</v>
      </c>
      <c r="AB1032" s="236">
        <v>3</v>
      </c>
      <c r="AC1032" s="731">
        <v>1000000</v>
      </c>
      <c r="AD1032" s="731">
        <v>100000</v>
      </c>
      <c r="AE1032" s="96">
        <v>115</v>
      </c>
      <c r="AF1032" s="96">
        <v>115</v>
      </c>
      <c r="AG1032" s="62">
        <v>1</v>
      </c>
      <c r="AH1032" s="91" t="s">
        <v>8606</v>
      </c>
      <c r="AI1032" s="91" t="s">
        <v>3709</v>
      </c>
      <c r="AJ1032" s="4" t="s">
        <v>8607</v>
      </c>
      <c r="AK1032" s="201" t="s">
        <v>4048</v>
      </c>
      <c r="AL1032" s="554"/>
    </row>
    <row r="1033" spans="1:38" s="35" customFormat="1" ht="25.5" customHeight="1">
      <c r="A1033" s="405" t="s">
        <v>41</v>
      </c>
      <c r="B1033" s="37" t="s">
        <v>3612</v>
      </c>
      <c r="C1033" s="92" t="s">
        <v>3867</v>
      </c>
      <c r="D1033" s="451" t="s">
        <v>7555</v>
      </c>
      <c r="E1033" s="62">
        <v>2300000</v>
      </c>
      <c r="F1033" s="62">
        <v>56</v>
      </c>
      <c r="G1033" s="30">
        <v>472043000920</v>
      </c>
      <c r="H1033" s="29" t="s">
        <v>2814</v>
      </c>
      <c r="I1033" s="29"/>
      <c r="J1033" s="30">
        <v>5417382051</v>
      </c>
      <c r="K1033" s="39">
        <v>43251</v>
      </c>
      <c r="L1033" s="40">
        <v>3</v>
      </c>
      <c r="M1033" s="450" t="s">
        <v>2815</v>
      </c>
      <c r="N1033" s="95"/>
      <c r="O1033" s="62">
        <v>1</v>
      </c>
      <c r="P1033" s="454"/>
      <c r="Q1033" s="43"/>
      <c r="R1033" s="95"/>
      <c r="S1033" s="96"/>
      <c r="T1033" s="29"/>
      <c r="U1033" s="467"/>
      <c r="V1033" s="467"/>
      <c r="W1033" s="34">
        <v>1313</v>
      </c>
      <c r="X1033" s="34">
        <v>13</v>
      </c>
      <c r="Y1033" s="208"/>
      <c r="Z1033" s="208"/>
      <c r="AA1033" s="460" t="s">
        <v>2461</v>
      </c>
      <c r="AB1033" s="236">
        <v>6</v>
      </c>
      <c r="AC1033" s="731">
        <v>2900000</v>
      </c>
      <c r="AD1033" s="731">
        <v>2300000</v>
      </c>
      <c r="AE1033" s="96">
        <v>35</v>
      </c>
      <c r="AF1033" s="96">
        <v>33</v>
      </c>
      <c r="AG1033" s="62"/>
      <c r="AH1033" s="91"/>
      <c r="AI1033" s="91"/>
      <c r="AJ1033" s="91"/>
      <c r="AK1033" s="457" t="s">
        <v>5385</v>
      </c>
      <c r="AL1033" s="473"/>
    </row>
    <row r="1034" spans="1:38" s="35" customFormat="1" ht="25.5" customHeight="1">
      <c r="A1034" s="399" t="s">
        <v>41</v>
      </c>
      <c r="B1034" s="37" t="s">
        <v>3484</v>
      </c>
      <c r="C1034" s="92" t="s">
        <v>3867</v>
      </c>
      <c r="D1034" s="451" t="s">
        <v>3771</v>
      </c>
      <c r="E1034" s="62">
        <v>2000000</v>
      </c>
      <c r="F1034" s="62">
        <v>57</v>
      </c>
      <c r="G1034" s="30">
        <v>472043000928</v>
      </c>
      <c r="H1034" s="29" t="s">
        <v>2847</v>
      </c>
      <c r="I1034" s="29"/>
      <c r="J1034" s="30">
        <v>1085157835</v>
      </c>
      <c r="K1034" s="39">
        <v>42689</v>
      </c>
      <c r="L1034" s="40">
        <v>4</v>
      </c>
      <c r="M1034" s="450" t="s">
        <v>5955</v>
      </c>
      <c r="N1034" s="95">
        <v>16000</v>
      </c>
      <c r="O1034" s="62">
        <v>1</v>
      </c>
      <c r="P1034" s="454"/>
      <c r="Q1034" s="43"/>
      <c r="R1034" s="95"/>
      <c r="S1034" s="96"/>
      <c r="T1034" s="29"/>
      <c r="U1034" s="467">
        <v>1</v>
      </c>
      <c r="V1034" s="467">
        <v>3</v>
      </c>
      <c r="W1034" s="34">
        <v>2813</v>
      </c>
      <c r="X1034" s="34">
        <v>28</v>
      </c>
      <c r="Y1034" s="208"/>
      <c r="Z1034" s="208"/>
      <c r="AA1034" s="460" t="s">
        <v>121</v>
      </c>
      <c r="AB1034" s="478">
        <v>7</v>
      </c>
      <c r="AC1034" s="731">
        <v>2000000</v>
      </c>
      <c r="AD1034" s="731">
        <v>2000000</v>
      </c>
      <c r="AE1034" s="96">
        <v>9</v>
      </c>
      <c r="AF1034" s="96">
        <v>7</v>
      </c>
      <c r="AG1034" s="62"/>
      <c r="AH1034" s="91" t="s">
        <v>4851</v>
      </c>
      <c r="AI1034" s="91"/>
      <c r="AJ1034" s="91"/>
      <c r="AK1034" s="201"/>
      <c r="AL1034" s="554"/>
    </row>
    <row r="1035" spans="1:38" s="35" customFormat="1" ht="25.5" customHeight="1">
      <c r="A1035" s="399" t="s">
        <v>41</v>
      </c>
      <c r="B1035" s="37" t="s">
        <v>3596</v>
      </c>
      <c r="C1035" s="92" t="s">
        <v>3867</v>
      </c>
      <c r="D1035" s="451" t="s">
        <v>2849</v>
      </c>
      <c r="E1035" s="62">
        <v>500000</v>
      </c>
      <c r="F1035" s="62">
        <v>58</v>
      </c>
      <c r="G1035" s="30">
        <v>472023000935</v>
      </c>
      <c r="H1035" s="29">
        <v>41005</v>
      </c>
      <c r="I1035" s="29"/>
      <c r="J1035" s="30">
        <v>5418501626</v>
      </c>
      <c r="K1035" s="39">
        <v>43290</v>
      </c>
      <c r="L1035" s="40">
        <v>6</v>
      </c>
      <c r="M1035" s="450" t="s">
        <v>5956</v>
      </c>
      <c r="N1035" s="95">
        <v>1320</v>
      </c>
      <c r="O1035" s="62">
        <v>1</v>
      </c>
      <c r="P1035" s="454"/>
      <c r="Q1035" s="755" t="s">
        <v>7941</v>
      </c>
      <c r="R1035" s="95"/>
      <c r="S1035" s="96"/>
      <c r="T1035" s="29"/>
      <c r="U1035" s="467"/>
      <c r="V1035" s="467"/>
      <c r="W1035" s="34">
        <v>2022</v>
      </c>
      <c r="X1035" s="34">
        <v>20</v>
      </c>
      <c r="Y1035" s="208" t="s">
        <v>6803</v>
      </c>
      <c r="Z1035" s="208"/>
      <c r="AA1035" s="460" t="s">
        <v>2461</v>
      </c>
      <c r="AB1035" s="478">
        <v>6</v>
      </c>
      <c r="AC1035" s="731">
        <v>1500000</v>
      </c>
      <c r="AD1035" s="731">
        <v>1500000</v>
      </c>
      <c r="AE1035" s="96">
        <v>24</v>
      </c>
      <c r="AF1035" s="96">
        <v>23</v>
      </c>
      <c r="AG1035" s="62"/>
      <c r="AH1035" s="91" t="s">
        <v>4520</v>
      </c>
      <c r="AI1035" s="91" t="s">
        <v>4521</v>
      </c>
      <c r="AJ1035" s="204" t="s">
        <v>5760</v>
      </c>
      <c r="AK1035" s="201" t="s">
        <v>4710</v>
      </c>
      <c r="AL1035" s="554"/>
    </row>
    <row r="1036" spans="1:38" s="35" customFormat="1" ht="25.5" customHeight="1">
      <c r="A1036" s="405" t="s">
        <v>41</v>
      </c>
      <c r="B1036" s="37" t="s">
        <v>3485</v>
      </c>
      <c r="C1036" s="92" t="s">
        <v>3867</v>
      </c>
      <c r="D1036" s="451" t="s">
        <v>6584</v>
      </c>
      <c r="E1036" s="62">
        <v>702570.6</v>
      </c>
      <c r="F1036" s="62">
        <v>59</v>
      </c>
      <c r="G1036" s="30">
        <v>472043000939</v>
      </c>
      <c r="H1036" s="29">
        <v>41033</v>
      </c>
      <c r="I1036" s="29"/>
      <c r="J1036" s="30">
        <v>6513641531</v>
      </c>
      <c r="K1036" s="39">
        <v>42592</v>
      </c>
      <c r="L1036" s="40">
        <v>5</v>
      </c>
      <c r="M1036" s="450" t="s">
        <v>5957</v>
      </c>
      <c r="N1036" s="95"/>
      <c r="O1036" s="62">
        <v>1</v>
      </c>
      <c r="P1036" s="454"/>
      <c r="Q1036" s="43"/>
      <c r="R1036" s="95"/>
      <c r="S1036" s="96"/>
      <c r="T1036" s="29"/>
      <c r="U1036" s="467">
        <v>1</v>
      </c>
      <c r="V1036" s="467">
        <v>3</v>
      </c>
      <c r="W1036" s="34">
        <v>2819</v>
      </c>
      <c r="X1036" s="34">
        <v>28</v>
      </c>
      <c r="Y1036" s="208"/>
      <c r="Z1036" s="208"/>
      <c r="AA1036" s="460" t="s">
        <v>2460</v>
      </c>
      <c r="AB1036" s="478">
        <v>3</v>
      </c>
      <c r="AC1036" s="731">
        <v>3750000</v>
      </c>
      <c r="AD1036" s="731">
        <v>2850000</v>
      </c>
      <c r="AE1036" s="96">
        <v>44</v>
      </c>
      <c r="AF1036" s="96">
        <v>44</v>
      </c>
      <c r="AG1036" s="62"/>
      <c r="AH1036" s="91" t="s">
        <v>2932</v>
      </c>
      <c r="AI1036" s="91" t="s">
        <v>2933</v>
      </c>
      <c r="AJ1036" s="91"/>
      <c r="AK1036" s="201" t="s">
        <v>4050</v>
      </c>
      <c r="AL1036" s="554"/>
    </row>
    <row r="1037" spans="1:38" s="35" customFormat="1" ht="25.5" customHeight="1">
      <c r="A1037" s="399" t="s">
        <v>41</v>
      </c>
      <c r="B1037" s="37" t="s">
        <v>3603</v>
      </c>
      <c r="C1037" s="92" t="s">
        <v>3867</v>
      </c>
      <c r="D1037" s="451" t="s">
        <v>3696</v>
      </c>
      <c r="E1037" s="62">
        <v>250000</v>
      </c>
      <c r="F1037" s="62">
        <v>60</v>
      </c>
      <c r="G1037" s="30">
        <v>472043000953</v>
      </c>
      <c r="H1037" s="29" t="s">
        <v>2922</v>
      </c>
      <c r="I1037" s="29"/>
      <c r="J1037" s="30">
        <v>3268533748</v>
      </c>
      <c r="K1037" s="39">
        <v>43353</v>
      </c>
      <c r="L1037" s="40">
        <v>5</v>
      </c>
      <c r="M1037" s="760" t="s">
        <v>2923</v>
      </c>
      <c r="N1037" s="95">
        <v>2304</v>
      </c>
      <c r="O1037" s="62">
        <v>1</v>
      </c>
      <c r="P1037" s="454"/>
      <c r="Q1037" s="755" t="s">
        <v>7970</v>
      </c>
      <c r="R1037" s="95"/>
      <c r="S1037" s="96"/>
      <c r="T1037" s="29"/>
      <c r="U1037" s="467"/>
      <c r="V1037" s="467"/>
      <c r="W1037" s="34">
        <v>3290</v>
      </c>
      <c r="X1037" s="34">
        <v>32</v>
      </c>
      <c r="Y1037" s="208"/>
      <c r="Z1037" s="208"/>
      <c r="AA1037" s="460" t="s">
        <v>2460</v>
      </c>
      <c r="AB1037" s="478">
        <v>3</v>
      </c>
      <c r="AC1037" s="731">
        <v>2000000</v>
      </c>
      <c r="AD1037" s="731">
        <v>2000000</v>
      </c>
      <c r="AE1037" s="96">
        <v>51</v>
      </c>
      <c r="AF1037" s="96">
        <v>50</v>
      </c>
      <c r="AG1037" s="62"/>
      <c r="AH1037" s="91" t="s">
        <v>3749</v>
      </c>
      <c r="AI1037" s="91" t="s">
        <v>3750</v>
      </c>
      <c r="AJ1037" s="91"/>
      <c r="AK1037" s="201"/>
      <c r="AL1037" s="554"/>
    </row>
    <row r="1038" spans="1:38" s="35" customFormat="1" ht="25.5" customHeight="1">
      <c r="A1038" s="399" t="s">
        <v>41</v>
      </c>
      <c r="B1038" s="37">
        <v>3602973675</v>
      </c>
      <c r="C1038" s="92" t="s">
        <v>3867</v>
      </c>
      <c r="D1038" s="451" t="s">
        <v>2955</v>
      </c>
      <c r="E1038" s="62">
        <v>3000000</v>
      </c>
      <c r="F1038" s="62">
        <v>61</v>
      </c>
      <c r="G1038" s="30">
        <v>472043000972</v>
      </c>
      <c r="H1038" s="29">
        <v>41040</v>
      </c>
      <c r="I1038" s="29"/>
      <c r="J1038" s="30">
        <v>7651513161</v>
      </c>
      <c r="K1038" s="39">
        <v>43074</v>
      </c>
      <c r="L1038" s="40">
        <v>2</v>
      </c>
      <c r="M1038" s="450" t="s">
        <v>6174</v>
      </c>
      <c r="N1038" s="95">
        <v>20000</v>
      </c>
      <c r="O1038" s="62">
        <v>1</v>
      </c>
      <c r="P1038" s="454"/>
      <c r="Q1038" s="43"/>
      <c r="R1038" s="95"/>
      <c r="S1038" s="96"/>
      <c r="T1038" s="29"/>
      <c r="U1038" s="467"/>
      <c r="V1038" s="467">
        <v>3</v>
      </c>
      <c r="W1038" s="34">
        <v>1079</v>
      </c>
      <c r="X1038" s="34">
        <v>10</v>
      </c>
      <c r="Y1038" s="208"/>
      <c r="Z1038" s="208"/>
      <c r="AA1038" s="460" t="s">
        <v>2464</v>
      </c>
      <c r="AB1038" s="478">
        <v>4</v>
      </c>
      <c r="AC1038" s="731">
        <v>6000000</v>
      </c>
      <c r="AD1038" s="731">
        <v>6000000</v>
      </c>
      <c r="AE1038" s="96">
        <v>21</v>
      </c>
      <c r="AF1038" s="96">
        <v>20</v>
      </c>
      <c r="AG1038" s="62"/>
      <c r="AH1038" s="91" t="s">
        <v>4185</v>
      </c>
      <c r="AI1038" s="91" t="s">
        <v>4186</v>
      </c>
      <c r="AJ1038" s="91"/>
      <c r="AK1038" s="201"/>
      <c r="AL1038" s="554"/>
    </row>
    <row r="1039" spans="1:38" s="35" customFormat="1" ht="25.5" customHeight="1">
      <c r="A1039" s="405" t="s">
        <v>41</v>
      </c>
      <c r="B1039" s="37"/>
      <c r="C1039" s="92"/>
      <c r="D1039" s="451" t="s">
        <v>6985</v>
      </c>
      <c r="E1039" s="62">
        <v>1000000</v>
      </c>
      <c r="F1039" s="62">
        <v>62</v>
      </c>
      <c r="G1039" s="30">
        <v>47212000977</v>
      </c>
      <c r="H1039" s="29">
        <v>41239</v>
      </c>
      <c r="I1039" s="29"/>
      <c r="J1039" s="30">
        <v>8785537631</v>
      </c>
      <c r="K1039" s="39">
        <v>43052</v>
      </c>
      <c r="L1039" s="40">
        <v>5</v>
      </c>
      <c r="M1039" s="450" t="s">
        <v>2968</v>
      </c>
      <c r="N1039" s="95">
        <v>47769.8</v>
      </c>
      <c r="O1039" s="62">
        <v>1</v>
      </c>
      <c r="P1039" s="454"/>
      <c r="Q1039" s="43"/>
      <c r="R1039" s="95"/>
      <c r="S1039" s="96"/>
      <c r="T1039" s="29"/>
      <c r="U1039" s="467"/>
      <c r="V1039" s="467"/>
      <c r="W1039" s="34">
        <v>2011</v>
      </c>
      <c r="X1039" s="34">
        <v>20</v>
      </c>
      <c r="Y1039" s="208"/>
      <c r="Z1039" s="208"/>
      <c r="AA1039" s="460" t="s">
        <v>2460</v>
      </c>
      <c r="AB1039" s="478">
        <v>3</v>
      </c>
      <c r="AC1039" s="731">
        <v>10000000</v>
      </c>
      <c r="AD1039" s="731">
        <v>1000000</v>
      </c>
      <c r="AE1039" s="96">
        <v>0</v>
      </c>
      <c r="AF1039" s="96">
        <v>0</v>
      </c>
      <c r="AG1039" s="62"/>
      <c r="AH1039" s="91"/>
      <c r="AI1039" s="91"/>
      <c r="AJ1039" s="91"/>
      <c r="AK1039" s="201"/>
      <c r="AL1039" s="554"/>
    </row>
    <row r="1040" spans="1:38" s="35" customFormat="1" ht="25.5" customHeight="1">
      <c r="A1040" s="405" t="s">
        <v>41</v>
      </c>
      <c r="B1040" s="37">
        <v>3602987766</v>
      </c>
      <c r="C1040" s="92" t="s">
        <v>3867</v>
      </c>
      <c r="D1040" s="451" t="s">
        <v>4355</v>
      </c>
      <c r="E1040" s="62">
        <v>500000</v>
      </c>
      <c r="F1040" s="62">
        <v>63</v>
      </c>
      <c r="G1040" s="30">
        <v>472043000980</v>
      </c>
      <c r="H1040" s="29">
        <v>41041</v>
      </c>
      <c r="I1040" s="29"/>
      <c r="J1040" s="30">
        <v>9814473397</v>
      </c>
      <c r="K1040" s="39">
        <v>43062</v>
      </c>
      <c r="L1040" s="40">
        <v>3</v>
      </c>
      <c r="M1040" s="760" t="s">
        <v>2973</v>
      </c>
      <c r="N1040" s="95">
        <v>4896</v>
      </c>
      <c r="O1040" s="62">
        <v>1</v>
      </c>
      <c r="P1040" s="454"/>
      <c r="Q1040" s="755" t="s">
        <v>7942</v>
      </c>
      <c r="R1040" s="95"/>
      <c r="S1040" s="96"/>
      <c r="T1040" s="29"/>
      <c r="U1040" s="467"/>
      <c r="V1040" s="467">
        <v>3</v>
      </c>
      <c r="W1040" s="34">
        <v>2013</v>
      </c>
      <c r="X1040" s="34">
        <v>20</v>
      </c>
      <c r="Y1040" s="208"/>
      <c r="Z1040" s="208"/>
      <c r="AA1040" s="460" t="s">
        <v>80</v>
      </c>
      <c r="AB1040" s="476">
        <v>17</v>
      </c>
      <c r="AC1040" s="731">
        <v>4300000</v>
      </c>
      <c r="AD1040" s="731">
        <v>3391000</v>
      </c>
      <c r="AE1040" s="96">
        <v>30</v>
      </c>
      <c r="AF1040" s="96">
        <v>28</v>
      </c>
      <c r="AG1040" s="62"/>
      <c r="AH1040" s="91" t="s">
        <v>4342</v>
      </c>
      <c r="AI1040" s="91"/>
      <c r="AJ1040" s="91"/>
      <c r="AK1040" s="201"/>
      <c r="AL1040" s="554"/>
    </row>
    <row r="1041" spans="1:38" s="404" customFormat="1" ht="25.5" customHeight="1">
      <c r="A1041" s="535" t="s">
        <v>41</v>
      </c>
      <c r="B1041" s="37">
        <v>3603014801</v>
      </c>
      <c r="C1041" s="92" t="s">
        <v>3867</v>
      </c>
      <c r="D1041" s="451" t="s">
        <v>6585</v>
      </c>
      <c r="E1041" s="96">
        <v>1488759</v>
      </c>
      <c r="F1041" s="62">
        <v>64</v>
      </c>
      <c r="G1041" s="28">
        <v>472043000985</v>
      </c>
      <c r="H1041" s="29">
        <v>41276</v>
      </c>
      <c r="I1041" s="29"/>
      <c r="J1041" s="30">
        <v>6534842068</v>
      </c>
      <c r="K1041" s="39">
        <v>43109</v>
      </c>
      <c r="L1041" s="40">
        <v>3</v>
      </c>
      <c r="M1041" s="95" t="s">
        <v>4051</v>
      </c>
      <c r="N1041" s="405">
        <v>4836</v>
      </c>
      <c r="O1041" s="62">
        <v>1</v>
      </c>
      <c r="P1041" s="229">
        <v>1</v>
      </c>
      <c r="Q1041" s="755" t="s">
        <v>7942</v>
      </c>
      <c r="R1041" s="95"/>
      <c r="S1041" s="95"/>
      <c r="T1041" s="29"/>
      <c r="U1041" s="508"/>
      <c r="V1041" s="508">
        <v>3</v>
      </c>
      <c r="W1041" s="531">
        <v>2599</v>
      </c>
      <c r="X1041" s="531">
        <v>25</v>
      </c>
      <c r="Y1041" s="532"/>
      <c r="Z1041" s="532"/>
      <c r="AA1041" s="95" t="s">
        <v>2460</v>
      </c>
      <c r="AB1041" s="236">
        <v>3</v>
      </c>
      <c r="AC1041" s="731">
        <v>3000000</v>
      </c>
      <c r="AD1041" s="731">
        <v>3000000</v>
      </c>
      <c r="AE1041" s="96">
        <v>69</v>
      </c>
      <c r="AF1041" s="96">
        <v>67</v>
      </c>
      <c r="AG1041" s="63"/>
      <c r="AH1041" s="97" t="s">
        <v>4585</v>
      </c>
      <c r="AI1041" s="97" t="s">
        <v>4928</v>
      </c>
      <c r="AJ1041" s="97"/>
      <c r="AK1041" s="16" t="s">
        <v>5514</v>
      </c>
      <c r="AL1041" s="407"/>
    </row>
    <row r="1042" spans="1:38" s="404" customFormat="1" ht="25.5" customHeight="1">
      <c r="A1042" s="535" t="s">
        <v>41</v>
      </c>
      <c r="B1042" s="119" t="s">
        <v>4341</v>
      </c>
      <c r="C1042" s="92" t="s">
        <v>3867</v>
      </c>
      <c r="D1042" s="26" t="s">
        <v>3735</v>
      </c>
      <c r="E1042" s="96">
        <v>2500000</v>
      </c>
      <c r="F1042" s="62">
        <v>65</v>
      </c>
      <c r="G1042" s="28">
        <v>472043001048</v>
      </c>
      <c r="H1042" s="29">
        <v>41529</v>
      </c>
      <c r="I1042" s="29"/>
      <c r="J1042" s="30">
        <v>3218461025</v>
      </c>
      <c r="K1042" s="39">
        <v>43535</v>
      </c>
      <c r="L1042" s="40">
        <v>6</v>
      </c>
      <c r="M1042" s="95" t="s">
        <v>4766</v>
      </c>
      <c r="N1042" s="405">
        <v>2448</v>
      </c>
      <c r="O1042" s="91">
        <v>1</v>
      </c>
      <c r="P1042" s="229">
        <v>1</v>
      </c>
      <c r="Q1042" s="755" t="s">
        <v>7943</v>
      </c>
      <c r="R1042" s="95"/>
      <c r="S1042" s="96"/>
      <c r="T1042" s="29" t="s">
        <v>4141</v>
      </c>
      <c r="U1042" s="402"/>
      <c r="V1042" s="402">
        <v>1</v>
      </c>
      <c r="W1042" s="34">
        <v>3290</v>
      </c>
      <c r="X1042" s="34">
        <v>32</v>
      </c>
      <c r="Y1042" s="95" t="s">
        <v>6260</v>
      </c>
      <c r="Z1042" s="208"/>
      <c r="AA1042" s="95" t="s">
        <v>2460</v>
      </c>
      <c r="AB1042" s="236">
        <v>3</v>
      </c>
      <c r="AC1042" s="731">
        <v>3500000</v>
      </c>
      <c r="AD1042" s="731">
        <v>3190692</v>
      </c>
      <c r="AE1042" s="96">
        <v>39</v>
      </c>
      <c r="AF1042" s="96">
        <v>37</v>
      </c>
      <c r="AG1042" s="63">
        <v>1</v>
      </c>
      <c r="AH1042" s="97" t="s">
        <v>4142</v>
      </c>
      <c r="AI1042" s="97" t="s">
        <v>4143</v>
      </c>
      <c r="AJ1042" s="438" t="s">
        <v>5841</v>
      </c>
      <c r="AK1042" s="16" t="s">
        <v>4052</v>
      </c>
      <c r="AL1042" s="407"/>
    </row>
    <row r="1043" spans="1:38" s="404" customFormat="1" ht="25.5" customHeight="1">
      <c r="A1043" s="535" t="s">
        <v>41</v>
      </c>
      <c r="B1043" s="37">
        <v>3603119522</v>
      </c>
      <c r="C1043" s="92" t="s">
        <v>3867</v>
      </c>
      <c r="D1043" s="26" t="s">
        <v>6586</v>
      </c>
      <c r="E1043" s="557">
        <v>64922672</v>
      </c>
      <c r="F1043" s="62">
        <v>66</v>
      </c>
      <c r="G1043" s="28">
        <v>472043001065</v>
      </c>
      <c r="H1043" s="29">
        <v>41596</v>
      </c>
      <c r="I1043" s="29"/>
      <c r="J1043" s="30">
        <v>5425781006</v>
      </c>
      <c r="K1043" s="39">
        <v>43231</v>
      </c>
      <c r="L1043" s="40">
        <v>5</v>
      </c>
      <c r="M1043" s="95" t="s">
        <v>7327</v>
      </c>
      <c r="N1043" s="405">
        <v>86780</v>
      </c>
      <c r="O1043" s="91">
        <v>1</v>
      </c>
      <c r="P1043" s="40"/>
      <c r="Q1043" s="15"/>
      <c r="R1043" s="95"/>
      <c r="S1043" s="96" t="s">
        <v>7328</v>
      </c>
      <c r="T1043" s="29"/>
      <c r="U1043" s="402">
        <v>1</v>
      </c>
      <c r="V1043" s="402">
        <v>3</v>
      </c>
      <c r="W1043" s="34">
        <v>2930</v>
      </c>
      <c r="X1043" s="34">
        <v>29</v>
      </c>
      <c r="Y1043" s="208"/>
      <c r="Z1043" s="208"/>
      <c r="AA1043" s="96" t="s">
        <v>2467</v>
      </c>
      <c r="AB1043" s="236">
        <v>18</v>
      </c>
      <c r="AC1043" s="731">
        <v>437259926</v>
      </c>
      <c r="AD1043" s="731">
        <v>195094542</v>
      </c>
      <c r="AE1043" s="96">
        <v>1571</v>
      </c>
      <c r="AF1043" s="96">
        <v>1539</v>
      </c>
      <c r="AG1043" s="63"/>
      <c r="AH1043" s="97" t="s">
        <v>4442</v>
      </c>
      <c r="AI1043" s="97" t="s">
        <v>4443</v>
      </c>
      <c r="AJ1043" s="97"/>
      <c r="AK1043" s="16" t="s">
        <v>4283</v>
      </c>
      <c r="AL1043" s="407"/>
    </row>
    <row r="1044" spans="1:38" s="404" customFormat="1" ht="25.5" customHeight="1">
      <c r="A1044" s="535" t="s">
        <v>41</v>
      </c>
      <c r="B1044" s="37">
        <v>3603014819</v>
      </c>
      <c r="C1044" s="92" t="s">
        <v>3867</v>
      </c>
      <c r="D1044" s="95" t="s">
        <v>7254</v>
      </c>
      <c r="E1044" s="96">
        <v>10000000</v>
      </c>
      <c r="F1044" s="62">
        <v>67</v>
      </c>
      <c r="G1044" s="30">
        <v>472043000986</v>
      </c>
      <c r="H1044" s="29">
        <v>41276</v>
      </c>
      <c r="I1044" s="29"/>
      <c r="J1044" s="30">
        <v>6517673635</v>
      </c>
      <c r="K1044" s="39">
        <v>43130</v>
      </c>
      <c r="L1044" s="40">
        <v>5</v>
      </c>
      <c r="M1044" s="95" t="s">
        <v>6038</v>
      </c>
      <c r="N1044" s="405">
        <v>15221</v>
      </c>
      <c r="O1044" s="62">
        <v>1</v>
      </c>
      <c r="P1044" s="427"/>
      <c r="Q1044" s="41"/>
      <c r="R1044" s="95"/>
      <c r="S1044" s="96"/>
      <c r="T1044" s="29"/>
      <c r="U1044" s="402"/>
      <c r="V1044" s="402"/>
      <c r="W1044" s="34">
        <v>1030</v>
      </c>
      <c r="X1044" s="34">
        <v>10</v>
      </c>
      <c r="Y1044" s="208"/>
      <c r="Z1044" s="208"/>
      <c r="AA1044" s="95" t="s">
        <v>2997</v>
      </c>
      <c r="AB1044" s="239">
        <v>28</v>
      </c>
      <c r="AC1044" s="731">
        <v>10350000</v>
      </c>
      <c r="AD1044" s="731">
        <v>7237000</v>
      </c>
      <c r="AE1044" s="96">
        <v>103</v>
      </c>
      <c r="AF1044" s="96">
        <v>103</v>
      </c>
      <c r="AG1044" s="63"/>
      <c r="AH1044" s="97" t="s">
        <v>4798</v>
      </c>
      <c r="AI1044" s="97"/>
      <c r="AJ1044" s="438" t="s">
        <v>5724</v>
      </c>
      <c r="AK1044" s="668"/>
      <c r="AL1044" s="538"/>
    </row>
    <row r="1045" spans="1:38" s="404" customFormat="1" ht="25.5" customHeight="1">
      <c r="A1045" s="535" t="s">
        <v>41</v>
      </c>
      <c r="B1045" s="37">
        <v>3603153435</v>
      </c>
      <c r="C1045" s="92" t="s">
        <v>3867</v>
      </c>
      <c r="D1045" s="508" t="s">
        <v>6587</v>
      </c>
      <c r="E1045" s="96">
        <v>1200000</v>
      </c>
      <c r="F1045" s="62">
        <v>68</v>
      </c>
      <c r="G1045" s="30">
        <v>472043001082</v>
      </c>
      <c r="H1045" s="29">
        <v>41641</v>
      </c>
      <c r="I1045" s="29"/>
      <c r="J1045" s="30">
        <v>7678764465</v>
      </c>
      <c r="K1045" s="39">
        <v>43545</v>
      </c>
      <c r="L1045" s="40">
        <v>5</v>
      </c>
      <c r="M1045" s="95" t="s">
        <v>3872</v>
      </c>
      <c r="N1045" s="405">
        <v>5812</v>
      </c>
      <c r="O1045" s="62">
        <v>1</v>
      </c>
      <c r="P1045" s="427">
        <v>2</v>
      </c>
      <c r="Q1045" s="755" t="s">
        <v>7943</v>
      </c>
      <c r="R1045" s="95" t="s">
        <v>3873</v>
      </c>
      <c r="S1045" s="96"/>
      <c r="T1045" s="29"/>
      <c r="U1045" s="402">
        <v>1</v>
      </c>
      <c r="V1045" s="402">
        <v>3</v>
      </c>
      <c r="W1045" s="34">
        <v>2029</v>
      </c>
      <c r="X1045" s="34">
        <v>20</v>
      </c>
      <c r="Y1045" s="208"/>
      <c r="Z1045" s="208"/>
      <c r="AA1045" s="96" t="s">
        <v>2516</v>
      </c>
      <c r="AB1045" s="239">
        <v>21</v>
      </c>
      <c r="AC1045" s="731">
        <v>3000000</v>
      </c>
      <c r="AD1045" s="731">
        <v>1200000</v>
      </c>
      <c r="AE1045" s="96">
        <v>43</v>
      </c>
      <c r="AF1045" s="96">
        <v>41</v>
      </c>
      <c r="AG1045" s="63">
        <v>1</v>
      </c>
      <c r="AH1045" s="97" t="s">
        <v>4773</v>
      </c>
      <c r="AI1045" s="97"/>
      <c r="AJ1045" s="97"/>
      <c r="AK1045" s="668"/>
      <c r="AL1045" s="538"/>
    </row>
    <row r="1046" spans="1:38" s="404" customFormat="1" ht="25.5" customHeight="1">
      <c r="A1046" s="535" t="s">
        <v>41</v>
      </c>
      <c r="B1046" s="37">
        <v>3603143719</v>
      </c>
      <c r="C1046" s="92" t="s">
        <v>3867</v>
      </c>
      <c r="D1046" s="758" t="s">
        <v>7988</v>
      </c>
      <c r="E1046" s="96">
        <v>2000000</v>
      </c>
      <c r="F1046" s="62">
        <v>69</v>
      </c>
      <c r="G1046" s="30">
        <v>472023001087</v>
      </c>
      <c r="H1046" s="29">
        <v>41656</v>
      </c>
      <c r="I1046" s="29"/>
      <c r="J1046" s="30">
        <v>4311330555</v>
      </c>
      <c r="K1046" s="39">
        <v>43670</v>
      </c>
      <c r="L1046" s="40">
        <v>3</v>
      </c>
      <c r="M1046" s="95" t="s">
        <v>8741</v>
      </c>
      <c r="N1046" s="405">
        <v>4560</v>
      </c>
      <c r="O1046" s="62">
        <v>1</v>
      </c>
      <c r="P1046" s="427"/>
      <c r="Q1046" s="41"/>
      <c r="R1046" s="95" t="s">
        <v>3898</v>
      </c>
      <c r="S1046" s="96"/>
      <c r="T1046" s="29"/>
      <c r="U1046" s="402"/>
      <c r="V1046" s="402">
        <v>3</v>
      </c>
      <c r="W1046" s="34">
        <v>2930</v>
      </c>
      <c r="X1046" s="34">
        <v>29</v>
      </c>
      <c r="Y1046" s="208" t="s">
        <v>8742</v>
      </c>
      <c r="Z1046" s="208"/>
      <c r="AA1046" s="96" t="s">
        <v>8740</v>
      </c>
      <c r="AB1046" s="239">
        <v>10</v>
      </c>
      <c r="AC1046" s="731">
        <v>2400000</v>
      </c>
      <c r="AD1046" s="731">
        <v>2400000</v>
      </c>
      <c r="AE1046" s="96">
        <v>212</v>
      </c>
      <c r="AF1046" s="96">
        <v>210</v>
      </c>
      <c r="AG1046" s="63">
        <v>1</v>
      </c>
      <c r="AH1046" s="97" t="s">
        <v>4861</v>
      </c>
      <c r="AI1046" s="97"/>
      <c r="AJ1046" s="97"/>
      <c r="AK1046" s="668" t="s">
        <v>3899</v>
      </c>
      <c r="AL1046" s="538"/>
    </row>
    <row r="1047" spans="1:38" s="404" customFormat="1" ht="25.5" customHeight="1">
      <c r="A1047" s="535" t="s">
        <v>41</v>
      </c>
      <c r="B1047" s="37">
        <v>3603157528</v>
      </c>
      <c r="C1047" s="92" t="s">
        <v>3867</v>
      </c>
      <c r="D1047" s="95" t="s">
        <v>4417</v>
      </c>
      <c r="E1047" s="96">
        <v>200000</v>
      </c>
      <c r="F1047" s="62">
        <v>70</v>
      </c>
      <c r="G1047" s="30">
        <v>472043001102</v>
      </c>
      <c r="H1047" s="29">
        <v>41710</v>
      </c>
      <c r="I1047" s="29"/>
      <c r="J1047" s="30">
        <v>3220274641</v>
      </c>
      <c r="K1047" s="39">
        <v>43655</v>
      </c>
      <c r="L1047" s="40">
        <v>2</v>
      </c>
      <c r="M1047" s="95" t="s">
        <v>4149</v>
      </c>
      <c r="N1047" s="405">
        <v>5000</v>
      </c>
      <c r="O1047" s="62">
        <v>1</v>
      </c>
      <c r="P1047" s="464">
        <v>1</v>
      </c>
      <c r="Q1047" s="755" t="s">
        <v>7943</v>
      </c>
      <c r="R1047" s="95" t="s">
        <v>4150</v>
      </c>
      <c r="S1047" s="96"/>
      <c r="T1047" s="29"/>
      <c r="U1047" s="402"/>
      <c r="V1047" s="402"/>
      <c r="W1047" s="34">
        <v>1322</v>
      </c>
      <c r="X1047" s="34">
        <v>13</v>
      </c>
      <c r="Y1047" s="208"/>
      <c r="Z1047" s="208"/>
      <c r="AA1047" s="96" t="s">
        <v>2461</v>
      </c>
      <c r="AB1047" s="239">
        <v>6</v>
      </c>
      <c r="AC1047" s="731">
        <v>600000</v>
      </c>
      <c r="AD1047" s="731">
        <v>400000</v>
      </c>
      <c r="AE1047" s="96">
        <v>298</v>
      </c>
      <c r="AF1047" s="96">
        <v>295</v>
      </c>
      <c r="AG1047" s="63">
        <v>1</v>
      </c>
      <c r="AH1047" s="97" t="s">
        <v>4430</v>
      </c>
      <c r="AI1047" s="97"/>
      <c r="AJ1047" s="438" t="s">
        <v>5966</v>
      </c>
      <c r="AK1047" s="668" t="s">
        <v>4151</v>
      </c>
      <c r="AL1047" s="538"/>
    </row>
    <row r="1048" spans="1:38" s="404" customFormat="1" ht="25.5" customHeight="1">
      <c r="A1048" s="535" t="s">
        <v>41</v>
      </c>
      <c r="B1048" s="37"/>
      <c r="C1048" s="92" t="s">
        <v>3867</v>
      </c>
      <c r="D1048" s="95" t="s">
        <v>6258</v>
      </c>
      <c r="E1048" s="96"/>
      <c r="F1048" s="62">
        <v>71</v>
      </c>
      <c r="G1048" s="30">
        <v>47212001115</v>
      </c>
      <c r="H1048" s="29">
        <v>41764</v>
      </c>
      <c r="I1048" s="29"/>
      <c r="J1048" s="30">
        <v>4324318124</v>
      </c>
      <c r="K1048" s="39">
        <v>43362</v>
      </c>
      <c r="L1048" s="40">
        <v>4</v>
      </c>
      <c r="M1048" s="95" t="s">
        <v>4211</v>
      </c>
      <c r="N1048" s="405">
        <v>55700</v>
      </c>
      <c r="O1048" s="62">
        <v>2</v>
      </c>
      <c r="P1048" s="427"/>
      <c r="Q1048" s="41"/>
      <c r="R1048" s="95" t="s">
        <v>4212</v>
      </c>
      <c r="S1048" s="96" t="s">
        <v>7269</v>
      </c>
      <c r="T1048" s="29"/>
      <c r="U1048" s="402"/>
      <c r="V1048" s="402"/>
      <c r="W1048" s="34">
        <v>3290</v>
      </c>
      <c r="X1048" s="34">
        <v>32</v>
      </c>
      <c r="Y1048" s="208"/>
      <c r="Z1048" s="208"/>
      <c r="AA1048" s="96" t="s">
        <v>2461</v>
      </c>
      <c r="AB1048" s="239">
        <v>6</v>
      </c>
      <c r="AC1048" s="731">
        <v>40000000</v>
      </c>
      <c r="AD1048" s="731">
        <v>9160000</v>
      </c>
      <c r="AE1048" s="96">
        <v>0</v>
      </c>
      <c r="AF1048" s="96">
        <v>0</v>
      </c>
      <c r="AG1048" s="63"/>
      <c r="AH1048" s="97"/>
      <c r="AI1048" s="97"/>
      <c r="AJ1048" s="97"/>
      <c r="AK1048" s="668"/>
      <c r="AL1048" s="538"/>
    </row>
    <row r="1049" spans="1:38" s="404" customFormat="1" ht="25.5" customHeight="1">
      <c r="A1049" s="535" t="s">
        <v>41</v>
      </c>
      <c r="B1049" s="37">
        <v>3603199278</v>
      </c>
      <c r="C1049" s="92" t="s">
        <v>3867</v>
      </c>
      <c r="D1049" s="95" t="s">
        <v>7331</v>
      </c>
      <c r="E1049" s="96">
        <v>1500000</v>
      </c>
      <c r="F1049" s="62">
        <v>72</v>
      </c>
      <c r="G1049" s="30">
        <v>472043001137</v>
      </c>
      <c r="H1049" s="29">
        <v>41839</v>
      </c>
      <c r="I1049" s="29"/>
      <c r="J1049" s="30">
        <v>8767678277</v>
      </c>
      <c r="K1049" s="39">
        <v>43173</v>
      </c>
      <c r="L1049" s="40">
        <v>5</v>
      </c>
      <c r="M1049" s="95" t="s">
        <v>7051</v>
      </c>
      <c r="N1049" s="405">
        <v>10453</v>
      </c>
      <c r="O1049" s="62">
        <v>1</v>
      </c>
      <c r="P1049" s="427">
        <v>1</v>
      </c>
      <c r="Q1049" s="41"/>
      <c r="R1049" s="95" t="s">
        <v>4293</v>
      </c>
      <c r="S1049" s="96"/>
      <c r="T1049" s="29"/>
      <c r="U1049" s="402"/>
      <c r="V1049" s="402"/>
      <c r="W1049" s="34">
        <v>1322</v>
      </c>
      <c r="X1049" s="34">
        <v>13</v>
      </c>
      <c r="Y1049" s="208"/>
      <c r="Z1049" s="208"/>
      <c r="AA1049" s="96" t="s">
        <v>2461</v>
      </c>
      <c r="AB1049" s="239">
        <v>6</v>
      </c>
      <c r="AC1049" s="731">
        <v>5000000</v>
      </c>
      <c r="AD1049" s="731">
        <v>1500000</v>
      </c>
      <c r="AE1049" s="96">
        <v>372</v>
      </c>
      <c r="AF1049" s="96">
        <v>370</v>
      </c>
      <c r="AG1049" s="63">
        <v>1</v>
      </c>
      <c r="AH1049" s="97" t="s">
        <v>4533</v>
      </c>
      <c r="AI1049" s="97"/>
      <c r="AJ1049" s="97"/>
      <c r="AK1049" s="668"/>
      <c r="AL1049" s="538"/>
    </row>
    <row r="1050" spans="1:38" s="35" customFormat="1" ht="25.5" customHeight="1">
      <c r="A1050" s="535" t="s">
        <v>41</v>
      </c>
      <c r="B1050" s="37">
        <v>3603263974</v>
      </c>
      <c r="C1050" s="92" t="s">
        <v>3867</v>
      </c>
      <c r="D1050" s="212" t="s">
        <v>6588</v>
      </c>
      <c r="E1050" s="62">
        <v>1000000</v>
      </c>
      <c r="F1050" s="62">
        <v>73</v>
      </c>
      <c r="G1050" s="30">
        <v>472043001193</v>
      </c>
      <c r="H1050" s="29">
        <v>42032</v>
      </c>
      <c r="I1050" s="29"/>
      <c r="J1050" s="30">
        <v>8751175401</v>
      </c>
      <c r="K1050" s="39">
        <v>43347</v>
      </c>
      <c r="L1050" s="40">
        <v>3</v>
      </c>
      <c r="M1050" s="450" t="s">
        <v>4475</v>
      </c>
      <c r="N1050" s="95">
        <v>10477.1</v>
      </c>
      <c r="O1050" s="62">
        <v>1</v>
      </c>
      <c r="P1050" s="454"/>
      <c r="Q1050" s="43"/>
      <c r="R1050" s="95">
        <v>50</v>
      </c>
      <c r="S1050" s="96" t="s">
        <v>4476</v>
      </c>
      <c r="T1050" s="29"/>
      <c r="U1050" s="467"/>
      <c r="V1050" s="467"/>
      <c r="W1050" s="34">
        <v>2930</v>
      </c>
      <c r="X1050" s="34">
        <v>29</v>
      </c>
      <c r="Y1050" s="208" t="s">
        <v>4477</v>
      </c>
      <c r="Z1050" s="208" t="s">
        <v>4478</v>
      </c>
      <c r="AA1050" s="460" t="s">
        <v>2461</v>
      </c>
      <c r="AB1050" s="476">
        <v>6</v>
      </c>
      <c r="AC1050" s="731">
        <v>2000000</v>
      </c>
      <c r="AD1050" s="731">
        <v>1005000</v>
      </c>
      <c r="AE1050" s="31"/>
      <c r="AF1050" s="31"/>
      <c r="AG1050" s="62"/>
      <c r="AH1050" s="91" t="s">
        <v>4890</v>
      </c>
      <c r="AI1050" s="91"/>
      <c r="AJ1050" s="91"/>
      <c r="AK1050" s="201"/>
      <c r="AL1050" s="554"/>
    </row>
    <row r="1051" spans="1:38" s="35" customFormat="1" ht="25.5" customHeight="1">
      <c r="A1051" s="535" t="s">
        <v>41</v>
      </c>
      <c r="B1051" s="37">
        <v>3603280289</v>
      </c>
      <c r="C1051" s="92" t="s">
        <v>3867</v>
      </c>
      <c r="D1051" s="95" t="s">
        <v>7408</v>
      </c>
      <c r="E1051" s="62">
        <v>2100000</v>
      </c>
      <c r="F1051" s="62">
        <v>74</v>
      </c>
      <c r="G1051" s="30">
        <v>472043001216</v>
      </c>
      <c r="H1051" s="29" t="s">
        <v>4649</v>
      </c>
      <c r="I1051" s="29"/>
      <c r="J1051" s="30">
        <v>1034681860</v>
      </c>
      <c r="K1051" s="39">
        <v>43292</v>
      </c>
      <c r="L1051" s="40">
        <v>4</v>
      </c>
      <c r="M1051" s="450" t="s">
        <v>4650</v>
      </c>
      <c r="N1051" s="95">
        <v>22400</v>
      </c>
      <c r="O1051" s="62">
        <v>1</v>
      </c>
      <c r="P1051" s="454"/>
      <c r="Q1051" s="43"/>
      <c r="R1051" s="95">
        <v>50</v>
      </c>
      <c r="S1051" s="96" t="s">
        <v>4651</v>
      </c>
      <c r="T1051" s="29" t="s">
        <v>5357</v>
      </c>
      <c r="U1051" s="467"/>
      <c r="V1051" s="467"/>
      <c r="W1051" s="34">
        <v>2732</v>
      </c>
      <c r="X1051" s="34">
        <v>27</v>
      </c>
      <c r="Y1051" s="208" t="s">
        <v>4652</v>
      </c>
      <c r="Z1051" s="208" t="s">
        <v>4653</v>
      </c>
      <c r="AA1051" s="460" t="s">
        <v>2461</v>
      </c>
      <c r="AB1051" s="476">
        <v>6</v>
      </c>
      <c r="AC1051" s="731">
        <v>14000000</v>
      </c>
      <c r="AD1051" s="731">
        <v>4460000</v>
      </c>
      <c r="AE1051" s="31"/>
      <c r="AF1051" s="31"/>
      <c r="AG1051" s="62"/>
      <c r="AH1051" s="91" t="s">
        <v>5906</v>
      </c>
      <c r="AI1051" s="91" t="s">
        <v>5703</v>
      </c>
      <c r="AJ1051" s="91"/>
      <c r="AK1051" s="201"/>
      <c r="AL1051" s="554"/>
    </row>
    <row r="1052" spans="1:38" s="35" customFormat="1" ht="25.5" customHeight="1">
      <c r="A1052" s="535" t="s">
        <v>41</v>
      </c>
      <c r="B1052" s="37">
        <v>3603303747</v>
      </c>
      <c r="C1052" s="92" t="s">
        <v>3867</v>
      </c>
      <c r="D1052" s="95" t="s">
        <v>5558</v>
      </c>
      <c r="E1052" s="62">
        <v>2142000</v>
      </c>
      <c r="F1052" s="62">
        <v>75</v>
      </c>
      <c r="G1052" s="30">
        <v>472043001258</v>
      </c>
      <c r="H1052" s="29" t="s">
        <v>4810</v>
      </c>
      <c r="I1052" s="29"/>
      <c r="J1052" s="30">
        <v>4317313006</v>
      </c>
      <c r="K1052" s="39">
        <v>42619</v>
      </c>
      <c r="L1052" s="40">
        <v>1</v>
      </c>
      <c r="M1052" s="450" t="s">
        <v>4824</v>
      </c>
      <c r="N1052" s="95">
        <v>4899.2</v>
      </c>
      <c r="O1052" s="62">
        <v>1</v>
      </c>
      <c r="P1052" s="454"/>
      <c r="Q1052" s="43"/>
      <c r="R1052" s="95">
        <v>50</v>
      </c>
      <c r="S1052" s="96" t="s">
        <v>4726</v>
      </c>
      <c r="T1052" s="29"/>
      <c r="U1052" s="467">
        <v>1</v>
      </c>
      <c r="V1052" s="467">
        <v>3</v>
      </c>
      <c r="W1052" s="34">
        <v>2220</v>
      </c>
      <c r="X1052" s="34">
        <v>22</v>
      </c>
      <c r="Y1052" s="208" t="s">
        <v>4825</v>
      </c>
      <c r="Z1052" s="208" t="s">
        <v>4494</v>
      </c>
      <c r="AA1052" s="460" t="s">
        <v>2465</v>
      </c>
      <c r="AB1052" s="476">
        <v>10</v>
      </c>
      <c r="AC1052" s="731">
        <v>2142000</v>
      </c>
      <c r="AD1052" s="731">
        <v>2142000</v>
      </c>
      <c r="AE1052" s="31">
        <v>38</v>
      </c>
      <c r="AF1052" s="31">
        <v>38</v>
      </c>
      <c r="AG1052" s="62"/>
      <c r="AH1052" s="91" t="s">
        <v>5281</v>
      </c>
      <c r="AI1052" s="91"/>
      <c r="AJ1052" s="91"/>
      <c r="AK1052" s="201"/>
      <c r="AL1052" s="554"/>
    </row>
    <row r="1053" spans="1:38" s="35" customFormat="1" ht="25.5" customHeight="1">
      <c r="A1053" s="535" t="s">
        <v>41</v>
      </c>
      <c r="B1053" s="37">
        <v>3603303930</v>
      </c>
      <c r="C1053" s="92" t="s">
        <v>3867</v>
      </c>
      <c r="D1053" s="95" t="s">
        <v>4831</v>
      </c>
      <c r="E1053" s="62">
        <v>2000000</v>
      </c>
      <c r="F1053" s="62">
        <v>76</v>
      </c>
      <c r="G1053" s="30">
        <v>1075744701</v>
      </c>
      <c r="H1053" s="29" t="s">
        <v>4829</v>
      </c>
      <c r="I1053" s="29"/>
      <c r="J1053" s="30"/>
      <c r="K1053" s="39">
        <v>43580</v>
      </c>
      <c r="L1053" s="40">
        <v>1</v>
      </c>
      <c r="M1053" s="450" t="s">
        <v>4830</v>
      </c>
      <c r="N1053" s="95">
        <v>15542.2</v>
      </c>
      <c r="O1053" s="62">
        <v>1</v>
      </c>
      <c r="P1053" s="454"/>
      <c r="Q1053" s="43"/>
      <c r="R1053" s="95">
        <v>50</v>
      </c>
      <c r="S1053" s="96" t="s">
        <v>4832</v>
      </c>
      <c r="T1053" s="29"/>
      <c r="U1053" s="467"/>
      <c r="V1053" s="467"/>
      <c r="W1053" s="34">
        <v>2814</v>
      </c>
      <c r="X1053" s="34">
        <v>28</v>
      </c>
      <c r="Y1053" s="208" t="s">
        <v>4833</v>
      </c>
      <c r="Z1053" s="208" t="s">
        <v>4834</v>
      </c>
      <c r="AA1053" s="460" t="s">
        <v>2461</v>
      </c>
      <c r="AB1053" s="476">
        <v>6</v>
      </c>
      <c r="AC1053" s="731">
        <v>10000000</v>
      </c>
      <c r="AD1053" s="731">
        <v>9000000</v>
      </c>
      <c r="AE1053" s="31">
        <v>223</v>
      </c>
      <c r="AF1053" s="31">
        <v>216</v>
      </c>
      <c r="AG1053" s="62"/>
      <c r="AH1053" s="91" t="s">
        <v>5572</v>
      </c>
      <c r="AI1053" s="91"/>
      <c r="AJ1053" s="204" t="s">
        <v>5539</v>
      </c>
      <c r="AK1053" s="201"/>
      <c r="AL1053" s="554"/>
    </row>
    <row r="1054" spans="1:38" s="35" customFormat="1" ht="25.5" customHeight="1">
      <c r="A1054" s="535" t="s">
        <v>41</v>
      </c>
      <c r="B1054" s="37">
        <v>3603310568</v>
      </c>
      <c r="C1054" s="92" t="s">
        <v>3867</v>
      </c>
      <c r="D1054" s="95" t="s">
        <v>4899</v>
      </c>
      <c r="E1054" s="62">
        <v>437829</v>
      </c>
      <c r="F1054" s="62">
        <v>77</v>
      </c>
      <c r="G1054" s="30">
        <v>1076301801</v>
      </c>
      <c r="H1054" s="29">
        <v>42262</v>
      </c>
      <c r="I1054" s="29"/>
      <c r="J1054" s="30"/>
      <c r="K1054" s="39">
        <v>43273</v>
      </c>
      <c r="L1054" s="40">
        <v>2</v>
      </c>
      <c r="M1054" s="450" t="s">
        <v>6589</v>
      </c>
      <c r="N1054" s="95">
        <v>2400</v>
      </c>
      <c r="O1054" s="62">
        <v>1</v>
      </c>
      <c r="P1054" s="454"/>
      <c r="Q1054" s="43"/>
      <c r="R1054" s="95">
        <v>50</v>
      </c>
      <c r="S1054" s="96" t="s">
        <v>4620</v>
      </c>
      <c r="T1054" s="29">
        <v>42307</v>
      </c>
      <c r="U1054" s="467">
        <v>1</v>
      </c>
      <c r="V1054" s="467">
        <v>3</v>
      </c>
      <c r="W1054" s="34">
        <v>2012</v>
      </c>
      <c r="X1054" s="34">
        <v>20</v>
      </c>
      <c r="Y1054" s="208" t="s">
        <v>4900</v>
      </c>
      <c r="Z1054" s="208" t="s">
        <v>4901</v>
      </c>
      <c r="AA1054" s="460" t="s">
        <v>2465</v>
      </c>
      <c r="AB1054" s="476">
        <v>10</v>
      </c>
      <c r="AC1054" s="731">
        <v>1460000</v>
      </c>
      <c r="AD1054" s="731">
        <v>437289</v>
      </c>
      <c r="AE1054" s="31">
        <v>11</v>
      </c>
      <c r="AF1054" s="31">
        <v>10</v>
      </c>
      <c r="AG1054" s="62">
        <v>1</v>
      </c>
      <c r="AH1054" s="91" t="s">
        <v>7272</v>
      </c>
      <c r="AI1054" s="91"/>
      <c r="AJ1054" s="4" t="s">
        <v>7364</v>
      </c>
      <c r="AK1054" s="201"/>
      <c r="AL1054" s="554"/>
    </row>
    <row r="1055" spans="1:38" s="35" customFormat="1" ht="25.5" customHeight="1">
      <c r="A1055" s="535" t="s">
        <v>41</v>
      </c>
      <c r="B1055" s="37"/>
      <c r="C1055" s="92" t="s">
        <v>3867</v>
      </c>
      <c r="D1055" s="212" t="s">
        <v>4914</v>
      </c>
      <c r="E1055" s="62">
        <v>7000000</v>
      </c>
      <c r="F1055" s="62">
        <v>78</v>
      </c>
      <c r="G1055" s="30">
        <v>8781057325</v>
      </c>
      <c r="H1055" s="29">
        <v>42275</v>
      </c>
      <c r="I1055" s="29"/>
      <c r="J1055" s="30"/>
      <c r="K1055" s="39">
        <v>42402</v>
      </c>
      <c r="L1055" s="40">
        <v>2</v>
      </c>
      <c r="M1055" s="450" t="s">
        <v>4915</v>
      </c>
      <c r="N1055" s="95">
        <v>15000</v>
      </c>
      <c r="O1055" s="62">
        <v>1</v>
      </c>
      <c r="P1055" s="454"/>
      <c r="Q1055" s="43"/>
      <c r="R1055" s="95">
        <v>50</v>
      </c>
      <c r="S1055" s="96" t="s">
        <v>4916</v>
      </c>
      <c r="T1055" s="29"/>
      <c r="U1055" s="467"/>
      <c r="V1055" s="467"/>
      <c r="W1055" s="34">
        <v>3092</v>
      </c>
      <c r="X1055" s="34">
        <v>30</v>
      </c>
      <c r="Y1055" s="208" t="s">
        <v>4917</v>
      </c>
      <c r="Z1055" s="208" t="s">
        <v>4918</v>
      </c>
      <c r="AA1055" s="460" t="s">
        <v>2459</v>
      </c>
      <c r="AB1055" s="476">
        <v>5</v>
      </c>
      <c r="AC1055" s="731">
        <v>13000000</v>
      </c>
      <c r="AD1055" s="731">
        <v>7000000</v>
      </c>
      <c r="AE1055" s="31"/>
      <c r="AF1055" s="31"/>
      <c r="AG1055" s="62"/>
      <c r="AH1055" s="91"/>
      <c r="AI1055" s="91"/>
      <c r="AJ1055" s="91"/>
      <c r="AK1055" s="201"/>
      <c r="AL1055" s="554"/>
    </row>
    <row r="1056" spans="1:38" s="35" customFormat="1" ht="25.5" customHeight="1">
      <c r="A1056" s="535" t="s">
        <v>41</v>
      </c>
      <c r="B1056" s="37">
        <v>3603321993</v>
      </c>
      <c r="C1056" s="92" t="s">
        <v>3867</v>
      </c>
      <c r="D1056" s="95" t="s">
        <v>5060</v>
      </c>
      <c r="E1056" s="62">
        <v>1730000</v>
      </c>
      <c r="F1056" s="62">
        <v>79</v>
      </c>
      <c r="G1056" s="30">
        <v>3286832468</v>
      </c>
      <c r="H1056" s="29">
        <v>42319</v>
      </c>
      <c r="I1056" s="29"/>
      <c r="J1056" s="30"/>
      <c r="K1056" s="39">
        <v>42839</v>
      </c>
      <c r="L1056" s="40">
        <v>1</v>
      </c>
      <c r="M1056" s="450" t="s">
        <v>5061</v>
      </c>
      <c r="N1056" s="95">
        <v>4560</v>
      </c>
      <c r="O1056" s="62">
        <v>1</v>
      </c>
      <c r="P1056" s="454"/>
      <c r="Q1056" s="43"/>
      <c r="R1056" s="95">
        <v>50</v>
      </c>
      <c r="S1056" s="96" t="s">
        <v>4817</v>
      </c>
      <c r="T1056" s="29" t="s">
        <v>6182</v>
      </c>
      <c r="U1056" s="467"/>
      <c r="V1056" s="467"/>
      <c r="W1056" s="34">
        <v>2022</v>
      </c>
      <c r="X1056" s="34">
        <v>20</v>
      </c>
      <c r="Y1056" s="208" t="s">
        <v>5062</v>
      </c>
      <c r="Z1056" s="208" t="s">
        <v>5063</v>
      </c>
      <c r="AA1056" s="460" t="s">
        <v>3793</v>
      </c>
      <c r="AB1056" s="476">
        <v>41</v>
      </c>
      <c r="AC1056" s="731">
        <v>4500000</v>
      </c>
      <c r="AD1056" s="731">
        <v>5143784</v>
      </c>
      <c r="AE1056" s="31">
        <v>60</v>
      </c>
      <c r="AF1056" s="31">
        <v>57</v>
      </c>
      <c r="AG1056" s="62"/>
      <c r="AH1056" s="91" t="s">
        <v>6413</v>
      </c>
      <c r="AI1056" s="91" t="s">
        <v>6414</v>
      </c>
      <c r="AJ1056" s="91"/>
      <c r="AK1056" s="201"/>
      <c r="AL1056" s="554"/>
    </row>
    <row r="1057" spans="1:38" s="404" customFormat="1" ht="25.5" customHeight="1">
      <c r="A1057" s="63" t="s">
        <v>41</v>
      </c>
      <c r="B1057" s="37">
        <v>3603352416</v>
      </c>
      <c r="C1057" s="92" t="s">
        <v>3867</v>
      </c>
      <c r="D1057" s="95" t="s">
        <v>5120</v>
      </c>
      <c r="E1057" s="433">
        <v>480000</v>
      </c>
      <c r="F1057" s="62">
        <v>80</v>
      </c>
      <c r="G1057" s="422">
        <v>8785264150</v>
      </c>
      <c r="H1057" s="429">
        <v>42381</v>
      </c>
      <c r="I1057" s="29"/>
      <c r="J1057" s="422"/>
      <c r="K1057" s="39">
        <v>42878</v>
      </c>
      <c r="L1057" s="424">
        <v>2</v>
      </c>
      <c r="M1057" s="420" t="s">
        <v>5512</v>
      </c>
      <c r="N1057" s="405">
        <v>2288</v>
      </c>
      <c r="O1057" s="62">
        <v>1</v>
      </c>
      <c r="P1057" s="40">
        <v>3</v>
      </c>
      <c r="Q1057" s="15"/>
      <c r="R1057" s="95">
        <v>50</v>
      </c>
      <c r="S1057" s="96" t="s">
        <v>4620</v>
      </c>
      <c r="T1057" s="29">
        <v>42395</v>
      </c>
      <c r="U1057" s="402"/>
      <c r="V1057" s="402"/>
      <c r="W1057" s="34">
        <v>1520</v>
      </c>
      <c r="X1057" s="34">
        <v>15</v>
      </c>
      <c r="Y1057" s="208" t="s">
        <v>5121</v>
      </c>
      <c r="Z1057" s="208" t="s">
        <v>5122</v>
      </c>
      <c r="AA1057" s="96" t="s">
        <v>2461</v>
      </c>
      <c r="AB1057" s="239">
        <v>6</v>
      </c>
      <c r="AC1057" s="731">
        <v>600000</v>
      </c>
      <c r="AD1057" s="731">
        <v>480000</v>
      </c>
      <c r="AE1057" s="96">
        <v>69</v>
      </c>
      <c r="AF1057" s="96">
        <v>67</v>
      </c>
      <c r="AG1057" s="63"/>
      <c r="AH1057" s="97" t="s">
        <v>5650</v>
      </c>
      <c r="AI1057" s="97"/>
      <c r="AJ1057" s="97"/>
      <c r="AK1057" s="16"/>
      <c r="AL1057" s="407"/>
    </row>
    <row r="1058" spans="1:38" s="404" customFormat="1" ht="25.5" customHeight="1">
      <c r="A1058" s="63" t="s">
        <v>41</v>
      </c>
      <c r="B1058" s="37"/>
      <c r="C1058" s="92" t="s">
        <v>3867</v>
      </c>
      <c r="D1058" s="95" t="s">
        <v>5742</v>
      </c>
      <c r="E1058" s="433" t="s">
        <v>5743</v>
      </c>
      <c r="F1058" s="62">
        <v>81</v>
      </c>
      <c r="G1058" s="422">
        <v>47221000446</v>
      </c>
      <c r="H1058" s="429">
        <v>39560</v>
      </c>
      <c r="I1058" s="29"/>
      <c r="J1058" s="30">
        <v>2143473728</v>
      </c>
      <c r="K1058" s="39">
        <v>42395</v>
      </c>
      <c r="L1058" s="424">
        <v>5</v>
      </c>
      <c r="M1058" s="420" t="s">
        <v>5741</v>
      </c>
      <c r="N1058" s="405">
        <v>18600</v>
      </c>
      <c r="O1058" s="62">
        <v>1</v>
      </c>
      <c r="P1058" s="40"/>
      <c r="Q1058" s="15" t="s">
        <v>5809</v>
      </c>
      <c r="R1058" s="95"/>
      <c r="S1058" s="96"/>
      <c r="T1058" s="29"/>
      <c r="U1058" s="402"/>
      <c r="V1058" s="402"/>
      <c r="W1058" s="34">
        <v>2829</v>
      </c>
      <c r="X1058" s="34">
        <v>28</v>
      </c>
      <c r="Y1058" s="208"/>
      <c r="Z1058" s="208"/>
      <c r="AA1058" s="96" t="s">
        <v>5168</v>
      </c>
      <c r="AB1058" s="239">
        <v>10</v>
      </c>
      <c r="AC1058" s="731">
        <v>3200000</v>
      </c>
      <c r="AD1058" s="731">
        <v>1500000</v>
      </c>
      <c r="AE1058" s="96"/>
      <c r="AF1058" s="96"/>
      <c r="AG1058" s="63"/>
      <c r="AH1058" s="721" t="s">
        <v>5745</v>
      </c>
      <c r="AI1058" s="721" t="s">
        <v>5746</v>
      </c>
      <c r="AJ1058" s="97"/>
      <c r="AK1058" s="16" t="s">
        <v>5744</v>
      </c>
      <c r="AL1058" s="407"/>
    </row>
    <row r="1059" spans="1:38" s="404" customFormat="1" ht="25.5" customHeight="1">
      <c r="A1059" s="63" t="s">
        <v>41</v>
      </c>
      <c r="B1059" s="37" t="s">
        <v>5658</v>
      </c>
      <c r="C1059" s="92" t="s">
        <v>3867</v>
      </c>
      <c r="D1059" s="95" t="s">
        <v>5207</v>
      </c>
      <c r="E1059" s="433">
        <v>300000</v>
      </c>
      <c r="F1059" s="62">
        <v>82</v>
      </c>
      <c r="G1059" s="422">
        <v>8756650808</v>
      </c>
      <c r="H1059" s="429">
        <v>42429</v>
      </c>
      <c r="I1059" s="29"/>
      <c r="J1059" s="422"/>
      <c r="K1059" s="39"/>
      <c r="L1059" s="424"/>
      <c r="M1059" s="420" t="s">
        <v>5208</v>
      </c>
      <c r="N1059" s="405">
        <v>2768</v>
      </c>
      <c r="O1059" s="62">
        <v>4</v>
      </c>
      <c r="P1059" s="40">
        <v>3</v>
      </c>
      <c r="Q1059" s="15" t="s">
        <v>5602</v>
      </c>
      <c r="R1059" s="95">
        <v>40</v>
      </c>
      <c r="S1059" s="96" t="s">
        <v>5209</v>
      </c>
      <c r="T1059" s="29" t="s">
        <v>5678</v>
      </c>
      <c r="U1059" s="402"/>
      <c r="V1059" s="402"/>
      <c r="W1059" s="34">
        <v>3100</v>
      </c>
      <c r="X1059" s="34">
        <v>31</v>
      </c>
      <c r="Y1059" s="208" t="s">
        <v>6590</v>
      </c>
      <c r="Z1059" s="208" t="s">
        <v>6591</v>
      </c>
      <c r="AA1059" s="96" t="s">
        <v>5210</v>
      </c>
      <c r="AB1059" s="239">
        <v>16</v>
      </c>
      <c r="AC1059" s="731">
        <v>600000</v>
      </c>
      <c r="AD1059" s="731">
        <v>300000</v>
      </c>
      <c r="AE1059" s="96"/>
      <c r="AF1059" s="96"/>
      <c r="AG1059" s="63"/>
      <c r="AH1059" s="97" t="s">
        <v>7353</v>
      </c>
      <c r="AI1059" s="97"/>
      <c r="AJ1059" s="97"/>
      <c r="AK1059" s="16"/>
      <c r="AL1059" s="407"/>
    </row>
    <row r="1060" spans="1:38" s="404" customFormat="1" ht="25.5" customHeight="1">
      <c r="A1060" s="63" t="s">
        <v>41</v>
      </c>
      <c r="B1060" s="37" t="s">
        <v>5656</v>
      </c>
      <c r="C1060" s="92" t="s">
        <v>3867</v>
      </c>
      <c r="D1060" s="212" t="s">
        <v>5216</v>
      </c>
      <c r="E1060" s="433">
        <v>200000</v>
      </c>
      <c r="F1060" s="62">
        <v>83</v>
      </c>
      <c r="G1060" s="422">
        <v>8745062008</v>
      </c>
      <c r="H1060" s="429">
        <v>42432</v>
      </c>
      <c r="I1060" s="29"/>
      <c r="J1060" s="422"/>
      <c r="K1060" s="39">
        <v>42733</v>
      </c>
      <c r="L1060" s="424">
        <v>1</v>
      </c>
      <c r="M1060" s="420" t="s">
        <v>6592</v>
      </c>
      <c r="N1060" s="405">
        <v>300</v>
      </c>
      <c r="O1060" s="62">
        <v>1</v>
      </c>
      <c r="P1060" s="40">
        <v>3</v>
      </c>
      <c r="Q1060" s="755" t="s">
        <v>5606</v>
      </c>
      <c r="R1060" s="95">
        <v>50</v>
      </c>
      <c r="S1060" s="96" t="s">
        <v>5146</v>
      </c>
      <c r="T1060" s="29">
        <v>42522</v>
      </c>
      <c r="U1060" s="402"/>
      <c r="V1060" s="402">
        <v>1</v>
      </c>
      <c r="W1060" s="34">
        <v>2022</v>
      </c>
      <c r="X1060" s="34">
        <v>20</v>
      </c>
      <c r="Y1060" s="208" t="s">
        <v>6593</v>
      </c>
      <c r="Z1060" s="208" t="s">
        <v>6594</v>
      </c>
      <c r="AA1060" s="96" t="s">
        <v>2459</v>
      </c>
      <c r="AB1060" s="239">
        <v>5</v>
      </c>
      <c r="AC1060" s="731">
        <v>500000</v>
      </c>
      <c r="AD1060" s="731">
        <v>200000</v>
      </c>
      <c r="AE1060" s="96">
        <v>3</v>
      </c>
      <c r="AF1060" s="96">
        <v>2</v>
      </c>
      <c r="AG1060" s="63"/>
      <c r="AH1060" s="97" t="s">
        <v>7750</v>
      </c>
      <c r="AI1060" s="97" t="s">
        <v>6035</v>
      </c>
      <c r="AJ1060" s="438" t="s">
        <v>6036</v>
      </c>
      <c r="AK1060" s="16"/>
      <c r="AL1060" s="407"/>
    </row>
    <row r="1061" spans="1:38" s="404" customFormat="1" ht="25.5" customHeight="1">
      <c r="A1061" s="63" t="s">
        <v>41</v>
      </c>
      <c r="B1061" s="37" t="s">
        <v>5662</v>
      </c>
      <c r="C1061" s="92" t="s">
        <v>3867</v>
      </c>
      <c r="D1061" s="95" t="s">
        <v>6093</v>
      </c>
      <c r="E1061" s="433">
        <v>500000</v>
      </c>
      <c r="F1061" s="62">
        <v>84</v>
      </c>
      <c r="G1061" s="422">
        <v>8771761366</v>
      </c>
      <c r="H1061" s="429">
        <v>42440</v>
      </c>
      <c r="I1061" s="29"/>
      <c r="J1061" s="422"/>
      <c r="K1061" s="39">
        <v>43650</v>
      </c>
      <c r="L1061" s="424">
        <v>4</v>
      </c>
      <c r="M1061" s="420" t="s">
        <v>6595</v>
      </c>
      <c r="N1061" s="405">
        <v>4560</v>
      </c>
      <c r="O1061" s="62">
        <v>1</v>
      </c>
      <c r="P1061" s="40">
        <v>2</v>
      </c>
      <c r="Q1061" s="15"/>
      <c r="R1061" s="95">
        <v>20</v>
      </c>
      <c r="S1061" s="96" t="s">
        <v>5149</v>
      </c>
      <c r="T1061" s="96" t="s">
        <v>5149</v>
      </c>
      <c r="U1061" s="402"/>
      <c r="V1061" s="402">
        <v>3</v>
      </c>
      <c r="W1061" s="34">
        <v>2680</v>
      </c>
      <c r="X1061" s="34">
        <v>26</v>
      </c>
      <c r="Y1061" s="208" t="s">
        <v>5223</v>
      </c>
      <c r="Z1061" s="208" t="s">
        <v>5224</v>
      </c>
      <c r="AA1061" s="96" t="s">
        <v>2461</v>
      </c>
      <c r="AB1061" s="239">
        <v>6</v>
      </c>
      <c r="AC1061" s="731">
        <v>2500000</v>
      </c>
      <c r="AD1061" s="731">
        <v>1700000</v>
      </c>
      <c r="AE1061" s="96">
        <v>150</v>
      </c>
      <c r="AF1061" s="96">
        <v>145</v>
      </c>
      <c r="AG1061" s="63"/>
      <c r="AH1061" s="97" t="s">
        <v>6277</v>
      </c>
      <c r="AI1061" s="97"/>
      <c r="AJ1061" s="97"/>
      <c r="AK1061" s="16"/>
      <c r="AL1061" s="407"/>
    </row>
    <row r="1062" spans="1:38" s="404" customFormat="1" ht="25.5" customHeight="1">
      <c r="A1062" s="63" t="s">
        <v>41</v>
      </c>
      <c r="B1062" s="37">
        <v>3700374208</v>
      </c>
      <c r="C1062" s="92" t="s">
        <v>3867</v>
      </c>
      <c r="D1062" s="212" t="s">
        <v>5380</v>
      </c>
      <c r="E1062" s="433">
        <v>5990017</v>
      </c>
      <c r="F1062" s="62">
        <v>85</v>
      </c>
      <c r="G1062" s="422">
        <v>4333664742</v>
      </c>
      <c r="H1062" s="429">
        <v>42467</v>
      </c>
      <c r="I1062" s="29"/>
      <c r="J1062" s="422"/>
      <c r="K1062" s="39">
        <v>43054</v>
      </c>
      <c r="L1062" s="424">
        <v>8</v>
      </c>
      <c r="M1062" s="420" t="s">
        <v>5700</v>
      </c>
      <c r="N1062" s="405">
        <v>4560</v>
      </c>
      <c r="O1062" s="62">
        <v>1</v>
      </c>
      <c r="P1062" s="40"/>
      <c r="Q1062" s="15"/>
      <c r="R1062" s="95">
        <v>42</v>
      </c>
      <c r="S1062" s="96" t="s">
        <v>5146</v>
      </c>
      <c r="T1062" s="29" t="s">
        <v>6272</v>
      </c>
      <c r="U1062" s="402">
        <v>1</v>
      </c>
      <c r="V1062" s="402">
        <v>3</v>
      </c>
      <c r="W1062" s="34">
        <v>2022</v>
      </c>
      <c r="X1062" s="34">
        <v>20</v>
      </c>
      <c r="Y1062" s="208" t="s">
        <v>5275</v>
      </c>
      <c r="Z1062" s="208" t="s">
        <v>5276</v>
      </c>
      <c r="AA1062" s="96" t="s">
        <v>2470</v>
      </c>
      <c r="AB1062" s="239">
        <v>40</v>
      </c>
      <c r="AC1062" s="731">
        <v>5990017</v>
      </c>
      <c r="AD1062" s="731">
        <v>5900017</v>
      </c>
      <c r="AE1062" s="96">
        <v>44</v>
      </c>
      <c r="AF1062" s="96">
        <v>44</v>
      </c>
      <c r="AG1062" s="63"/>
      <c r="AH1062" s="97" t="s">
        <v>6273</v>
      </c>
      <c r="AI1062" s="97" t="s">
        <v>6274</v>
      </c>
      <c r="AJ1062" s="97"/>
      <c r="AK1062" s="16"/>
      <c r="AL1062" s="407"/>
    </row>
    <row r="1063" spans="1:38" s="404" customFormat="1" ht="25.5" customHeight="1">
      <c r="A1063" s="63" t="s">
        <v>41</v>
      </c>
      <c r="B1063" s="37">
        <v>3603079566</v>
      </c>
      <c r="C1063" s="92" t="s">
        <v>3867</v>
      </c>
      <c r="D1063" s="95" t="s">
        <v>3737</v>
      </c>
      <c r="E1063" s="433">
        <v>250000</v>
      </c>
      <c r="F1063" s="62">
        <v>86</v>
      </c>
      <c r="G1063" s="422">
        <v>472043001053</v>
      </c>
      <c r="H1063" s="429">
        <v>41544</v>
      </c>
      <c r="I1063" s="29"/>
      <c r="J1063" s="30">
        <v>8768551376</v>
      </c>
      <c r="K1063" s="39">
        <v>43326</v>
      </c>
      <c r="L1063" s="424">
        <v>3</v>
      </c>
      <c r="M1063" s="420" t="s">
        <v>3983</v>
      </c>
      <c r="N1063" s="405">
        <v>862.1</v>
      </c>
      <c r="O1063" s="62">
        <v>1</v>
      </c>
      <c r="P1063" s="40"/>
      <c r="Q1063" s="755" t="s">
        <v>5608</v>
      </c>
      <c r="R1063" s="95"/>
      <c r="S1063" s="96"/>
      <c r="T1063" s="29"/>
      <c r="U1063" s="402"/>
      <c r="V1063" s="402"/>
      <c r="W1063" s="34">
        <v>1313</v>
      </c>
      <c r="X1063" s="34">
        <v>13</v>
      </c>
      <c r="Y1063" s="208"/>
      <c r="Z1063" s="208"/>
      <c r="AA1063" s="96" t="s">
        <v>1063</v>
      </c>
      <c r="AB1063" s="239">
        <v>6</v>
      </c>
      <c r="AC1063" s="731">
        <v>250000</v>
      </c>
      <c r="AD1063" s="731">
        <v>250000</v>
      </c>
      <c r="AE1063" s="96">
        <v>29</v>
      </c>
      <c r="AF1063" s="96">
        <v>27</v>
      </c>
      <c r="AG1063" s="63"/>
      <c r="AH1063" s="97" t="s">
        <v>5721</v>
      </c>
      <c r="AI1063" s="97"/>
      <c r="AJ1063" s="97"/>
      <c r="AK1063" s="16"/>
      <c r="AL1063" s="407"/>
    </row>
    <row r="1064" spans="1:38" s="404" customFormat="1" ht="25.5" customHeight="1">
      <c r="A1064" s="63" t="s">
        <v>41</v>
      </c>
      <c r="B1064" s="37" t="s">
        <v>5672</v>
      </c>
      <c r="C1064" s="92" t="s">
        <v>3867</v>
      </c>
      <c r="D1064" s="95" t="s">
        <v>5400</v>
      </c>
      <c r="E1064" s="433">
        <v>1000000</v>
      </c>
      <c r="F1064" s="62">
        <v>87</v>
      </c>
      <c r="G1064" s="422">
        <v>5404474580</v>
      </c>
      <c r="H1064" s="429">
        <v>42520</v>
      </c>
      <c r="I1064" s="29"/>
      <c r="J1064" s="422"/>
      <c r="K1064" s="39">
        <v>43614</v>
      </c>
      <c r="L1064" s="424">
        <v>1</v>
      </c>
      <c r="M1064" s="420" t="s">
        <v>5401</v>
      </c>
      <c r="N1064" s="405">
        <v>9000</v>
      </c>
      <c r="O1064" s="62">
        <v>1</v>
      </c>
      <c r="P1064" s="40">
        <v>2</v>
      </c>
      <c r="Q1064" s="15"/>
      <c r="R1064" s="95">
        <v>50</v>
      </c>
      <c r="S1064" s="96" t="s">
        <v>6716</v>
      </c>
      <c r="T1064" s="29" t="s">
        <v>6742</v>
      </c>
      <c r="U1064" s="402"/>
      <c r="V1064" s="402"/>
      <c r="W1064" s="34">
        <v>2013</v>
      </c>
      <c r="X1064" s="34">
        <v>20</v>
      </c>
      <c r="Y1064" s="208" t="s">
        <v>5403</v>
      </c>
      <c r="Z1064" s="208" t="s">
        <v>5404</v>
      </c>
      <c r="AA1064" s="96" t="s">
        <v>2461</v>
      </c>
      <c r="AB1064" s="239">
        <v>6</v>
      </c>
      <c r="AC1064" s="731">
        <v>5190000</v>
      </c>
      <c r="AD1064" s="731">
        <v>4912000</v>
      </c>
      <c r="AE1064" s="96"/>
      <c r="AF1064" s="96"/>
      <c r="AG1064" s="63">
        <v>1</v>
      </c>
      <c r="AH1064" s="97" t="s">
        <v>8593</v>
      </c>
      <c r="AI1064" s="97"/>
      <c r="AJ1064" s="97"/>
      <c r="AK1064" s="16"/>
      <c r="AL1064" s="407"/>
    </row>
    <row r="1065" spans="1:38" s="404" customFormat="1" ht="25.5" customHeight="1">
      <c r="A1065" s="63" t="s">
        <v>41</v>
      </c>
      <c r="B1065" s="37">
        <v>3603395071</v>
      </c>
      <c r="C1065" s="92" t="s">
        <v>3867</v>
      </c>
      <c r="D1065" s="95" t="s">
        <v>5450</v>
      </c>
      <c r="E1065" s="433">
        <v>1100000</v>
      </c>
      <c r="F1065" s="62">
        <v>88</v>
      </c>
      <c r="G1065" s="422">
        <v>3265156155</v>
      </c>
      <c r="H1065" s="429">
        <v>42564</v>
      </c>
      <c r="I1065" s="29"/>
      <c r="J1065" s="422"/>
      <c r="K1065" s="39">
        <v>43110</v>
      </c>
      <c r="L1065" s="424">
        <v>2</v>
      </c>
      <c r="M1065" s="420" t="s">
        <v>6596</v>
      </c>
      <c r="N1065" s="405">
        <v>2160</v>
      </c>
      <c r="O1065" s="62">
        <v>1</v>
      </c>
      <c r="P1065" s="40"/>
      <c r="Q1065" s="755" t="s">
        <v>7944</v>
      </c>
      <c r="R1065" s="95">
        <v>50</v>
      </c>
      <c r="S1065" s="96" t="s">
        <v>5451</v>
      </c>
      <c r="T1065" s="29">
        <v>42597</v>
      </c>
      <c r="U1065" s="402"/>
      <c r="V1065" s="402"/>
      <c r="W1065" s="34">
        <v>2680</v>
      </c>
      <c r="X1065" s="34">
        <v>26</v>
      </c>
      <c r="Y1065" s="208" t="s">
        <v>5452</v>
      </c>
      <c r="Z1065" s="208" t="s">
        <v>5453</v>
      </c>
      <c r="AA1065" s="96" t="s">
        <v>2461</v>
      </c>
      <c r="AB1065" s="239">
        <v>6</v>
      </c>
      <c r="AC1065" s="731">
        <v>1100000</v>
      </c>
      <c r="AD1065" s="731">
        <v>1100000</v>
      </c>
      <c r="AE1065" s="96">
        <v>61</v>
      </c>
      <c r="AF1065" s="96">
        <v>59</v>
      </c>
      <c r="AG1065" s="63">
        <v>1</v>
      </c>
      <c r="AH1065" s="97" t="s">
        <v>7510</v>
      </c>
      <c r="AI1065" s="97" t="s">
        <v>6110</v>
      </c>
      <c r="AJ1065" s="97"/>
      <c r="AK1065" s="16"/>
      <c r="AL1065" s="407"/>
    </row>
    <row r="1066" spans="1:38" s="404" customFormat="1" ht="25.5" customHeight="1">
      <c r="A1066" s="63" t="s">
        <v>41</v>
      </c>
      <c r="B1066" s="37" t="s">
        <v>5659</v>
      </c>
      <c r="C1066" s="92" t="s">
        <v>3867</v>
      </c>
      <c r="D1066" s="212" t="s">
        <v>5621</v>
      </c>
      <c r="E1066" s="433">
        <v>1200000</v>
      </c>
      <c r="F1066" s="62">
        <v>89</v>
      </c>
      <c r="G1066" s="422">
        <v>4384518578</v>
      </c>
      <c r="H1066" s="429">
        <v>42641</v>
      </c>
      <c r="I1066" s="29"/>
      <c r="J1066" s="422"/>
      <c r="K1066" s="39"/>
      <c r="L1066" s="424"/>
      <c r="M1066" s="420" t="s">
        <v>5622</v>
      </c>
      <c r="N1066" s="405">
        <v>2304</v>
      </c>
      <c r="O1066" s="62">
        <v>1</v>
      </c>
      <c r="P1066" s="40">
        <v>2</v>
      </c>
      <c r="Q1066" s="755" t="s">
        <v>7944</v>
      </c>
      <c r="R1066" s="95">
        <v>50</v>
      </c>
      <c r="S1066" s="96" t="s">
        <v>5623</v>
      </c>
      <c r="T1066" s="29">
        <v>42795</v>
      </c>
      <c r="U1066" s="402">
        <v>1</v>
      </c>
      <c r="V1066" s="402">
        <v>3</v>
      </c>
      <c r="W1066" s="34">
        <v>2599</v>
      </c>
      <c r="X1066" s="34">
        <v>25</v>
      </c>
      <c r="Y1066" s="208" t="s">
        <v>5624</v>
      </c>
      <c r="Z1066" s="208" t="s">
        <v>5625</v>
      </c>
      <c r="AA1066" s="96" t="s">
        <v>2461</v>
      </c>
      <c r="AB1066" s="239">
        <v>6</v>
      </c>
      <c r="AC1066" s="731">
        <v>3000000</v>
      </c>
      <c r="AD1066" s="731">
        <v>1909776</v>
      </c>
      <c r="AE1066" s="96">
        <v>39</v>
      </c>
      <c r="AF1066" s="96">
        <v>37</v>
      </c>
      <c r="AG1066" s="63"/>
      <c r="AH1066" s="438" t="s">
        <v>7421</v>
      </c>
      <c r="AI1066" s="97"/>
      <c r="AJ1066" s="438" t="s">
        <v>7422</v>
      </c>
      <c r="AK1066" s="16"/>
      <c r="AL1066" s="407"/>
    </row>
    <row r="1067" spans="1:38" s="404" customFormat="1" ht="25.5" customHeight="1">
      <c r="A1067" s="63" t="s">
        <v>41</v>
      </c>
      <c r="B1067" s="37">
        <v>3603423233</v>
      </c>
      <c r="C1067" s="92" t="s">
        <v>3867</v>
      </c>
      <c r="D1067" s="212" t="s">
        <v>5911</v>
      </c>
      <c r="E1067" s="433">
        <v>400000</v>
      </c>
      <c r="F1067" s="62">
        <v>90</v>
      </c>
      <c r="G1067" s="422">
        <v>7637715471</v>
      </c>
      <c r="H1067" s="429">
        <v>42654</v>
      </c>
      <c r="I1067" s="93"/>
      <c r="J1067" s="422"/>
      <c r="K1067" s="39">
        <v>43313</v>
      </c>
      <c r="L1067" s="424"/>
      <c r="M1067" s="420" t="s">
        <v>5912</v>
      </c>
      <c r="N1067" s="405">
        <v>2400</v>
      </c>
      <c r="O1067" s="62">
        <v>1</v>
      </c>
      <c r="P1067" s="40"/>
      <c r="Q1067" s="15"/>
      <c r="R1067" s="95">
        <v>50</v>
      </c>
      <c r="S1067" s="96" t="s">
        <v>6109</v>
      </c>
      <c r="T1067" s="29" t="s">
        <v>6194</v>
      </c>
      <c r="U1067" s="402"/>
      <c r="V1067" s="402"/>
      <c r="W1067" s="34">
        <v>1313</v>
      </c>
      <c r="X1067" s="34">
        <v>13</v>
      </c>
      <c r="Y1067" s="208" t="s">
        <v>5913</v>
      </c>
      <c r="Z1067" s="208" t="s">
        <v>5914</v>
      </c>
      <c r="AA1067" s="96" t="s">
        <v>5915</v>
      </c>
      <c r="AB1067" s="239">
        <v>14</v>
      </c>
      <c r="AC1067" s="731">
        <v>5000000</v>
      </c>
      <c r="AD1067" s="731">
        <v>830000</v>
      </c>
      <c r="AE1067" s="96">
        <v>55</v>
      </c>
      <c r="AF1067" s="96">
        <v>53</v>
      </c>
      <c r="AG1067" s="63">
        <v>1</v>
      </c>
      <c r="AH1067" s="97" t="s">
        <v>6263</v>
      </c>
      <c r="AI1067" s="97" t="s">
        <v>6264</v>
      </c>
      <c r="AJ1067" s="97"/>
      <c r="AK1067" s="16"/>
      <c r="AL1067" s="407"/>
    </row>
    <row r="1068" spans="1:38" s="404" customFormat="1" ht="25.5" customHeight="1">
      <c r="A1068" s="63" t="s">
        <v>41</v>
      </c>
      <c r="B1068" s="37">
        <v>3603432453</v>
      </c>
      <c r="C1068" s="92" t="s">
        <v>3867</v>
      </c>
      <c r="D1068" s="212" t="s">
        <v>6597</v>
      </c>
      <c r="E1068" s="433">
        <v>666999.18000000005</v>
      </c>
      <c r="F1068" s="62">
        <v>91</v>
      </c>
      <c r="G1068" s="422">
        <v>9808842630</v>
      </c>
      <c r="H1068" s="429">
        <v>42719</v>
      </c>
      <c r="I1068" s="29"/>
      <c r="J1068" s="422"/>
      <c r="K1068" s="39">
        <v>43251</v>
      </c>
      <c r="L1068" s="424">
        <v>2</v>
      </c>
      <c r="M1068" s="420" t="s">
        <v>6042</v>
      </c>
      <c r="N1068" s="405">
        <v>2160</v>
      </c>
      <c r="O1068" s="62">
        <v>1</v>
      </c>
      <c r="P1068" s="40"/>
      <c r="Q1068" s="15"/>
      <c r="R1068" s="95">
        <v>50</v>
      </c>
      <c r="S1068" s="96" t="s">
        <v>6043</v>
      </c>
      <c r="T1068" s="29" t="s">
        <v>6068</v>
      </c>
      <c r="U1068" s="402"/>
      <c r="V1068" s="402"/>
      <c r="W1068" s="34">
        <v>2670</v>
      </c>
      <c r="X1068" s="34">
        <v>26</v>
      </c>
      <c r="Y1068" s="208" t="s">
        <v>6044</v>
      </c>
      <c r="Z1068" s="208" t="s">
        <v>6045</v>
      </c>
      <c r="AA1068" s="96" t="s">
        <v>2461</v>
      </c>
      <c r="AB1068" s="239">
        <v>6</v>
      </c>
      <c r="AC1068" s="731">
        <v>800000</v>
      </c>
      <c r="AD1068" s="731">
        <v>666999</v>
      </c>
      <c r="AE1068" s="96"/>
      <c r="AF1068" s="96"/>
      <c r="AG1068" s="63"/>
      <c r="AH1068" s="97" t="s">
        <v>6743</v>
      </c>
      <c r="AI1068" s="97"/>
      <c r="AJ1068" s="97"/>
      <c r="AK1068" s="16"/>
      <c r="AL1068" s="407"/>
    </row>
    <row r="1069" spans="1:38" s="404" customFormat="1" ht="25.5" customHeight="1">
      <c r="A1069" s="63" t="s">
        <v>41</v>
      </c>
      <c r="B1069" s="37">
        <v>3603435630</v>
      </c>
      <c r="C1069" s="92" t="s">
        <v>3867</v>
      </c>
      <c r="D1069" s="212" t="s">
        <v>6069</v>
      </c>
      <c r="E1069" s="433">
        <v>1200000</v>
      </c>
      <c r="F1069" s="62">
        <v>92</v>
      </c>
      <c r="G1069" s="422">
        <v>1018408404</v>
      </c>
      <c r="H1069" s="429" t="s">
        <v>6070</v>
      </c>
      <c r="I1069" s="29"/>
      <c r="J1069" s="422"/>
      <c r="K1069" s="39">
        <v>43416</v>
      </c>
      <c r="L1069" s="424">
        <v>1</v>
      </c>
      <c r="M1069" s="420" t="s">
        <v>6071</v>
      </c>
      <c r="N1069" s="405">
        <v>4580.6400000000003</v>
      </c>
      <c r="O1069" s="62">
        <v>1</v>
      </c>
      <c r="P1069" s="40"/>
      <c r="Q1069" s="15" t="s">
        <v>6089</v>
      </c>
      <c r="R1069" s="95">
        <v>50</v>
      </c>
      <c r="S1069" s="536">
        <v>42767</v>
      </c>
      <c r="T1069" s="29">
        <v>42857</v>
      </c>
      <c r="U1069" s="402"/>
      <c r="V1069" s="402"/>
      <c r="W1069" s="34">
        <v>2610</v>
      </c>
      <c r="X1069" s="34">
        <v>26</v>
      </c>
      <c r="Y1069" s="208" t="s">
        <v>6072</v>
      </c>
      <c r="Z1069" s="208" t="s">
        <v>6073</v>
      </c>
      <c r="AA1069" s="96" t="s">
        <v>4685</v>
      </c>
      <c r="AB1069" s="239">
        <v>2</v>
      </c>
      <c r="AC1069" s="731">
        <v>2000000</v>
      </c>
      <c r="AD1069" s="731">
        <v>2000000</v>
      </c>
      <c r="AE1069" s="96">
        <v>322</v>
      </c>
      <c r="AF1069" s="96">
        <v>321</v>
      </c>
      <c r="AG1069" s="63">
        <v>1</v>
      </c>
      <c r="AH1069" s="97" t="s">
        <v>6275</v>
      </c>
      <c r="AI1069" s="97" t="s">
        <v>6276</v>
      </c>
      <c r="AJ1069" s="97"/>
      <c r="AK1069" s="16"/>
      <c r="AL1069" s="407"/>
    </row>
    <row r="1070" spans="1:38" s="404" customFormat="1" ht="25.5" customHeight="1">
      <c r="A1070" s="720" t="s">
        <v>41</v>
      </c>
      <c r="B1070" s="37" t="s">
        <v>7154</v>
      </c>
      <c r="C1070" s="92" t="s">
        <v>3867</v>
      </c>
      <c r="D1070" s="212" t="s">
        <v>6292</v>
      </c>
      <c r="E1070" s="433">
        <v>1243800</v>
      </c>
      <c r="F1070" s="62">
        <v>93</v>
      </c>
      <c r="G1070" s="422">
        <v>7632127621</v>
      </c>
      <c r="H1070" s="429">
        <v>42863</v>
      </c>
      <c r="I1070" s="29"/>
      <c r="J1070" s="422"/>
      <c r="K1070" s="39"/>
      <c r="L1070" s="424"/>
      <c r="M1070" s="420" t="s">
        <v>6598</v>
      </c>
      <c r="N1070" s="405">
        <v>2400</v>
      </c>
      <c r="O1070" s="62">
        <v>1</v>
      </c>
      <c r="P1070" s="40"/>
      <c r="Q1070" s="15" t="s">
        <v>6293</v>
      </c>
      <c r="R1070" s="536" t="s">
        <v>6294</v>
      </c>
      <c r="S1070" s="536" t="s">
        <v>5069</v>
      </c>
      <c r="T1070" s="29">
        <v>42863</v>
      </c>
      <c r="U1070" s="402"/>
      <c r="V1070" s="402"/>
      <c r="W1070" s="34">
        <v>3320</v>
      </c>
      <c r="X1070" s="34">
        <v>33</v>
      </c>
      <c r="Y1070" s="208" t="s">
        <v>6295</v>
      </c>
      <c r="Z1070" s="208" t="s">
        <v>6296</v>
      </c>
      <c r="AA1070" s="96" t="s">
        <v>4685</v>
      </c>
      <c r="AB1070" s="239">
        <v>2</v>
      </c>
      <c r="AC1070" s="731">
        <v>1243800</v>
      </c>
      <c r="AD1070" s="731">
        <v>1243800</v>
      </c>
      <c r="AE1070" s="96">
        <v>28</v>
      </c>
      <c r="AF1070" s="96">
        <v>28</v>
      </c>
      <c r="AG1070" s="63">
        <v>1</v>
      </c>
      <c r="AH1070" s="97" t="s">
        <v>7509</v>
      </c>
      <c r="AI1070" s="97" t="s">
        <v>7146</v>
      </c>
      <c r="AJ1070" s="719" t="s">
        <v>7147</v>
      </c>
      <c r="AK1070" s="16"/>
      <c r="AL1070" s="407"/>
    </row>
    <row r="1071" spans="1:38" s="404" customFormat="1" ht="25.5" customHeight="1">
      <c r="A1071" s="720" t="s">
        <v>41</v>
      </c>
      <c r="B1071" s="37"/>
      <c r="C1071" s="92" t="s">
        <v>3867</v>
      </c>
      <c r="D1071" s="212" t="s">
        <v>6298</v>
      </c>
      <c r="E1071" s="433">
        <v>1000000</v>
      </c>
      <c r="F1071" s="62">
        <v>94</v>
      </c>
      <c r="G1071" s="422">
        <v>5486748855</v>
      </c>
      <c r="H1071" s="429">
        <v>42864</v>
      </c>
      <c r="I1071" s="29"/>
      <c r="J1071" s="422"/>
      <c r="K1071" s="39"/>
      <c r="L1071" s="424"/>
      <c r="M1071" s="420" t="s">
        <v>6297</v>
      </c>
      <c r="N1071" s="405">
        <v>3000</v>
      </c>
      <c r="O1071" s="62">
        <v>1</v>
      </c>
      <c r="P1071" s="40"/>
      <c r="Q1071" s="15" t="s">
        <v>7423</v>
      </c>
      <c r="R1071" s="95"/>
      <c r="S1071" s="536" t="s">
        <v>6299</v>
      </c>
      <c r="T1071" s="29">
        <v>43040</v>
      </c>
      <c r="U1071" s="402"/>
      <c r="V1071" s="402"/>
      <c r="W1071" s="34">
        <v>6810</v>
      </c>
      <c r="X1071" s="34">
        <v>68</v>
      </c>
      <c r="Y1071" s="208" t="s">
        <v>6300</v>
      </c>
      <c r="Z1071" s="208" t="s">
        <v>6301</v>
      </c>
      <c r="AA1071" s="96" t="s">
        <v>5211</v>
      </c>
      <c r="AB1071" s="239">
        <v>48</v>
      </c>
      <c r="AC1071" s="731">
        <v>1000000</v>
      </c>
      <c r="AD1071" s="731">
        <v>1000000</v>
      </c>
      <c r="AE1071" s="96"/>
      <c r="AF1071" s="96"/>
      <c r="AG1071" s="63"/>
      <c r="AH1071" s="97" t="s">
        <v>7424</v>
      </c>
      <c r="AI1071" s="97"/>
      <c r="AJ1071" s="97"/>
      <c r="AK1071" s="16"/>
      <c r="AL1071" s="407"/>
    </row>
    <row r="1072" spans="1:38" s="404" customFormat="1" ht="25.5" customHeight="1">
      <c r="A1072" s="720" t="s">
        <v>41</v>
      </c>
      <c r="B1072" s="37" t="s">
        <v>6966</v>
      </c>
      <c r="C1072" s="92" t="s">
        <v>3867</v>
      </c>
      <c r="D1072" s="212" t="s">
        <v>6787</v>
      </c>
      <c r="E1072" s="433">
        <v>300000</v>
      </c>
      <c r="F1072" s="62">
        <v>95</v>
      </c>
      <c r="G1072" s="422">
        <v>8777351038</v>
      </c>
      <c r="H1072" s="429" t="s">
        <v>6788</v>
      </c>
      <c r="I1072" s="29"/>
      <c r="J1072" s="422"/>
      <c r="K1072" s="39"/>
      <c r="L1072" s="424"/>
      <c r="M1072" s="420" t="s">
        <v>6789</v>
      </c>
      <c r="N1072" s="405"/>
      <c r="O1072" s="62">
        <v>1</v>
      </c>
      <c r="P1072" s="40"/>
      <c r="Q1072" s="755" t="s">
        <v>7944</v>
      </c>
      <c r="R1072" s="95" t="s">
        <v>6790</v>
      </c>
      <c r="S1072" s="536" t="s">
        <v>5964</v>
      </c>
      <c r="T1072" s="29">
        <v>43103</v>
      </c>
      <c r="U1072" s="402"/>
      <c r="V1072" s="402"/>
      <c r="W1072" s="34">
        <v>2022</v>
      </c>
      <c r="X1072" s="34">
        <v>20</v>
      </c>
      <c r="Y1072" s="208" t="s">
        <v>6791</v>
      </c>
      <c r="Z1072" s="208" t="s">
        <v>6792</v>
      </c>
      <c r="AA1072" s="96" t="s">
        <v>2461</v>
      </c>
      <c r="AB1072" s="239">
        <v>6</v>
      </c>
      <c r="AC1072" s="731">
        <v>600000</v>
      </c>
      <c r="AD1072" s="731">
        <v>300000</v>
      </c>
      <c r="AE1072" s="96">
        <v>12</v>
      </c>
      <c r="AF1072" s="96">
        <v>8</v>
      </c>
      <c r="AG1072" s="63"/>
      <c r="AH1072" s="97" t="s">
        <v>7134</v>
      </c>
      <c r="AI1072" s="97" t="s">
        <v>7135</v>
      </c>
      <c r="AJ1072" s="719" t="s">
        <v>7136</v>
      </c>
      <c r="AK1072" s="16"/>
      <c r="AL1072" s="407"/>
    </row>
    <row r="1073" spans="1:38" s="404" customFormat="1" ht="25.5" customHeight="1">
      <c r="A1073" s="720" t="s">
        <v>41</v>
      </c>
      <c r="B1073" s="37">
        <v>3603507395</v>
      </c>
      <c r="C1073" s="92" t="s">
        <v>3867</v>
      </c>
      <c r="D1073" s="212" t="s">
        <v>6882</v>
      </c>
      <c r="E1073" s="433">
        <v>329194</v>
      </c>
      <c r="F1073" s="62">
        <v>96</v>
      </c>
      <c r="G1073" s="422">
        <v>2122966418</v>
      </c>
      <c r="H1073" s="429">
        <v>43026</v>
      </c>
      <c r="I1073" s="29"/>
      <c r="J1073" s="422"/>
      <c r="K1073" s="39"/>
      <c r="L1073" s="424"/>
      <c r="M1073" s="420" t="s">
        <v>6883</v>
      </c>
      <c r="N1073" s="405">
        <v>2400</v>
      </c>
      <c r="O1073" s="62">
        <v>1</v>
      </c>
      <c r="P1073" s="40"/>
      <c r="Q1073" s="755" t="s">
        <v>7944</v>
      </c>
      <c r="R1073" s="95">
        <v>36</v>
      </c>
      <c r="S1073" s="536" t="s">
        <v>6047</v>
      </c>
      <c r="T1073" s="29" t="s">
        <v>7284</v>
      </c>
      <c r="U1073" s="402">
        <v>1</v>
      </c>
      <c r="V1073" s="402">
        <v>3</v>
      </c>
      <c r="W1073" s="34">
        <v>2029</v>
      </c>
      <c r="X1073" s="34">
        <v>20</v>
      </c>
      <c r="Y1073" s="208" t="s">
        <v>6884</v>
      </c>
      <c r="Z1073" s="208" t="s">
        <v>6885</v>
      </c>
      <c r="AA1073" s="96" t="s">
        <v>2469</v>
      </c>
      <c r="AB1073" s="239">
        <v>37</v>
      </c>
      <c r="AC1073" s="731">
        <v>1645970</v>
      </c>
      <c r="AD1073" s="731">
        <v>1645970</v>
      </c>
      <c r="AE1073" s="96">
        <v>11</v>
      </c>
      <c r="AF1073" s="96">
        <v>10</v>
      </c>
      <c r="AG1073" s="63">
        <v>1</v>
      </c>
      <c r="AH1073" s="97" t="s">
        <v>7876</v>
      </c>
      <c r="AI1073" s="97"/>
      <c r="AJ1073" s="97" t="s">
        <v>7877</v>
      </c>
      <c r="AK1073" s="16"/>
      <c r="AL1073" s="407"/>
    </row>
    <row r="1074" spans="1:38" s="404" customFormat="1" ht="25.5" customHeight="1">
      <c r="A1074" s="720" t="s">
        <v>41</v>
      </c>
      <c r="B1074" s="37"/>
      <c r="C1074" s="92" t="s">
        <v>3867</v>
      </c>
      <c r="D1074" s="212" t="s">
        <v>7114</v>
      </c>
      <c r="E1074" s="433">
        <v>500000</v>
      </c>
      <c r="F1074" s="62">
        <v>97</v>
      </c>
      <c r="G1074" s="422">
        <v>3249986309</v>
      </c>
      <c r="H1074" s="429" t="s">
        <v>7115</v>
      </c>
      <c r="I1074" s="29"/>
      <c r="J1074" s="422"/>
      <c r="K1074" s="39"/>
      <c r="L1074" s="424"/>
      <c r="M1074" s="420" t="s">
        <v>7116</v>
      </c>
      <c r="N1074" s="405"/>
      <c r="O1074" s="62">
        <v>1</v>
      </c>
      <c r="P1074" s="40"/>
      <c r="Q1074" s="755" t="s">
        <v>7945</v>
      </c>
      <c r="R1074" s="95">
        <v>50</v>
      </c>
      <c r="S1074" s="536" t="s">
        <v>7117</v>
      </c>
      <c r="T1074" s="29">
        <v>43257</v>
      </c>
      <c r="U1074" s="402"/>
      <c r="V1074" s="402"/>
      <c r="W1074" s="34">
        <v>2511</v>
      </c>
      <c r="X1074" s="34">
        <v>25</v>
      </c>
      <c r="Y1074" s="208" t="s">
        <v>7118</v>
      </c>
      <c r="Z1074" s="208" t="s">
        <v>7119</v>
      </c>
      <c r="AA1074" s="96" t="s">
        <v>2461</v>
      </c>
      <c r="AB1074" s="239">
        <v>6</v>
      </c>
      <c r="AC1074" s="731">
        <v>2000000</v>
      </c>
      <c r="AD1074" s="731">
        <v>500000</v>
      </c>
      <c r="AE1074" s="96"/>
      <c r="AF1074" s="96"/>
      <c r="AG1074" s="63"/>
      <c r="AH1074" s="97"/>
      <c r="AI1074" s="97"/>
      <c r="AJ1074" s="97"/>
      <c r="AK1074" s="16"/>
      <c r="AL1074" s="407"/>
    </row>
    <row r="1075" spans="1:38" s="404" customFormat="1" ht="25.5" customHeight="1">
      <c r="A1075" s="720" t="s">
        <v>41</v>
      </c>
      <c r="B1075" s="37">
        <v>3603395071</v>
      </c>
      <c r="C1075" s="92" t="s">
        <v>3867</v>
      </c>
      <c r="D1075" s="212" t="s">
        <v>7227</v>
      </c>
      <c r="E1075" s="433">
        <v>3500000</v>
      </c>
      <c r="F1075" s="62">
        <v>98</v>
      </c>
      <c r="G1075" s="422">
        <v>1070232967</v>
      </c>
      <c r="H1075" s="429">
        <v>43139</v>
      </c>
      <c r="I1075" s="29"/>
      <c r="J1075" s="422"/>
      <c r="K1075" s="39">
        <v>43579</v>
      </c>
      <c r="L1075" s="424">
        <v>3</v>
      </c>
      <c r="M1075" s="420" t="s">
        <v>7228</v>
      </c>
      <c r="N1075" s="405">
        <v>16748</v>
      </c>
      <c r="O1075" s="62">
        <v>1</v>
      </c>
      <c r="P1075" s="40"/>
      <c r="Q1075" s="755" t="s">
        <v>7944</v>
      </c>
      <c r="R1075" s="95">
        <v>50</v>
      </c>
      <c r="S1075" s="536" t="s">
        <v>7580</v>
      </c>
      <c r="T1075" s="29">
        <v>43466</v>
      </c>
      <c r="U1075" s="402"/>
      <c r="V1075" s="402"/>
      <c r="W1075" s="34">
        <v>2670</v>
      </c>
      <c r="X1075" s="34">
        <v>26</v>
      </c>
      <c r="Y1075" s="208" t="s">
        <v>7230</v>
      </c>
      <c r="Z1075" s="208" t="s">
        <v>7231</v>
      </c>
      <c r="AA1075" s="96" t="s">
        <v>2461</v>
      </c>
      <c r="AB1075" s="239">
        <v>6</v>
      </c>
      <c r="AC1075" s="731">
        <v>3500000</v>
      </c>
      <c r="AD1075" s="731">
        <v>3500000</v>
      </c>
      <c r="AE1075" s="96"/>
      <c r="AF1075" s="96"/>
      <c r="AG1075" s="63"/>
      <c r="AH1075" s="97" t="s">
        <v>8195</v>
      </c>
      <c r="AI1075" s="97" t="s">
        <v>8193</v>
      </c>
      <c r="AJ1075" s="719" t="s">
        <v>8194</v>
      </c>
      <c r="AK1075" s="16"/>
      <c r="AL1075" s="407"/>
    </row>
    <row r="1076" spans="1:38" s="404" customFormat="1" ht="25.5" customHeight="1">
      <c r="A1076" s="720" t="s">
        <v>41</v>
      </c>
      <c r="B1076" s="37">
        <v>3603563551</v>
      </c>
      <c r="C1076" s="92" t="s">
        <v>3867</v>
      </c>
      <c r="D1076" s="212" t="s">
        <v>7467</v>
      </c>
      <c r="E1076" s="433">
        <v>1000000</v>
      </c>
      <c r="F1076" s="62">
        <v>99</v>
      </c>
      <c r="G1076" s="422">
        <v>3277834676</v>
      </c>
      <c r="H1076" s="429" t="s">
        <v>7468</v>
      </c>
      <c r="I1076" s="29"/>
      <c r="J1076" s="422"/>
      <c r="K1076" s="39">
        <v>43580</v>
      </c>
      <c r="L1076" s="424">
        <v>2</v>
      </c>
      <c r="M1076" s="420" t="s">
        <v>7571</v>
      </c>
      <c r="N1076" s="405">
        <v>1641</v>
      </c>
      <c r="O1076" s="62">
        <v>1</v>
      </c>
      <c r="P1076" s="40"/>
      <c r="Q1076" s="755" t="s">
        <v>7944</v>
      </c>
      <c r="R1076" s="95">
        <v>50</v>
      </c>
      <c r="S1076" s="536" t="s">
        <v>7284</v>
      </c>
      <c r="T1076" s="29" t="s">
        <v>7284</v>
      </c>
      <c r="U1076" s="402">
        <v>1</v>
      </c>
      <c r="V1076" s="402">
        <v>3</v>
      </c>
      <c r="W1076" s="34">
        <v>1520</v>
      </c>
      <c r="X1076" s="34">
        <v>15</v>
      </c>
      <c r="Y1076" s="208" t="s">
        <v>7469</v>
      </c>
      <c r="Z1076" s="208" t="s">
        <v>7470</v>
      </c>
      <c r="AA1076" s="96" t="s">
        <v>2461</v>
      </c>
      <c r="AB1076" s="239">
        <v>6</v>
      </c>
      <c r="AC1076" s="731">
        <v>1500000</v>
      </c>
      <c r="AD1076" s="731">
        <v>1000000</v>
      </c>
      <c r="AE1076" s="96">
        <v>40</v>
      </c>
      <c r="AF1076" s="96">
        <v>34</v>
      </c>
      <c r="AG1076" s="63"/>
      <c r="AH1076" s="97" t="s">
        <v>7572</v>
      </c>
      <c r="AI1076" s="97"/>
      <c r="AJ1076" s="97"/>
      <c r="AK1076" s="16"/>
      <c r="AL1076" s="407"/>
    </row>
    <row r="1077" spans="1:38" s="404" customFormat="1" ht="25.5" customHeight="1">
      <c r="A1077" s="720" t="s">
        <v>41</v>
      </c>
      <c r="B1077" s="37">
        <v>3603571270</v>
      </c>
      <c r="C1077" s="92" t="s">
        <v>3867</v>
      </c>
      <c r="D1077" s="212" t="s">
        <v>7543</v>
      </c>
      <c r="E1077" s="433">
        <v>500000</v>
      </c>
      <c r="F1077" s="62">
        <v>100</v>
      </c>
      <c r="G1077" s="422">
        <v>7603051981</v>
      </c>
      <c r="H1077" s="429">
        <v>43264</v>
      </c>
      <c r="I1077" s="29"/>
      <c r="J1077" s="422"/>
      <c r="K1077" s="39">
        <v>43629</v>
      </c>
      <c r="L1077" s="424">
        <v>1</v>
      </c>
      <c r="M1077" s="420" t="s">
        <v>7544</v>
      </c>
      <c r="N1077" s="405">
        <v>1308</v>
      </c>
      <c r="O1077" s="62">
        <v>1</v>
      </c>
      <c r="P1077" s="40"/>
      <c r="Q1077" s="755" t="s">
        <v>5696</v>
      </c>
      <c r="R1077" s="95">
        <v>50</v>
      </c>
      <c r="S1077" s="536" t="s">
        <v>5597</v>
      </c>
      <c r="T1077" s="29" t="s">
        <v>6905</v>
      </c>
      <c r="U1077" s="402"/>
      <c r="V1077" s="402"/>
      <c r="W1077" s="34">
        <v>1030</v>
      </c>
      <c r="X1077" s="34">
        <v>10</v>
      </c>
      <c r="Y1077" s="208" t="s">
        <v>7545</v>
      </c>
      <c r="Z1077" s="208" t="s">
        <v>7546</v>
      </c>
      <c r="AA1077" s="96" t="s">
        <v>2459</v>
      </c>
      <c r="AB1077" s="239">
        <v>5</v>
      </c>
      <c r="AC1077" s="731">
        <v>1000000</v>
      </c>
      <c r="AD1077" s="731">
        <v>500000</v>
      </c>
      <c r="AE1077" s="96"/>
      <c r="AF1077" s="96"/>
      <c r="AG1077" s="63">
        <v>1</v>
      </c>
      <c r="AH1077" s="97" t="s">
        <v>7766</v>
      </c>
      <c r="AI1077" s="97"/>
      <c r="AJ1077" s="719" t="s">
        <v>7767</v>
      </c>
      <c r="AK1077" s="16"/>
      <c r="AL1077" s="407"/>
    </row>
    <row r="1078" spans="1:38" s="404" customFormat="1" ht="25.5" customHeight="1">
      <c r="A1078" s="720" t="s">
        <v>41</v>
      </c>
      <c r="B1078" s="37">
        <v>3603580638</v>
      </c>
      <c r="C1078" s="92" t="s">
        <v>3867</v>
      </c>
      <c r="D1078" s="212" t="s">
        <v>7638</v>
      </c>
      <c r="E1078" s="433">
        <v>1292780.75</v>
      </c>
      <c r="F1078" s="62">
        <v>101</v>
      </c>
      <c r="G1078" s="422">
        <v>6509752066</v>
      </c>
      <c r="H1078" s="429">
        <v>43314</v>
      </c>
      <c r="I1078" s="29"/>
      <c r="J1078" s="422"/>
      <c r="K1078" s="39">
        <v>43599</v>
      </c>
      <c r="L1078" s="424">
        <v>3</v>
      </c>
      <c r="M1078" s="420" t="s">
        <v>7639</v>
      </c>
      <c r="N1078" s="405">
        <v>4838.3999999999996</v>
      </c>
      <c r="O1078" s="62">
        <v>1</v>
      </c>
      <c r="P1078" s="40"/>
      <c r="Q1078" s="755" t="s">
        <v>7944</v>
      </c>
      <c r="R1078" s="95">
        <v>50</v>
      </c>
      <c r="S1078" s="536" t="s">
        <v>6869</v>
      </c>
      <c r="T1078" s="29" t="s">
        <v>6869</v>
      </c>
      <c r="U1078" s="402"/>
      <c r="V1078" s="402"/>
      <c r="W1078" s="34">
        <v>2212</v>
      </c>
      <c r="X1078" s="34">
        <v>22</v>
      </c>
      <c r="Y1078" s="208" t="s">
        <v>7640</v>
      </c>
      <c r="Z1078" s="208" t="s">
        <v>7641</v>
      </c>
      <c r="AA1078" s="96" t="s">
        <v>2461</v>
      </c>
      <c r="AB1078" s="239">
        <v>6</v>
      </c>
      <c r="AC1078" s="731">
        <v>2754781</v>
      </c>
      <c r="AD1078" s="731">
        <v>2754781</v>
      </c>
      <c r="AE1078" s="96">
        <v>85</v>
      </c>
      <c r="AF1078" s="96">
        <v>79</v>
      </c>
      <c r="AG1078" s="63">
        <v>1</v>
      </c>
      <c r="AH1078" s="97" t="s">
        <v>8424</v>
      </c>
      <c r="AI1078" s="97"/>
      <c r="AJ1078" s="719" t="s">
        <v>8425</v>
      </c>
      <c r="AK1078" s="16"/>
      <c r="AL1078" s="407"/>
    </row>
    <row r="1079" spans="1:38" s="404" customFormat="1" ht="25.5" customHeight="1">
      <c r="A1079" s="720" t="s">
        <v>41</v>
      </c>
      <c r="B1079" s="37"/>
      <c r="C1079" s="92" t="s">
        <v>3867</v>
      </c>
      <c r="D1079" s="212" t="s">
        <v>8486</v>
      </c>
      <c r="E1079" s="433">
        <v>2000000</v>
      </c>
      <c r="F1079" s="62">
        <v>102</v>
      </c>
      <c r="G1079" s="422">
        <v>7632586582</v>
      </c>
      <c r="H1079" s="429">
        <v>43580</v>
      </c>
      <c r="I1079" s="29"/>
      <c r="J1079" s="422"/>
      <c r="K1079" s="39"/>
      <c r="L1079" s="424"/>
      <c r="M1079" s="420" t="s">
        <v>8487</v>
      </c>
      <c r="N1079" s="405">
        <v>5234.8</v>
      </c>
      <c r="O1079" s="62">
        <v>3</v>
      </c>
      <c r="P1079" s="40"/>
      <c r="Q1079" s="755" t="s">
        <v>7944</v>
      </c>
      <c r="R1079" s="95">
        <v>30</v>
      </c>
      <c r="S1079" s="536" t="s">
        <v>8488</v>
      </c>
      <c r="T1079" s="29"/>
      <c r="U1079" s="402"/>
      <c r="V1079" s="402"/>
      <c r="W1079" s="34">
        <v>1520</v>
      </c>
      <c r="X1079" s="34">
        <v>15</v>
      </c>
      <c r="Y1079" s="208" t="s">
        <v>8489</v>
      </c>
      <c r="Z1079" s="208" t="s">
        <v>8490</v>
      </c>
      <c r="AA1079" s="96" t="s">
        <v>2461</v>
      </c>
      <c r="AB1079" s="239">
        <v>6</v>
      </c>
      <c r="AC1079" s="731">
        <v>2500000</v>
      </c>
      <c r="AD1079" s="731">
        <v>1000000</v>
      </c>
      <c r="AE1079" s="96"/>
      <c r="AF1079" s="96"/>
      <c r="AG1079" s="63"/>
      <c r="AH1079" s="97"/>
      <c r="AI1079" s="97"/>
      <c r="AJ1079" s="719"/>
      <c r="AK1079" s="16"/>
      <c r="AL1079" s="407"/>
    </row>
    <row r="1080" spans="1:38" s="404" customFormat="1" ht="25.5" customHeight="1">
      <c r="A1080" s="720" t="s">
        <v>41</v>
      </c>
      <c r="B1080" s="37">
        <v>3603645719</v>
      </c>
      <c r="C1080" s="92" t="s">
        <v>3867</v>
      </c>
      <c r="D1080" s="212" t="s">
        <v>8553</v>
      </c>
      <c r="E1080" s="433">
        <v>386266</v>
      </c>
      <c r="F1080" s="62">
        <v>103</v>
      </c>
      <c r="G1080" s="422">
        <v>4301769695</v>
      </c>
      <c r="H1080" s="429">
        <v>43595</v>
      </c>
      <c r="I1080" s="29"/>
      <c r="J1080" s="422"/>
      <c r="K1080" s="39"/>
      <c r="L1080" s="424"/>
      <c r="M1080" s="420" t="s">
        <v>8554</v>
      </c>
      <c r="N1080" s="405">
        <v>2507.98</v>
      </c>
      <c r="O1080" s="62">
        <v>2</v>
      </c>
      <c r="P1080" s="40"/>
      <c r="Q1080" s="755" t="s">
        <v>7944</v>
      </c>
      <c r="R1080" s="95">
        <v>50</v>
      </c>
      <c r="S1080" s="536" t="s">
        <v>7611</v>
      </c>
      <c r="T1080" s="29"/>
      <c r="U1080" s="402"/>
      <c r="V1080" s="402"/>
      <c r="W1080" s="34">
        <v>2814</v>
      </c>
      <c r="X1080" s="34">
        <v>28</v>
      </c>
      <c r="Y1080" s="208" t="s">
        <v>8551</v>
      </c>
      <c r="Z1080" s="208" t="s">
        <v>8552</v>
      </c>
      <c r="AA1080" s="96" t="s">
        <v>2468</v>
      </c>
      <c r="AB1080" s="239">
        <v>16</v>
      </c>
      <c r="AC1080" s="731">
        <v>700000</v>
      </c>
      <c r="AD1080" s="731">
        <v>386266</v>
      </c>
      <c r="AE1080" s="96"/>
      <c r="AF1080" s="96"/>
      <c r="AG1080" s="63">
        <v>1</v>
      </c>
      <c r="AH1080" s="97" t="s">
        <v>8605</v>
      </c>
      <c r="AI1080" s="97"/>
      <c r="AJ1080" s="719" t="s">
        <v>7880</v>
      </c>
      <c r="AK1080" s="16"/>
      <c r="AL1080" s="407"/>
    </row>
    <row r="1081" spans="1:38" s="404" customFormat="1" ht="25.5" customHeight="1">
      <c r="A1081" s="720" t="s">
        <v>41</v>
      </c>
      <c r="B1081" s="37"/>
      <c r="C1081" s="92" t="s">
        <v>3867</v>
      </c>
      <c r="D1081" s="212" t="s">
        <v>8714</v>
      </c>
      <c r="E1081" s="433">
        <v>1000000</v>
      </c>
      <c r="F1081" s="62">
        <v>104</v>
      </c>
      <c r="G1081" s="422">
        <v>1053195931</v>
      </c>
      <c r="H1081" s="429">
        <v>43665</v>
      </c>
      <c r="I1081" s="29"/>
      <c r="J1081" s="422"/>
      <c r="K1081" s="39"/>
      <c r="L1081" s="424"/>
      <c r="M1081" s="420" t="s">
        <v>8712</v>
      </c>
      <c r="N1081" s="405">
        <v>2419</v>
      </c>
      <c r="O1081" s="62">
        <v>3</v>
      </c>
      <c r="P1081" s="40"/>
      <c r="Q1081" s="755" t="s">
        <v>7970</v>
      </c>
      <c r="R1081" s="95">
        <v>50</v>
      </c>
      <c r="S1081" s="536" t="s">
        <v>8074</v>
      </c>
      <c r="T1081" s="29"/>
      <c r="U1081" s="402">
        <v>1</v>
      </c>
      <c r="V1081" s="402">
        <v>3</v>
      </c>
      <c r="W1081" s="34">
        <v>2740</v>
      </c>
      <c r="X1081" s="34">
        <v>27</v>
      </c>
      <c r="Y1081" s="208" t="s">
        <v>8717</v>
      </c>
      <c r="Z1081" s="208" t="s">
        <v>8718</v>
      </c>
      <c r="AA1081" s="96" t="s">
        <v>2461</v>
      </c>
      <c r="AB1081" s="239">
        <v>6</v>
      </c>
      <c r="AC1081" s="731">
        <v>1000000</v>
      </c>
      <c r="AD1081" s="731">
        <v>0</v>
      </c>
      <c r="AE1081" s="96"/>
      <c r="AF1081" s="96"/>
      <c r="AG1081" s="63"/>
      <c r="AH1081" s="97"/>
      <c r="AI1081" s="97"/>
      <c r="AJ1081" s="719"/>
      <c r="AK1081" s="16"/>
      <c r="AL1081" s="407"/>
    </row>
    <row r="1082" spans="1:38" s="404" customFormat="1" ht="25.5" customHeight="1">
      <c r="A1082" s="720" t="s">
        <v>41</v>
      </c>
      <c r="B1082" s="37"/>
      <c r="C1082" s="92" t="s">
        <v>3867</v>
      </c>
      <c r="D1082" s="212" t="s">
        <v>8715</v>
      </c>
      <c r="E1082" s="433">
        <v>1500000</v>
      </c>
      <c r="F1082" s="62">
        <v>105</v>
      </c>
      <c r="G1082" s="422">
        <v>5401114060</v>
      </c>
      <c r="H1082" s="429">
        <v>43682</v>
      </c>
      <c r="I1082" s="29"/>
      <c r="J1082" s="422"/>
      <c r="K1082" s="39"/>
      <c r="L1082" s="424"/>
      <c r="M1082" s="420" t="s">
        <v>8716</v>
      </c>
      <c r="N1082" s="405">
        <v>2487.8000000000002</v>
      </c>
      <c r="O1082" s="62">
        <v>3</v>
      </c>
      <c r="P1082" s="40"/>
      <c r="Q1082" s="755" t="s">
        <v>7970</v>
      </c>
      <c r="R1082" s="95">
        <v>30</v>
      </c>
      <c r="S1082" s="536" t="s">
        <v>7477</v>
      </c>
      <c r="T1082" s="29"/>
      <c r="U1082" s="402">
        <v>1</v>
      </c>
      <c r="V1082" s="402">
        <v>3</v>
      </c>
      <c r="W1082" s="34">
        <v>1080</v>
      </c>
      <c r="X1082" s="34">
        <v>10</v>
      </c>
      <c r="Y1082" s="208" t="s">
        <v>8713</v>
      </c>
      <c r="Z1082" s="208" t="s">
        <v>8719</v>
      </c>
      <c r="AA1082" s="96" t="s">
        <v>2466</v>
      </c>
      <c r="AB1082" s="239">
        <v>9</v>
      </c>
      <c r="AC1082" s="731">
        <v>1500000</v>
      </c>
      <c r="AD1082" s="731">
        <v>0</v>
      </c>
      <c r="AE1082" s="96"/>
      <c r="AF1082" s="96"/>
      <c r="AG1082" s="63"/>
      <c r="AH1082" s="97"/>
      <c r="AI1082" s="97"/>
      <c r="AJ1082" s="719"/>
      <c r="AK1082" s="16"/>
      <c r="AL1082" s="407"/>
    </row>
    <row r="1083" spans="1:38" s="35" customFormat="1" ht="25.5" customHeight="1">
      <c r="A1083" s="247"/>
      <c r="B1083" s="144"/>
      <c r="C1083" s="145"/>
      <c r="D1083" s="508" t="s">
        <v>7250</v>
      </c>
      <c r="E1083" s="31"/>
      <c r="F1083" s="144"/>
      <c r="G1083" s="150"/>
      <c r="H1083" s="149"/>
      <c r="I1083" s="149"/>
      <c r="J1083" s="150"/>
      <c r="K1083" s="151" t="s">
        <v>879</v>
      </c>
      <c r="L1083" s="152"/>
      <c r="M1083" s="450" t="s">
        <v>2142</v>
      </c>
      <c r="N1083" s="95"/>
      <c r="O1083" s="147"/>
      <c r="P1083" s="154"/>
      <c r="Q1083" s="155"/>
      <c r="R1083" s="153"/>
      <c r="S1083" s="156"/>
      <c r="T1083" s="149"/>
      <c r="U1083" s="157"/>
      <c r="V1083" s="157"/>
      <c r="W1083" s="202"/>
      <c r="X1083" s="202"/>
      <c r="Y1083" s="203"/>
      <c r="Z1083" s="203"/>
      <c r="AA1083" s="156"/>
      <c r="AB1083" s="222"/>
      <c r="AC1083" s="731">
        <v>0</v>
      </c>
      <c r="AD1083" s="731">
        <v>0</v>
      </c>
      <c r="AE1083" s="31"/>
      <c r="AF1083" s="31"/>
      <c r="AG1083" s="62"/>
      <c r="AH1083" s="91"/>
      <c r="AI1083" s="91"/>
      <c r="AJ1083" s="91"/>
      <c r="AK1083" s="244"/>
      <c r="AL1083" s="245"/>
    </row>
    <row r="1084" spans="1:38" s="35" customFormat="1" ht="25.5" customHeight="1">
      <c r="A1084" s="198" t="s">
        <v>334</v>
      </c>
      <c r="B1084" s="53"/>
      <c r="C1084" s="73"/>
      <c r="D1084" s="120"/>
      <c r="E1084" s="159">
        <f>SUBTOTAL(9,E977:E1083)</f>
        <v>527796197.53000003</v>
      </c>
      <c r="F1084" s="53">
        <f>COUNT(F977:F1083)</f>
        <v>105</v>
      </c>
      <c r="G1084" s="123"/>
      <c r="H1084" s="122"/>
      <c r="I1084" s="122"/>
      <c r="J1084" s="123"/>
      <c r="K1084" s="124"/>
      <c r="L1084" s="125"/>
      <c r="M1084" s="56" t="s">
        <v>2143</v>
      </c>
      <c r="N1084" s="56">
        <f>SUBTOTAL(9,N978:N1083)</f>
        <v>2123611.6799999997</v>
      </c>
      <c r="O1084" s="126"/>
      <c r="P1084" s="76"/>
      <c r="Q1084" s="77"/>
      <c r="R1084" s="127"/>
      <c r="S1084" s="137"/>
      <c r="T1084" s="122"/>
      <c r="U1084" s="138"/>
      <c r="V1084" s="138"/>
      <c r="W1084" s="139"/>
      <c r="X1084" s="139"/>
      <c r="Y1084" s="140"/>
      <c r="Z1084" s="140"/>
      <c r="AA1084" s="141"/>
      <c r="AB1084" s="142"/>
      <c r="AC1084" s="734">
        <v>1521047494</v>
      </c>
      <c r="AD1084" s="734">
        <v>1069888543</v>
      </c>
      <c r="AE1084" s="159">
        <f t="shared" ref="AE1084:AF1084" si="14">SUBTOTAL(9,AE977:AE1083)</f>
        <v>20586</v>
      </c>
      <c r="AF1084" s="159">
        <f t="shared" si="14"/>
        <v>20031</v>
      </c>
      <c r="AG1084" s="159"/>
      <c r="AH1084" s="134"/>
      <c r="AI1084" s="134"/>
      <c r="AJ1084" s="134"/>
      <c r="AK1084" s="54"/>
      <c r="AL1084" s="84"/>
    </row>
    <row r="1085" spans="1:38" s="35" customFormat="1" ht="25.5" customHeight="1">
      <c r="A1085" s="198"/>
      <c r="B1085" s="53"/>
      <c r="C1085" s="73"/>
      <c r="D1085" s="120"/>
      <c r="E1085" s="159"/>
      <c r="F1085" s="209"/>
      <c r="G1085" s="123"/>
      <c r="H1085" s="122"/>
      <c r="I1085" s="122"/>
      <c r="J1085" s="123"/>
      <c r="K1085" s="124"/>
      <c r="L1085" s="125"/>
      <c r="M1085" s="196" t="s">
        <v>2144</v>
      </c>
      <c r="N1085" s="159"/>
      <c r="O1085" s="126"/>
      <c r="P1085" s="76"/>
      <c r="Q1085" s="77"/>
      <c r="R1085" s="127"/>
      <c r="S1085" s="137"/>
      <c r="T1085" s="122"/>
      <c r="U1085" s="138"/>
      <c r="V1085" s="138"/>
      <c r="W1085" s="139"/>
      <c r="X1085" s="139"/>
      <c r="Y1085" s="140"/>
      <c r="Z1085" s="140"/>
      <c r="AA1085" s="141"/>
      <c r="AB1085" s="142"/>
      <c r="AC1085" s="734"/>
      <c r="AD1085" s="734"/>
      <c r="AE1085" s="159"/>
      <c r="AF1085" s="159"/>
      <c r="AG1085" s="159"/>
      <c r="AH1085" s="134"/>
      <c r="AI1085" s="134"/>
      <c r="AJ1085" s="134"/>
      <c r="AK1085" s="60"/>
      <c r="AL1085" s="191"/>
    </row>
    <row r="1086" spans="1:38" s="35" customFormat="1" ht="25.5" customHeight="1">
      <c r="A1086" s="200" t="s">
        <v>418</v>
      </c>
      <c r="B1086" s="37" t="s">
        <v>3486</v>
      </c>
      <c r="C1086" s="92" t="s">
        <v>4053</v>
      </c>
      <c r="D1086" s="26" t="s">
        <v>4632</v>
      </c>
      <c r="E1086" s="91">
        <v>6150000</v>
      </c>
      <c r="F1086" s="91">
        <v>1</v>
      </c>
      <c r="G1086" s="30">
        <v>472043000730</v>
      </c>
      <c r="H1086" s="558">
        <v>35874</v>
      </c>
      <c r="I1086" s="30">
        <v>472043000730</v>
      </c>
      <c r="J1086" s="30">
        <v>4314884316</v>
      </c>
      <c r="K1086" s="559">
        <v>42926</v>
      </c>
      <c r="L1086" s="67">
        <v>9</v>
      </c>
      <c r="M1086" s="91" t="s">
        <v>2145</v>
      </c>
      <c r="N1086" s="91">
        <v>62562</v>
      </c>
      <c r="O1086" s="91">
        <v>1</v>
      </c>
      <c r="P1086" s="40"/>
      <c r="Q1086" s="15"/>
      <c r="R1086" s="95"/>
      <c r="S1086" s="96"/>
      <c r="T1086" s="64"/>
      <c r="U1086" s="33"/>
      <c r="V1086" s="33">
        <v>3</v>
      </c>
      <c r="W1086" s="237">
        <v>161</v>
      </c>
      <c r="X1086" s="34">
        <v>1</v>
      </c>
      <c r="Y1086" s="208"/>
      <c r="Z1086" s="208"/>
      <c r="AA1086" s="97" t="s">
        <v>1056</v>
      </c>
      <c r="AB1086" s="236">
        <v>8</v>
      </c>
      <c r="AC1086" s="731">
        <v>8300000</v>
      </c>
      <c r="AD1086" s="731">
        <v>8300000</v>
      </c>
      <c r="AE1086" s="96">
        <v>220</v>
      </c>
      <c r="AF1086" s="96">
        <v>205</v>
      </c>
      <c r="AG1086" s="62">
        <v>1</v>
      </c>
      <c r="AH1086" s="91" t="s">
        <v>2769</v>
      </c>
      <c r="AI1086" s="91" t="s">
        <v>880</v>
      </c>
      <c r="AJ1086" s="91"/>
      <c r="AK1086" s="16" t="s">
        <v>4631</v>
      </c>
      <c r="AL1086" s="403"/>
    </row>
    <row r="1087" spans="1:38" s="35" customFormat="1" ht="25.5" customHeight="1">
      <c r="A1087" s="200" t="s">
        <v>418</v>
      </c>
      <c r="B1087" s="37" t="s">
        <v>3624</v>
      </c>
      <c r="C1087" s="92" t="s">
        <v>4053</v>
      </c>
      <c r="D1087" s="26" t="s">
        <v>2148</v>
      </c>
      <c r="E1087" s="95">
        <v>270000</v>
      </c>
      <c r="F1087" s="62">
        <v>2</v>
      </c>
      <c r="G1087" s="30" t="s">
        <v>2146</v>
      </c>
      <c r="H1087" s="29">
        <v>38568</v>
      </c>
      <c r="I1087" s="30">
        <v>472043000039</v>
      </c>
      <c r="J1087" s="30"/>
      <c r="K1087" s="39">
        <v>41905</v>
      </c>
      <c r="L1087" s="40"/>
      <c r="M1087" s="91" t="s">
        <v>2147</v>
      </c>
      <c r="N1087" s="91">
        <v>23000</v>
      </c>
      <c r="O1087" s="91">
        <v>1</v>
      </c>
      <c r="P1087" s="40"/>
      <c r="Q1087" s="15"/>
      <c r="R1087" s="95"/>
      <c r="S1087" s="96"/>
      <c r="T1087" s="29"/>
      <c r="U1087" s="33"/>
      <c r="V1087" s="33"/>
      <c r="W1087" s="34">
        <v>2599</v>
      </c>
      <c r="X1087" s="34">
        <v>25</v>
      </c>
      <c r="Y1087" s="208"/>
      <c r="Z1087" s="208"/>
      <c r="AA1087" s="96" t="s">
        <v>2149</v>
      </c>
      <c r="AB1087" s="239">
        <v>36</v>
      </c>
      <c r="AC1087" s="731">
        <v>1160000</v>
      </c>
      <c r="AD1087" s="731">
        <v>1160000</v>
      </c>
      <c r="AE1087" s="96">
        <v>33</v>
      </c>
      <c r="AF1087" s="96">
        <v>33</v>
      </c>
      <c r="AG1087" s="62"/>
      <c r="AH1087" s="91"/>
      <c r="AI1087" s="91"/>
      <c r="AJ1087" s="91"/>
      <c r="AK1087" s="16"/>
      <c r="AL1087" s="403"/>
    </row>
    <row r="1088" spans="1:38" s="35" customFormat="1" ht="25.5" customHeight="1">
      <c r="A1088" s="200" t="s">
        <v>418</v>
      </c>
      <c r="B1088" s="37" t="s">
        <v>3578</v>
      </c>
      <c r="C1088" s="92" t="s">
        <v>4053</v>
      </c>
      <c r="D1088" s="451" t="s">
        <v>3660</v>
      </c>
      <c r="E1088" s="143"/>
      <c r="F1088" s="62">
        <v>3</v>
      </c>
      <c r="G1088" s="30">
        <v>472022000728</v>
      </c>
      <c r="H1088" s="29">
        <v>39813</v>
      </c>
      <c r="I1088" s="149"/>
      <c r="J1088" s="150"/>
      <c r="K1088" s="39">
        <v>41082</v>
      </c>
      <c r="L1088" s="40"/>
      <c r="M1088" s="91" t="s">
        <v>2150</v>
      </c>
      <c r="N1088" s="91">
        <v>20000</v>
      </c>
      <c r="O1088" s="91">
        <v>1</v>
      </c>
      <c r="P1088" s="40"/>
      <c r="Q1088" s="15"/>
      <c r="R1088" s="95"/>
      <c r="S1088" s="96"/>
      <c r="T1088" s="29"/>
      <c r="U1088" s="467"/>
      <c r="V1088" s="467"/>
      <c r="W1088" s="34">
        <v>1629</v>
      </c>
      <c r="X1088" s="34">
        <v>16</v>
      </c>
      <c r="Y1088" s="208"/>
      <c r="Z1088" s="208"/>
      <c r="AA1088" s="96" t="s">
        <v>2151</v>
      </c>
      <c r="AB1088" s="236">
        <v>5</v>
      </c>
      <c r="AC1088" s="731">
        <v>562000</v>
      </c>
      <c r="AD1088" s="731">
        <v>562000</v>
      </c>
      <c r="AE1088" s="96">
        <v>18</v>
      </c>
      <c r="AF1088" s="96">
        <v>18</v>
      </c>
      <c r="AG1088" s="62"/>
      <c r="AH1088" s="91" t="s">
        <v>7519</v>
      </c>
      <c r="AI1088" s="91"/>
      <c r="AJ1088" s="4" t="s">
        <v>7520</v>
      </c>
      <c r="AK1088" s="16"/>
      <c r="AL1088" s="403"/>
    </row>
    <row r="1089" spans="1:38" s="35" customFormat="1" ht="25.5" customHeight="1">
      <c r="A1089" s="200"/>
      <c r="B1089" s="37"/>
      <c r="C1089" s="92"/>
      <c r="D1089" s="451" t="s">
        <v>6931</v>
      </c>
      <c r="E1089" s="143"/>
      <c r="F1089" s="62"/>
      <c r="G1089" s="30">
        <v>471043000131</v>
      </c>
      <c r="H1089" s="29">
        <v>33973</v>
      </c>
      <c r="I1089" s="149"/>
      <c r="J1089" s="150"/>
      <c r="K1089" s="39" t="s">
        <v>879</v>
      </c>
      <c r="L1089" s="40"/>
      <c r="M1089" s="91" t="s">
        <v>6930</v>
      </c>
      <c r="N1089" s="91">
        <v>40000</v>
      </c>
      <c r="O1089" s="91"/>
      <c r="P1089" s="40"/>
      <c r="Q1089" s="15"/>
      <c r="R1089" s="95"/>
      <c r="S1089" s="96"/>
      <c r="T1089" s="29"/>
      <c r="U1089" s="467"/>
      <c r="V1089" s="467"/>
      <c r="W1089" s="34"/>
      <c r="X1089" s="34"/>
      <c r="Y1089" s="208"/>
      <c r="Z1089" s="208"/>
      <c r="AA1089" s="96"/>
      <c r="AB1089" s="239"/>
      <c r="AC1089" s="731">
        <v>0</v>
      </c>
      <c r="AD1089" s="731">
        <v>0</v>
      </c>
      <c r="AE1089" s="143"/>
      <c r="AF1089" s="143"/>
      <c r="AG1089" s="62"/>
      <c r="AH1089" s="91"/>
      <c r="AI1089" s="91"/>
      <c r="AJ1089" s="91"/>
      <c r="AK1089" s="16"/>
      <c r="AL1089" s="403"/>
    </row>
    <row r="1090" spans="1:38" s="35" customFormat="1" ht="25.5" customHeight="1">
      <c r="A1090" s="200"/>
      <c r="B1090" s="37"/>
      <c r="C1090" s="92"/>
      <c r="D1090" s="451"/>
      <c r="E1090" s="143"/>
      <c r="F1090" s="62"/>
      <c r="G1090" s="30"/>
      <c r="H1090" s="29"/>
      <c r="I1090" s="149"/>
      <c r="J1090" s="150"/>
      <c r="K1090" s="39"/>
      <c r="L1090" s="40"/>
      <c r="M1090" s="91"/>
      <c r="N1090" s="91"/>
      <c r="O1090" s="91"/>
      <c r="P1090" s="40"/>
      <c r="Q1090" s="15"/>
      <c r="R1090" s="95"/>
      <c r="S1090" s="96"/>
      <c r="T1090" s="29"/>
      <c r="U1090" s="467"/>
      <c r="V1090" s="467"/>
      <c r="W1090" s="34"/>
      <c r="X1090" s="34"/>
      <c r="Y1090" s="208"/>
      <c r="Z1090" s="208"/>
      <c r="AA1090" s="96"/>
      <c r="AB1090" s="239"/>
      <c r="AC1090" s="731">
        <v>0</v>
      </c>
      <c r="AD1090" s="731">
        <v>0</v>
      </c>
      <c r="AE1090" s="143"/>
      <c r="AF1090" s="143"/>
      <c r="AG1090" s="62"/>
      <c r="AH1090" s="91"/>
      <c r="AI1090" s="91"/>
      <c r="AJ1090" s="91"/>
      <c r="AK1090" s="16"/>
      <c r="AL1090" s="403"/>
    </row>
    <row r="1091" spans="1:38" s="35" customFormat="1" ht="25.5" customHeight="1">
      <c r="A1091" s="200"/>
      <c r="B1091" s="37"/>
      <c r="C1091" s="92"/>
      <c r="D1091" s="451"/>
      <c r="E1091" s="143"/>
      <c r="F1091" s="62"/>
      <c r="G1091" s="30"/>
      <c r="H1091" s="29"/>
      <c r="I1091" s="149"/>
      <c r="J1091" s="150"/>
      <c r="K1091" s="39" t="s">
        <v>879</v>
      </c>
      <c r="L1091" s="40"/>
      <c r="M1091" s="91"/>
      <c r="N1091" s="91"/>
      <c r="O1091" s="91"/>
      <c r="P1091" s="40"/>
      <c r="Q1091" s="15"/>
      <c r="R1091" s="95"/>
      <c r="S1091" s="96"/>
      <c r="T1091" s="29"/>
      <c r="U1091" s="467"/>
      <c r="V1091" s="467"/>
      <c r="W1091" s="34"/>
      <c r="X1091" s="34"/>
      <c r="Y1091" s="208"/>
      <c r="Z1091" s="208"/>
      <c r="AA1091" s="96"/>
      <c r="AB1091" s="239"/>
      <c r="AC1091" s="731">
        <v>0</v>
      </c>
      <c r="AD1091" s="731">
        <v>0</v>
      </c>
      <c r="AE1091" s="143"/>
      <c r="AF1091" s="143"/>
      <c r="AG1091" s="62"/>
      <c r="AH1091" s="91"/>
      <c r="AI1091" s="91"/>
      <c r="AJ1091" s="91"/>
      <c r="AK1091" s="16"/>
      <c r="AL1091" s="403"/>
    </row>
    <row r="1092" spans="1:38" s="35" customFormat="1" ht="25.5" customHeight="1">
      <c r="A1092" s="200"/>
      <c r="B1092" s="37"/>
      <c r="C1092" s="92"/>
      <c r="D1092" s="26"/>
      <c r="E1092" s="143"/>
      <c r="F1092" s="62"/>
      <c r="G1092" s="30"/>
      <c r="H1092" s="29"/>
      <c r="I1092" s="149"/>
      <c r="J1092" s="150"/>
      <c r="K1092" s="39" t="s">
        <v>879</v>
      </c>
      <c r="L1092" s="40"/>
      <c r="M1092" s="91"/>
      <c r="N1092" s="91"/>
      <c r="O1092" s="62"/>
      <c r="P1092" s="40"/>
      <c r="Q1092" s="15"/>
      <c r="R1092" s="95"/>
      <c r="S1092" s="96"/>
      <c r="T1092" s="29"/>
      <c r="U1092" s="33"/>
      <c r="V1092" s="33"/>
      <c r="W1092" s="722"/>
      <c r="X1092" s="34"/>
      <c r="Y1092" s="208"/>
      <c r="Z1092" s="208"/>
      <c r="AA1092" s="96"/>
      <c r="AB1092" s="239"/>
      <c r="AC1092" s="731">
        <v>0</v>
      </c>
      <c r="AD1092" s="731">
        <v>0</v>
      </c>
      <c r="AE1092" s="143"/>
      <c r="AF1092" s="143"/>
      <c r="AG1092" s="62"/>
      <c r="AH1092" s="91"/>
      <c r="AI1092" s="91"/>
      <c r="AJ1092" s="91"/>
      <c r="AK1092" s="16"/>
      <c r="AL1092" s="403"/>
    </row>
    <row r="1093" spans="1:38" s="35" customFormat="1" ht="25.5" customHeight="1">
      <c r="A1093" s="200"/>
      <c r="B1093" s="37"/>
      <c r="C1093" s="92"/>
      <c r="D1093" s="26"/>
      <c r="E1093" s="143"/>
      <c r="F1093" s="62"/>
      <c r="G1093" s="30"/>
      <c r="H1093" s="29"/>
      <c r="I1093" s="149"/>
      <c r="J1093" s="150"/>
      <c r="K1093" s="39" t="s">
        <v>879</v>
      </c>
      <c r="L1093" s="40"/>
      <c r="M1093" s="91"/>
      <c r="N1093" s="91"/>
      <c r="O1093" s="62"/>
      <c r="P1093" s="40"/>
      <c r="Q1093" s="15"/>
      <c r="R1093" s="95"/>
      <c r="S1093" s="96"/>
      <c r="T1093" s="29"/>
      <c r="U1093" s="33"/>
      <c r="V1093" s="33"/>
      <c r="W1093" s="722"/>
      <c r="X1093" s="34"/>
      <c r="Y1093" s="208"/>
      <c r="Z1093" s="208"/>
      <c r="AA1093" s="96"/>
      <c r="AB1093" s="239"/>
      <c r="AC1093" s="731">
        <v>0</v>
      </c>
      <c r="AD1093" s="731">
        <v>0</v>
      </c>
      <c r="AE1093" s="143"/>
      <c r="AF1093" s="143"/>
      <c r="AG1093" s="62"/>
      <c r="AH1093" s="91"/>
      <c r="AI1093" s="91"/>
      <c r="AJ1093" s="91"/>
      <c r="AK1093" s="16"/>
      <c r="AL1093" s="403"/>
    </row>
    <row r="1094" spans="1:38" s="35" customFormat="1" ht="25.5" customHeight="1">
      <c r="A1094" s="247"/>
      <c r="B1094" s="144"/>
      <c r="C1094" s="145"/>
      <c r="D1094" s="210"/>
      <c r="E1094" s="143"/>
      <c r="F1094" s="62"/>
      <c r="G1094" s="150"/>
      <c r="H1094" s="149"/>
      <c r="I1094" s="149"/>
      <c r="J1094" s="150"/>
      <c r="K1094" s="151" t="s">
        <v>879</v>
      </c>
      <c r="L1094" s="152"/>
      <c r="M1094" s="91"/>
      <c r="N1094" s="91"/>
      <c r="O1094" s="62"/>
      <c r="P1094" s="40"/>
      <c r="Q1094" s="15"/>
      <c r="R1094" s="95"/>
      <c r="S1094" s="96"/>
      <c r="T1094" s="149"/>
      <c r="U1094" s="211"/>
      <c r="V1094" s="211"/>
      <c r="W1094" s="722"/>
      <c r="X1094" s="34"/>
      <c r="Y1094" s="208"/>
      <c r="Z1094" s="208"/>
      <c r="AA1094" s="160"/>
      <c r="AB1094" s="239"/>
      <c r="AC1094" s="731">
        <v>0</v>
      </c>
      <c r="AD1094" s="731">
        <v>0</v>
      </c>
      <c r="AE1094" s="143"/>
      <c r="AF1094" s="143"/>
      <c r="AG1094" s="62"/>
      <c r="AH1094" s="91"/>
      <c r="AI1094" s="91"/>
      <c r="AJ1094" s="91"/>
      <c r="AK1094" s="16"/>
      <c r="AL1094" s="403"/>
    </row>
    <row r="1095" spans="1:38" s="35" customFormat="1" ht="25.5" customHeight="1">
      <c r="A1095" s="247"/>
      <c r="B1095" s="144"/>
      <c r="C1095" s="145"/>
      <c r="D1095" s="210"/>
      <c r="E1095" s="143"/>
      <c r="F1095" s="62"/>
      <c r="G1095" s="150"/>
      <c r="H1095" s="149"/>
      <c r="I1095" s="149"/>
      <c r="J1095" s="150"/>
      <c r="K1095" s="151" t="s">
        <v>879</v>
      </c>
      <c r="L1095" s="152"/>
      <c r="M1095" s="91"/>
      <c r="N1095" s="31"/>
      <c r="O1095" s="62"/>
      <c r="P1095" s="40"/>
      <c r="Q1095" s="15"/>
      <c r="R1095" s="95"/>
      <c r="S1095" s="96"/>
      <c r="T1095" s="149"/>
      <c r="U1095" s="211"/>
      <c r="V1095" s="211"/>
      <c r="W1095" s="722"/>
      <c r="X1095" s="34"/>
      <c r="Y1095" s="208"/>
      <c r="Z1095" s="208"/>
      <c r="AA1095" s="160"/>
      <c r="AB1095" s="239"/>
      <c r="AC1095" s="731">
        <v>0</v>
      </c>
      <c r="AD1095" s="731">
        <v>0</v>
      </c>
      <c r="AE1095" s="143"/>
      <c r="AF1095" s="143"/>
      <c r="AG1095" s="62"/>
      <c r="AH1095" s="91"/>
      <c r="AI1095" s="91"/>
      <c r="AJ1095" s="91"/>
      <c r="AK1095" s="16"/>
      <c r="AL1095" s="403"/>
    </row>
    <row r="1096" spans="1:38" s="35" customFormat="1" ht="25.5" customHeight="1">
      <c r="A1096" s="247"/>
      <c r="B1096" s="144"/>
      <c r="C1096" s="145"/>
      <c r="D1096" s="146"/>
      <c r="E1096" s="143"/>
      <c r="F1096" s="31"/>
      <c r="G1096" s="150"/>
      <c r="H1096" s="149"/>
      <c r="I1096" s="149"/>
      <c r="J1096" s="150"/>
      <c r="K1096" s="151" t="s">
        <v>879</v>
      </c>
      <c r="L1096" s="152"/>
      <c r="M1096" s="31"/>
      <c r="N1096" s="31"/>
      <c r="O1096" s="147"/>
      <c r="P1096" s="154"/>
      <c r="Q1096" s="155"/>
      <c r="R1096" s="153"/>
      <c r="S1096" s="156"/>
      <c r="T1096" s="149"/>
      <c r="U1096" s="157"/>
      <c r="V1096" s="157"/>
      <c r="W1096" s="202"/>
      <c r="X1096" s="202"/>
      <c r="Y1096" s="203"/>
      <c r="Z1096" s="203"/>
      <c r="AA1096" s="156"/>
      <c r="AB1096" s="222"/>
      <c r="AC1096" s="731">
        <v>0</v>
      </c>
      <c r="AD1096" s="731">
        <v>0</v>
      </c>
      <c r="AE1096" s="143"/>
      <c r="AF1096" s="143"/>
      <c r="AG1096" s="62"/>
      <c r="AH1096" s="91"/>
      <c r="AI1096" s="91"/>
      <c r="AJ1096" s="91"/>
      <c r="AK1096" s="244"/>
      <c r="AL1096" s="245"/>
    </row>
    <row r="1097" spans="1:38" s="35" customFormat="1" ht="25.5" customHeight="1">
      <c r="A1097" s="198" t="s">
        <v>335</v>
      </c>
      <c r="B1097" s="53"/>
      <c r="C1097" s="73"/>
      <c r="D1097" s="120"/>
      <c r="E1097" s="159">
        <f>SUBTOTAL(9,E1085:E1096)</f>
        <v>6420000</v>
      </c>
      <c r="F1097" s="53">
        <f>COUNT(F1085:F1096)</f>
        <v>3</v>
      </c>
      <c r="G1097" s="123"/>
      <c r="H1097" s="122"/>
      <c r="I1097" s="122"/>
      <c r="J1097" s="123"/>
      <c r="K1097" s="124"/>
      <c r="L1097" s="125"/>
      <c r="M1097" s="56" t="s">
        <v>2152</v>
      </c>
      <c r="N1097" s="56">
        <f>SUBTOTAL(9,N1085:N1096)</f>
        <v>145562</v>
      </c>
      <c r="O1097" s="126"/>
      <c r="P1097" s="76"/>
      <c r="Q1097" s="77"/>
      <c r="R1097" s="127"/>
      <c r="S1097" s="137"/>
      <c r="T1097" s="122"/>
      <c r="U1097" s="138"/>
      <c r="V1097" s="138"/>
      <c r="W1097" s="139"/>
      <c r="X1097" s="139"/>
      <c r="Y1097" s="140"/>
      <c r="Z1097" s="140"/>
      <c r="AA1097" s="141"/>
      <c r="AB1097" s="142"/>
      <c r="AC1097" s="734">
        <v>10022000</v>
      </c>
      <c r="AD1097" s="734">
        <v>10022000</v>
      </c>
      <c r="AE1097" s="159">
        <f t="shared" ref="AE1097:AF1097" si="15">SUBTOTAL(9,AE1085:AE1096)</f>
        <v>271</v>
      </c>
      <c r="AF1097" s="159">
        <f t="shared" si="15"/>
        <v>256</v>
      </c>
      <c r="AG1097" s="159"/>
      <c r="AH1097" s="134"/>
      <c r="AI1097" s="134"/>
      <c r="AJ1097" s="134"/>
      <c r="AK1097" s="54"/>
      <c r="AL1097" s="84"/>
    </row>
    <row r="1098" spans="1:38" s="35" customFormat="1" ht="25.5" customHeight="1">
      <c r="A1098" s="198"/>
      <c r="B1098" s="53"/>
      <c r="C1098" s="73"/>
      <c r="D1098" s="120"/>
      <c r="E1098" s="159"/>
      <c r="F1098" s="209"/>
      <c r="G1098" s="123"/>
      <c r="H1098" s="122"/>
      <c r="I1098" s="122"/>
      <c r="J1098" s="123"/>
      <c r="K1098" s="124"/>
      <c r="L1098" s="125"/>
      <c r="M1098" s="196" t="s">
        <v>2153</v>
      </c>
      <c r="N1098" s="159"/>
      <c r="O1098" s="126"/>
      <c r="P1098" s="76"/>
      <c r="Q1098" s="77"/>
      <c r="R1098" s="127"/>
      <c r="S1098" s="137"/>
      <c r="T1098" s="122"/>
      <c r="U1098" s="138"/>
      <c r="V1098" s="138"/>
      <c r="W1098" s="139"/>
      <c r="X1098" s="139"/>
      <c r="Y1098" s="140"/>
      <c r="Z1098" s="140"/>
      <c r="AA1098" s="141"/>
      <c r="AB1098" s="142"/>
      <c r="AC1098" s="734"/>
      <c r="AD1098" s="734"/>
      <c r="AE1098" s="159"/>
      <c r="AF1098" s="159"/>
      <c r="AG1098" s="159"/>
      <c r="AH1098" s="134"/>
      <c r="AI1098" s="134"/>
      <c r="AJ1098" s="134"/>
      <c r="AK1098" s="60"/>
      <c r="AL1098" s="191"/>
    </row>
    <row r="1099" spans="1:38" s="71" customFormat="1" ht="25.5" customHeight="1">
      <c r="A1099" s="200" t="s">
        <v>663</v>
      </c>
      <c r="B1099" s="37" t="s">
        <v>3487</v>
      </c>
      <c r="C1099" s="92" t="s">
        <v>4054</v>
      </c>
      <c r="D1099" s="26" t="s">
        <v>4718</v>
      </c>
      <c r="E1099" s="95">
        <v>75700000</v>
      </c>
      <c r="F1099" s="62">
        <v>1</v>
      </c>
      <c r="G1099" s="30" t="s">
        <v>2154</v>
      </c>
      <c r="H1099" s="29">
        <v>38891</v>
      </c>
      <c r="I1099" s="30">
        <v>472043000471</v>
      </c>
      <c r="J1099" s="30">
        <v>9884668117</v>
      </c>
      <c r="K1099" s="39">
        <v>43433</v>
      </c>
      <c r="L1099" s="40">
        <v>17</v>
      </c>
      <c r="M1099" s="91" t="s">
        <v>2155</v>
      </c>
      <c r="N1099" s="95">
        <v>567920.4</v>
      </c>
      <c r="O1099" s="62">
        <v>1</v>
      </c>
      <c r="P1099" s="40"/>
      <c r="Q1099" s="15"/>
      <c r="R1099" s="95"/>
      <c r="S1099" s="96"/>
      <c r="T1099" s="29"/>
      <c r="U1099" s="33"/>
      <c r="V1099" s="33"/>
      <c r="W1099" s="34">
        <v>1520</v>
      </c>
      <c r="X1099" s="34">
        <v>15</v>
      </c>
      <c r="Y1099" s="208"/>
      <c r="Z1099" s="208"/>
      <c r="AA1099" s="96" t="s">
        <v>1245</v>
      </c>
      <c r="AB1099" s="241">
        <v>31</v>
      </c>
      <c r="AC1099" s="731">
        <v>80000000</v>
      </c>
      <c r="AD1099" s="731">
        <v>80000000</v>
      </c>
      <c r="AE1099" s="96">
        <v>23772</v>
      </c>
      <c r="AF1099" s="96">
        <v>23761</v>
      </c>
      <c r="AG1099" s="62">
        <v>1</v>
      </c>
      <c r="AH1099" s="91" t="s">
        <v>8327</v>
      </c>
      <c r="AI1099" s="91" t="s">
        <v>908</v>
      </c>
      <c r="AJ1099" s="91"/>
      <c r="AK1099" s="16" t="s">
        <v>8745</v>
      </c>
      <c r="AL1099" s="403"/>
    </row>
    <row r="1100" spans="1:38" s="71" customFormat="1" ht="25.5" customHeight="1">
      <c r="A1100" s="200" t="s">
        <v>663</v>
      </c>
      <c r="B1100" s="37"/>
      <c r="C1100" s="92"/>
      <c r="D1100" s="451" t="s">
        <v>5952</v>
      </c>
      <c r="E1100" s="95"/>
      <c r="F1100" s="62">
        <v>2</v>
      </c>
      <c r="G1100" s="30">
        <v>47212001049</v>
      </c>
      <c r="H1100" s="29">
        <v>41530</v>
      </c>
      <c r="I1100" s="30">
        <v>7662620183</v>
      </c>
      <c r="J1100" s="30">
        <v>6562171874</v>
      </c>
      <c r="K1100" s="39">
        <v>42990</v>
      </c>
      <c r="L1100" s="40">
        <v>2</v>
      </c>
      <c r="M1100" s="91" t="s">
        <v>5953</v>
      </c>
      <c r="N1100" s="95">
        <v>30100</v>
      </c>
      <c r="O1100" s="62">
        <v>1</v>
      </c>
      <c r="P1100" s="40"/>
      <c r="Q1100" s="15"/>
      <c r="R1100" s="95"/>
      <c r="S1100" s="96" t="s">
        <v>4940</v>
      </c>
      <c r="T1100" s="29" t="s">
        <v>5343</v>
      </c>
      <c r="U1100" s="467"/>
      <c r="V1100" s="467"/>
      <c r="W1100" s="34">
        <v>1410</v>
      </c>
      <c r="X1100" s="34">
        <v>14</v>
      </c>
      <c r="Y1100" s="208"/>
      <c r="Z1100" s="208"/>
      <c r="AA1100" s="96" t="s">
        <v>2759</v>
      </c>
      <c r="AB1100" s="239">
        <v>16</v>
      </c>
      <c r="AC1100" s="731">
        <v>6500000</v>
      </c>
      <c r="AD1100" s="731">
        <v>0</v>
      </c>
      <c r="AE1100" s="96">
        <v>1120</v>
      </c>
      <c r="AF1100" s="96">
        <v>1120</v>
      </c>
      <c r="AG1100" s="62"/>
      <c r="AH1100" s="91" t="s">
        <v>5341</v>
      </c>
      <c r="AI1100" s="91" t="s">
        <v>5363</v>
      </c>
      <c r="AJ1100" s="91"/>
      <c r="AK1100" s="16"/>
      <c r="AL1100" s="403"/>
    </row>
    <row r="1101" spans="1:38" s="71" customFormat="1" ht="25.5" customHeight="1">
      <c r="A1101" s="200" t="s">
        <v>663</v>
      </c>
      <c r="B1101" s="37" t="s">
        <v>6952</v>
      </c>
      <c r="C1101" s="92" t="s">
        <v>4054</v>
      </c>
      <c r="D1101" s="451" t="s">
        <v>6647</v>
      </c>
      <c r="E1101" s="95">
        <v>1000000</v>
      </c>
      <c r="F1101" s="62">
        <v>3</v>
      </c>
      <c r="G1101" s="30">
        <v>7620866820</v>
      </c>
      <c r="H1101" s="29" t="s">
        <v>6648</v>
      </c>
      <c r="I1101" s="30"/>
      <c r="J1101" s="30"/>
      <c r="K1101" s="39" t="s">
        <v>879</v>
      </c>
      <c r="L1101" s="40"/>
      <c r="M1101" s="91" t="s">
        <v>6649</v>
      </c>
      <c r="N1101" s="95">
        <v>11379.9</v>
      </c>
      <c r="O1101" s="62">
        <v>1</v>
      </c>
      <c r="P1101" s="40"/>
      <c r="Q1101" s="15"/>
      <c r="R1101" s="95">
        <v>50</v>
      </c>
      <c r="S1101" s="96" t="s">
        <v>6988</v>
      </c>
      <c r="T1101" s="29">
        <v>43344</v>
      </c>
      <c r="U1101" s="467"/>
      <c r="V1101" s="467"/>
      <c r="W1101" s="34">
        <v>2393</v>
      </c>
      <c r="X1101" s="34">
        <v>23</v>
      </c>
      <c r="Y1101" s="208" t="s">
        <v>6650</v>
      </c>
      <c r="Z1101" s="208" t="s">
        <v>6651</v>
      </c>
      <c r="AA1101" s="96" t="s">
        <v>2459</v>
      </c>
      <c r="AB1101" s="239">
        <v>5</v>
      </c>
      <c r="AC1101" s="731">
        <v>1500000</v>
      </c>
      <c r="AD1101" s="731">
        <v>1000000</v>
      </c>
      <c r="AE1101" s="96">
        <v>12</v>
      </c>
      <c r="AF1101" s="96">
        <v>10</v>
      </c>
      <c r="AG1101" s="62"/>
      <c r="AH1101" s="91" t="s">
        <v>7768</v>
      </c>
      <c r="AI1101" s="91"/>
      <c r="AJ1101" s="91"/>
      <c r="AK1101" s="16"/>
      <c r="AL1101" s="403"/>
    </row>
    <row r="1102" spans="1:38" s="71" customFormat="1" ht="25.5" customHeight="1">
      <c r="A1102" s="200"/>
      <c r="B1102" s="37"/>
      <c r="C1102" s="92"/>
      <c r="D1102" s="26"/>
      <c r="E1102" s="95"/>
      <c r="F1102" s="62"/>
      <c r="G1102" s="30"/>
      <c r="H1102" s="29"/>
      <c r="I1102" s="29"/>
      <c r="J1102" s="30"/>
      <c r="K1102" s="39" t="s">
        <v>879</v>
      </c>
      <c r="L1102" s="40"/>
      <c r="M1102" s="91"/>
      <c r="N1102" s="95"/>
      <c r="O1102" s="62"/>
      <c r="P1102" s="40"/>
      <c r="Q1102" s="15"/>
      <c r="R1102" s="95"/>
      <c r="S1102" s="96"/>
      <c r="T1102" s="29"/>
      <c r="U1102" s="33"/>
      <c r="V1102" s="33"/>
      <c r="W1102" s="34"/>
      <c r="X1102" s="34"/>
      <c r="Y1102" s="208"/>
      <c r="Z1102" s="208"/>
      <c r="AA1102" s="96"/>
      <c r="AB1102" s="241"/>
      <c r="AC1102" s="731">
        <v>0</v>
      </c>
      <c r="AD1102" s="731">
        <v>0</v>
      </c>
      <c r="AE1102" s="95"/>
      <c r="AF1102" s="95"/>
      <c r="AG1102" s="62"/>
      <c r="AH1102" s="91"/>
      <c r="AI1102" s="91"/>
      <c r="AJ1102" s="91"/>
      <c r="AK1102" s="16"/>
      <c r="AL1102" s="403"/>
    </row>
    <row r="1103" spans="1:38" s="71" customFormat="1" ht="25.5" customHeight="1">
      <c r="A1103" s="200"/>
      <c r="B1103" s="37"/>
      <c r="C1103" s="92"/>
      <c r="D1103" s="26"/>
      <c r="E1103" s="95"/>
      <c r="F1103" s="62"/>
      <c r="G1103" s="30"/>
      <c r="H1103" s="29"/>
      <c r="I1103" s="29"/>
      <c r="J1103" s="30"/>
      <c r="K1103" s="39" t="s">
        <v>879</v>
      </c>
      <c r="L1103" s="40"/>
      <c r="M1103" s="91"/>
      <c r="N1103" s="95"/>
      <c r="O1103" s="62"/>
      <c r="P1103" s="40"/>
      <c r="Q1103" s="15"/>
      <c r="R1103" s="95"/>
      <c r="S1103" s="96"/>
      <c r="T1103" s="29"/>
      <c r="U1103" s="33"/>
      <c r="V1103" s="33"/>
      <c r="W1103" s="34"/>
      <c r="X1103" s="34"/>
      <c r="Y1103" s="208"/>
      <c r="Z1103" s="208"/>
      <c r="AA1103" s="96"/>
      <c r="AB1103" s="241"/>
      <c r="AC1103" s="731">
        <v>0</v>
      </c>
      <c r="AD1103" s="731">
        <v>0</v>
      </c>
      <c r="AE1103" s="95"/>
      <c r="AF1103" s="95"/>
      <c r="AG1103" s="62"/>
      <c r="AH1103" s="91"/>
      <c r="AI1103" s="91"/>
      <c r="AJ1103" s="91"/>
      <c r="AK1103" s="16"/>
      <c r="AL1103" s="403"/>
    </row>
    <row r="1104" spans="1:38" s="71" customFormat="1" ht="25.5" customHeight="1">
      <c r="A1104" s="200"/>
      <c r="B1104" s="37"/>
      <c r="C1104" s="92"/>
      <c r="D1104" s="26"/>
      <c r="E1104" s="95"/>
      <c r="F1104" s="62"/>
      <c r="G1104" s="30"/>
      <c r="H1104" s="29"/>
      <c r="I1104" s="29"/>
      <c r="J1104" s="30"/>
      <c r="K1104" s="39" t="s">
        <v>879</v>
      </c>
      <c r="L1104" s="40"/>
      <c r="M1104" s="91"/>
      <c r="N1104" s="95"/>
      <c r="O1104" s="62"/>
      <c r="P1104" s="40"/>
      <c r="Q1104" s="15"/>
      <c r="R1104" s="95"/>
      <c r="S1104" s="96"/>
      <c r="T1104" s="29"/>
      <c r="U1104" s="33"/>
      <c r="V1104" s="33"/>
      <c r="W1104" s="34"/>
      <c r="X1104" s="34"/>
      <c r="Y1104" s="208"/>
      <c r="Z1104" s="208"/>
      <c r="AA1104" s="96"/>
      <c r="AB1104" s="241"/>
      <c r="AC1104" s="731">
        <v>0</v>
      </c>
      <c r="AD1104" s="731">
        <v>0</v>
      </c>
      <c r="AE1104" s="95"/>
      <c r="AF1104" s="95"/>
      <c r="AG1104" s="62"/>
      <c r="AH1104" s="91"/>
      <c r="AI1104" s="91"/>
      <c r="AJ1104" s="91"/>
      <c r="AK1104" s="16"/>
      <c r="AL1104" s="403"/>
    </row>
    <row r="1105" spans="1:38" s="71" customFormat="1" ht="25.5" customHeight="1">
      <c r="A1105" s="200"/>
      <c r="B1105" s="37"/>
      <c r="C1105" s="92"/>
      <c r="D1105" s="26"/>
      <c r="E1105" s="95"/>
      <c r="F1105" s="62"/>
      <c r="G1105" s="30"/>
      <c r="H1105" s="29"/>
      <c r="I1105" s="29"/>
      <c r="J1105" s="30"/>
      <c r="K1105" s="39" t="s">
        <v>879</v>
      </c>
      <c r="L1105" s="40"/>
      <c r="M1105" s="91"/>
      <c r="N1105" s="95"/>
      <c r="O1105" s="62"/>
      <c r="P1105" s="40"/>
      <c r="Q1105" s="15"/>
      <c r="R1105" s="95"/>
      <c r="S1105" s="96"/>
      <c r="T1105" s="29"/>
      <c r="U1105" s="33"/>
      <c r="V1105" s="33"/>
      <c r="W1105" s="34"/>
      <c r="X1105" s="34"/>
      <c r="Y1105" s="208"/>
      <c r="Z1105" s="208"/>
      <c r="AA1105" s="96"/>
      <c r="AB1105" s="241"/>
      <c r="AC1105" s="731">
        <v>0</v>
      </c>
      <c r="AD1105" s="731">
        <v>0</v>
      </c>
      <c r="AE1105" s="95"/>
      <c r="AF1105" s="95"/>
      <c r="AG1105" s="62"/>
      <c r="AH1105" s="91"/>
      <c r="AI1105" s="91"/>
      <c r="AJ1105" s="91"/>
      <c r="AK1105" s="16"/>
      <c r="AL1105" s="403"/>
    </row>
    <row r="1106" spans="1:38" s="71" customFormat="1" ht="25.5" customHeight="1">
      <c r="A1106" s="200"/>
      <c r="B1106" s="37"/>
      <c r="C1106" s="92"/>
      <c r="D1106" s="26"/>
      <c r="E1106" s="95"/>
      <c r="F1106" s="62"/>
      <c r="G1106" s="30"/>
      <c r="H1106" s="29"/>
      <c r="I1106" s="29"/>
      <c r="J1106" s="30"/>
      <c r="K1106" s="39" t="s">
        <v>879</v>
      </c>
      <c r="L1106" s="40"/>
      <c r="M1106" s="91"/>
      <c r="N1106" s="95"/>
      <c r="O1106" s="62"/>
      <c r="P1106" s="40"/>
      <c r="Q1106" s="15"/>
      <c r="R1106" s="95"/>
      <c r="S1106" s="96"/>
      <c r="T1106" s="29"/>
      <c r="U1106" s="33"/>
      <c r="V1106" s="33"/>
      <c r="W1106" s="34"/>
      <c r="X1106" s="34"/>
      <c r="Y1106" s="208"/>
      <c r="Z1106" s="208"/>
      <c r="AA1106" s="96"/>
      <c r="AB1106" s="241"/>
      <c r="AC1106" s="731">
        <v>0</v>
      </c>
      <c r="AD1106" s="731">
        <v>0</v>
      </c>
      <c r="AE1106" s="95"/>
      <c r="AF1106" s="95"/>
      <c r="AG1106" s="62"/>
      <c r="AH1106" s="91"/>
      <c r="AI1106" s="91"/>
      <c r="AJ1106" s="91"/>
      <c r="AK1106" s="16"/>
      <c r="AL1106" s="403"/>
    </row>
    <row r="1107" spans="1:38" s="71" customFormat="1" ht="25.5" customHeight="1">
      <c r="A1107" s="200"/>
      <c r="B1107" s="37"/>
      <c r="C1107" s="92"/>
      <c r="D1107" s="26"/>
      <c r="E1107" s="95"/>
      <c r="F1107" s="62"/>
      <c r="G1107" s="30"/>
      <c r="H1107" s="29"/>
      <c r="I1107" s="29"/>
      <c r="J1107" s="30"/>
      <c r="K1107" s="39" t="s">
        <v>879</v>
      </c>
      <c r="L1107" s="40"/>
      <c r="M1107" s="62"/>
      <c r="N1107" s="95"/>
      <c r="O1107" s="62"/>
      <c r="P1107" s="40"/>
      <c r="Q1107" s="15"/>
      <c r="R1107" s="95"/>
      <c r="S1107" s="96"/>
      <c r="T1107" s="29"/>
      <c r="U1107" s="213"/>
      <c r="V1107" s="213"/>
      <c r="W1107" s="34"/>
      <c r="X1107" s="34"/>
      <c r="Y1107" s="208"/>
      <c r="Z1107" s="208"/>
      <c r="AA1107" s="96"/>
      <c r="AB1107" s="241"/>
      <c r="AC1107" s="731">
        <v>0</v>
      </c>
      <c r="AD1107" s="731">
        <v>0</v>
      </c>
      <c r="AE1107" s="95"/>
      <c r="AF1107" s="95"/>
      <c r="AG1107" s="62"/>
      <c r="AH1107" s="91"/>
      <c r="AI1107" s="91"/>
      <c r="AJ1107" s="91"/>
      <c r="AK1107" s="16"/>
      <c r="AL1107" s="242"/>
    </row>
    <row r="1108" spans="1:38" s="35" customFormat="1" ht="25.5" customHeight="1">
      <c r="A1108" s="247"/>
      <c r="B1108" s="144"/>
      <c r="C1108" s="145"/>
      <c r="D1108" s="146"/>
      <c r="E1108" s="143"/>
      <c r="F1108" s="31"/>
      <c r="G1108" s="150"/>
      <c r="H1108" s="149"/>
      <c r="I1108" s="149"/>
      <c r="J1108" s="150"/>
      <c r="K1108" s="151" t="s">
        <v>879</v>
      </c>
      <c r="L1108" s="152"/>
      <c r="M1108" s="31"/>
      <c r="N1108" s="143"/>
      <c r="O1108" s="147"/>
      <c r="P1108" s="154"/>
      <c r="Q1108" s="155"/>
      <c r="R1108" s="153"/>
      <c r="S1108" s="156"/>
      <c r="T1108" s="149"/>
      <c r="U1108" s="157"/>
      <c r="V1108" s="157"/>
      <c r="W1108" s="202"/>
      <c r="X1108" s="202"/>
      <c r="Y1108" s="203"/>
      <c r="Z1108" s="203"/>
      <c r="AA1108" s="156"/>
      <c r="AB1108" s="222"/>
      <c r="AC1108" s="731">
        <v>0</v>
      </c>
      <c r="AD1108" s="731">
        <v>0</v>
      </c>
      <c r="AE1108" s="143"/>
      <c r="AF1108" s="143"/>
      <c r="AG1108" s="62"/>
      <c r="AH1108" s="91"/>
      <c r="AI1108" s="91"/>
      <c r="AJ1108" s="91"/>
      <c r="AK1108" s="244"/>
      <c r="AL1108" s="245"/>
    </row>
    <row r="1109" spans="1:38" s="35" customFormat="1" ht="25.5" customHeight="1">
      <c r="A1109" s="198" t="s">
        <v>664</v>
      </c>
      <c r="B1109" s="53"/>
      <c r="C1109" s="73"/>
      <c r="D1109" s="120"/>
      <c r="E1109" s="159">
        <f>SUBTOTAL(9,E1099:E1108)</f>
        <v>76700000</v>
      </c>
      <c r="F1109" s="53">
        <f>COUNT(F1099:F1108)</f>
        <v>3</v>
      </c>
      <c r="G1109" s="123"/>
      <c r="H1109" s="122"/>
      <c r="I1109" s="122"/>
      <c r="J1109" s="123"/>
      <c r="K1109" s="124"/>
      <c r="L1109" s="125"/>
      <c r="M1109" s="56" t="s">
        <v>2156</v>
      </c>
      <c r="N1109" s="56">
        <f>SUBTOTAL(9,N1099:N1108)</f>
        <v>609400.30000000005</v>
      </c>
      <c r="O1109" s="126"/>
      <c r="P1109" s="76"/>
      <c r="Q1109" s="77"/>
      <c r="R1109" s="127"/>
      <c r="S1109" s="137"/>
      <c r="T1109" s="122"/>
      <c r="U1109" s="138"/>
      <c r="V1109" s="138"/>
      <c r="W1109" s="139"/>
      <c r="X1109" s="139"/>
      <c r="Y1109" s="140"/>
      <c r="Z1109" s="140"/>
      <c r="AA1109" s="141"/>
      <c r="AB1109" s="142"/>
      <c r="AC1109" s="734">
        <v>88000000</v>
      </c>
      <c r="AD1109" s="734">
        <v>81000000</v>
      </c>
      <c r="AE1109" s="159">
        <f t="shared" ref="AE1109:AF1109" si="16">SUBTOTAL(9,AE1099:AE1108)</f>
        <v>24904</v>
      </c>
      <c r="AF1109" s="159">
        <f t="shared" si="16"/>
        <v>24891</v>
      </c>
      <c r="AG1109" s="159"/>
      <c r="AH1109" s="134"/>
      <c r="AI1109" s="134"/>
      <c r="AJ1109" s="134"/>
      <c r="AK1109" s="54"/>
      <c r="AL1109" s="84"/>
    </row>
    <row r="1110" spans="1:38" s="35" customFormat="1" ht="25.5" customHeight="1">
      <c r="A1110" s="198"/>
      <c r="B1110" s="53"/>
      <c r="C1110" s="73"/>
      <c r="D1110" s="120"/>
      <c r="E1110" s="159"/>
      <c r="F1110" s="56"/>
      <c r="G1110" s="123"/>
      <c r="H1110" s="122"/>
      <c r="I1110" s="122"/>
      <c r="J1110" s="123"/>
      <c r="K1110" s="124"/>
      <c r="L1110" s="125"/>
      <c r="M1110" s="196" t="s">
        <v>2157</v>
      </c>
      <c r="N1110" s="159"/>
      <c r="O1110" s="126"/>
      <c r="P1110" s="76"/>
      <c r="Q1110" s="77"/>
      <c r="R1110" s="127"/>
      <c r="S1110" s="137"/>
      <c r="T1110" s="122"/>
      <c r="U1110" s="138"/>
      <c r="V1110" s="138"/>
      <c r="W1110" s="139"/>
      <c r="X1110" s="139"/>
      <c r="Y1110" s="140"/>
      <c r="Z1110" s="140"/>
      <c r="AA1110" s="141"/>
      <c r="AB1110" s="142"/>
      <c r="AC1110" s="734"/>
      <c r="AD1110" s="734"/>
      <c r="AE1110" s="159"/>
      <c r="AF1110" s="159"/>
      <c r="AG1110" s="159"/>
      <c r="AH1110" s="134"/>
      <c r="AI1110" s="134"/>
      <c r="AJ1110" s="134"/>
      <c r="AK1110" s="60"/>
      <c r="AL1110" s="191"/>
    </row>
    <row r="1111" spans="1:38" s="214" customFormat="1" ht="25.5" customHeight="1">
      <c r="A1111" s="723" t="s">
        <v>274</v>
      </c>
      <c r="B1111" s="37" t="s">
        <v>3488</v>
      </c>
      <c r="C1111" s="92" t="s">
        <v>4055</v>
      </c>
      <c r="D1111" s="26" t="s">
        <v>6804</v>
      </c>
      <c r="E1111" s="91">
        <v>23524932</v>
      </c>
      <c r="F1111" s="91">
        <v>1</v>
      </c>
      <c r="G1111" s="30">
        <v>473042000008</v>
      </c>
      <c r="H1111" s="29">
        <v>38972</v>
      </c>
      <c r="I1111" s="30">
        <v>472043000008</v>
      </c>
      <c r="J1111" s="30">
        <v>6548417037</v>
      </c>
      <c r="K1111" s="39">
        <v>43470</v>
      </c>
      <c r="L1111" s="40">
        <v>6</v>
      </c>
      <c r="M1111" s="221" t="s">
        <v>2636</v>
      </c>
      <c r="N1111" s="91">
        <v>162760</v>
      </c>
      <c r="O1111" s="91">
        <v>1</v>
      </c>
      <c r="P1111" s="40"/>
      <c r="Q1111" s="15"/>
      <c r="R1111" s="95"/>
      <c r="S1111" s="407" t="s">
        <v>8293</v>
      </c>
      <c r="U1111" s="33">
        <v>1</v>
      </c>
      <c r="V1111" s="33">
        <v>3</v>
      </c>
      <c r="W1111" s="34">
        <v>2732</v>
      </c>
      <c r="X1111" s="34">
        <v>27</v>
      </c>
      <c r="Y1111" s="208"/>
      <c r="Z1111" s="208"/>
      <c r="AA1111" s="97" t="s">
        <v>1063</v>
      </c>
      <c r="AB1111" s="236">
        <v>6</v>
      </c>
      <c r="AC1111" s="731">
        <v>48000000</v>
      </c>
      <c r="AD1111" s="731">
        <v>48000000</v>
      </c>
      <c r="AE1111" s="96">
        <v>433</v>
      </c>
      <c r="AF1111" s="96">
        <v>425</v>
      </c>
      <c r="AG1111" s="62"/>
      <c r="AH1111" s="91" t="s">
        <v>2777</v>
      </c>
      <c r="AI1111" s="91" t="s">
        <v>2855</v>
      </c>
      <c r="AJ1111" s="29"/>
      <c r="AK1111" s="16"/>
      <c r="AL1111" s="403"/>
    </row>
    <row r="1112" spans="1:38" s="404" customFormat="1" ht="25.5" customHeight="1">
      <c r="A1112" s="723" t="s">
        <v>274</v>
      </c>
      <c r="B1112" s="439" t="s">
        <v>3338</v>
      </c>
      <c r="C1112" s="92" t="s">
        <v>4055</v>
      </c>
      <c r="D1112" s="440" t="s">
        <v>2704</v>
      </c>
      <c r="E1112" s="96">
        <v>1476820</v>
      </c>
      <c r="F1112" s="62">
        <v>2</v>
      </c>
      <c r="G1112" s="30">
        <v>472023000899</v>
      </c>
      <c r="H1112" s="29" t="s">
        <v>2703</v>
      </c>
      <c r="I1112" s="442"/>
      <c r="J1112" s="441">
        <v>6525031668</v>
      </c>
      <c r="K1112" s="39">
        <v>43551</v>
      </c>
      <c r="L1112" s="226">
        <v>6</v>
      </c>
      <c r="M1112" s="227" t="s">
        <v>3981</v>
      </c>
      <c r="N1112" s="405">
        <v>5035</v>
      </c>
      <c r="O1112" s="62">
        <v>1</v>
      </c>
      <c r="P1112" s="226"/>
      <c r="Q1112" s="218" t="s">
        <v>8498</v>
      </c>
      <c r="R1112" s="227"/>
      <c r="S1112" s="228"/>
      <c r="T1112" s="29"/>
      <c r="U1112" s="445"/>
      <c r="V1112" s="445"/>
      <c r="W1112" s="34">
        <v>1520</v>
      </c>
      <c r="X1112" s="34">
        <v>15</v>
      </c>
      <c r="Y1112" s="208"/>
      <c r="Z1112" s="208"/>
      <c r="AA1112" s="96" t="s">
        <v>1063</v>
      </c>
      <c r="AB1112" s="236">
        <v>6</v>
      </c>
      <c r="AC1112" s="731">
        <v>2500000</v>
      </c>
      <c r="AD1112" s="731">
        <v>2500000</v>
      </c>
      <c r="AE1112" s="96">
        <v>262</v>
      </c>
      <c r="AF1112" s="96">
        <v>256</v>
      </c>
      <c r="AG1112" s="63">
        <v>1</v>
      </c>
      <c r="AH1112" s="97" t="s">
        <v>2843</v>
      </c>
      <c r="AI1112" s="97" t="s">
        <v>4958</v>
      </c>
      <c r="AJ1112" s="97"/>
      <c r="AK1112" s="675" t="s">
        <v>8610</v>
      </c>
      <c r="AL1112" s="676"/>
    </row>
    <row r="1113" spans="1:38" s="214" customFormat="1" ht="25.5" customHeight="1">
      <c r="A1113" s="723" t="s">
        <v>274</v>
      </c>
      <c r="B1113" s="92">
        <v>3603227775</v>
      </c>
      <c r="C1113" s="92" t="s">
        <v>4055</v>
      </c>
      <c r="D1113" s="26" t="s">
        <v>6599</v>
      </c>
      <c r="E1113" s="91">
        <v>5000000</v>
      </c>
      <c r="F1113" s="91">
        <v>3</v>
      </c>
      <c r="G1113" s="30">
        <v>472043001162</v>
      </c>
      <c r="H1113" s="29">
        <v>41928</v>
      </c>
      <c r="I1113" s="30"/>
      <c r="J1113" s="30">
        <v>5483076186</v>
      </c>
      <c r="K1113" s="39">
        <v>43606</v>
      </c>
      <c r="L1113" s="40">
        <v>5</v>
      </c>
      <c r="M1113" s="92" t="s">
        <v>4364</v>
      </c>
      <c r="N1113" s="91">
        <v>20000</v>
      </c>
      <c r="O1113" s="91">
        <v>1</v>
      </c>
      <c r="P1113" s="502">
        <v>1</v>
      </c>
      <c r="Q1113" s="87"/>
      <c r="R1113" s="95" t="s">
        <v>4365</v>
      </c>
      <c r="S1113" s="96" t="s">
        <v>4930</v>
      </c>
      <c r="T1113" s="29" t="s">
        <v>5054</v>
      </c>
      <c r="U1113" s="33"/>
      <c r="V1113" s="33"/>
      <c r="W1113" s="34">
        <v>2610</v>
      </c>
      <c r="X1113" s="34">
        <v>26</v>
      </c>
      <c r="Y1113" s="208"/>
      <c r="Z1113" s="208"/>
      <c r="AA1113" s="97" t="s">
        <v>1063</v>
      </c>
      <c r="AB1113" s="236">
        <v>6</v>
      </c>
      <c r="AC1113" s="731">
        <v>40000000</v>
      </c>
      <c r="AD1113" s="731">
        <v>22300700</v>
      </c>
      <c r="AE1113" s="96">
        <v>748</v>
      </c>
      <c r="AF1113" s="96">
        <v>733</v>
      </c>
      <c r="AG1113" s="62">
        <v>1</v>
      </c>
      <c r="AH1113" s="91" t="s">
        <v>4993</v>
      </c>
      <c r="AI1113" s="91" t="s">
        <v>4994</v>
      </c>
      <c r="AJ1113" s="91"/>
      <c r="AK1113" s="666" t="s">
        <v>6708</v>
      </c>
      <c r="AL1113" s="724"/>
    </row>
    <row r="1114" spans="1:38" s="214" customFormat="1" ht="25.5" customHeight="1">
      <c r="A1114" s="723" t="s">
        <v>274</v>
      </c>
      <c r="B1114" s="92">
        <v>3603316464</v>
      </c>
      <c r="C1114" s="92" t="s">
        <v>4055</v>
      </c>
      <c r="D1114" s="26" t="s">
        <v>5023</v>
      </c>
      <c r="E1114" s="91">
        <v>3090000</v>
      </c>
      <c r="F1114" s="62">
        <v>4</v>
      </c>
      <c r="G1114" s="30">
        <v>7613741654</v>
      </c>
      <c r="H1114" s="39" t="s">
        <v>5024</v>
      </c>
      <c r="I1114" s="30"/>
      <c r="J1114" s="30"/>
      <c r="K1114" s="39">
        <v>42808</v>
      </c>
      <c r="L1114" s="40">
        <v>1</v>
      </c>
      <c r="M1114" s="92" t="s">
        <v>5025</v>
      </c>
      <c r="N1114" s="91">
        <v>21700</v>
      </c>
      <c r="O1114" s="91">
        <v>1</v>
      </c>
      <c r="P1114" s="218"/>
      <c r="Q1114" s="18"/>
      <c r="R1114" s="95">
        <v>41</v>
      </c>
      <c r="S1114" s="96" t="s">
        <v>4651</v>
      </c>
      <c r="T1114" s="29">
        <v>42556</v>
      </c>
      <c r="U1114" s="33"/>
      <c r="V1114" s="33"/>
      <c r="W1114" s="34">
        <v>2220</v>
      </c>
      <c r="X1114" s="34">
        <v>22</v>
      </c>
      <c r="Y1114" s="208" t="s">
        <v>5026</v>
      </c>
      <c r="Z1114" s="208" t="s">
        <v>2461</v>
      </c>
      <c r="AA1114" s="97" t="s">
        <v>2461</v>
      </c>
      <c r="AB1114" s="236">
        <v>6</v>
      </c>
      <c r="AC1114" s="731">
        <v>20000000</v>
      </c>
      <c r="AD1114" s="731">
        <v>14776500</v>
      </c>
      <c r="AE1114" s="96">
        <v>123</v>
      </c>
      <c r="AF1114" s="96">
        <v>118</v>
      </c>
      <c r="AG1114" s="62">
        <v>1</v>
      </c>
      <c r="AH1114" s="91" t="s">
        <v>5389</v>
      </c>
      <c r="AI1114" s="91" t="s">
        <v>5390</v>
      </c>
      <c r="AJ1114" s="91"/>
      <c r="AK1114" s="666"/>
      <c r="AL1114" s="724"/>
    </row>
    <row r="1115" spans="1:38" s="214" customFormat="1" ht="25.5" customHeight="1">
      <c r="A1115" s="723" t="s">
        <v>274</v>
      </c>
      <c r="B1115" s="92">
        <v>3603530796</v>
      </c>
      <c r="C1115" s="92" t="s">
        <v>4055</v>
      </c>
      <c r="D1115" s="26" t="s">
        <v>7220</v>
      </c>
      <c r="E1115" s="91">
        <v>6500000</v>
      </c>
      <c r="F1115" s="91">
        <v>5</v>
      </c>
      <c r="G1115" s="30">
        <v>9815016319</v>
      </c>
      <c r="H1115" s="39">
        <v>43138</v>
      </c>
      <c r="I1115" s="30"/>
      <c r="J1115" s="30"/>
      <c r="K1115" s="39"/>
      <c r="L1115" s="40"/>
      <c r="M1115" s="92" t="s">
        <v>7221</v>
      </c>
      <c r="N1115" s="91">
        <v>85000</v>
      </c>
      <c r="O1115" s="91">
        <v>2</v>
      </c>
      <c r="P1115" s="218"/>
      <c r="Q1115" s="18"/>
      <c r="R1115" s="95">
        <v>50</v>
      </c>
      <c r="S1115" s="96" t="s">
        <v>7222</v>
      </c>
      <c r="T1115" s="29"/>
      <c r="U1115" s="33"/>
      <c r="V1115" s="33"/>
      <c r="W1115" s="34">
        <v>3100</v>
      </c>
      <c r="X1115" s="34">
        <v>31</v>
      </c>
      <c r="Y1115" s="208"/>
      <c r="Z1115" s="208" t="s">
        <v>7223</v>
      </c>
      <c r="AA1115" s="97" t="s">
        <v>2997</v>
      </c>
      <c r="AB1115" s="236">
        <v>28</v>
      </c>
      <c r="AC1115" s="731">
        <v>10000000</v>
      </c>
      <c r="AD1115" s="731">
        <v>6500000</v>
      </c>
      <c r="AE1115" s="96"/>
      <c r="AF1115" s="96"/>
      <c r="AG1115" s="62">
        <v>1</v>
      </c>
      <c r="AH1115" s="91" t="s">
        <v>7507</v>
      </c>
      <c r="AI1115" s="91"/>
      <c r="AJ1115" s="91"/>
      <c r="AK1115" s="666"/>
      <c r="AL1115" s="724"/>
    </row>
    <row r="1116" spans="1:38" s="214" customFormat="1" ht="25.5" customHeight="1">
      <c r="A1116" s="723" t="s">
        <v>274</v>
      </c>
      <c r="B1116" s="92">
        <v>3603608308</v>
      </c>
      <c r="C1116" s="92" t="s">
        <v>4055</v>
      </c>
      <c r="D1116" s="26" t="s">
        <v>7806</v>
      </c>
      <c r="E1116" s="91">
        <v>12900000</v>
      </c>
      <c r="F1116" s="62">
        <v>6</v>
      </c>
      <c r="G1116" s="30">
        <v>5468748468</v>
      </c>
      <c r="H1116" s="216">
        <v>43374</v>
      </c>
      <c r="I1116" s="216"/>
      <c r="J1116" s="215"/>
      <c r="K1116" s="217" t="s">
        <v>879</v>
      </c>
      <c r="L1116" s="40"/>
      <c r="M1116" s="91" t="s">
        <v>7807</v>
      </c>
      <c r="N1116" s="91">
        <v>130864</v>
      </c>
      <c r="O1116" s="91">
        <v>2</v>
      </c>
      <c r="P1116" s="40"/>
      <c r="Q1116" s="16"/>
      <c r="R1116" s="95" t="s">
        <v>8105</v>
      </c>
      <c r="S1116" s="96" t="s">
        <v>8104</v>
      </c>
      <c r="T1116" s="29"/>
      <c r="U1116" s="33"/>
      <c r="V1116" s="33"/>
      <c r="W1116" s="223">
        <v>6810</v>
      </c>
      <c r="X1116" s="223">
        <v>68</v>
      </c>
      <c r="Y1116" s="208" t="s">
        <v>7808</v>
      </c>
      <c r="Z1116" s="208" t="s">
        <v>7809</v>
      </c>
      <c r="AA1116" s="97" t="s">
        <v>121</v>
      </c>
      <c r="AB1116" s="97">
        <v>7</v>
      </c>
      <c r="AC1116" s="731">
        <v>39300000</v>
      </c>
      <c r="AD1116" s="731">
        <v>12900000</v>
      </c>
      <c r="AE1116" s="91"/>
      <c r="AF1116" s="91"/>
      <c r="AG1116" s="62"/>
      <c r="AH1116" s="267"/>
      <c r="AI1116" s="91"/>
      <c r="AJ1116" s="91"/>
      <c r="AK1116" s="16"/>
      <c r="AL1116" s="403"/>
    </row>
    <row r="1117" spans="1:38" s="214" customFormat="1" ht="25.5" customHeight="1">
      <c r="A1117" s="723"/>
      <c r="B1117" s="92"/>
      <c r="C1117" s="92"/>
      <c r="D1117" s="26"/>
      <c r="E1117" s="91"/>
      <c r="F1117" s="91"/>
      <c r="G1117" s="30"/>
      <c r="H1117" s="39"/>
      <c r="I1117" s="30"/>
      <c r="J1117" s="30"/>
      <c r="K1117" s="39"/>
      <c r="L1117" s="40"/>
      <c r="M1117" s="92"/>
      <c r="N1117" s="91"/>
      <c r="O1117" s="91"/>
      <c r="P1117" s="218"/>
      <c r="Q1117" s="18"/>
      <c r="R1117" s="95"/>
      <c r="S1117" s="96"/>
      <c r="T1117" s="29"/>
      <c r="U1117" s="33"/>
      <c r="V1117" s="33"/>
      <c r="W1117" s="34"/>
      <c r="X1117" s="34"/>
      <c r="Y1117" s="208"/>
      <c r="Z1117" s="208"/>
      <c r="AA1117" s="97"/>
      <c r="AB1117" s="236"/>
      <c r="AC1117" s="731"/>
      <c r="AD1117" s="731"/>
      <c r="AE1117" s="96"/>
      <c r="AF1117" s="96"/>
      <c r="AG1117" s="62"/>
      <c r="AH1117" s="91"/>
      <c r="AI1117" s="91"/>
      <c r="AJ1117" s="91"/>
      <c r="AK1117" s="666"/>
      <c r="AL1117" s="724"/>
    </row>
    <row r="1118" spans="1:38" s="214" customFormat="1" ht="25.5" customHeight="1">
      <c r="A1118" s="723"/>
      <c r="B1118" s="92"/>
      <c r="C1118" s="92"/>
      <c r="D1118" s="26"/>
      <c r="E1118" s="91"/>
      <c r="F1118" s="91"/>
      <c r="G1118" s="215"/>
      <c r="H1118" s="216"/>
      <c r="I1118" s="216"/>
      <c r="J1118" s="215"/>
      <c r="K1118" s="217" t="s">
        <v>879</v>
      </c>
      <c r="L1118" s="40"/>
      <c r="M1118" s="221"/>
      <c r="N1118" s="91"/>
      <c r="O1118" s="91"/>
      <c r="P1118" s="218"/>
      <c r="Q1118" s="18"/>
      <c r="R1118" s="95"/>
      <c r="S1118" s="96"/>
      <c r="T1118" s="29"/>
      <c r="U1118" s="33"/>
      <c r="V1118" s="33"/>
      <c r="W1118" s="223"/>
      <c r="X1118" s="223"/>
      <c r="Y1118" s="208"/>
      <c r="Z1118" s="208"/>
      <c r="AA1118" s="97"/>
      <c r="AB1118" s="97"/>
      <c r="AC1118" s="731">
        <v>0</v>
      </c>
      <c r="AD1118" s="731">
        <v>0</v>
      </c>
      <c r="AE1118" s="91"/>
      <c r="AF1118" s="91"/>
      <c r="AG1118" s="62"/>
      <c r="AH1118" s="91"/>
      <c r="AI1118" s="91"/>
      <c r="AJ1118" s="91"/>
      <c r="AK1118" s="666"/>
      <c r="AL1118" s="724"/>
    </row>
    <row r="1119" spans="1:38" s="214" customFormat="1" ht="25.5" customHeight="1">
      <c r="A1119" s="723"/>
      <c r="B1119" s="92"/>
      <c r="C1119" s="92"/>
      <c r="D1119" s="26"/>
      <c r="E1119" s="91"/>
      <c r="F1119" s="91"/>
      <c r="G1119" s="215"/>
      <c r="H1119" s="216"/>
      <c r="I1119" s="216"/>
      <c r="J1119" s="215"/>
      <c r="K1119" s="217" t="s">
        <v>879</v>
      </c>
      <c r="L1119" s="40"/>
      <c r="M1119" s="221"/>
      <c r="N1119" s="91"/>
      <c r="O1119" s="91"/>
      <c r="P1119" s="218"/>
      <c r="Q1119" s="18"/>
      <c r="R1119" s="95"/>
      <c r="S1119" s="96"/>
      <c r="T1119" s="29"/>
      <c r="U1119" s="33"/>
      <c r="V1119" s="33"/>
      <c r="W1119" s="223"/>
      <c r="X1119" s="223"/>
      <c r="Y1119" s="208"/>
      <c r="Z1119" s="208"/>
      <c r="AA1119" s="97"/>
      <c r="AB1119" s="97"/>
      <c r="AC1119" s="731">
        <v>0</v>
      </c>
      <c r="AD1119" s="731">
        <v>0</v>
      </c>
      <c r="AE1119" s="91"/>
      <c r="AF1119" s="91"/>
      <c r="AG1119" s="62"/>
      <c r="AH1119" s="91"/>
      <c r="AI1119" s="91"/>
      <c r="AJ1119" s="91"/>
      <c r="AK1119" s="666"/>
      <c r="AL1119" s="724"/>
    </row>
    <row r="1120" spans="1:38" s="214" customFormat="1" ht="25.5" customHeight="1">
      <c r="A1120" s="723"/>
      <c r="B1120" s="92"/>
      <c r="C1120" s="92"/>
      <c r="D1120" s="26"/>
      <c r="E1120" s="91"/>
      <c r="F1120" s="91"/>
      <c r="G1120" s="215"/>
      <c r="H1120" s="216"/>
      <c r="I1120" s="216"/>
      <c r="J1120" s="215"/>
      <c r="K1120" s="217" t="s">
        <v>879</v>
      </c>
      <c r="L1120" s="40"/>
      <c r="M1120" s="91"/>
      <c r="N1120" s="91"/>
      <c r="O1120" s="91"/>
      <c r="P1120" s="40"/>
      <c r="Q1120" s="15"/>
      <c r="R1120" s="95"/>
      <c r="S1120" s="96"/>
      <c r="T1120" s="29"/>
      <c r="U1120" s="33"/>
      <c r="V1120" s="33"/>
      <c r="W1120" s="223"/>
      <c r="X1120" s="223"/>
      <c r="Y1120" s="208"/>
      <c r="Z1120" s="208"/>
      <c r="AA1120" s="97"/>
      <c r="AB1120" s="97"/>
      <c r="AC1120" s="731">
        <v>0</v>
      </c>
      <c r="AD1120" s="731">
        <v>0</v>
      </c>
      <c r="AE1120" s="91"/>
      <c r="AF1120" s="91"/>
      <c r="AG1120" s="62"/>
      <c r="AH1120" s="91"/>
      <c r="AI1120" s="91"/>
      <c r="AJ1120" s="91"/>
      <c r="AK1120" s="16"/>
      <c r="AL1120" s="403"/>
    </row>
    <row r="1121" spans="1:38" s="214" customFormat="1" ht="25.5" customHeight="1">
      <c r="A1121" s="723"/>
      <c r="B1121" s="92"/>
      <c r="C1121" s="92"/>
      <c r="D1121" s="26"/>
      <c r="E1121" s="91"/>
      <c r="F1121" s="91"/>
      <c r="G1121" s="215"/>
      <c r="H1121" s="216"/>
      <c r="I1121" s="216"/>
      <c r="J1121" s="215"/>
      <c r="K1121" s="217" t="s">
        <v>879</v>
      </c>
      <c r="L1121" s="40"/>
      <c r="M1121" s="91"/>
      <c r="N1121" s="91"/>
      <c r="O1121" s="91"/>
      <c r="P1121" s="40"/>
      <c r="Q1121" s="15"/>
      <c r="R1121" s="95"/>
      <c r="S1121" s="96"/>
      <c r="T1121" s="29"/>
      <c r="U1121" s="33"/>
      <c r="V1121" s="33"/>
      <c r="W1121" s="223"/>
      <c r="X1121" s="223"/>
      <c r="Y1121" s="208"/>
      <c r="Z1121" s="208"/>
      <c r="AA1121" s="97"/>
      <c r="AB1121" s="97"/>
      <c r="AC1121" s="731">
        <v>0</v>
      </c>
      <c r="AD1121" s="731">
        <v>0</v>
      </c>
      <c r="AE1121" s="91"/>
      <c r="AF1121" s="91"/>
      <c r="AG1121" s="62"/>
      <c r="AH1121" s="91"/>
      <c r="AI1121" s="91"/>
      <c r="AJ1121" s="91"/>
      <c r="AK1121" s="16"/>
      <c r="AL1121" s="403"/>
    </row>
    <row r="1122" spans="1:38" s="214" customFormat="1" ht="25.5" customHeight="1">
      <c r="A1122" s="723"/>
      <c r="B1122" s="92"/>
      <c r="C1122" s="92"/>
      <c r="D1122" s="26"/>
      <c r="E1122" s="91"/>
      <c r="F1122" s="91"/>
      <c r="G1122" s="215"/>
      <c r="H1122" s="216"/>
      <c r="I1122" s="216"/>
      <c r="J1122" s="215"/>
      <c r="K1122" s="217" t="s">
        <v>879</v>
      </c>
      <c r="L1122" s="40"/>
      <c r="M1122" s="91"/>
      <c r="N1122" s="91"/>
      <c r="O1122" s="91"/>
      <c r="P1122" s="40"/>
      <c r="Q1122" s="15"/>
      <c r="R1122" s="95"/>
      <c r="S1122" s="96"/>
      <c r="T1122" s="29"/>
      <c r="U1122" s="33"/>
      <c r="V1122" s="33"/>
      <c r="W1122" s="223"/>
      <c r="X1122" s="223"/>
      <c r="Y1122" s="208"/>
      <c r="Z1122" s="208"/>
      <c r="AA1122" s="97"/>
      <c r="AB1122" s="97"/>
      <c r="AC1122" s="731">
        <v>0</v>
      </c>
      <c r="AD1122" s="731">
        <v>0</v>
      </c>
      <c r="AE1122" s="91"/>
      <c r="AF1122" s="91"/>
      <c r="AG1122" s="62"/>
      <c r="AH1122" s="91"/>
      <c r="AI1122" s="91"/>
      <c r="AJ1122" s="91"/>
      <c r="AK1122" s="16"/>
      <c r="AL1122" s="403"/>
    </row>
    <row r="1123" spans="1:38" s="214" customFormat="1" ht="25.5" customHeight="1">
      <c r="A1123" s="723"/>
      <c r="B1123" s="92"/>
      <c r="C1123" s="92"/>
      <c r="D1123" s="26"/>
      <c r="E1123" s="91"/>
      <c r="F1123" s="91"/>
      <c r="G1123" s="215"/>
      <c r="H1123" s="216"/>
      <c r="I1123" s="216"/>
      <c r="J1123" s="215"/>
      <c r="K1123" s="217" t="s">
        <v>879</v>
      </c>
      <c r="L1123" s="40"/>
      <c r="M1123" s="91"/>
      <c r="N1123" s="91"/>
      <c r="O1123" s="91"/>
      <c r="P1123" s="40"/>
      <c r="Q1123" s="15"/>
      <c r="R1123" s="95"/>
      <c r="S1123" s="96"/>
      <c r="T1123" s="29"/>
      <c r="U1123" s="33"/>
      <c r="V1123" s="33"/>
      <c r="W1123" s="223"/>
      <c r="X1123" s="223"/>
      <c r="Y1123" s="208"/>
      <c r="Z1123" s="208"/>
      <c r="AA1123" s="97"/>
      <c r="AB1123" s="97"/>
      <c r="AC1123" s="731">
        <v>0</v>
      </c>
      <c r="AD1123" s="731">
        <v>0</v>
      </c>
      <c r="AE1123" s="91"/>
      <c r="AF1123" s="91"/>
      <c r="AG1123" s="62"/>
      <c r="AH1123" s="91"/>
      <c r="AI1123" s="91"/>
      <c r="AJ1123" s="91"/>
      <c r="AK1123" s="16"/>
      <c r="AL1123" s="403"/>
    </row>
    <row r="1124" spans="1:38" s="35" customFormat="1" ht="25.5" customHeight="1">
      <c r="A1124" s="198" t="s">
        <v>275</v>
      </c>
      <c r="B1124" s="53"/>
      <c r="C1124" s="73"/>
      <c r="D1124" s="120"/>
      <c r="E1124" s="159">
        <f>SUBTOTAL(9,E1110:E1123)</f>
        <v>52491752</v>
      </c>
      <c r="F1124" s="53">
        <f>COUNT(F1110:F1123)</f>
        <v>6</v>
      </c>
      <c r="G1124" s="123"/>
      <c r="H1124" s="122"/>
      <c r="I1124" s="122"/>
      <c r="J1124" s="123"/>
      <c r="K1124" s="124"/>
      <c r="L1124" s="125"/>
      <c r="M1124" s="56" t="s">
        <v>2158</v>
      </c>
      <c r="N1124" s="56">
        <f>SUBTOTAL(9,N1110:N1123)</f>
        <v>425359</v>
      </c>
      <c r="O1124" s="126"/>
      <c r="P1124" s="76"/>
      <c r="Q1124" s="77"/>
      <c r="R1124" s="127"/>
      <c r="S1124" s="137"/>
      <c r="T1124" s="122"/>
      <c r="U1124" s="138"/>
      <c r="V1124" s="138"/>
      <c r="W1124" s="139"/>
      <c r="X1124" s="139"/>
      <c r="Y1124" s="140"/>
      <c r="Z1124" s="140"/>
      <c r="AA1124" s="141"/>
      <c r="AB1124" s="142"/>
      <c r="AC1124" s="734">
        <v>159800000</v>
      </c>
      <c r="AD1124" s="734">
        <v>106977200</v>
      </c>
      <c r="AE1124" s="159">
        <f t="shared" ref="AE1124:AF1124" si="17">SUBTOTAL(9,AE1110:AE1123)</f>
        <v>1566</v>
      </c>
      <c r="AF1124" s="159">
        <f t="shared" si="17"/>
        <v>1532</v>
      </c>
      <c r="AG1124" s="159"/>
      <c r="AH1124" s="134"/>
      <c r="AI1124" s="134"/>
      <c r="AJ1124" s="134"/>
      <c r="AK1124" s="54"/>
      <c r="AL1124" s="84"/>
    </row>
    <row r="1125" spans="1:38" s="35" customFormat="1" ht="25.5" customHeight="1">
      <c r="A1125" s="198"/>
      <c r="B1125" s="53"/>
      <c r="C1125" s="73"/>
      <c r="D1125" s="120"/>
      <c r="E1125" s="159"/>
      <c r="F1125" s="56"/>
      <c r="G1125" s="123"/>
      <c r="H1125" s="122"/>
      <c r="I1125" s="122"/>
      <c r="J1125" s="123"/>
      <c r="K1125" s="124"/>
      <c r="L1125" s="125"/>
      <c r="M1125" s="196" t="s">
        <v>2159</v>
      </c>
      <c r="N1125" s="159"/>
      <c r="O1125" s="126"/>
      <c r="P1125" s="76"/>
      <c r="Q1125" s="77"/>
      <c r="R1125" s="127"/>
      <c r="S1125" s="137"/>
      <c r="T1125" s="122"/>
      <c r="U1125" s="138"/>
      <c r="V1125" s="138"/>
      <c r="W1125" s="139"/>
      <c r="X1125" s="139"/>
      <c r="Y1125" s="140"/>
      <c r="Z1125" s="140"/>
      <c r="AA1125" s="141"/>
      <c r="AB1125" s="142"/>
      <c r="AC1125" s="734"/>
      <c r="AD1125" s="734"/>
      <c r="AE1125" s="159"/>
      <c r="AF1125" s="159"/>
      <c r="AG1125" s="159"/>
      <c r="AH1125" s="134"/>
      <c r="AI1125" s="134"/>
      <c r="AJ1125" s="134"/>
      <c r="AK1125" s="60"/>
      <c r="AL1125" s="191"/>
    </row>
    <row r="1126" spans="1:38" s="404" customFormat="1" ht="25.5" customHeight="1">
      <c r="A1126" s="399" t="s">
        <v>581</v>
      </c>
      <c r="B1126" s="461">
        <v>3600265469</v>
      </c>
      <c r="C1126" s="462" t="s">
        <v>4056</v>
      </c>
      <c r="D1126" s="456" t="s">
        <v>6215</v>
      </c>
      <c r="E1126" s="96">
        <v>20000000</v>
      </c>
      <c r="F1126" s="62">
        <v>1</v>
      </c>
      <c r="G1126" s="452">
        <v>938</v>
      </c>
      <c r="H1126" s="453">
        <v>34554</v>
      </c>
      <c r="I1126" s="479">
        <v>472043000422</v>
      </c>
      <c r="J1126" s="479">
        <v>2178654214</v>
      </c>
      <c r="K1126" s="463">
        <v>42808</v>
      </c>
      <c r="L1126" s="454">
        <v>7</v>
      </c>
      <c r="M1126" s="561" t="s">
        <v>2160</v>
      </c>
      <c r="N1126" s="405">
        <v>336694</v>
      </c>
      <c r="O1126" s="62">
        <v>1</v>
      </c>
      <c r="P1126" s="459">
        <v>1</v>
      </c>
      <c r="Q1126" s="207"/>
      <c r="R1126" s="95"/>
      <c r="S1126" s="96"/>
      <c r="T1126" s="453" t="s">
        <v>2454</v>
      </c>
      <c r="U1126" s="457"/>
      <c r="V1126" s="457"/>
      <c r="W1126" s="458">
        <v>1520</v>
      </c>
      <c r="X1126" s="34">
        <v>15</v>
      </c>
      <c r="Y1126" s="208"/>
      <c r="Z1126" s="208"/>
      <c r="AA1126" s="450" t="s">
        <v>1063</v>
      </c>
      <c r="AB1126" s="471">
        <v>6</v>
      </c>
      <c r="AC1126" s="731">
        <v>160000000</v>
      </c>
      <c r="AD1126" s="731">
        <v>163646160</v>
      </c>
      <c r="AE1126" s="96">
        <v>32686</v>
      </c>
      <c r="AF1126" s="96">
        <v>32615</v>
      </c>
      <c r="AG1126" s="63">
        <v>1</v>
      </c>
      <c r="AH1126" s="97" t="s">
        <v>735</v>
      </c>
      <c r="AI1126" s="97" t="s">
        <v>736</v>
      </c>
      <c r="AJ1126" s="97"/>
      <c r="AK1126" s="201"/>
      <c r="AL1126" s="554"/>
    </row>
    <row r="1127" spans="1:38" s="404" customFormat="1" ht="25.5" customHeight="1">
      <c r="A1127" s="399" t="s">
        <v>581</v>
      </c>
      <c r="B1127" s="461" t="s">
        <v>3489</v>
      </c>
      <c r="C1127" s="462" t="s">
        <v>4056</v>
      </c>
      <c r="D1127" s="451" t="s">
        <v>2163</v>
      </c>
      <c r="E1127" s="96">
        <v>3000000</v>
      </c>
      <c r="F1127" s="62">
        <v>2</v>
      </c>
      <c r="G1127" s="452" t="s">
        <v>2161</v>
      </c>
      <c r="H1127" s="453">
        <v>38477</v>
      </c>
      <c r="I1127" s="479">
        <v>472043000246</v>
      </c>
      <c r="J1127" s="479">
        <v>5448110506</v>
      </c>
      <c r="K1127" s="463">
        <v>42936</v>
      </c>
      <c r="L1127" s="454">
        <v>5</v>
      </c>
      <c r="M1127" s="561" t="s">
        <v>2162</v>
      </c>
      <c r="N1127" s="408">
        <v>20001.099999999999</v>
      </c>
      <c r="O1127" s="62">
        <v>1</v>
      </c>
      <c r="P1127" s="454"/>
      <c r="Q1127" s="43"/>
      <c r="R1127" s="95"/>
      <c r="S1127" s="96"/>
      <c r="T1127" s="453">
        <v>38363</v>
      </c>
      <c r="U1127" s="473"/>
      <c r="V1127" s="473"/>
      <c r="W1127" s="474">
        <v>2599</v>
      </c>
      <c r="X1127" s="34">
        <v>25</v>
      </c>
      <c r="Y1127" s="208"/>
      <c r="Z1127" s="208"/>
      <c r="AA1127" s="460" t="s">
        <v>1063</v>
      </c>
      <c r="AB1127" s="478">
        <v>6</v>
      </c>
      <c r="AC1127" s="731">
        <v>5000000</v>
      </c>
      <c r="AD1127" s="731">
        <v>5000000</v>
      </c>
      <c r="AE1127" s="96">
        <v>307</v>
      </c>
      <c r="AF1127" s="96">
        <v>294</v>
      </c>
      <c r="AG1127" s="63"/>
      <c r="AH1127" s="97" t="s">
        <v>484</v>
      </c>
      <c r="AI1127" s="97" t="s">
        <v>258</v>
      </c>
      <c r="AJ1127" s="97"/>
      <c r="AK1127" s="201"/>
      <c r="AL1127" s="554"/>
    </row>
    <row r="1128" spans="1:38" s="404" customFormat="1" ht="25.5" customHeight="1">
      <c r="A1128" s="399" t="s">
        <v>581</v>
      </c>
      <c r="B1128" s="461">
        <v>3603076727</v>
      </c>
      <c r="C1128" s="462" t="s">
        <v>4056</v>
      </c>
      <c r="D1128" s="451" t="s">
        <v>3721</v>
      </c>
      <c r="E1128" s="96">
        <v>1000000</v>
      </c>
      <c r="F1128" s="62">
        <v>3</v>
      </c>
      <c r="G1128" s="452">
        <v>472023001042</v>
      </c>
      <c r="H1128" s="453">
        <v>41516</v>
      </c>
      <c r="I1128" s="453"/>
      <c r="J1128" s="479"/>
      <c r="K1128" s="463" t="s">
        <v>879</v>
      </c>
      <c r="L1128" s="454"/>
      <c r="M1128" s="450" t="s">
        <v>3720</v>
      </c>
      <c r="N1128" s="405">
        <v>6500</v>
      </c>
      <c r="O1128" s="62">
        <v>1</v>
      </c>
      <c r="P1128" s="454"/>
      <c r="Q1128" s="43"/>
      <c r="R1128" s="95"/>
      <c r="S1128" s="96"/>
      <c r="T1128" s="453"/>
      <c r="U1128" s="467"/>
      <c r="V1128" s="467"/>
      <c r="W1128" s="474">
        <v>1410</v>
      </c>
      <c r="X1128" s="34">
        <v>14</v>
      </c>
      <c r="Y1128" s="208"/>
      <c r="Z1128" s="208"/>
      <c r="AA1128" s="460" t="s">
        <v>3722</v>
      </c>
      <c r="AB1128" s="476">
        <v>6</v>
      </c>
      <c r="AC1128" s="731">
        <v>1000000</v>
      </c>
      <c r="AD1128" s="731">
        <v>1000000</v>
      </c>
      <c r="AE1128" s="96">
        <v>0</v>
      </c>
      <c r="AF1128" s="96">
        <v>0</v>
      </c>
      <c r="AG1128" s="63">
        <v>1</v>
      </c>
      <c r="AH1128" s="97" t="s">
        <v>4338</v>
      </c>
      <c r="AI1128" s="97" t="s">
        <v>4337</v>
      </c>
      <c r="AJ1128" s="97"/>
      <c r="AK1128" s="201"/>
      <c r="AL1128" s="554"/>
    </row>
    <row r="1129" spans="1:38" s="404" customFormat="1" ht="25.5" customHeight="1">
      <c r="A1129" s="399" t="s">
        <v>581</v>
      </c>
      <c r="B1129" s="461">
        <v>3603305769</v>
      </c>
      <c r="C1129" s="462" t="s">
        <v>4056</v>
      </c>
      <c r="D1129" s="451" t="s">
        <v>4877</v>
      </c>
      <c r="E1129" s="96">
        <v>1840000</v>
      </c>
      <c r="F1129" s="62">
        <v>4</v>
      </c>
      <c r="G1129" s="452">
        <v>5401455368</v>
      </c>
      <c r="H1129" s="453">
        <v>42243</v>
      </c>
      <c r="I1129" s="453"/>
      <c r="J1129" s="452"/>
      <c r="K1129" s="463" t="s">
        <v>879</v>
      </c>
      <c r="L1129" s="454"/>
      <c r="M1129" s="450" t="s">
        <v>4878</v>
      </c>
      <c r="N1129" s="405">
        <v>1819.8</v>
      </c>
      <c r="O1129" s="62">
        <v>1</v>
      </c>
      <c r="P1129" s="454">
        <v>3</v>
      </c>
      <c r="Q1129" s="755" t="s">
        <v>7946</v>
      </c>
      <c r="R1129" s="95">
        <v>50</v>
      </c>
      <c r="S1129" s="96" t="s">
        <v>5486</v>
      </c>
      <c r="T1129" s="453" t="s">
        <v>6639</v>
      </c>
      <c r="U1129" s="467"/>
      <c r="V1129" s="467"/>
      <c r="W1129" s="474">
        <v>2395</v>
      </c>
      <c r="X1129" s="34">
        <v>23</v>
      </c>
      <c r="Y1129" s="208" t="s">
        <v>4879</v>
      </c>
      <c r="Z1129" s="208" t="s">
        <v>4880</v>
      </c>
      <c r="AA1129" s="460" t="s">
        <v>3904</v>
      </c>
      <c r="AB1129" s="476">
        <v>3</v>
      </c>
      <c r="AC1129" s="731">
        <v>9200000</v>
      </c>
      <c r="AD1129" s="731">
        <v>1840000</v>
      </c>
      <c r="AE1129" s="96"/>
      <c r="AF1129" s="96"/>
      <c r="AG1129" s="63"/>
      <c r="AH1129" s="97" t="s">
        <v>6858</v>
      </c>
      <c r="AI1129" s="97" t="s">
        <v>5733</v>
      </c>
      <c r="AJ1129" s="438" t="s">
        <v>5734</v>
      </c>
      <c r="AK1129" s="201"/>
      <c r="AL1129" s="554"/>
    </row>
    <row r="1130" spans="1:38" s="404" customFormat="1" ht="25.5" customHeight="1">
      <c r="A1130" s="399" t="s">
        <v>581</v>
      </c>
      <c r="B1130" s="461">
        <v>3603331631</v>
      </c>
      <c r="C1130" s="462" t="s">
        <v>4056</v>
      </c>
      <c r="D1130" s="451" t="s">
        <v>5084</v>
      </c>
      <c r="E1130" s="96"/>
      <c r="F1130" s="62">
        <v>5</v>
      </c>
      <c r="G1130" s="452">
        <v>1030537158</v>
      </c>
      <c r="H1130" s="453">
        <v>42347</v>
      </c>
      <c r="I1130" s="453"/>
      <c r="J1130" s="452"/>
      <c r="K1130" s="463" t="s">
        <v>879</v>
      </c>
      <c r="L1130" s="454"/>
      <c r="M1130" s="450" t="s">
        <v>5085</v>
      </c>
      <c r="N1130" s="405">
        <v>2464</v>
      </c>
      <c r="O1130" s="62">
        <v>4</v>
      </c>
      <c r="P1130" s="454"/>
      <c r="Q1130" s="755" t="s">
        <v>7947</v>
      </c>
      <c r="R1130" s="95">
        <v>50</v>
      </c>
      <c r="S1130" s="96" t="s">
        <v>4620</v>
      </c>
      <c r="T1130" s="453">
        <v>42380</v>
      </c>
      <c r="U1130" s="467"/>
      <c r="V1130" s="467"/>
      <c r="W1130" s="474">
        <v>1322</v>
      </c>
      <c r="X1130" s="34">
        <v>13</v>
      </c>
      <c r="Y1130" s="208" t="s">
        <v>5086</v>
      </c>
      <c r="Z1130" s="208" t="s">
        <v>5087</v>
      </c>
      <c r="AA1130" s="460" t="s">
        <v>5088</v>
      </c>
      <c r="AB1130" s="476">
        <v>47</v>
      </c>
      <c r="AC1130" s="731">
        <v>1200000</v>
      </c>
      <c r="AD1130" s="731">
        <v>0</v>
      </c>
      <c r="AE1130" s="96"/>
      <c r="AF1130" s="96"/>
      <c r="AG1130" s="63"/>
      <c r="AH1130" s="240" t="s">
        <v>5360</v>
      </c>
      <c r="AI1130" s="97"/>
      <c r="AJ1130" s="438" t="s">
        <v>5361</v>
      </c>
      <c r="AK1130" s="201" t="s">
        <v>5362</v>
      </c>
      <c r="AL1130" s="554"/>
    </row>
    <row r="1131" spans="1:38" s="404" customFormat="1" ht="25.5" customHeight="1">
      <c r="A1131" s="399" t="s">
        <v>581</v>
      </c>
      <c r="B1131" s="461"/>
      <c r="C1131" s="462" t="s">
        <v>4056</v>
      </c>
      <c r="D1131" s="451" t="s">
        <v>7565</v>
      </c>
      <c r="E1131" s="96">
        <v>1000000</v>
      </c>
      <c r="F1131" s="62">
        <v>6</v>
      </c>
      <c r="G1131" s="452">
        <v>1052552155</v>
      </c>
      <c r="H1131" s="453">
        <v>42599</v>
      </c>
      <c r="I1131" s="453"/>
      <c r="J1131" s="452"/>
      <c r="K1131" s="463">
        <v>43264</v>
      </c>
      <c r="L1131" s="454">
        <v>1</v>
      </c>
      <c r="M1131" s="450" t="s">
        <v>7566</v>
      </c>
      <c r="N1131" s="405"/>
      <c r="O1131" s="62">
        <v>1</v>
      </c>
      <c r="P1131" s="454"/>
      <c r="Q1131" s="755" t="s">
        <v>7948</v>
      </c>
      <c r="R1131" s="95" t="s">
        <v>7567</v>
      </c>
      <c r="S1131" s="96" t="s">
        <v>5354</v>
      </c>
      <c r="T1131" s="453"/>
      <c r="U1131" s="467"/>
      <c r="V1131" s="467"/>
      <c r="W1131" s="474">
        <v>3091</v>
      </c>
      <c r="X1131" s="34">
        <v>30</v>
      </c>
      <c r="Y1131" s="208" t="s">
        <v>7568</v>
      </c>
      <c r="Z1131" s="208"/>
      <c r="AA1131" s="460" t="s">
        <v>2464</v>
      </c>
      <c r="AB1131" s="476">
        <v>4</v>
      </c>
      <c r="AC1131" s="731">
        <v>1000000</v>
      </c>
      <c r="AD1131" s="731">
        <v>1000000</v>
      </c>
      <c r="AE1131" s="96"/>
      <c r="AF1131" s="96"/>
      <c r="AG1131" s="63"/>
      <c r="AH1131" s="240"/>
      <c r="AI1131" s="97"/>
      <c r="AJ1131" s="438"/>
      <c r="AK1131" s="201"/>
      <c r="AL1131" s="554"/>
    </row>
    <row r="1132" spans="1:38" s="404" customFormat="1" ht="25.5" customHeight="1">
      <c r="A1132" s="399" t="s">
        <v>581</v>
      </c>
      <c r="B1132" s="461">
        <v>3603586559</v>
      </c>
      <c r="C1132" s="462" t="s">
        <v>4056</v>
      </c>
      <c r="D1132" s="451" t="s">
        <v>8506</v>
      </c>
      <c r="E1132" s="96">
        <v>500000</v>
      </c>
      <c r="F1132" s="62">
        <v>7</v>
      </c>
      <c r="G1132" s="452">
        <v>6558359503</v>
      </c>
      <c r="H1132" s="453">
        <v>43354</v>
      </c>
      <c r="I1132" s="453"/>
      <c r="J1132" s="452"/>
      <c r="K1132" s="463">
        <v>43565</v>
      </c>
      <c r="L1132" s="454">
        <v>1</v>
      </c>
      <c r="M1132" s="450" t="s">
        <v>7795</v>
      </c>
      <c r="N1132" s="405">
        <v>2464</v>
      </c>
      <c r="O1132" s="62">
        <v>1</v>
      </c>
      <c r="P1132" s="454"/>
      <c r="Q1132" s="755" t="s">
        <v>7949</v>
      </c>
      <c r="R1132" s="95">
        <v>50</v>
      </c>
      <c r="S1132" s="96" t="s">
        <v>6869</v>
      </c>
      <c r="T1132" s="96" t="s">
        <v>6869</v>
      </c>
      <c r="U1132" s="467"/>
      <c r="V1132" s="467"/>
      <c r="W1132" s="474">
        <v>1512</v>
      </c>
      <c r="X1132" s="34">
        <v>15</v>
      </c>
      <c r="Y1132" s="208" t="s">
        <v>7796</v>
      </c>
      <c r="Z1132" s="208" t="s">
        <v>7797</v>
      </c>
      <c r="AA1132" s="460" t="s">
        <v>4171</v>
      </c>
      <c r="AB1132" s="476">
        <v>16</v>
      </c>
      <c r="AC1132" s="731">
        <v>1000000</v>
      </c>
      <c r="AD1132" s="731">
        <v>500000</v>
      </c>
      <c r="AE1132" s="96">
        <v>274</v>
      </c>
      <c r="AF1132" s="96">
        <v>274</v>
      </c>
      <c r="AG1132" s="63"/>
      <c r="AH1132" s="240" t="s">
        <v>8421</v>
      </c>
      <c r="AI1132" s="97"/>
      <c r="AJ1132" s="438"/>
      <c r="AK1132" s="201"/>
      <c r="AL1132" s="554"/>
    </row>
    <row r="1133" spans="1:38" s="404" customFormat="1" ht="25.5" customHeight="1">
      <c r="A1133" s="725"/>
      <c r="B1133" s="461"/>
      <c r="C1133" s="462"/>
      <c r="D1133" s="751"/>
      <c r="E1133" s="96"/>
      <c r="F1133" s="62"/>
      <c r="G1133" s="452"/>
      <c r="H1133" s="453"/>
      <c r="I1133" s="453"/>
      <c r="J1133" s="479"/>
      <c r="K1133" s="463" t="s">
        <v>879</v>
      </c>
      <c r="L1133" s="454"/>
      <c r="M1133" s="450"/>
      <c r="N1133" s="405"/>
      <c r="O1133" s="62"/>
      <c r="P1133" s="454"/>
      <c r="Q1133" s="43"/>
      <c r="R1133" s="95"/>
      <c r="S1133" s="96"/>
      <c r="T1133" s="453"/>
      <c r="U1133" s="467"/>
      <c r="V1133" s="467"/>
      <c r="W1133" s="474"/>
      <c r="X1133" s="34"/>
      <c r="Y1133" s="208"/>
      <c r="Z1133" s="208"/>
      <c r="AA1133" s="460"/>
      <c r="AB1133" s="476"/>
      <c r="AC1133" s="731">
        <v>0</v>
      </c>
      <c r="AD1133" s="731">
        <v>0</v>
      </c>
      <c r="AE1133" s="96"/>
      <c r="AF1133" s="95"/>
      <c r="AG1133" s="63"/>
      <c r="AH1133" s="97"/>
      <c r="AI1133" s="97"/>
      <c r="AJ1133" s="97"/>
      <c r="AK1133" s="201"/>
      <c r="AL1133" s="554"/>
    </row>
    <row r="1134" spans="1:38" s="404" customFormat="1" ht="25.5" customHeight="1">
      <c r="A1134" s="725"/>
      <c r="B1134" s="461"/>
      <c r="C1134" s="462"/>
      <c r="D1134" s="451"/>
      <c r="E1134" s="96"/>
      <c r="F1134" s="62"/>
      <c r="G1134" s="452"/>
      <c r="H1134" s="453"/>
      <c r="I1134" s="453"/>
      <c r="J1134" s="479"/>
      <c r="K1134" s="463" t="s">
        <v>879</v>
      </c>
      <c r="L1134" s="454"/>
      <c r="M1134" s="450"/>
      <c r="N1134" s="405"/>
      <c r="O1134" s="62"/>
      <c r="P1134" s="454"/>
      <c r="Q1134" s="43"/>
      <c r="R1134" s="95"/>
      <c r="S1134" s="96"/>
      <c r="T1134" s="453"/>
      <c r="U1134" s="473"/>
      <c r="V1134" s="473"/>
      <c r="W1134" s="474"/>
      <c r="X1134" s="34"/>
      <c r="Y1134" s="208"/>
      <c r="Z1134" s="208"/>
      <c r="AA1134" s="460"/>
      <c r="AB1134" s="476"/>
      <c r="AC1134" s="731">
        <v>0</v>
      </c>
      <c r="AD1134" s="731">
        <v>0</v>
      </c>
      <c r="AE1134" s="96"/>
      <c r="AF1134" s="95"/>
      <c r="AG1134" s="63"/>
      <c r="AH1134" s="97"/>
      <c r="AI1134" s="97"/>
      <c r="AJ1134" s="97"/>
      <c r="AK1134" s="201"/>
      <c r="AL1134" s="554"/>
    </row>
    <row r="1135" spans="1:38" s="404" customFormat="1" ht="25.5" customHeight="1">
      <c r="A1135" s="725"/>
      <c r="B1135" s="461"/>
      <c r="C1135" s="462"/>
      <c r="D1135" s="451"/>
      <c r="E1135" s="96"/>
      <c r="F1135" s="62"/>
      <c r="G1135" s="452"/>
      <c r="H1135" s="453"/>
      <c r="I1135" s="453"/>
      <c r="J1135" s="479"/>
      <c r="K1135" s="463" t="s">
        <v>879</v>
      </c>
      <c r="L1135" s="454"/>
      <c r="M1135" s="450"/>
      <c r="N1135" s="405"/>
      <c r="O1135" s="62"/>
      <c r="P1135" s="454"/>
      <c r="Q1135" s="43"/>
      <c r="R1135" s="95"/>
      <c r="S1135" s="96"/>
      <c r="T1135" s="453"/>
      <c r="U1135" s="473"/>
      <c r="V1135" s="473"/>
      <c r="W1135" s="474"/>
      <c r="X1135" s="34"/>
      <c r="Y1135" s="208"/>
      <c r="Z1135" s="208"/>
      <c r="AA1135" s="460"/>
      <c r="AB1135" s="476"/>
      <c r="AC1135" s="731">
        <v>0</v>
      </c>
      <c r="AD1135" s="731">
        <v>0</v>
      </c>
      <c r="AE1135" s="96"/>
      <c r="AF1135" s="95"/>
      <c r="AG1135" s="63"/>
      <c r="AH1135" s="97"/>
      <c r="AI1135" s="97"/>
      <c r="AJ1135" s="97"/>
      <c r="AK1135" s="201"/>
      <c r="AL1135" s="554"/>
    </row>
    <row r="1136" spans="1:38" s="35" customFormat="1" ht="25.5" customHeight="1">
      <c r="A1136" s="247"/>
      <c r="B1136" s="144"/>
      <c r="C1136" s="145"/>
      <c r="D1136" s="146"/>
      <c r="E1136" s="143"/>
      <c r="F1136" s="31"/>
      <c r="G1136" s="150"/>
      <c r="H1136" s="149"/>
      <c r="I1136" s="149"/>
      <c r="J1136" s="150"/>
      <c r="K1136" s="151" t="s">
        <v>879</v>
      </c>
      <c r="L1136" s="152"/>
      <c r="M1136" s="31"/>
      <c r="N1136" s="143"/>
      <c r="O1136" s="147"/>
      <c r="P1136" s="154"/>
      <c r="Q1136" s="155"/>
      <c r="R1136" s="153"/>
      <c r="S1136" s="156"/>
      <c r="T1136" s="149"/>
      <c r="U1136" s="157"/>
      <c r="V1136" s="157"/>
      <c r="W1136" s="202"/>
      <c r="X1136" s="202"/>
      <c r="Y1136" s="203"/>
      <c r="Z1136" s="203"/>
      <c r="AA1136" s="156"/>
      <c r="AB1136" s="222"/>
      <c r="AC1136" s="731">
        <v>0</v>
      </c>
      <c r="AD1136" s="731">
        <v>0</v>
      </c>
      <c r="AE1136" s="143"/>
      <c r="AF1136" s="143"/>
      <c r="AG1136" s="31"/>
      <c r="AH1136" s="91"/>
      <c r="AI1136" s="91"/>
      <c r="AJ1136" s="91"/>
      <c r="AK1136" s="244"/>
      <c r="AL1136" s="245"/>
    </row>
    <row r="1137" spans="1:38" s="35" customFormat="1" ht="25.5" customHeight="1">
      <c r="A1137" s="247"/>
      <c r="B1137" s="144"/>
      <c r="C1137" s="145"/>
      <c r="D1137" s="146"/>
      <c r="E1137" s="143"/>
      <c r="F1137" s="31"/>
      <c r="G1137" s="150"/>
      <c r="H1137" s="149"/>
      <c r="I1137" s="149"/>
      <c r="J1137" s="150"/>
      <c r="K1137" s="151" t="s">
        <v>879</v>
      </c>
      <c r="L1137" s="152"/>
      <c r="M1137" s="31"/>
      <c r="N1137" s="143"/>
      <c r="O1137" s="147"/>
      <c r="P1137" s="154"/>
      <c r="Q1137" s="155"/>
      <c r="R1137" s="153"/>
      <c r="S1137" s="156"/>
      <c r="T1137" s="149"/>
      <c r="U1137" s="157"/>
      <c r="V1137" s="157"/>
      <c r="W1137" s="202"/>
      <c r="X1137" s="202"/>
      <c r="Y1137" s="203"/>
      <c r="Z1137" s="203"/>
      <c r="AA1137" s="156"/>
      <c r="AB1137" s="222"/>
      <c r="AC1137" s="731">
        <v>0</v>
      </c>
      <c r="AD1137" s="731">
        <v>0</v>
      </c>
      <c r="AE1137" s="143"/>
      <c r="AF1137" s="143"/>
      <c r="AG1137" s="31"/>
      <c r="AH1137" s="91"/>
      <c r="AI1137" s="91"/>
      <c r="AJ1137" s="91"/>
      <c r="AK1137" s="244"/>
      <c r="AL1137" s="245"/>
    </row>
    <row r="1138" spans="1:38" s="35" customFormat="1" ht="25.5" customHeight="1">
      <c r="A1138" s="198" t="s">
        <v>582</v>
      </c>
      <c r="B1138" s="53"/>
      <c r="C1138" s="73"/>
      <c r="D1138" s="120"/>
      <c r="E1138" s="159">
        <f>SUBTOTAL(9,E1125:E1137)</f>
        <v>27340000</v>
      </c>
      <c r="F1138" s="53">
        <f>COUNT(F1125:F1137)</f>
        <v>7</v>
      </c>
      <c r="G1138" s="123"/>
      <c r="H1138" s="122"/>
      <c r="I1138" s="122"/>
      <c r="J1138" s="123"/>
      <c r="K1138" s="124"/>
      <c r="L1138" s="125"/>
      <c r="M1138" s="56" t="s">
        <v>2164</v>
      </c>
      <c r="N1138" s="56">
        <f>SUBTOTAL(9,N1126:N1137)</f>
        <v>369942.89999999997</v>
      </c>
      <c r="O1138" s="126"/>
      <c r="P1138" s="76"/>
      <c r="Q1138" s="77"/>
      <c r="R1138" s="127"/>
      <c r="S1138" s="137"/>
      <c r="T1138" s="122"/>
      <c r="U1138" s="138"/>
      <c r="V1138" s="138"/>
      <c r="W1138" s="139"/>
      <c r="X1138" s="139"/>
      <c r="Y1138" s="140"/>
      <c r="Z1138" s="140"/>
      <c r="AA1138" s="141"/>
      <c r="AB1138" s="142"/>
      <c r="AC1138" s="733">
        <v>178400000</v>
      </c>
      <c r="AD1138" s="733">
        <v>172986160</v>
      </c>
      <c r="AE1138" s="56">
        <f t="shared" ref="AE1138:AF1138" si="18">SUBTOTAL(9,AE1125:AE1137)</f>
        <v>33267</v>
      </c>
      <c r="AF1138" s="56">
        <f t="shared" si="18"/>
        <v>33183</v>
      </c>
      <c r="AG1138" s="159"/>
      <c r="AH1138" s="134"/>
      <c r="AI1138" s="134"/>
      <c r="AJ1138" s="134"/>
      <c r="AK1138" s="54"/>
      <c r="AL1138" s="84"/>
    </row>
    <row r="1139" spans="1:38" s="35" customFormat="1" ht="25.5" customHeight="1">
      <c r="A1139" s="198"/>
      <c r="B1139" s="53"/>
      <c r="C1139" s="73"/>
      <c r="D1139" s="120"/>
      <c r="E1139" s="159"/>
      <c r="F1139" s="56"/>
      <c r="G1139" s="123"/>
      <c r="H1139" s="122"/>
      <c r="I1139" s="122"/>
      <c r="J1139" s="123"/>
      <c r="K1139" s="124"/>
      <c r="L1139" s="125"/>
      <c r="M1139" s="196" t="s">
        <v>2165</v>
      </c>
      <c r="N1139" s="159"/>
      <c r="O1139" s="126"/>
      <c r="P1139" s="76"/>
      <c r="Q1139" s="77"/>
      <c r="R1139" s="127"/>
      <c r="S1139" s="137"/>
      <c r="T1139" s="122"/>
      <c r="U1139" s="138"/>
      <c r="V1139" s="138"/>
      <c r="W1139" s="139"/>
      <c r="X1139" s="139"/>
      <c r="Y1139" s="140"/>
      <c r="Z1139" s="140"/>
      <c r="AA1139" s="141"/>
      <c r="AB1139" s="142"/>
      <c r="AC1139" s="734"/>
      <c r="AD1139" s="734"/>
      <c r="AE1139" s="159"/>
      <c r="AF1139" s="159"/>
      <c r="AG1139" s="159"/>
      <c r="AH1139" s="134"/>
      <c r="AI1139" s="134"/>
      <c r="AJ1139" s="134"/>
      <c r="AK1139" s="60"/>
      <c r="AL1139" s="191"/>
    </row>
    <row r="1140" spans="1:38" s="214" customFormat="1" ht="25.5" customHeight="1">
      <c r="A1140" s="723" t="s">
        <v>178</v>
      </c>
      <c r="B1140" s="37" t="s">
        <v>3490</v>
      </c>
      <c r="C1140" s="92" t="s">
        <v>4057</v>
      </c>
      <c r="D1140" s="26" t="s">
        <v>2168</v>
      </c>
      <c r="E1140" s="91">
        <v>2527500</v>
      </c>
      <c r="F1140" s="91">
        <v>1</v>
      </c>
      <c r="G1140" s="30" t="s">
        <v>2166</v>
      </c>
      <c r="H1140" s="29">
        <v>36929</v>
      </c>
      <c r="I1140" s="30">
        <v>472023000659</v>
      </c>
      <c r="J1140" s="30"/>
      <c r="K1140" s="39">
        <v>41148</v>
      </c>
      <c r="L1140" s="40"/>
      <c r="M1140" s="91" t="s">
        <v>2167</v>
      </c>
      <c r="N1140" s="562">
        <v>40767</v>
      </c>
      <c r="O1140" s="91">
        <v>1</v>
      </c>
      <c r="P1140" s="40"/>
      <c r="Q1140" s="15"/>
      <c r="R1140" s="95"/>
      <c r="S1140" s="95"/>
      <c r="T1140" s="29"/>
      <c r="U1140" s="238"/>
      <c r="V1140" s="238">
        <v>3</v>
      </c>
      <c r="W1140" s="458">
        <v>1080</v>
      </c>
      <c r="X1140" s="34">
        <v>10</v>
      </c>
      <c r="Y1140" s="208"/>
      <c r="Z1140" s="208"/>
      <c r="AA1140" s="450" t="s">
        <v>2169</v>
      </c>
      <c r="AB1140" s="552">
        <v>16</v>
      </c>
      <c r="AC1140" s="731">
        <v>7000000</v>
      </c>
      <c r="AD1140" s="731">
        <v>7000000</v>
      </c>
      <c r="AE1140" s="96">
        <v>72</v>
      </c>
      <c r="AF1140" s="96">
        <v>66</v>
      </c>
      <c r="AG1140" s="62">
        <v>1</v>
      </c>
      <c r="AH1140" s="91" t="s">
        <v>422</v>
      </c>
      <c r="AI1140" s="91" t="s">
        <v>423</v>
      </c>
      <c r="AJ1140" s="204" t="s">
        <v>5750</v>
      </c>
      <c r="AK1140" s="16" t="s">
        <v>7691</v>
      </c>
      <c r="AL1140" s="403"/>
    </row>
    <row r="1141" spans="1:38" s="214" customFormat="1" ht="25.5" customHeight="1">
      <c r="A1141" s="723" t="s">
        <v>178</v>
      </c>
      <c r="B1141" s="37" t="s">
        <v>3491</v>
      </c>
      <c r="C1141" s="92" t="s">
        <v>4057</v>
      </c>
      <c r="D1141" s="26" t="s">
        <v>7333</v>
      </c>
      <c r="E1141" s="91">
        <v>41000000</v>
      </c>
      <c r="F1141" s="91">
        <v>2</v>
      </c>
      <c r="G1141" s="30" t="s">
        <v>2170</v>
      </c>
      <c r="H1141" s="29">
        <v>37222</v>
      </c>
      <c r="I1141" s="30">
        <v>472043000420</v>
      </c>
      <c r="J1141" s="30">
        <v>6534083512</v>
      </c>
      <c r="K1141" s="39">
        <v>43336</v>
      </c>
      <c r="L1141" s="40">
        <v>8</v>
      </c>
      <c r="M1141" s="91" t="s">
        <v>2171</v>
      </c>
      <c r="N1141" s="562">
        <v>245647.8</v>
      </c>
      <c r="O1141" s="91">
        <v>1</v>
      </c>
      <c r="P1141" s="40"/>
      <c r="Q1141" s="15"/>
      <c r="R1141" s="95"/>
      <c r="S1141" s="96"/>
      <c r="T1141" s="29"/>
      <c r="U1141" s="33"/>
      <c r="V1141" s="33">
        <v>3</v>
      </c>
      <c r="W1141" s="474">
        <v>1629</v>
      </c>
      <c r="X1141" s="34">
        <v>16</v>
      </c>
      <c r="Y1141" s="208"/>
      <c r="Z1141" s="208"/>
      <c r="AA1141" s="450" t="s">
        <v>1245</v>
      </c>
      <c r="AB1141" s="475">
        <v>31</v>
      </c>
      <c r="AC1141" s="731">
        <v>87500000</v>
      </c>
      <c r="AD1141" s="731">
        <v>87500000</v>
      </c>
      <c r="AE1141" s="96">
        <v>4157</v>
      </c>
      <c r="AF1141" s="96">
        <v>4150</v>
      </c>
      <c r="AG1141" s="62">
        <v>1</v>
      </c>
      <c r="AH1141" s="91" t="s">
        <v>633</v>
      </c>
      <c r="AI1141" s="91" t="s">
        <v>227</v>
      </c>
      <c r="AJ1141" s="91"/>
      <c r="AK1141" s="16" t="s">
        <v>7334</v>
      </c>
      <c r="AL1141" s="403"/>
    </row>
    <row r="1142" spans="1:38" s="214" customFormat="1" ht="25.5" customHeight="1">
      <c r="A1142" s="723" t="s">
        <v>178</v>
      </c>
      <c r="B1142" s="37" t="s">
        <v>3492</v>
      </c>
      <c r="C1142" s="92" t="s">
        <v>4057</v>
      </c>
      <c r="D1142" s="26" t="s">
        <v>2172</v>
      </c>
      <c r="E1142" s="91">
        <v>6010000</v>
      </c>
      <c r="F1142" s="91">
        <v>3</v>
      </c>
      <c r="G1142" s="563" t="s">
        <v>2506</v>
      </c>
      <c r="H1142" s="29">
        <v>37232</v>
      </c>
      <c r="I1142" s="30">
        <v>472023000423</v>
      </c>
      <c r="J1142" s="30">
        <v>7629949056</v>
      </c>
      <c r="K1142" s="39">
        <v>43396</v>
      </c>
      <c r="L1142" s="40">
        <v>6</v>
      </c>
      <c r="M1142" s="91" t="s">
        <v>2898</v>
      </c>
      <c r="N1142" s="562">
        <v>40000</v>
      </c>
      <c r="O1142" s="91">
        <v>1</v>
      </c>
      <c r="P1142" s="40"/>
      <c r="Q1142" s="15"/>
      <c r="R1142" s="95"/>
      <c r="S1142" s="96"/>
      <c r="T1142" s="29" t="s">
        <v>2455</v>
      </c>
      <c r="U1142" s="33"/>
      <c r="V1142" s="33"/>
      <c r="W1142" s="474">
        <v>2599</v>
      </c>
      <c r="X1142" s="34">
        <v>25</v>
      </c>
      <c r="Y1142" s="208"/>
      <c r="Z1142" s="208"/>
      <c r="AA1142" s="450" t="s">
        <v>1024</v>
      </c>
      <c r="AB1142" s="478">
        <v>5</v>
      </c>
      <c r="AC1142" s="731">
        <v>8000000</v>
      </c>
      <c r="AD1142" s="731">
        <v>6000000</v>
      </c>
      <c r="AE1142" s="96">
        <v>140</v>
      </c>
      <c r="AF1142" s="96">
        <v>137</v>
      </c>
      <c r="AG1142" s="62">
        <v>1</v>
      </c>
      <c r="AH1142" s="91" t="s">
        <v>768</v>
      </c>
      <c r="AI1142" s="91" t="s">
        <v>336</v>
      </c>
      <c r="AJ1142" s="91"/>
      <c r="AK1142" s="16"/>
      <c r="AL1142" s="403"/>
    </row>
    <row r="1143" spans="1:38" s="214" customFormat="1" ht="25.5" customHeight="1">
      <c r="A1143" s="723" t="s">
        <v>178</v>
      </c>
      <c r="B1143" s="119" t="s">
        <v>3508</v>
      </c>
      <c r="C1143" s="92" t="s">
        <v>3930</v>
      </c>
      <c r="D1143" s="26" t="s">
        <v>8400</v>
      </c>
      <c r="E1143" s="91">
        <v>250000000</v>
      </c>
      <c r="F1143" s="91">
        <v>4</v>
      </c>
      <c r="G1143" s="30" t="s">
        <v>379</v>
      </c>
      <c r="H1143" s="29">
        <v>38112</v>
      </c>
      <c r="I1143" s="30">
        <v>472043000066</v>
      </c>
      <c r="J1143" s="30">
        <v>4374434688</v>
      </c>
      <c r="K1143" s="39">
        <v>43525</v>
      </c>
      <c r="L1143" s="40">
        <v>5</v>
      </c>
      <c r="M1143" s="91" t="s">
        <v>4214</v>
      </c>
      <c r="N1143" s="562">
        <v>873459</v>
      </c>
      <c r="O1143" s="91">
        <v>1</v>
      </c>
      <c r="P1143" s="40"/>
      <c r="Q1143" s="15"/>
      <c r="R1143" s="95"/>
      <c r="S1143" s="96"/>
      <c r="T1143" s="29" t="s">
        <v>2353</v>
      </c>
      <c r="U1143" s="33"/>
      <c r="V1143" s="33"/>
      <c r="W1143" s="474">
        <v>1629</v>
      </c>
      <c r="X1143" s="34">
        <v>16</v>
      </c>
      <c r="Y1143" s="208"/>
      <c r="Z1143" s="208"/>
      <c r="AA1143" s="450" t="s">
        <v>2868</v>
      </c>
      <c r="AB1143" s="478">
        <v>26</v>
      </c>
      <c r="AC1143" s="731">
        <v>471000000</v>
      </c>
      <c r="AD1143" s="731">
        <v>397400000</v>
      </c>
      <c r="AE1143" s="96">
        <v>7890</v>
      </c>
      <c r="AF1143" s="96">
        <v>7817</v>
      </c>
      <c r="AG1143" s="62">
        <v>1</v>
      </c>
      <c r="AH1143" s="91" t="s">
        <v>634</v>
      </c>
      <c r="AI1143" s="91" t="s">
        <v>483</v>
      </c>
      <c r="AJ1143" s="91"/>
      <c r="AK1143" s="16"/>
      <c r="AL1143" s="403"/>
    </row>
    <row r="1144" spans="1:38" s="214" customFormat="1" ht="25.5" customHeight="1">
      <c r="A1144" s="723" t="s">
        <v>178</v>
      </c>
      <c r="B1144" s="119" t="s">
        <v>3505</v>
      </c>
      <c r="C1144" s="92" t="s">
        <v>3930</v>
      </c>
      <c r="D1144" s="26" t="s">
        <v>5948</v>
      </c>
      <c r="E1144" s="91">
        <v>117000000</v>
      </c>
      <c r="F1144" s="91">
        <v>5</v>
      </c>
      <c r="G1144" s="30" t="s">
        <v>499</v>
      </c>
      <c r="H1144" s="29">
        <v>38364</v>
      </c>
      <c r="I1144" s="30">
        <v>472043000391</v>
      </c>
      <c r="J1144" s="30">
        <v>2113725466</v>
      </c>
      <c r="K1144" s="39">
        <v>43595</v>
      </c>
      <c r="L1144" s="40">
        <v>11</v>
      </c>
      <c r="M1144" s="91" t="s">
        <v>2173</v>
      </c>
      <c r="N1144" s="562">
        <v>2000000</v>
      </c>
      <c r="O1144" s="91">
        <v>1</v>
      </c>
      <c r="P1144" s="40"/>
      <c r="Q1144" s="15"/>
      <c r="R1144" s="95"/>
      <c r="S1144" s="96"/>
      <c r="T1144" s="29" t="s">
        <v>2456</v>
      </c>
      <c r="U1144" s="33"/>
      <c r="V1144" s="33"/>
      <c r="W1144" s="474">
        <v>1520</v>
      </c>
      <c r="X1144" s="34">
        <v>15</v>
      </c>
      <c r="Y1144" s="208"/>
      <c r="Z1144" s="208"/>
      <c r="AA1144" s="450" t="s">
        <v>1095</v>
      </c>
      <c r="AB1144" s="475">
        <v>16</v>
      </c>
      <c r="AC1144" s="731">
        <v>270000000</v>
      </c>
      <c r="AD1144" s="731">
        <v>270000000</v>
      </c>
      <c r="AE1144" s="96">
        <v>25528</v>
      </c>
      <c r="AF1144" s="96">
        <v>25377</v>
      </c>
      <c r="AG1144" s="62">
        <v>1</v>
      </c>
      <c r="AH1144" s="91" t="s">
        <v>825</v>
      </c>
      <c r="AI1144" s="91" t="s">
        <v>826</v>
      </c>
      <c r="AJ1144" s="91"/>
      <c r="AK1144" s="16"/>
      <c r="AL1144" s="403"/>
    </row>
    <row r="1145" spans="1:38" s="214" customFormat="1" ht="25.5" customHeight="1">
      <c r="A1145" s="723" t="s">
        <v>178</v>
      </c>
      <c r="B1145" s="37" t="s">
        <v>3558</v>
      </c>
      <c r="C1145" s="92" t="s">
        <v>3930</v>
      </c>
      <c r="D1145" s="26" t="s">
        <v>5471</v>
      </c>
      <c r="E1145" s="91">
        <v>2000000</v>
      </c>
      <c r="F1145" s="91">
        <v>6</v>
      </c>
      <c r="G1145" s="30">
        <v>472023000099</v>
      </c>
      <c r="H1145" s="29">
        <v>39164</v>
      </c>
      <c r="I1145" s="30"/>
      <c r="J1145" s="30">
        <v>8773102340</v>
      </c>
      <c r="K1145" s="39">
        <v>42564</v>
      </c>
      <c r="L1145" s="40">
        <v>4</v>
      </c>
      <c r="M1145" s="91" t="s">
        <v>2174</v>
      </c>
      <c r="N1145" s="562">
        <v>10000</v>
      </c>
      <c r="O1145" s="91">
        <v>1</v>
      </c>
      <c r="P1145" s="40"/>
      <c r="Q1145" s="15"/>
      <c r="R1145" s="95"/>
      <c r="S1145" s="96"/>
      <c r="T1145" s="29" t="s">
        <v>2332</v>
      </c>
      <c r="U1145" s="33"/>
      <c r="V1145" s="33"/>
      <c r="W1145" s="474">
        <v>2599</v>
      </c>
      <c r="X1145" s="34">
        <v>25</v>
      </c>
      <c r="Y1145" s="208"/>
      <c r="Z1145" s="208"/>
      <c r="AA1145" s="450" t="s">
        <v>1024</v>
      </c>
      <c r="AB1145" s="478">
        <v>5</v>
      </c>
      <c r="AC1145" s="731">
        <v>2000000</v>
      </c>
      <c r="AD1145" s="731">
        <v>2000000</v>
      </c>
      <c r="AE1145" s="96">
        <v>94</v>
      </c>
      <c r="AF1145" s="96">
        <v>91</v>
      </c>
      <c r="AG1145" s="62">
        <v>1</v>
      </c>
      <c r="AH1145" s="91" t="s">
        <v>902</v>
      </c>
      <c r="AI1145" s="91" t="s">
        <v>903</v>
      </c>
      <c r="AJ1145" s="91"/>
      <c r="AK1145" s="16"/>
      <c r="AL1145" s="403"/>
    </row>
    <row r="1146" spans="1:38" s="214" customFormat="1" ht="25.5" customHeight="1">
      <c r="A1146" s="723" t="s">
        <v>178</v>
      </c>
      <c r="B1146" s="37" t="s">
        <v>3581</v>
      </c>
      <c r="C1146" s="92" t="s">
        <v>3930</v>
      </c>
      <c r="D1146" s="26" t="s">
        <v>8403</v>
      </c>
      <c r="E1146" s="91">
        <v>19650000</v>
      </c>
      <c r="F1146" s="91">
        <v>7</v>
      </c>
      <c r="G1146" s="30" t="s">
        <v>2175</v>
      </c>
      <c r="H1146" s="29">
        <v>37278</v>
      </c>
      <c r="I1146" s="30">
        <v>472023000698</v>
      </c>
      <c r="J1146" s="30">
        <v>4351468634</v>
      </c>
      <c r="K1146" s="39">
        <v>43535</v>
      </c>
      <c r="L1146" s="40">
        <v>19</v>
      </c>
      <c r="M1146" s="91" t="s">
        <v>2176</v>
      </c>
      <c r="N1146" s="562">
        <v>70114</v>
      </c>
      <c r="O1146" s="91">
        <v>1</v>
      </c>
      <c r="P1146" s="40">
        <v>3</v>
      </c>
      <c r="Q1146" s="15"/>
      <c r="R1146" s="95"/>
      <c r="S1146" s="96"/>
      <c r="T1146" s="29"/>
      <c r="U1146" s="33">
        <v>1</v>
      </c>
      <c r="V1146" s="33">
        <v>3</v>
      </c>
      <c r="W1146" s="474">
        <v>1080</v>
      </c>
      <c r="X1146" s="34">
        <v>10</v>
      </c>
      <c r="Y1146" s="208"/>
      <c r="Z1146" s="208"/>
      <c r="AA1146" s="450" t="s">
        <v>1063</v>
      </c>
      <c r="AB1146" s="478">
        <v>6</v>
      </c>
      <c r="AC1146" s="731">
        <v>19650000</v>
      </c>
      <c r="AD1146" s="731">
        <v>19650000</v>
      </c>
      <c r="AE1146" s="96">
        <v>102</v>
      </c>
      <c r="AF1146" s="96">
        <v>100</v>
      </c>
      <c r="AG1146" s="62"/>
      <c r="AH1146" s="91" t="s">
        <v>4588</v>
      </c>
      <c r="AI1146" s="91" t="s">
        <v>4589</v>
      </c>
      <c r="AJ1146" s="91"/>
      <c r="AK1146" s="16"/>
      <c r="AL1146" s="403"/>
    </row>
    <row r="1147" spans="1:38" s="214" customFormat="1" ht="25.5" customHeight="1">
      <c r="A1147" s="723" t="s">
        <v>178</v>
      </c>
      <c r="B1147" s="37" t="s">
        <v>3493</v>
      </c>
      <c r="C1147" s="92" t="s">
        <v>3930</v>
      </c>
      <c r="D1147" s="26" t="s">
        <v>3645</v>
      </c>
      <c r="E1147" s="91">
        <v>2640741</v>
      </c>
      <c r="F1147" s="91">
        <v>8</v>
      </c>
      <c r="G1147" s="30">
        <v>472023000188</v>
      </c>
      <c r="H1147" s="29">
        <v>39279</v>
      </c>
      <c r="I1147" s="30"/>
      <c r="J1147" s="30">
        <v>4385504985</v>
      </c>
      <c r="K1147" s="39">
        <v>43470</v>
      </c>
      <c r="L1147" s="40">
        <v>8</v>
      </c>
      <c r="M1147" s="91" t="s">
        <v>2177</v>
      </c>
      <c r="N1147" s="562">
        <v>25000</v>
      </c>
      <c r="O1147" s="91">
        <v>1</v>
      </c>
      <c r="P1147" s="40"/>
      <c r="Q1147" s="15"/>
      <c r="R1147" s="95"/>
      <c r="S1147" s="96"/>
      <c r="T1147" s="29"/>
      <c r="U1147" s="33"/>
      <c r="V1147" s="33"/>
      <c r="W1147" s="474">
        <v>2826</v>
      </c>
      <c r="X1147" s="34">
        <v>28</v>
      </c>
      <c r="Y1147" s="208"/>
      <c r="Z1147" s="208"/>
      <c r="AA1147" s="450" t="s">
        <v>1063</v>
      </c>
      <c r="AB1147" s="478">
        <v>6</v>
      </c>
      <c r="AC1147" s="731">
        <v>3000000</v>
      </c>
      <c r="AD1147" s="731">
        <v>3000000</v>
      </c>
      <c r="AE1147" s="96">
        <v>12</v>
      </c>
      <c r="AF1147" s="96">
        <v>11</v>
      </c>
      <c r="AG1147" s="62">
        <v>1</v>
      </c>
      <c r="AH1147" s="91" t="s">
        <v>6018</v>
      </c>
      <c r="AI1147" s="91" t="s">
        <v>2544</v>
      </c>
      <c r="AJ1147" s="204" t="s">
        <v>5337</v>
      </c>
      <c r="AK1147" s="16" t="s">
        <v>5336</v>
      </c>
      <c r="AL1147" s="403"/>
    </row>
    <row r="1148" spans="1:38" s="214" customFormat="1" ht="25.5" customHeight="1">
      <c r="A1148" s="723" t="s">
        <v>178</v>
      </c>
      <c r="B1148" s="37" t="s">
        <v>3494</v>
      </c>
      <c r="C1148" s="92" t="s">
        <v>3930</v>
      </c>
      <c r="D1148" s="26" t="s">
        <v>2179</v>
      </c>
      <c r="E1148" s="91">
        <v>2000000</v>
      </c>
      <c r="F1148" s="91">
        <v>9</v>
      </c>
      <c r="G1148" s="30" t="s">
        <v>2178</v>
      </c>
      <c r="H1148" s="29">
        <v>38716</v>
      </c>
      <c r="I1148" s="30">
        <v>472043000287</v>
      </c>
      <c r="J1148" s="30"/>
      <c r="K1148" s="39">
        <v>41617</v>
      </c>
      <c r="L1148" s="40"/>
      <c r="M1148" s="91" t="s">
        <v>4058</v>
      </c>
      <c r="N1148" s="564"/>
      <c r="O1148" s="91">
        <v>4</v>
      </c>
      <c r="P1148" s="40"/>
      <c r="Q1148" s="755" t="s">
        <v>7950</v>
      </c>
      <c r="R1148" s="95"/>
      <c r="S1148" s="96"/>
      <c r="T1148" s="29" t="s">
        <v>2253</v>
      </c>
      <c r="U1148" s="33"/>
      <c r="V1148" s="33"/>
      <c r="W1148" s="474">
        <v>1321</v>
      </c>
      <c r="X1148" s="34">
        <v>13</v>
      </c>
      <c r="Y1148" s="208"/>
      <c r="Z1148" s="208"/>
      <c r="AA1148" s="450" t="s">
        <v>1063</v>
      </c>
      <c r="AB1148" s="478">
        <v>6</v>
      </c>
      <c r="AC1148" s="731">
        <v>5000000</v>
      </c>
      <c r="AD1148" s="731">
        <v>2000000</v>
      </c>
      <c r="AE1148" s="96">
        <v>2128</v>
      </c>
      <c r="AF1148" s="96">
        <v>2115</v>
      </c>
      <c r="AG1148" s="62"/>
      <c r="AH1148" s="91" t="s">
        <v>4558</v>
      </c>
      <c r="AI1148" s="91" t="s">
        <v>927</v>
      </c>
      <c r="AJ1148" s="91"/>
      <c r="AK1148" s="16" t="s">
        <v>4059</v>
      </c>
      <c r="AL1148" s="403"/>
    </row>
    <row r="1149" spans="1:38" s="214" customFormat="1" ht="25.5" customHeight="1">
      <c r="A1149" s="723" t="s">
        <v>178</v>
      </c>
      <c r="B1149" s="119" t="s">
        <v>3512</v>
      </c>
      <c r="C1149" s="92" t="s">
        <v>3930</v>
      </c>
      <c r="D1149" s="26" t="s">
        <v>6920</v>
      </c>
      <c r="E1149" s="91">
        <v>2500000</v>
      </c>
      <c r="F1149" s="91">
        <v>10</v>
      </c>
      <c r="G1149" s="30">
        <v>472043000357</v>
      </c>
      <c r="H1149" s="29">
        <v>39449</v>
      </c>
      <c r="I1149" s="30"/>
      <c r="J1149" s="30">
        <v>2160801483</v>
      </c>
      <c r="K1149" s="39">
        <v>43014</v>
      </c>
      <c r="L1149" s="40">
        <v>4</v>
      </c>
      <c r="M1149" s="91" t="s">
        <v>4060</v>
      </c>
      <c r="N1149" s="91">
        <v>10000</v>
      </c>
      <c r="O1149" s="91">
        <v>1</v>
      </c>
      <c r="P1149" s="40"/>
      <c r="Q1149" s="755" t="s">
        <v>7952</v>
      </c>
      <c r="R1149" s="95"/>
      <c r="S1149" s="96"/>
      <c r="T1149" s="29" t="s">
        <v>2457</v>
      </c>
      <c r="U1149" s="33"/>
      <c r="V1149" s="33"/>
      <c r="W1149" s="474">
        <v>1512</v>
      </c>
      <c r="X1149" s="34">
        <v>15</v>
      </c>
      <c r="Y1149" s="208"/>
      <c r="Z1149" s="208"/>
      <c r="AA1149" s="450" t="s">
        <v>1245</v>
      </c>
      <c r="AB1149" s="476">
        <v>31</v>
      </c>
      <c r="AC1149" s="731">
        <v>7500000</v>
      </c>
      <c r="AD1149" s="731">
        <v>7500000</v>
      </c>
      <c r="AE1149" s="96">
        <v>6221</v>
      </c>
      <c r="AF1149" s="96">
        <v>6155</v>
      </c>
      <c r="AG1149" s="62">
        <v>1</v>
      </c>
      <c r="AH1149" s="91" t="s">
        <v>920</v>
      </c>
      <c r="AI1149" s="91" t="s">
        <v>921</v>
      </c>
      <c r="AJ1149" s="91"/>
      <c r="AK1149" s="16"/>
      <c r="AL1149" s="403"/>
    </row>
    <row r="1150" spans="1:38" s="214" customFormat="1" ht="25.5" customHeight="1">
      <c r="A1150" s="723" t="s">
        <v>178</v>
      </c>
      <c r="B1150" s="37" t="s">
        <v>3495</v>
      </c>
      <c r="C1150" s="92" t="s">
        <v>3930</v>
      </c>
      <c r="D1150" s="26" t="s">
        <v>2180</v>
      </c>
      <c r="E1150" s="91">
        <v>7000000</v>
      </c>
      <c r="F1150" s="91">
        <v>11</v>
      </c>
      <c r="G1150" s="30">
        <v>47212000761</v>
      </c>
      <c r="H1150" s="29" t="s">
        <v>915</v>
      </c>
      <c r="I1150" s="30">
        <v>472043000857</v>
      </c>
      <c r="J1150" s="30">
        <v>9965087542</v>
      </c>
      <c r="K1150" s="39">
        <v>43363</v>
      </c>
      <c r="L1150" s="40">
        <v>3</v>
      </c>
      <c r="M1150" s="91" t="s">
        <v>2677</v>
      </c>
      <c r="N1150" s="91">
        <v>26842</v>
      </c>
      <c r="O1150" s="91">
        <v>1</v>
      </c>
      <c r="P1150" s="40">
        <v>2</v>
      </c>
      <c r="Q1150" s="755" t="s">
        <v>7951</v>
      </c>
      <c r="R1150" s="95"/>
      <c r="S1150" s="96"/>
      <c r="T1150" s="29"/>
      <c r="U1150" s="33"/>
      <c r="V1150" s="33"/>
      <c r="W1150" s="474">
        <v>1410</v>
      </c>
      <c r="X1150" s="34">
        <v>14</v>
      </c>
      <c r="Y1150" s="208"/>
      <c r="Z1150" s="208"/>
      <c r="AA1150" s="450" t="s">
        <v>2529</v>
      </c>
      <c r="AB1150" s="478">
        <v>6</v>
      </c>
      <c r="AC1150" s="731">
        <v>7000000</v>
      </c>
      <c r="AD1150" s="731">
        <v>7000000</v>
      </c>
      <c r="AE1150" s="96">
        <v>2709</v>
      </c>
      <c r="AF1150" s="96">
        <v>2691</v>
      </c>
      <c r="AG1150" s="62">
        <v>1</v>
      </c>
      <c r="AH1150" s="91" t="s">
        <v>960</v>
      </c>
      <c r="AI1150" s="91"/>
      <c r="AJ1150" s="204" t="s">
        <v>5921</v>
      </c>
      <c r="AK1150" s="16"/>
      <c r="AL1150" s="403"/>
    </row>
    <row r="1151" spans="1:38" s="214" customFormat="1" ht="25.5" customHeight="1">
      <c r="A1151" s="723" t="s">
        <v>178</v>
      </c>
      <c r="B1151" s="37" t="s">
        <v>3496</v>
      </c>
      <c r="C1151" s="92" t="s">
        <v>3930</v>
      </c>
      <c r="D1151" s="26" t="s">
        <v>4709</v>
      </c>
      <c r="E1151" s="91">
        <v>2400000</v>
      </c>
      <c r="F1151" s="91">
        <v>12</v>
      </c>
      <c r="G1151" s="30">
        <v>472043000938</v>
      </c>
      <c r="H1151" s="29" t="s">
        <v>2867</v>
      </c>
      <c r="I1151" s="30"/>
      <c r="J1151" s="30">
        <v>6513546814</v>
      </c>
      <c r="K1151" s="39">
        <v>43164</v>
      </c>
      <c r="L1151" s="40">
        <v>6</v>
      </c>
      <c r="M1151" s="91" t="s">
        <v>4708</v>
      </c>
      <c r="N1151" s="91">
        <v>12052</v>
      </c>
      <c r="O1151" s="91">
        <v>1</v>
      </c>
      <c r="P1151" s="40"/>
      <c r="Q1151" s="755" t="s">
        <v>7952</v>
      </c>
      <c r="R1151" s="95"/>
      <c r="S1151" s="96"/>
      <c r="T1151" s="29"/>
      <c r="U1151" s="33"/>
      <c r="V1151" s="33"/>
      <c r="W1151" s="474">
        <v>1520</v>
      </c>
      <c r="X1151" s="34">
        <v>15</v>
      </c>
      <c r="Y1151" s="565" t="s">
        <v>6600</v>
      </c>
      <c r="Z1151" s="208"/>
      <c r="AA1151" s="450" t="s">
        <v>2868</v>
      </c>
      <c r="AB1151" s="476">
        <v>31</v>
      </c>
      <c r="AC1151" s="731">
        <v>8000000</v>
      </c>
      <c r="AD1151" s="731">
        <v>8000000</v>
      </c>
      <c r="AE1151" s="96">
        <v>632</v>
      </c>
      <c r="AF1151" s="96">
        <v>615</v>
      </c>
      <c r="AG1151" s="62">
        <v>1</v>
      </c>
      <c r="AH1151" s="91" t="s">
        <v>2966</v>
      </c>
      <c r="AI1151" s="91" t="s">
        <v>2967</v>
      </c>
      <c r="AJ1151" s="91"/>
      <c r="AK1151" s="16"/>
      <c r="AL1151" s="403"/>
    </row>
    <row r="1152" spans="1:38" s="214" customFormat="1" ht="25.5" customHeight="1">
      <c r="A1152" s="723" t="s">
        <v>178</v>
      </c>
      <c r="B1152" s="37">
        <v>3600718101</v>
      </c>
      <c r="C1152" s="92" t="s">
        <v>3930</v>
      </c>
      <c r="D1152" s="26" t="s">
        <v>7831</v>
      </c>
      <c r="E1152" s="91">
        <v>13500000</v>
      </c>
      <c r="F1152" s="91">
        <v>13</v>
      </c>
      <c r="G1152" s="30">
        <v>47212001060</v>
      </c>
      <c r="H1152" s="29">
        <v>41586</v>
      </c>
      <c r="I1152" s="30"/>
      <c r="J1152" s="30">
        <v>8731065873</v>
      </c>
      <c r="K1152" s="39">
        <v>43364</v>
      </c>
      <c r="L1152" s="40">
        <v>5</v>
      </c>
      <c r="M1152" s="91" t="s">
        <v>6780</v>
      </c>
      <c r="N1152" s="91">
        <v>63815</v>
      </c>
      <c r="O1152" s="91">
        <v>1</v>
      </c>
      <c r="P1152" s="40"/>
      <c r="Q1152" s="15"/>
      <c r="R1152" s="95"/>
      <c r="S1152" s="96"/>
      <c r="T1152" s="29" t="s">
        <v>4938</v>
      </c>
      <c r="U1152" s="33">
        <v>1</v>
      </c>
      <c r="V1152" s="33">
        <v>3</v>
      </c>
      <c r="W1152" s="474">
        <v>1520</v>
      </c>
      <c r="X1152" s="34">
        <v>15</v>
      </c>
      <c r="Y1152" s="208"/>
      <c r="Z1152" s="208"/>
      <c r="AA1152" s="450" t="s">
        <v>2461</v>
      </c>
      <c r="AB1152" s="476">
        <v>6</v>
      </c>
      <c r="AC1152" s="731">
        <v>26000000</v>
      </c>
      <c r="AD1152" s="731">
        <v>26000000</v>
      </c>
      <c r="AE1152" s="96">
        <v>1143</v>
      </c>
      <c r="AF1152" s="96">
        <v>1118</v>
      </c>
      <c r="AG1152" s="62">
        <v>1</v>
      </c>
      <c r="AH1152" s="91" t="s">
        <v>6190</v>
      </c>
      <c r="AI1152" s="91" t="s">
        <v>5576</v>
      </c>
      <c r="AJ1152" s="91"/>
      <c r="AK1152" s="16"/>
      <c r="AL1152" s="403"/>
    </row>
    <row r="1153" spans="1:38" s="214" customFormat="1" ht="25.5" customHeight="1">
      <c r="A1153" s="723" t="s">
        <v>178</v>
      </c>
      <c r="B1153" s="37">
        <v>3603152456</v>
      </c>
      <c r="C1153" s="92" t="s">
        <v>3930</v>
      </c>
      <c r="D1153" s="26" t="s">
        <v>4097</v>
      </c>
      <c r="E1153" s="91">
        <v>8742417</v>
      </c>
      <c r="F1153" s="91">
        <v>14</v>
      </c>
      <c r="G1153" s="30">
        <v>472023001095</v>
      </c>
      <c r="H1153" s="29">
        <v>41689</v>
      </c>
      <c r="I1153" s="30"/>
      <c r="J1153" s="30">
        <v>5474212111</v>
      </c>
      <c r="K1153" s="39">
        <v>43616</v>
      </c>
      <c r="L1153" s="40">
        <v>8</v>
      </c>
      <c r="M1153" s="91" t="s">
        <v>4096</v>
      </c>
      <c r="N1153" s="91">
        <v>36747.5</v>
      </c>
      <c r="O1153" s="91">
        <v>1</v>
      </c>
      <c r="P1153" s="40"/>
      <c r="Q1153" s="15"/>
      <c r="R1153" s="95" t="s">
        <v>4098</v>
      </c>
      <c r="S1153" s="96" t="s">
        <v>4931</v>
      </c>
      <c r="T1153" s="29"/>
      <c r="U1153" s="33"/>
      <c r="V1153" s="33"/>
      <c r="W1153" s="474">
        <v>1520</v>
      </c>
      <c r="X1153" s="34">
        <v>15</v>
      </c>
      <c r="Y1153" s="565" t="s">
        <v>6601</v>
      </c>
      <c r="Z1153" s="208"/>
      <c r="AA1153" s="450" t="s">
        <v>6799</v>
      </c>
      <c r="AB1153" s="476">
        <v>6</v>
      </c>
      <c r="AC1153" s="731">
        <v>15300000</v>
      </c>
      <c r="AD1153" s="731">
        <v>14000000</v>
      </c>
      <c r="AE1153" s="96">
        <v>1387</v>
      </c>
      <c r="AF1153" s="96">
        <v>1371</v>
      </c>
      <c r="AG1153" s="62">
        <v>1</v>
      </c>
      <c r="AH1153" s="91" t="s">
        <v>4948</v>
      </c>
      <c r="AI1153" s="91"/>
      <c r="AJ1153" s="204" t="s">
        <v>5869</v>
      </c>
      <c r="AK1153" s="16"/>
      <c r="AL1153" s="403"/>
    </row>
    <row r="1154" spans="1:38" s="214" customFormat="1" ht="25.5" customHeight="1">
      <c r="A1154" s="723" t="s">
        <v>178</v>
      </c>
      <c r="B1154" s="37">
        <v>3603216558</v>
      </c>
      <c r="C1154" s="92" t="s">
        <v>3930</v>
      </c>
      <c r="D1154" s="26" t="s">
        <v>6602</v>
      </c>
      <c r="E1154" s="91">
        <v>2200000</v>
      </c>
      <c r="F1154" s="91">
        <v>15</v>
      </c>
      <c r="G1154" s="30">
        <v>472023001159</v>
      </c>
      <c r="H1154" s="29">
        <v>41913</v>
      </c>
      <c r="I1154" s="30">
        <v>472043001159</v>
      </c>
      <c r="J1154" s="30">
        <v>7612566434</v>
      </c>
      <c r="K1154" s="39">
        <v>43315</v>
      </c>
      <c r="L1154" s="40">
        <v>4</v>
      </c>
      <c r="M1154" s="212" t="s">
        <v>4353</v>
      </c>
      <c r="N1154" s="91">
        <v>9968</v>
      </c>
      <c r="O1154" s="91">
        <v>1</v>
      </c>
      <c r="P1154" s="40">
        <v>2</v>
      </c>
      <c r="Q1154" s="15"/>
      <c r="R1154" s="95" t="s">
        <v>4354</v>
      </c>
      <c r="S1154" s="96" t="s">
        <v>4942</v>
      </c>
      <c r="T1154" s="29"/>
      <c r="U1154" s="33">
        <v>1</v>
      </c>
      <c r="V1154" s="33">
        <v>2</v>
      </c>
      <c r="W1154" s="474">
        <v>2220</v>
      </c>
      <c r="X1154" s="34">
        <v>22</v>
      </c>
      <c r="Y1154" s="208" t="s">
        <v>4686</v>
      </c>
      <c r="Z1154" s="208"/>
      <c r="AA1154" s="450" t="s">
        <v>2461</v>
      </c>
      <c r="AB1154" s="476">
        <v>6</v>
      </c>
      <c r="AC1154" s="731">
        <v>3400000</v>
      </c>
      <c r="AD1154" s="731">
        <v>3125440</v>
      </c>
      <c r="AE1154" s="96">
        <v>21</v>
      </c>
      <c r="AF1154" s="96">
        <v>18</v>
      </c>
      <c r="AG1154" s="62"/>
      <c r="AH1154" s="91" t="s">
        <v>7741</v>
      </c>
      <c r="AI1154" s="91" t="s">
        <v>5279</v>
      </c>
      <c r="AJ1154" s="204" t="s">
        <v>5280</v>
      </c>
      <c r="AK1154" s="16"/>
      <c r="AL1154" s="403"/>
    </row>
    <row r="1155" spans="1:38" s="214" customFormat="1" ht="25.5" customHeight="1">
      <c r="A1155" s="723" t="s">
        <v>178</v>
      </c>
      <c r="B1155" s="37"/>
      <c r="C1155" s="92" t="s">
        <v>3930</v>
      </c>
      <c r="D1155" s="26" t="s">
        <v>5756</v>
      </c>
      <c r="E1155" s="91">
        <v>966033</v>
      </c>
      <c r="F1155" s="91">
        <v>16</v>
      </c>
      <c r="G1155" s="30">
        <v>9828802578</v>
      </c>
      <c r="H1155" s="29">
        <v>42669</v>
      </c>
      <c r="I1155" s="30"/>
      <c r="J1155" s="30"/>
      <c r="K1155" s="39"/>
      <c r="L1155" s="40"/>
      <c r="M1155" s="92" t="s">
        <v>5757</v>
      </c>
      <c r="N1155" s="91">
        <v>10000</v>
      </c>
      <c r="O1155" s="91">
        <v>1</v>
      </c>
      <c r="P1155" s="40"/>
      <c r="Q1155" s="15"/>
      <c r="R1155" s="95" t="s">
        <v>5758</v>
      </c>
      <c r="S1155" s="96">
        <v>42644</v>
      </c>
      <c r="T1155" s="29"/>
      <c r="U1155" s="33"/>
      <c r="V1155" s="33"/>
      <c r="W1155" s="474">
        <v>6810</v>
      </c>
      <c r="X1155" s="34">
        <v>68</v>
      </c>
      <c r="Y1155" s="208" t="s">
        <v>4096</v>
      </c>
      <c r="Z1155" s="208" t="s">
        <v>5759</v>
      </c>
      <c r="AA1155" s="450" t="s">
        <v>2461</v>
      </c>
      <c r="AB1155" s="476">
        <v>6</v>
      </c>
      <c r="AC1155" s="731">
        <v>966033</v>
      </c>
      <c r="AD1155" s="731">
        <v>966033</v>
      </c>
      <c r="AE1155" s="96"/>
      <c r="AF1155" s="96"/>
      <c r="AG1155" s="62">
        <v>1</v>
      </c>
      <c r="AH1155" s="267" t="s">
        <v>6705</v>
      </c>
      <c r="AI1155" s="91"/>
      <c r="AJ1155" s="4" t="s">
        <v>6706</v>
      </c>
      <c r="AK1155" s="16"/>
      <c r="AL1155" s="403"/>
    </row>
    <row r="1156" spans="1:38" s="214" customFormat="1" ht="25.5" customHeight="1">
      <c r="A1156" s="723" t="s">
        <v>178</v>
      </c>
      <c r="B1156" s="37">
        <v>3603444850</v>
      </c>
      <c r="C1156" s="92" t="s">
        <v>3930</v>
      </c>
      <c r="D1156" s="266" t="s">
        <v>8398</v>
      </c>
      <c r="E1156" s="91">
        <v>46000000</v>
      </c>
      <c r="F1156" s="91">
        <v>17</v>
      </c>
      <c r="G1156" s="30" t="s">
        <v>6146</v>
      </c>
      <c r="H1156" s="29">
        <v>42772</v>
      </c>
      <c r="I1156" s="30"/>
      <c r="J1156" s="30"/>
      <c r="K1156" s="39">
        <v>43641</v>
      </c>
      <c r="L1156" s="40">
        <v>6</v>
      </c>
      <c r="M1156" s="92" t="s">
        <v>6145</v>
      </c>
      <c r="N1156" s="91">
        <v>133130</v>
      </c>
      <c r="O1156" s="91">
        <v>1</v>
      </c>
      <c r="P1156" s="40">
        <v>2</v>
      </c>
      <c r="Q1156" s="755" t="s">
        <v>7952</v>
      </c>
      <c r="R1156" s="95" t="s">
        <v>4354</v>
      </c>
      <c r="S1156" s="96" t="s">
        <v>6147</v>
      </c>
      <c r="T1156" s="29" t="s">
        <v>6080</v>
      </c>
      <c r="U1156" s="33"/>
      <c r="V1156" s="33"/>
      <c r="W1156" s="474">
        <v>1520</v>
      </c>
      <c r="X1156" s="34">
        <v>15</v>
      </c>
      <c r="Y1156" s="208" t="s">
        <v>6148</v>
      </c>
      <c r="Z1156" s="208" t="s">
        <v>6149</v>
      </c>
      <c r="AA1156" s="450" t="s">
        <v>2868</v>
      </c>
      <c r="AB1156" s="476">
        <v>31</v>
      </c>
      <c r="AC1156" s="731">
        <v>115000000</v>
      </c>
      <c r="AD1156" s="731">
        <v>36000000</v>
      </c>
      <c r="AE1156" s="96">
        <v>1820</v>
      </c>
      <c r="AF1156" s="96">
        <v>1794</v>
      </c>
      <c r="AG1156" s="62">
        <v>1</v>
      </c>
      <c r="AH1156" s="267" t="s">
        <v>6637</v>
      </c>
      <c r="AI1156" s="91" t="s">
        <v>6638</v>
      </c>
      <c r="AJ1156" s="4"/>
      <c r="AK1156" s="16"/>
      <c r="AL1156" s="403"/>
    </row>
    <row r="1157" spans="1:38" s="214" customFormat="1" ht="25.5" customHeight="1">
      <c r="A1157" s="723" t="s">
        <v>178</v>
      </c>
      <c r="B1157" s="37">
        <v>3603444610</v>
      </c>
      <c r="C1157" s="92" t="s">
        <v>3930</v>
      </c>
      <c r="D1157" s="266" t="s">
        <v>6688</v>
      </c>
      <c r="E1157" s="91">
        <v>40000000</v>
      </c>
      <c r="F1157" s="91">
        <v>18</v>
      </c>
      <c r="G1157" s="30" t="s">
        <v>6151</v>
      </c>
      <c r="H1157" s="29">
        <v>42772</v>
      </c>
      <c r="I1157" s="30"/>
      <c r="J1157" s="30"/>
      <c r="K1157" s="39">
        <v>43334</v>
      </c>
      <c r="L1157" s="40">
        <v>3</v>
      </c>
      <c r="M1157" s="92" t="s">
        <v>6150</v>
      </c>
      <c r="N1157" s="91">
        <v>104936</v>
      </c>
      <c r="O1157" s="91">
        <v>1</v>
      </c>
      <c r="P1157" s="40"/>
      <c r="Q1157" s="755" t="s">
        <v>7952</v>
      </c>
      <c r="R1157" s="95" t="s">
        <v>4354</v>
      </c>
      <c r="S1157" s="96" t="s">
        <v>5231</v>
      </c>
      <c r="T1157" s="29" t="s">
        <v>6424</v>
      </c>
      <c r="U1157" s="33"/>
      <c r="V1157" s="33"/>
      <c r="W1157" s="474">
        <v>1520</v>
      </c>
      <c r="X1157" s="34">
        <v>15</v>
      </c>
      <c r="Y1157" s="208" t="s">
        <v>6148</v>
      </c>
      <c r="Z1157" s="208" t="s">
        <v>6149</v>
      </c>
      <c r="AA1157" s="450" t="s">
        <v>2868</v>
      </c>
      <c r="AB1157" s="476">
        <v>31</v>
      </c>
      <c r="AC1157" s="731">
        <v>100000000</v>
      </c>
      <c r="AD1157" s="731">
        <v>64000000</v>
      </c>
      <c r="AE1157" s="96">
        <v>2597</v>
      </c>
      <c r="AF1157" s="96">
        <v>2562</v>
      </c>
      <c r="AG1157" s="62"/>
      <c r="AH1157" s="267" t="s">
        <v>6746</v>
      </c>
      <c r="AI1157" s="91"/>
      <c r="AJ1157" s="4"/>
      <c r="AK1157" s="16"/>
      <c r="AL1157" s="403"/>
    </row>
    <row r="1158" spans="1:38" s="214" customFormat="1" ht="25.5" customHeight="1">
      <c r="A1158" s="723" t="s">
        <v>178</v>
      </c>
      <c r="B1158" s="37">
        <v>3603525669</v>
      </c>
      <c r="C1158" s="92" t="s">
        <v>3930</v>
      </c>
      <c r="D1158" s="266" t="s">
        <v>7168</v>
      </c>
      <c r="E1158" s="91">
        <v>400000</v>
      </c>
      <c r="F1158" s="91">
        <v>19</v>
      </c>
      <c r="G1158" s="30">
        <v>7610798456</v>
      </c>
      <c r="H1158" s="29">
        <v>43105</v>
      </c>
      <c r="I1158" s="30"/>
      <c r="J1158" s="30"/>
      <c r="K1158" s="39">
        <v>43291</v>
      </c>
      <c r="L1158" s="40">
        <v>1</v>
      </c>
      <c r="M1158" s="92" t="s">
        <v>7169</v>
      </c>
      <c r="N1158" s="91">
        <v>7200</v>
      </c>
      <c r="O1158" s="91">
        <v>1</v>
      </c>
      <c r="P1158" s="40"/>
      <c r="Q1158" s="15"/>
      <c r="R1158" s="95">
        <v>50</v>
      </c>
      <c r="S1158" s="96" t="s">
        <v>7170</v>
      </c>
      <c r="T1158" s="29">
        <v>43374</v>
      </c>
      <c r="U1158" s="33"/>
      <c r="V1158" s="33"/>
      <c r="W1158" s="474">
        <v>1520</v>
      </c>
      <c r="X1158" s="34">
        <v>15</v>
      </c>
      <c r="Y1158" s="208" t="s">
        <v>7171</v>
      </c>
      <c r="Z1158" s="208" t="s">
        <v>7172</v>
      </c>
      <c r="AA1158" s="450" t="s">
        <v>7173</v>
      </c>
      <c r="AB1158" s="476">
        <v>16</v>
      </c>
      <c r="AC1158" s="731">
        <v>1200000</v>
      </c>
      <c r="AD1158" s="731">
        <v>400000</v>
      </c>
      <c r="AE1158" s="96"/>
      <c r="AF1158" s="96"/>
      <c r="AG1158" s="62"/>
      <c r="AH1158" s="91" t="s">
        <v>7875</v>
      </c>
      <c r="AI1158" s="91"/>
      <c r="AJ1158" s="91"/>
      <c r="AK1158" s="16"/>
      <c r="AL1158" s="403"/>
    </row>
    <row r="1159" spans="1:38" s="214" customFormat="1" ht="25.5" customHeight="1">
      <c r="A1159" s="723" t="s">
        <v>178</v>
      </c>
      <c r="B1159" s="37">
        <v>3603630134</v>
      </c>
      <c r="C1159" s="92" t="s">
        <v>3930</v>
      </c>
      <c r="D1159" s="266" t="s">
        <v>8377</v>
      </c>
      <c r="E1159" s="91">
        <v>1000000</v>
      </c>
      <c r="F1159" s="91">
        <v>20</v>
      </c>
      <c r="G1159" s="30">
        <v>8733224481</v>
      </c>
      <c r="H1159" s="29">
        <v>43532</v>
      </c>
      <c r="I1159" s="30"/>
      <c r="J1159" s="30"/>
      <c r="K1159" s="39"/>
      <c r="L1159" s="40"/>
      <c r="M1159" s="92" t="s">
        <v>8378</v>
      </c>
      <c r="N1159" s="91">
        <v>1260</v>
      </c>
      <c r="O1159" s="91">
        <v>2</v>
      </c>
      <c r="P1159" s="40"/>
      <c r="Q1159" s="15" t="s">
        <v>8379</v>
      </c>
      <c r="R1159" s="95">
        <v>50</v>
      </c>
      <c r="S1159" s="96" t="s">
        <v>8168</v>
      </c>
      <c r="T1159" s="29"/>
      <c r="U1159" s="33"/>
      <c r="V1159" s="33"/>
      <c r="W1159" s="474">
        <v>3100</v>
      </c>
      <c r="X1159" s="34">
        <v>31</v>
      </c>
      <c r="Y1159" s="208" t="s">
        <v>8380</v>
      </c>
      <c r="Z1159" s="208" t="s">
        <v>8381</v>
      </c>
      <c r="AA1159" s="450" t="s">
        <v>8382</v>
      </c>
      <c r="AB1159" s="476">
        <v>16</v>
      </c>
      <c r="AC1159" s="731">
        <v>2000000</v>
      </c>
      <c r="AD1159" s="731">
        <v>1000000</v>
      </c>
      <c r="AE1159" s="96"/>
      <c r="AF1159" s="96"/>
      <c r="AG1159" s="62">
        <v>1</v>
      </c>
      <c r="AH1159" s="91"/>
      <c r="AI1159" s="91"/>
      <c r="AJ1159" s="91"/>
      <c r="AK1159" s="16"/>
      <c r="AL1159" s="403"/>
    </row>
    <row r="1160" spans="1:38" s="214" customFormat="1" ht="25.5" customHeight="1">
      <c r="A1160" s="723" t="s">
        <v>178</v>
      </c>
      <c r="B1160" s="37"/>
      <c r="C1160" s="92" t="s">
        <v>3930</v>
      </c>
      <c r="D1160" s="266" t="s">
        <v>8688</v>
      </c>
      <c r="E1160" s="91">
        <v>1005000</v>
      </c>
      <c r="F1160" s="91">
        <v>21</v>
      </c>
      <c r="G1160" s="30">
        <v>4325521522</v>
      </c>
      <c r="H1160" s="29">
        <v>43641</v>
      </c>
      <c r="I1160" s="30"/>
      <c r="J1160" s="30"/>
      <c r="K1160" s="39"/>
      <c r="L1160" s="40"/>
      <c r="M1160" s="92" t="s">
        <v>8689</v>
      </c>
      <c r="N1160" s="91">
        <v>7000</v>
      </c>
      <c r="O1160" s="91">
        <v>1</v>
      </c>
      <c r="P1160" s="40"/>
      <c r="Q1160" s="15" t="s">
        <v>8690</v>
      </c>
      <c r="R1160" s="95">
        <v>35</v>
      </c>
      <c r="S1160" s="96" t="s">
        <v>5960</v>
      </c>
      <c r="T1160" s="29" t="s">
        <v>5960</v>
      </c>
      <c r="U1160" s="33"/>
      <c r="V1160" s="33"/>
      <c r="W1160" s="474">
        <v>1520</v>
      </c>
      <c r="X1160" s="34">
        <v>15</v>
      </c>
      <c r="Y1160" s="208" t="s">
        <v>8691</v>
      </c>
      <c r="Z1160" s="208" t="s">
        <v>8692</v>
      </c>
      <c r="AA1160" s="450" t="s">
        <v>8693</v>
      </c>
      <c r="AB1160" s="476">
        <v>6</v>
      </c>
      <c r="AC1160" s="731">
        <v>1005000</v>
      </c>
      <c r="AD1160" s="731">
        <v>0</v>
      </c>
      <c r="AE1160" s="96"/>
      <c r="AF1160" s="96"/>
      <c r="AG1160" s="62"/>
      <c r="AH1160" s="91"/>
      <c r="AI1160" s="91"/>
      <c r="AJ1160" s="91"/>
      <c r="AK1160" s="16"/>
      <c r="AL1160" s="403"/>
    </row>
    <row r="1161" spans="1:38" s="214" customFormat="1" ht="25.5" customHeight="1">
      <c r="A1161" s="723"/>
      <c r="B1161" s="37"/>
      <c r="C1161" s="92"/>
      <c r="D1161" s="26"/>
      <c r="E1161" s="91"/>
      <c r="F1161" s="91"/>
      <c r="G1161" s="30"/>
      <c r="H1161" s="29"/>
      <c r="I1161" s="30"/>
      <c r="J1161" s="30"/>
      <c r="K1161" s="39" t="s">
        <v>879</v>
      </c>
      <c r="L1161" s="40"/>
      <c r="M1161" s="91" t="s">
        <v>3759</v>
      </c>
      <c r="N1161" s="91"/>
      <c r="O1161" s="91"/>
      <c r="P1161" s="40"/>
      <c r="Q1161" s="15"/>
      <c r="R1161" s="95"/>
      <c r="S1161" s="96"/>
      <c r="T1161" s="29"/>
      <c r="U1161" s="33"/>
      <c r="V1161" s="33"/>
      <c r="W1161" s="474"/>
      <c r="X1161" s="34"/>
      <c r="Y1161" s="208"/>
      <c r="Z1161" s="208"/>
      <c r="AA1161" s="450"/>
      <c r="AB1161" s="476"/>
      <c r="AC1161" s="731">
        <v>0</v>
      </c>
      <c r="AD1161" s="731">
        <v>0</v>
      </c>
      <c r="AE1161" s="97"/>
      <c r="AF1161" s="97"/>
      <c r="AG1161" s="62"/>
      <c r="AH1161" s="91"/>
      <c r="AI1161" s="91"/>
      <c r="AJ1161" s="91"/>
      <c r="AK1161" s="16"/>
      <c r="AL1161" s="403"/>
    </row>
    <row r="1162" spans="1:38" s="214" customFormat="1" ht="25.5" customHeight="1">
      <c r="A1162" s="723"/>
      <c r="B1162" s="37"/>
      <c r="C1162" s="92"/>
      <c r="D1162" s="26"/>
      <c r="E1162" s="91"/>
      <c r="F1162" s="91"/>
      <c r="G1162" s="30"/>
      <c r="H1162" s="29"/>
      <c r="I1162" s="30"/>
      <c r="J1162" s="30"/>
      <c r="K1162" s="39" t="s">
        <v>879</v>
      </c>
      <c r="L1162" s="40"/>
      <c r="M1162" s="91" t="s">
        <v>3758</v>
      </c>
      <c r="N1162" s="91"/>
      <c r="O1162" s="91"/>
      <c r="P1162" s="40"/>
      <c r="Q1162" s="15"/>
      <c r="R1162" s="95"/>
      <c r="S1162" s="96"/>
      <c r="T1162" s="29"/>
      <c r="U1162" s="33"/>
      <c r="V1162" s="33"/>
      <c r="W1162" s="474"/>
      <c r="X1162" s="34"/>
      <c r="Y1162" s="208"/>
      <c r="Z1162" s="208"/>
      <c r="AA1162" s="450"/>
      <c r="AB1162" s="476"/>
      <c r="AC1162" s="731">
        <v>0</v>
      </c>
      <c r="AD1162" s="731">
        <v>0</v>
      </c>
      <c r="AE1162" s="97"/>
      <c r="AF1162" s="97"/>
      <c r="AG1162" s="62"/>
      <c r="AH1162" s="91"/>
      <c r="AI1162" s="91"/>
      <c r="AJ1162" s="91"/>
      <c r="AK1162" s="16"/>
      <c r="AL1162" s="403"/>
    </row>
    <row r="1163" spans="1:38" s="214" customFormat="1" ht="25.5" customHeight="1">
      <c r="A1163" s="723"/>
      <c r="B1163" s="37"/>
      <c r="C1163" s="92"/>
      <c r="D1163" s="26"/>
      <c r="E1163" s="91"/>
      <c r="F1163" s="91"/>
      <c r="G1163" s="30"/>
      <c r="H1163" s="29"/>
      <c r="I1163" s="29"/>
      <c r="J1163" s="30"/>
      <c r="K1163" s="39" t="s">
        <v>879</v>
      </c>
      <c r="L1163" s="40"/>
      <c r="M1163" s="91"/>
      <c r="N1163" s="91"/>
      <c r="O1163" s="91"/>
      <c r="P1163" s="40"/>
      <c r="Q1163" s="15"/>
      <c r="R1163" s="95"/>
      <c r="S1163" s="96"/>
      <c r="T1163" s="29"/>
      <c r="U1163" s="33"/>
      <c r="V1163" s="33"/>
      <c r="W1163" s="474"/>
      <c r="X1163" s="34"/>
      <c r="Y1163" s="208"/>
      <c r="Z1163" s="208"/>
      <c r="AA1163" s="450"/>
      <c r="AB1163" s="475"/>
      <c r="AC1163" s="731">
        <v>0</v>
      </c>
      <c r="AD1163" s="731">
        <v>0</v>
      </c>
      <c r="AE1163" s="97"/>
      <c r="AF1163" s="97"/>
      <c r="AG1163" s="62"/>
      <c r="AH1163" s="91"/>
      <c r="AI1163" s="91"/>
      <c r="AJ1163" s="91"/>
      <c r="AK1163" s="16"/>
      <c r="AL1163" s="403"/>
    </row>
    <row r="1164" spans="1:38" s="214" customFormat="1" ht="25.5" customHeight="1">
      <c r="A1164" s="723"/>
      <c r="B1164" s="37"/>
      <c r="C1164" s="92"/>
      <c r="D1164" s="26"/>
      <c r="E1164" s="91"/>
      <c r="F1164" s="91"/>
      <c r="G1164" s="30"/>
      <c r="H1164" s="29"/>
      <c r="I1164" s="29"/>
      <c r="J1164" s="30"/>
      <c r="K1164" s="39" t="s">
        <v>879</v>
      </c>
      <c r="L1164" s="40"/>
      <c r="M1164" s="91"/>
      <c r="N1164" s="91"/>
      <c r="O1164" s="91"/>
      <c r="P1164" s="40"/>
      <c r="Q1164" s="15"/>
      <c r="R1164" s="95"/>
      <c r="S1164" s="96"/>
      <c r="T1164" s="29"/>
      <c r="U1164" s="33"/>
      <c r="V1164" s="33"/>
      <c r="W1164" s="474"/>
      <c r="X1164" s="34"/>
      <c r="Y1164" s="208"/>
      <c r="Z1164" s="208"/>
      <c r="AA1164" s="450"/>
      <c r="AB1164" s="475"/>
      <c r="AC1164" s="731">
        <v>0</v>
      </c>
      <c r="AD1164" s="731">
        <v>0</v>
      </c>
      <c r="AE1164" s="97"/>
      <c r="AF1164" s="97"/>
      <c r="AG1164" s="62"/>
      <c r="AH1164" s="91"/>
      <c r="AI1164" s="91"/>
      <c r="AJ1164" s="91"/>
      <c r="AK1164" s="16"/>
      <c r="AL1164" s="403"/>
    </row>
    <row r="1165" spans="1:38" s="35" customFormat="1" ht="25.5" customHeight="1">
      <c r="A1165" s="247"/>
      <c r="B1165" s="144"/>
      <c r="C1165" s="145"/>
      <c r="D1165" s="146"/>
      <c r="E1165" s="143"/>
      <c r="F1165" s="31"/>
      <c r="G1165" s="150"/>
      <c r="H1165" s="149"/>
      <c r="I1165" s="149"/>
      <c r="J1165" s="150"/>
      <c r="K1165" s="151" t="s">
        <v>879</v>
      </c>
      <c r="L1165" s="152"/>
      <c r="M1165" s="31"/>
      <c r="N1165" s="143"/>
      <c r="O1165" s="147"/>
      <c r="P1165" s="154"/>
      <c r="Q1165" s="155"/>
      <c r="R1165" s="153"/>
      <c r="S1165" s="156"/>
      <c r="T1165" s="149"/>
      <c r="U1165" s="157"/>
      <c r="V1165" s="157"/>
      <c r="W1165" s="202"/>
      <c r="X1165" s="202"/>
      <c r="Y1165" s="203"/>
      <c r="Z1165" s="203"/>
      <c r="AA1165" s="450"/>
      <c r="AB1165" s="222"/>
      <c r="AC1165" s="731">
        <v>0</v>
      </c>
      <c r="AD1165" s="731">
        <v>0</v>
      </c>
      <c r="AE1165" s="143"/>
      <c r="AF1165" s="143"/>
      <c r="AG1165" s="31"/>
      <c r="AH1165" s="91"/>
      <c r="AI1165" s="91"/>
      <c r="AJ1165" s="91"/>
      <c r="AK1165" s="244"/>
      <c r="AL1165" s="245"/>
    </row>
    <row r="1166" spans="1:38" s="35" customFormat="1" ht="25.5" customHeight="1">
      <c r="A1166" s="198" t="s">
        <v>179</v>
      </c>
      <c r="B1166" s="53"/>
      <c r="C1166" s="73"/>
      <c r="D1166" s="120"/>
      <c r="E1166" s="159">
        <f>SUBTOTAL(9,E1139:E1165)</f>
        <v>568541691</v>
      </c>
      <c r="F1166" s="53">
        <f>COUNT(F1139:F1165)</f>
        <v>21</v>
      </c>
      <c r="G1166" s="123"/>
      <c r="H1166" s="122"/>
      <c r="I1166" s="122"/>
      <c r="J1166" s="123"/>
      <c r="K1166" s="124"/>
      <c r="L1166" s="125"/>
      <c r="M1166" s="56" t="s">
        <v>2181</v>
      </c>
      <c r="N1166" s="56">
        <f>SUBTOTAL(9,N1139:N1165)</f>
        <v>3727938.3</v>
      </c>
      <c r="O1166" s="126"/>
      <c r="P1166" s="76"/>
      <c r="Q1166" s="77"/>
      <c r="R1166" s="127"/>
      <c r="S1166" s="137"/>
      <c r="T1166" s="122"/>
      <c r="U1166" s="138"/>
      <c r="V1166" s="138"/>
      <c r="W1166" s="139"/>
      <c r="X1166" s="139"/>
      <c r="Y1166" s="140"/>
      <c r="Z1166" s="140"/>
      <c r="AA1166" s="141"/>
      <c r="AB1166" s="142"/>
      <c r="AC1166" s="733">
        <v>1160521033</v>
      </c>
      <c r="AD1166" s="733">
        <v>962541473</v>
      </c>
      <c r="AE1166" s="56">
        <f t="shared" ref="AE1166:AF1166" si="19">SUBTOTAL(9,AE1139:AE1165)</f>
        <v>56653</v>
      </c>
      <c r="AF1166" s="56">
        <f t="shared" si="19"/>
        <v>56188</v>
      </c>
      <c r="AG1166" s="56"/>
      <c r="AH1166" s="134"/>
      <c r="AI1166" s="134"/>
      <c r="AJ1166" s="134"/>
      <c r="AK1166" s="54"/>
      <c r="AL1166" s="84"/>
    </row>
    <row r="1167" spans="1:38" s="35" customFormat="1" ht="25.5" customHeight="1">
      <c r="A1167" s="198"/>
      <c r="B1167" s="53"/>
      <c r="C1167" s="73"/>
      <c r="D1167" s="120"/>
      <c r="E1167" s="159"/>
      <c r="F1167" s="56"/>
      <c r="G1167" s="123"/>
      <c r="H1167" s="122"/>
      <c r="I1167" s="122"/>
      <c r="J1167" s="123"/>
      <c r="K1167" s="124"/>
      <c r="L1167" s="125"/>
      <c r="M1167" s="196" t="s">
        <v>2182</v>
      </c>
      <c r="N1167" s="159"/>
      <c r="O1167" s="126"/>
      <c r="P1167" s="76"/>
      <c r="Q1167" s="77"/>
      <c r="R1167" s="127"/>
      <c r="S1167" s="137"/>
      <c r="T1167" s="122"/>
      <c r="U1167" s="138"/>
      <c r="V1167" s="138"/>
      <c r="W1167" s="139"/>
      <c r="X1167" s="139"/>
      <c r="Y1167" s="140"/>
      <c r="Z1167" s="140"/>
      <c r="AA1167" s="141"/>
      <c r="AB1167" s="142"/>
      <c r="AC1167" s="734"/>
      <c r="AD1167" s="734"/>
      <c r="AE1167" s="159"/>
      <c r="AF1167" s="159"/>
      <c r="AG1167" s="56"/>
      <c r="AH1167" s="134"/>
      <c r="AI1167" s="134"/>
      <c r="AJ1167" s="134"/>
      <c r="AK1167" s="60"/>
      <c r="AL1167" s="191"/>
    </row>
    <row r="1168" spans="1:38" s="214" customFormat="1" ht="25.5" customHeight="1">
      <c r="A1168" s="723" t="s">
        <v>154</v>
      </c>
      <c r="B1168" s="92" t="s">
        <v>3497</v>
      </c>
      <c r="C1168" s="92" t="s">
        <v>3919</v>
      </c>
      <c r="D1168" s="26" t="s">
        <v>2184</v>
      </c>
      <c r="E1168" s="91">
        <v>3400000</v>
      </c>
      <c r="F1168" s="91">
        <v>1</v>
      </c>
      <c r="G1168" s="30">
        <v>472043000436</v>
      </c>
      <c r="H1168" s="216">
        <v>39552</v>
      </c>
      <c r="I1168" s="216"/>
      <c r="J1168" s="215"/>
      <c r="K1168" s="217">
        <v>39939</v>
      </c>
      <c r="L1168" s="40"/>
      <c r="M1168" s="91" t="s">
        <v>2183</v>
      </c>
      <c r="N1168" s="91">
        <v>22262</v>
      </c>
      <c r="O1168" s="91">
        <v>1</v>
      </c>
      <c r="P1168" s="40"/>
      <c r="Q1168" s="15"/>
      <c r="R1168" s="95"/>
      <c r="S1168" s="96"/>
      <c r="T1168" s="29"/>
      <c r="U1168" s="33"/>
      <c r="V1168" s="33"/>
      <c r="W1168" s="223">
        <v>2829</v>
      </c>
      <c r="X1168" s="34">
        <v>28</v>
      </c>
      <c r="Y1168" s="208"/>
      <c r="Z1168" s="208"/>
      <c r="AA1168" s="97" t="s">
        <v>1063</v>
      </c>
      <c r="AB1168" s="224">
        <v>6</v>
      </c>
      <c r="AC1168" s="731">
        <v>3400000</v>
      </c>
      <c r="AD1168" s="731">
        <v>3400000</v>
      </c>
      <c r="AE1168" s="96">
        <v>27</v>
      </c>
      <c r="AF1168" s="96">
        <v>24</v>
      </c>
      <c r="AG1168" s="62"/>
      <c r="AH1168" s="91" t="s">
        <v>2806</v>
      </c>
      <c r="AI1168" s="91" t="s">
        <v>2807</v>
      </c>
      <c r="AJ1168" s="91"/>
      <c r="AK1168" s="16"/>
      <c r="AL1168" s="403"/>
    </row>
    <row r="1169" spans="1:38" s="404" customFormat="1" ht="25.5" customHeight="1">
      <c r="A1169" s="723" t="s">
        <v>154</v>
      </c>
      <c r="B1169" s="439"/>
      <c r="C1169" s="197" t="s">
        <v>3969</v>
      </c>
      <c r="D1169" s="26" t="s">
        <v>6515</v>
      </c>
      <c r="E1169" s="96">
        <v>21000000</v>
      </c>
      <c r="F1169" s="62">
        <v>2</v>
      </c>
      <c r="G1169" s="30">
        <v>47212000756</v>
      </c>
      <c r="H1169" s="29">
        <v>40074</v>
      </c>
      <c r="I1169" s="442"/>
      <c r="J1169" s="30">
        <v>8705637280</v>
      </c>
      <c r="K1169" s="39">
        <v>42755</v>
      </c>
      <c r="L1169" s="226">
        <v>2</v>
      </c>
      <c r="M1169" s="494" t="s">
        <v>1817</v>
      </c>
      <c r="N1169" s="405">
        <v>105626</v>
      </c>
      <c r="O1169" s="62">
        <v>1</v>
      </c>
      <c r="P1169" s="500"/>
      <c r="Q1169" s="86"/>
      <c r="R1169" s="227"/>
      <c r="S1169" s="228"/>
      <c r="T1169" s="29"/>
      <c r="U1169" s="445"/>
      <c r="V1169" s="445"/>
      <c r="W1169" s="34">
        <v>2599</v>
      </c>
      <c r="X1169" s="34">
        <v>25</v>
      </c>
      <c r="Y1169" s="208"/>
      <c r="Z1169" s="208"/>
      <c r="AA1169" s="96" t="s">
        <v>2758</v>
      </c>
      <c r="AB1169" s="236">
        <v>3</v>
      </c>
      <c r="AC1169" s="731">
        <v>70000000</v>
      </c>
      <c r="AD1169" s="731">
        <v>54926960</v>
      </c>
      <c r="AE1169" s="96">
        <v>246</v>
      </c>
      <c r="AF1169" s="96">
        <v>245</v>
      </c>
      <c r="AG1169" s="63"/>
      <c r="AH1169" s="97" t="s">
        <v>5001</v>
      </c>
      <c r="AI1169" s="97"/>
      <c r="AJ1169" s="97"/>
      <c r="AK1169" s="696"/>
      <c r="AL1169" s="697"/>
    </row>
    <row r="1170" spans="1:38" s="214" customFormat="1" ht="25.5" customHeight="1">
      <c r="A1170" s="723" t="s">
        <v>154</v>
      </c>
      <c r="B1170" s="92">
        <v>302818708</v>
      </c>
      <c r="C1170" s="92" t="s">
        <v>3919</v>
      </c>
      <c r="D1170" s="26" t="s">
        <v>7006</v>
      </c>
      <c r="E1170" s="91">
        <v>1000000</v>
      </c>
      <c r="F1170" s="91">
        <v>3</v>
      </c>
      <c r="G1170" s="30">
        <v>472023000854</v>
      </c>
      <c r="H1170" s="216">
        <v>40533</v>
      </c>
      <c r="I1170" s="30">
        <v>472043000854</v>
      </c>
      <c r="J1170" s="30">
        <v>4340218744</v>
      </c>
      <c r="K1170" s="217">
        <v>43068</v>
      </c>
      <c r="L1170" s="40">
        <v>7</v>
      </c>
      <c r="M1170" s="91" t="s">
        <v>5171</v>
      </c>
      <c r="N1170" s="91">
        <v>44437</v>
      </c>
      <c r="O1170" s="91">
        <v>1</v>
      </c>
      <c r="P1170" s="40"/>
      <c r="Q1170" s="15"/>
      <c r="R1170" s="743" t="s">
        <v>5844</v>
      </c>
      <c r="S1170" s="96" t="s">
        <v>5845</v>
      </c>
      <c r="T1170" s="563"/>
      <c r="U1170" s="33"/>
      <c r="V1170" s="33"/>
      <c r="W1170" s="223">
        <v>2930</v>
      </c>
      <c r="X1170" s="34">
        <v>29</v>
      </c>
      <c r="Y1170" s="208"/>
      <c r="Z1170" s="208"/>
      <c r="AA1170" s="97" t="s">
        <v>5168</v>
      </c>
      <c r="AB1170" s="97">
        <v>10</v>
      </c>
      <c r="AC1170" s="731">
        <v>8000000</v>
      </c>
      <c r="AD1170" s="731">
        <v>7396000</v>
      </c>
      <c r="AE1170" s="96">
        <v>0</v>
      </c>
      <c r="AF1170" s="96">
        <v>0</v>
      </c>
      <c r="AG1170" s="62"/>
      <c r="AH1170" s="91" t="s">
        <v>5169</v>
      </c>
      <c r="AI1170" s="91" t="s">
        <v>5170</v>
      </c>
      <c r="AJ1170" s="726" t="s">
        <v>5365</v>
      </c>
      <c r="AK1170" s="16" t="s">
        <v>5364</v>
      </c>
      <c r="AL1170" s="403"/>
    </row>
    <row r="1171" spans="1:38" s="214" customFormat="1" ht="25.5" customHeight="1">
      <c r="A1171" s="723" t="s">
        <v>154</v>
      </c>
      <c r="B1171" s="92"/>
      <c r="C1171" s="92" t="s">
        <v>3919</v>
      </c>
      <c r="D1171" s="26" t="s">
        <v>2790</v>
      </c>
      <c r="E1171" s="91"/>
      <c r="F1171" s="62">
        <v>4</v>
      </c>
      <c r="G1171" s="30">
        <v>47221000911</v>
      </c>
      <c r="H1171" s="216" t="s">
        <v>2781</v>
      </c>
      <c r="I1171" s="216"/>
      <c r="J1171" s="215"/>
      <c r="K1171" s="217" t="s">
        <v>879</v>
      </c>
      <c r="L1171" s="40"/>
      <c r="M1171" s="91" t="s">
        <v>2789</v>
      </c>
      <c r="N1171" s="91"/>
      <c r="O1171" s="91">
        <v>2</v>
      </c>
      <c r="P1171" s="40"/>
      <c r="Q1171" s="15"/>
      <c r="R1171" s="95"/>
      <c r="S1171" s="96" t="s">
        <v>8204</v>
      </c>
      <c r="T1171" s="29"/>
      <c r="U1171" s="33"/>
      <c r="V1171" s="33"/>
      <c r="W1171" s="223">
        <v>2393</v>
      </c>
      <c r="X1171" s="223">
        <v>23</v>
      </c>
      <c r="Y1171" s="208"/>
      <c r="Z1171" s="208"/>
      <c r="AA1171" s="97" t="s">
        <v>2459</v>
      </c>
      <c r="AB1171" s="224">
        <v>5</v>
      </c>
      <c r="AC1171" s="731">
        <v>4390244</v>
      </c>
      <c r="AD1171" s="731">
        <v>4390244</v>
      </c>
      <c r="AE1171" s="96">
        <v>0</v>
      </c>
      <c r="AF1171" s="96">
        <v>0</v>
      </c>
      <c r="AG1171" s="62"/>
      <c r="AH1171" s="91"/>
      <c r="AI1171" s="91"/>
      <c r="AJ1171" s="91"/>
      <c r="AK1171" s="16"/>
      <c r="AL1171" s="403" t="s">
        <v>5568</v>
      </c>
    </row>
    <row r="1172" spans="1:38" s="214" customFormat="1" ht="25.5" customHeight="1">
      <c r="A1172" s="723" t="s">
        <v>154</v>
      </c>
      <c r="B1172" s="215">
        <v>2300709249001</v>
      </c>
      <c r="C1172" s="92" t="s">
        <v>3919</v>
      </c>
      <c r="D1172" s="26" t="s">
        <v>7338</v>
      </c>
      <c r="E1172" s="91">
        <v>710000</v>
      </c>
      <c r="F1172" s="91">
        <v>5</v>
      </c>
      <c r="G1172" s="30">
        <v>8716046844</v>
      </c>
      <c r="H1172" s="216">
        <v>42536</v>
      </c>
      <c r="I1172" s="216"/>
      <c r="J1172" s="30"/>
      <c r="K1172" s="217">
        <v>43629</v>
      </c>
      <c r="L1172" s="40">
        <v>4</v>
      </c>
      <c r="M1172" s="91" t="s">
        <v>6603</v>
      </c>
      <c r="N1172" s="91">
        <v>8773.7800000000007</v>
      </c>
      <c r="O1172" s="91">
        <v>1</v>
      </c>
      <c r="P1172" s="40"/>
      <c r="Q1172" s="755" t="s">
        <v>7953</v>
      </c>
      <c r="R1172" s="95">
        <v>50</v>
      </c>
      <c r="S1172" s="96" t="s">
        <v>5409</v>
      </c>
      <c r="T1172" s="29" t="s">
        <v>6179</v>
      </c>
      <c r="U1172" s="33"/>
      <c r="V1172" s="33"/>
      <c r="W1172" s="223">
        <v>2610</v>
      </c>
      <c r="X1172" s="223">
        <v>26</v>
      </c>
      <c r="Y1172" s="208" t="s">
        <v>8633</v>
      </c>
      <c r="Z1172" s="208"/>
      <c r="AA1172" s="97" t="s">
        <v>2461</v>
      </c>
      <c r="AB1172" s="224">
        <v>6</v>
      </c>
      <c r="AC1172" s="731">
        <v>743000</v>
      </c>
      <c r="AD1172" s="731">
        <v>710000</v>
      </c>
      <c r="AE1172" s="96">
        <v>237</v>
      </c>
      <c r="AF1172" s="96">
        <v>234</v>
      </c>
      <c r="AG1172" s="62"/>
      <c r="AH1172" s="91"/>
      <c r="AI1172" s="91"/>
      <c r="AJ1172" s="91"/>
      <c r="AK1172" s="16"/>
      <c r="AL1172" s="403"/>
    </row>
    <row r="1173" spans="1:38" s="214" customFormat="1" ht="25.5" customHeight="1">
      <c r="A1173" s="723" t="s">
        <v>154</v>
      </c>
      <c r="B1173" s="92" t="s">
        <v>6987</v>
      </c>
      <c r="C1173" s="92" t="s">
        <v>3919</v>
      </c>
      <c r="D1173" s="26" t="s">
        <v>6132</v>
      </c>
      <c r="E1173" s="91">
        <v>2000000</v>
      </c>
      <c r="F1173" s="62">
        <v>6</v>
      </c>
      <c r="G1173" s="727" t="s">
        <v>6133</v>
      </c>
      <c r="H1173" s="216">
        <v>42759</v>
      </c>
      <c r="I1173" s="216"/>
      <c r="J1173" s="30"/>
      <c r="K1173" s="217">
        <v>43298</v>
      </c>
      <c r="L1173" s="40">
        <v>2</v>
      </c>
      <c r="M1173" s="91" t="s">
        <v>6131</v>
      </c>
      <c r="N1173" s="91">
        <v>20935</v>
      </c>
      <c r="O1173" s="91">
        <v>1</v>
      </c>
      <c r="P1173" s="40"/>
      <c r="Q1173" s="15"/>
      <c r="R1173" s="95">
        <v>50</v>
      </c>
      <c r="S1173" s="96" t="s">
        <v>7087</v>
      </c>
      <c r="T1173" s="29" t="s">
        <v>7234</v>
      </c>
      <c r="U1173" s="33"/>
      <c r="V1173" s="33"/>
      <c r="W1173" s="223">
        <v>1629</v>
      </c>
      <c r="X1173" s="223">
        <v>16</v>
      </c>
      <c r="Y1173" s="208" t="s">
        <v>6135</v>
      </c>
      <c r="Z1173" s="208" t="s">
        <v>6136</v>
      </c>
      <c r="AA1173" s="97" t="s">
        <v>2868</v>
      </c>
      <c r="AB1173" s="97">
        <v>31</v>
      </c>
      <c r="AC1173" s="731">
        <v>2600000</v>
      </c>
      <c r="AD1173" s="731">
        <v>2000000</v>
      </c>
      <c r="AE1173" s="91">
        <v>55</v>
      </c>
      <c r="AF1173" s="91">
        <v>55</v>
      </c>
      <c r="AG1173" s="62"/>
      <c r="AH1173" s="91" t="s">
        <v>7505</v>
      </c>
      <c r="AI1173" s="91"/>
      <c r="AJ1173" s="91"/>
      <c r="AK1173" s="16" t="s">
        <v>6782</v>
      </c>
      <c r="AL1173" s="403"/>
    </row>
    <row r="1174" spans="1:38" s="214" customFormat="1" ht="25.5" customHeight="1">
      <c r="A1174" s="723" t="s">
        <v>154</v>
      </c>
      <c r="B1174" s="92">
        <v>3603466935</v>
      </c>
      <c r="C1174" s="92" t="s">
        <v>3919</v>
      </c>
      <c r="D1174" s="26" t="s">
        <v>6309</v>
      </c>
      <c r="E1174" s="91">
        <v>1394693</v>
      </c>
      <c r="F1174" s="91">
        <v>7</v>
      </c>
      <c r="G1174" s="727">
        <v>3228628145</v>
      </c>
      <c r="H1174" s="216">
        <v>42874</v>
      </c>
      <c r="I1174" s="216"/>
      <c r="J1174" s="30"/>
      <c r="K1174" s="217">
        <v>43271</v>
      </c>
      <c r="L1174" s="40">
        <v>4</v>
      </c>
      <c r="M1174" s="91" t="s">
        <v>6732</v>
      </c>
      <c r="N1174" s="91">
        <v>728</v>
      </c>
      <c r="O1174" s="91">
        <v>1</v>
      </c>
      <c r="P1174" s="40"/>
      <c r="Q1174" s="755" t="s">
        <v>7954</v>
      </c>
      <c r="R1174" s="95">
        <v>50</v>
      </c>
      <c r="S1174" s="96" t="s">
        <v>6238</v>
      </c>
      <c r="T1174" s="29">
        <v>42947</v>
      </c>
      <c r="U1174" s="33"/>
      <c r="V1174" s="33"/>
      <c r="W1174" s="223">
        <v>2013</v>
      </c>
      <c r="X1174" s="223">
        <v>20</v>
      </c>
      <c r="Y1174" s="208" t="s">
        <v>6311</v>
      </c>
      <c r="Z1174" s="208" t="s">
        <v>6312</v>
      </c>
      <c r="AA1174" s="97" t="s">
        <v>2461</v>
      </c>
      <c r="AB1174" s="97">
        <v>6</v>
      </c>
      <c r="AC1174" s="731">
        <v>2000000</v>
      </c>
      <c r="AD1174" s="731">
        <v>1394693</v>
      </c>
      <c r="AE1174" s="91">
        <v>14</v>
      </c>
      <c r="AF1174" s="91">
        <v>14</v>
      </c>
      <c r="AG1174" s="62"/>
      <c r="AH1174" s="91" t="s">
        <v>6730</v>
      </c>
      <c r="AI1174" s="91" t="s">
        <v>6731</v>
      </c>
      <c r="AJ1174" s="91"/>
      <c r="AK1174" s="16"/>
      <c r="AL1174" s="403"/>
    </row>
    <row r="1175" spans="1:38" s="214" customFormat="1" ht="25.5" customHeight="1">
      <c r="A1175" s="723" t="s">
        <v>154</v>
      </c>
      <c r="B1175" s="92">
        <v>3603504475</v>
      </c>
      <c r="C1175" s="92" t="s">
        <v>3919</v>
      </c>
      <c r="D1175" s="26" t="s">
        <v>6908</v>
      </c>
      <c r="E1175" s="91">
        <v>9400000</v>
      </c>
      <c r="F1175" s="62">
        <v>8</v>
      </c>
      <c r="G1175" s="30">
        <v>2156320673</v>
      </c>
      <c r="H1175" s="216">
        <v>43038</v>
      </c>
      <c r="I1175" s="216"/>
      <c r="J1175" s="215"/>
      <c r="K1175" s="217" t="s">
        <v>879</v>
      </c>
      <c r="L1175" s="40"/>
      <c r="M1175" s="91" t="s">
        <v>6909</v>
      </c>
      <c r="N1175" s="91">
        <v>186903</v>
      </c>
      <c r="O1175" s="91">
        <v>2</v>
      </c>
      <c r="P1175" s="40"/>
      <c r="Q1175" s="16"/>
      <c r="R1175" s="95">
        <v>40</v>
      </c>
      <c r="S1175" s="96" t="s">
        <v>7275</v>
      </c>
      <c r="T1175" s="29"/>
      <c r="U1175" s="33"/>
      <c r="V1175" s="33"/>
      <c r="W1175" s="223">
        <v>6810</v>
      </c>
      <c r="X1175" s="223">
        <v>68</v>
      </c>
      <c r="Y1175" s="208" t="s">
        <v>6910</v>
      </c>
      <c r="Z1175" s="208" t="s">
        <v>6911</v>
      </c>
      <c r="AA1175" s="97" t="s">
        <v>121</v>
      </c>
      <c r="AB1175" s="97">
        <v>7</v>
      </c>
      <c r="AC1175" s="731">
        <v>47000000</v>
      </c>
      <c r="AD1175" s="731">
        <v>9400000</v>
      </c>
      <c r="AE1175" s="91"/>
      <c r="AF1175" s="91"/>
      <c r="AG1175" s="62">
        <v>1</v>
      </c>
      <c r="AH1175" s="267" t="s">
        <v>7349</v>
      </c>
      <c r="AI1175" s="91"/>
      <c r="AJ1175" s="91"/>
      <c r="AK1175" s="16"/>
      <c r="AL1175" s="403"/>
    </row>
    <row r="1176" spans="1:38" s="214" customFormat="1" ht="25.5" customHeight="1">
      <c r="A1176" s="723" t="s">
        <v>154</v>
      </c>
      <c r="B1176" s="92">
        <v>3603523372</v>
      </c>
      <c r="C1176" s="92" t="s">
        <v>3919</v>
      </c>
      <c r="D1176" s="26" t="s">
        <v>7163</v>
      </c>
      <c r="E1176" s="91">
        <v>2000000</v>
      </c>
      <c r="F1176" s="91">
        <v>9</v>
      </c>
      <c r="G1176" s="30">
        <v>4340874105</v>
      </c>
      <c r="H1176" s="216">
        <v>43103</v>
      </c>
      <c r="I1176" s="216"/>
      <c r="J1176" s="215"/>
      <c r="K1176" s="217">
        <v>43647</v>
      </c>
      <c r="L1176" s="40">
        <v>2</v>
      </c>
      <c r="M1176" s="91" t="s">
        <v>7164</v>
      </c>
      <c r="N1176" s="91">
        <v>328</v>
      </c>
      <c r="O1176" s="91">
        <v>1</v>
      </c>
      <c r="P1176" s="40"/>
      <c r="Q1176" s="755" t="s">
        <v>7953</v>
      </c>
      <c r="R1176" s="95">
        <v>50</v>
      </c>
      <c r="S1176" s="96" t="s">
        <v>7165</v>
      </c>
      <c r="T1176" s="29" t="s">
        <v>5610</v>
      </c>
      <c r="U1176" s="33">
        <v>1</v>
      </c>
      <c r="V1176" s="33">
        <v>3</v>
      </c>
      <c r="W1176" s="223">
        <v>282</v>
      </c>
      <c r="X1176" s="223">
        <v>28</v>
      </c>
      <c r="Y1176" s="208" t="s">
        <v>7166</v>
      </c>
      <c r="Z1176" s="208" t="s">
        <v>7167</v>
      </c>
      <c r="AA1176" s="97" t="s">
        <v>121</v>
      </c>
      <c r="AB1176" s="97">
        <v>7</v>
      </c>
      <c r="AC1176" s="731">
        <v>3000000</v>
      </c>
      <c r="AD1176" s="731">
        <v>2000000</v>
      </c>
      <c r="AE1176" s="91">
        <v>193</v>
      </c>
      <c r="AF1176" s="91">
        <v>193</v>
      </c>
      <c r="AG1176" s="62">
        <v>1</v>
      </c>
      <c r="AH1176" s="267" t="s">
        <v>7514</v>
      </c>
      <c r="AI1176" s="91" t="s">
        <v>7276</v>
      </c>
      <c r="AJ1176" s="91" t="s">
        <v>7277</v>
      </c>
      <c r="AK1176" s="16"/>
      <c r="AL1176" s="403"/>
    </row>
    <row r="1177" spans="1:38" s="214" customFormat="1" ht="25.5" customHeight="1">
      <c r="A1177" s="723" t="s">
        <v>154</v>
      </c>
      <c r="B1177" s="92">
        <v>3502363838</v>
      </c>
      <c r="C1177" s="92" t="s">
        <v>3919</v>
      </c>
      <c r="D1177" s="26" t="s">
        <v>8108</v>
      </c>
      <c r="E1177" s="91"/>
      <c r="F1177" s="62">
        <v>10</v>
      </c>
      <c r="G1177" s="30">
        <v>3240586168</v>
      </c>
      <c r="H1177" s="216">
        <v>43437</v>
      </c>
      <c r="I1177" s="216"/>
      <c r="J1177" s="215"/>
      <c r="K1177" s="217"/>
      <c r="L1177" s="40"/>
      <c r="M1177" s="91" t="s">
        <v>8111</v>
      </c>
      <c r="N1177" s="91">
        <v>4440</v>
      </c>
      <c r="O1177" s="91">
        <v>1</v>
      </c>
      <c r="P1177" s="40"/>
      <c r="Q1177" s="755" t="s">
        <v>8114</v>
      </c>
      <c r="R1177" s="95">
        <v>50</v>
      </c>
      <c r="S1177" s="96" t="s">
        <v>7066</v>
      </c>
      <c r="T1177" s="29" t="s">
        <v>7445</v>
      </c>
      <c r="U1177" s="33"/>
      <c r="V1177" s="33"/>
      <c r="W1177" s="223">
        <v>1410</v>
      </c>
      <c r="X1177" s="223">
        <v>14</v>
      </c>
      <c r="Y1177" s="208" t="s">
        <v>8115</v>
      </c>
      <c r="Z1177" s="208" t="s">
        <v>8116</v>
      </c>
      <c r="AA1177" s="97" t="s">
        <v>8117</v>
      </c>
      <c r="AB1177" s="97">
        <v>25</v>
      </c>
      <c r="AC1177" s="731">
        <v>1500000</v>
      </c>
      <c r="AD1177" s="731">
        <v>0</v>
      </c>
      <c r="AE1177" s="91"/>
      <c r="AF1177" s="91"/>
      <c r="AG1177" s="62"/>
      <c r="AH1177" s="267" t="s">
        <v>8347</v>
      </c>
      <c r="AI1177" s="91"/>
      <c r="AJ1177" s="91"/>
      <c r="AK1177" s="16" t="s">
        <v>8348</v>
      </c>
      <c r="AL1177" s="403"/>
    </row>
    <row r="1178" spans="1:38" s="214" customFormat="1" ht="25.5" customHeight="1">
      <c r="A1178" s="723" t="s">
        <v>154</v>
      </c>
      <c r="B1178" s="92">
        <v>3502363838</v>
      </c>
      <c r="C1178" s="92" t="s">
        <v>3919</v>
      </c>
      <c r="D1178" s="26" t="s">
        <v>8109</v>
      </c>
      <c r="E1178" s="91"/>
      <c r="F1178" s="91">
        <v>11</v>
      </c>
      <c r="G1178" s="30">
        <v>6562167509</v>
      </c>
      <c r="H1178" s="216">
        <v>43437</v>
      </c>
      <c r="I1178" s="216"/>
      <c r="J1178" s="215"/>
      <c r="K1178" s="217"/>
      <c r="L1178" s="40"/>
      <c r="M1178" s="91" t="s">
        <v>8112</v>
      </c>
      <c r="N1178" s="91">
        <v>17760</v>
      </c>
      <c r="O1178" s="91">
        <v>1</v>
      </c>
      <c r="P1178" s="40"/>
      <c r="Q1178" s="755" t="s">
        <v>8114</v>
      </c>
      <c r="R1178" s="95">
        <v>50</v>
      </c>
      <c r="S1178" s="96" t="s">
        <v>7706</v>
      </c>
      <c r="T1178" s="29" t="s">
        <v>7445</v>
      </c>
      <c r="U1178" s="33"/>
      <c r="V1178" s="33"/>
      <c r="W1178" s="223">
        <v>1410</v>
      </c>
      <c r="X1178" s="223">
        <v>14</v>
      </c>
      <c r="Y1178" s="208" t="s">
        <v>8115</v>
      </c>
      <c r="Z1178" s="208" t="s">
        <v>8116</v>
      </c>
      <c r="AA1178" s="97" t="s">
        <v>8117</v>
      </c>
      <c r="AB1178" s="97">
        <v>25</v>
      </c>
      <c r="AC1178" s="731">
        <v>6000000</v>
      </c>
      <c r="AD1178" s="731">
        <v>0</v>
      </c>
      <c r="AE1178" s="91"/>
      <c r="AF1178" s="91"/>
      <c r="AG1178" s="62"/>
      <c r="AH1178" s="267" t="s">
        <v>8347</v>
      </c>
      <c r="AI1178" s="91"/>
      <c r="AJ1178" s="91"/>
      <c r="AK1178" s="16"/>
      <c r="AL1178" s="403"/>
    </row>
    <row r="1179" spans="1:38" s="214" customFormat="1" ht="25.5" customHeight="1">
      <c r="A1179" s="723" t="s">
        <v>154</v>
      </c>
      <c r="B1179" s="92">
        <v>3603618391</v>
      </c>
      <c r="C1179" s="92" t="s">
        <v>3919</v>
      </c>
      <c r="D1179" s="26" t="s">
        <v>8110</v>
      </c>
      <c r="E1179" s="91">
        <v>500000</v>
      </c>
      <c r="F1179" s="62">
        <v>12</v>
      </c>
      <c r="G1179" s="30">
        <v>9964572712</v>
      </c>
      <c r="H1179" s="216">
        <v>43462</v>
      </c>
      <c r="I1179" s="216"/>
      <c r="J1179" s="215"/>
      <c r="K1179" s="217"/>
      <c r="L1179" s="40"/>
      <c r="M1179" s="91" t="s">
        <v>8113</v>
      </c>
      <c r="N1179" s="91">
        <v>2220</v>
      </c>
      <c r="O1179" s="91">
        <v>1</v>
      </c>
      <c r="P1179" s="40"/>
      <c r="Q1179" s="755" t="s">
        <v>8114</v>
      </c>
      <c r="R1179" s="95">
        <v>50</v>
      </c>
      <c r="S1179" s="96" t="s">
        <v>8574</v>
      </c>
      <c r="T1179" s="29">
        <v>43677</v>
      </c>
      <c r="U1179" s="33"/>
      <c r="V1179" s="33"/>
      <c r="W1179" s="223">
        <v>2432</v>
      </c>
      <c r="X1179" s="223">
        <v>24</v>
      </c>
      <c r="Y1179" s="208" t="s">
        <v>8118</v>
      </c>
      <c r="Z1179" s="208" t="s">
        <v>8119</v>
      </c>
      <c r="AA1179" s="97" t="s">
        <v>2461</v>
      </c>
      <c r="AB1179" s="97">
        <v>6</v>
      </c>
      <c r="AC1179" s="731">
        <v>2500000</v>
      </c>
      <c r="AD1179" s="731">
        <v>500000</v>
      </c>
      <c r="AE1179" s="91"/>
      <c r="AF1179" s="91"/>
      <c r="AG1179" s="62">
        <v>1</v>
      </c>
      <c r="AH1179" s="267" t="s">
        <v>8664</v>
      </c>
      <c r="AI1179" s="91"/>
      <c r="AJ1179" s="91"/>
      <c r="AK1179" s="16"/>
      <c r="AL1179" s="403"/>
    </row>
    <row r="1180" spans="1:38" s="214" customFormat="1" ht="25.5" customHeight="1">
      <c r="A1180" s="723" t="s">
        <v>154</v>
      </c>
      <c r="B1180" s="92"/>
      <c r="C1180" s="92" t="s">
        <v>3919</v>
      </c>
      <c r="D1180" s="26" t="s">
        <v>8287</v>
      </c>
      <c r="E1180" s="91">
        <v>2000000</v>
      </c>
      <c r="F1180" s="91">
        <v>13</v>
      </c>
      <c r="G1180" s="30">
        <v>2135275974</v>
      </c>
      <c r="H1180" s="216">
        <v>43493</v>
      </c>
      <c r="I1180" s="216"/>
      <c r="J1180" s="215"/>
      <c r="K1180" s="217"/>
      <c r="L1180" s="40"/>
      <c r="M1180" s="91" t="s">
        <v>8288</v>
      </c>
      <c r="N1180" s="91">
        <v>8880</v>
      </c>
      <c r="O1180" s="91">
        <v>2</v>
      </c>
      <c r="P1180" s="40"/>
      <c r="Q1180" s="755" t="s">
        <v>8114</v>
      </c>
      <c r="R1180" s="95">
        <v>50</v>
      </c>
      <c r="S1180" s="96" t="s">
        <v>7296</v>
      </c>
      <c r="T1180" s="29"/>
      <c r="U1180" s="33"/>
      <c r="V1180" s="33"/>
      <c r="W1180" s="223">
        <v>2610</v>
      </c>
      <c r="X1180" s="223">
        <v>26</v>
      </c>
      <c r="Y1180" s="208" t="s">
        <v>8289</v>
      </c>
      <c r="Z1180" s="208" t="s">
        <v>8290</v>
      </c>
      <c r="AA1180" s="97" t="s">
        <v>2468</v>
      </c>
      <c r="AB1180" s="97">
        <v>16</v>
      </c>
      <c r="AC1180" s="731">
        <v>4000000</v>
      </c>
      <c r="AD1180" s="731">
        <v>0</v>
      </c>
      <c r="AE1180" s="91"/>
      <c r="AF1180" s="91"/>
      <c r="AG1180" s="62"/>
      <c r="AH1180" s="267"/>
      <c r="AI1180" s="91"/>
      <c r="AJ1180" s="91"/>
      <c r="AK1180" s="16"/>
      <c r="AL1180" s="403"/>
    </row>
    <row r="1181" spans="1:38" s="214" customFormat="1" ht="25.5" customHeight="1">
      <c r="A1181" s="723"/>
      <c r="B1181" s="403"/>
      <c r="C1181" s="403"/>
      <c r="D1181" s="26"/>
      <c r="E1181" s="91"/>
      <c r="F1181" s="97"/>
      <c r="G1181" s="30"/>
      <c r="H1181" s="216"/>
      <c r="I1181" s="216"/>
      <c r="J1181" s="215"/>
      <c r="K1181" s="217"/>
      <c r="L1181" s="40"/>
      <c r="M1181" s="91"/>
      <c r="N1181" s="91"/>
      <c r="O1181" s="91"/>
      <c r="P1181" s="537"/>
      <c r="Q1181" s="763"/>
      <c r="R1181" s="95"/>
      <c r="S1181" s="96"/>
      <c r="T1181" s="29"/>
      <c r="U1181" s="33"/>
      <c r="V1181" s="33"/>
      <c r="W1181" s="223"/>
      <c r="X1181" s="223"/>
      <c r="Y1181" s="208"/>
      <c r="Z1181" s="208"/>
      <c r="AA1181" s="97"/>
      <c r="AB1181" s="97"/>
      <c r="AC1181" s="731"/>
      <c r="AD1181" s="731"/>
      <c r="AE1181" s="91"/>
      <c r="AF1181" s="91"/>
      <c r="AG1181" s="62"/>
      <c r="AH1181" s="267"/>
      <c r="AI1181" s="91"/>
      <c r="AJ1181" s="91"/>
      <c r="AK1181" s="16"/>
      <c r="AL1181" s="403"/>
    </row>
    <row r="1182" spans="1:38" s="35" customFormat="1" ht="25.5" customHeight="1">
      <c r="A1182" s="198" t="s">
        <v>155</v>
      </c>
      <c r="B1182" s="53"/>
      <c r="C1182" s="73"/>
      <c r="D1182" s="120"/>
      <c r="E1182" s="159">
        <f>SUBTOTAL(9,E1167:E1176)</f>
        <v>40904693</v>
      </c>
      <c r="F1182" s="53">
        <f>COUNT(F1167:F1180)</f>
        <v>13</v>
      </c>
      <c r="G1182" s="123"/>
      <c r="H1182" s="122"/>
      <c r="I1182" s="122"/>
      <c r="J1182" s="123"/>
      <c r="K1182" s="124"/>
      <c r="L1182" s="125"/>
      <c r="M1182" s="56" t="s">
        <v>2185</v>
      </c>
      <c r="N1182" s="56">
        <f>SUBTOTAL(9,N1167:N1180)</f>
        <v>423292.78</v>
      </c>
      <c r="O1182" s="126"/>
      <c r="P1182" s="76"/>
      <c r="Q1182" s="77"/>
      <c r="R1182" s="127"/>
      <c r="S1182" s="137"/>
      <c r="T1182" s="122"/>
      <c r="U1182" s="138"/>
      <c r="V1182" s="138"/>
      <c r="W1182" s="139"/>
      <c r="X1182" s="139"/>
      <c r="Y1182" s="140"/>
      <c r="Z1182" s="140"/>
      <c r="AA1182" s="141"/>
      <c r="AB1182" s="142"/>
      <c r="AC1182" s="56">
        <v>155133244</v>
      </c>
      <c r="AD1182" s="56">
        <v>86117897</v>
      </c>
      <c r="AE1182" s="56">
        <f t="shared" ref="AE1182:AG1182" si="20">SUBTOTAL(9,AE1167:AE1181)</f>
        <v>772</v>
      </c>
      <c r="AF1182" s="56">
        <f t="shared" si="20"/>
        <v>765</v>
      </c>
      <c r="AG1182" s="56">
        <f t="shared" si="20"/>
        <v>3</v>
      </c>
      <c r="AH1182" s="134"/>
      <c r="AI1182" s="134"/>
      <c r="AJ1182" s="134"/>
      <c r="AK1182" s="54"/>
      <c r="AL1182" s="84"/>
    </row>
    <row r="1183" spans="1:38" s="35" customFormat="1" ht="25.5" customHeight="1">
      <c r="A1183" s="198"/>
      <c r="B1183" s="53"/>
      <c r="C1183" s="73"/>
      <c r="D1183" s="120"/>
      <c r="E1183" s="159"/>
      <c r="F1183" s="56"/>
      <c r="G1183" s="123"/>
      <c r="H1183" s="122"/>
      <c r="I1183" s="122"/>
      <c r="J1183" s="123"/>
      <c r="K1183" s="124"/>
      <c r="L1183" s="125"/>
      <c r="M1183" s="196" t="s">
        <v>2186</v>
      </c>
      <c r="N1183" s="159"/>
      <c r="O1183" s="126"/>
      <c r="P1183" s="76"/>
      <c r="Q1183" s="77"/>
      <c r="R1183" s="127"/>
      <c r="S1183" s="137"/>
      <c r="T1183" s="122"/>
      <c r="U1183" s="138"/>
      <c r="V1183" s="138"/>
      <c r="W1183" s="139"/>
      <c r="X1183" s="139"/>
      <c r="Y1183" s="140"/>
      <c r="Z1183" s="140"/>
      <c r="AA1183" s="141"/>
      <c r="AB1183" s="142"/>
      <c r="AC1183" s="734"/>
      <c r="AD1183" s="734"/>
      <c r="AE1183" s="159"/>
      <c r="AF1183" s="159"/>
      <c r="AG1183" s="56"/>
      <c r="AH1183" s="134"/>
      <c r="AI1183" s="134"/>
      <c r="AJ1183" s="134"/>
      <c r="AK1183" s="60"/>
      <c r="AL1183" s="191"/>
    </row>
    <row r="1184" spans="1:38" s="214" customFormat="1" ht="25.5" customHeight="1">
      <c r="A1184" s="723" t="s">
        <v>2832</v>
      </c>
      <c r="B1184" s="92"/>
      <c r="C1184" s="92" t="s">
        <v>3907</v>
      </c>
      <c r="D1184" s="26" t="s">
        <v>2509</v>
      </c>
      <c r="E1184" s="91">
        <v>600000</v>
      </c>
      <c r="F1184" s="91">
        <v>1</v>
      </c>
      <c r="G1184" s="30">
        <v>47212000859</v>
      </c>
      <c r="H1184" s="216">
        <v>40561</v>
      </c>
      <c r="I1184" s="216"/>
      <c r="J1184" s="215"/>
      <c r="K1184" s="217"/>
      <c r="L1184" s="40"/>
      <c r="M1184" s="91" t="s">
        <v>2508</v>
      </c>
      <c r="N1184" s="91">
        <v>42365.9</v>
      </c>
      <c r="O1184" s="91">
        <v>1</v>
      </c>
      <c r="P1184" s="40"/>
      <c r="Q1184" s="15"/>
      <c r="R1184" s="95"/>
      <c r="S1184" s="96"/>
      <c r="T1184" s="29"/>
      <c r="U1184" s="33"/>
      <c r="V1184" s="33"/>
      <c r="W1184" s="223">
        <v>1410</v>
      </c>
      <c r="X1184" s="223">
        <v>14</v>
      </c>
      <c r="Y1184" s="208"/>
      <c r="Z1184" s="208"/>
      <c r="AA1184" s="97" t="s">
        <v>2510</v>
      </c>
      <c r="AB1184" s="97">
        <v>16</v>
      </c>
      <c r="AC1184" s="731">
        <v>2800000</v>
      </c>
      <c r="AD1184" s="731">
        <v>600000</v>
      </c>
      <c r="AE1184" s="96">
        <v>0</v>
      </c>
      <c r="AF1184" s="96">
        <v>0</v>
      </c>
      <c r="AG1184" s="62"/>
      <c r="AH1184" s="91"/>
      <c r="AI1184" s="91"/>
      <c r="AJ1184" s="91"/>
      <c r="AK1184" s="16"/>
      <c r="AL1184" s="403"/>
    </row>
    <row r="1185" spans="1:38" s="214" customFormat="1" ht="25.5" customHeight="1">
      <c r="A1185" s="723" t="s">
        <v>2832</v>
      </c>
      <c r="B1185" s="92"/>
      <c r="C1185" s="92" t="s">
        <v>4491</v>
      </c>
      <c r="D1185" s="26" t="s">
        <v>4492</v>
      </c>
      <c r="E1185" s="91">
        <v>1500000</v>
      </c>
      <c r="F1185" s="91">
        <v>2</v>
      </c>
      <c r="G1185" s="30">
        <v>472043001196</v>
      </c>
      <c r="H1185" s="216">
        <v>42157</v>
      </c>
      <c r="I1185" s="216"/>
      <c r="J1185" s="215"/>
      <c r="K1185" s="217">
        <v>42153</v>
      </c>
      <c r="L1185" s="40"/>
      <c r="M1185" s="91" t="s">
        <v>4490</v>
      </c>
      <c r="N1185" s="91">
        <v>23430</v>
      </c>
      <c r="O1185" s="91">
        <v>1</v>
      </c>
      <c r="P1185" s="40"/>
      <c r="Q1185" s="15"/>
      <c r="R1185" s="95">
        <v>44</v>
      </c>
      <c r="S1185" s="96" t="s">
        <v>4470</v>
      </c>
      <c r="T1185" s="29"/>
      <c r="U1185" s="33"/>
      <c r="V1185" s="33"/>
      <c r="W1185" s="223">
        <v>1410</v>
      </c>
      <c r="X1185" s="223">
        <v>14</v>
      </c>
      <c r="Y1185" s="208" t="s">
        <v>4493</v>
      </c>
      <c r="Z1185" s="208" t="s">
        <v>4494</v>
      </c>
      <c r="AA1185" s="97" t="s">
        <v>4171</v>
      </c>
      <c r="AB1185" s="97">
        <v>16</v>
      </c>
      <c r="AC1185" s="731">
        <v>6000000</v>
      </c>
      <c r="AD1185" s="731">
        <v>1500000</v>
      </c>
      <c r="AE1185" s="96"/>
      <c r="AF1185" s="96"/>
      <c r="AG1185" s="62"/>
      <c r="AH1185" s="91"/>
      <c r="AI1185" s="91"/>
      <c r="AJ1185" s="91"/>
      <c r="AK1185" s="16"/>
      <c r="AL1185" s="403"/>
    </row>
    <row r="1186" spans="1:38" s="214" customFormat="1" ht="25.5" customHeight="1">
      <c r="A1186" s="723" t="s">
        <v>2832</v>
      </c>
      <c r="B1186" s="92"/>
      <c r="C1186" s="92" t="s">
        <v>4491</v>
      </c>
      <c r="D1186" s="26" t="s">
        <v>8282</v>
      </c>
      <c r="E1186" s="91">
        <v>5000000</v>
      </c>
      <c r="F1186" s="91">
        <v>3</v>
      </c>
      <c r="G1186" s="30">
        <v>5422200312</v>
      </c>
      <c r="H1186" s="216">
        <v>43490</v>
      </c>
      <c r="I1186" s="216"/>
      <c r="J1186" s="215"/>
      <c r="K1186" s="217"/>
      <c r="L1186" s="40"/>
      <c r="M1186" s="91" t="s">
        <v>8283</v>
      </c>
      <c r="N1186" s="91">
        <v>143300</v>
      </c>
      <c r="O1186" s="91">
        <v>2</v>
      </c>
      <c r="P1186" s="40"/>
      <c r="Q1186" s="15"/>
      <c r="R1186" s="95">
        <v>50</v>
      </c>
      <c r="S1186" s="96" t="s">
        <v>8284</v>
      </c>
      <c r="T1186" s="29"/>
      <c r="U1186" s="33"/>
      <c r="V1186" s="33"/>
      <c r="W1186" s="223">
        <v>1520</v>
      </c>
      <c r="X1186" s="223">
        <v>15</v>
      </c>
      <c r="Y1186" s="208" t="s">
        <v>8285</v>
      </c>
      <c r="Z1186" s="208" t="s">
        <v>8286</v>
      </c>
      <c r="AA1186" s="97" t="s">
        <v>2461</v>
      </c>
      <c r="AB1186" s="97">
        <v>6</v>
      </c>
      <c r="AC1186" s="731">
        <v>100000000</v>
      </c>
      <c r="AD1186" s="731">
        <v>5000000</v>
      </c>
      <c r="AE1186" s="96"/>
      <c r="AF1186" s="96"/>
      <c r="AG1186" s="62"/>
      <c r="AH1186" s="91"/>
      <c r="AI1186" s="91"/>
      <c r="AJ1186" s="91"/>
      <c r="AK1186" s="16"/>
      <c r="AL1186" s="403"/>
    </row>
    <row r="1187" spans="1:38" s="214" customFormat="1" ht="25.5" customHeight="1">
      <c r="A1187" s="723"/>
      <c r="B1187" s="92"/>
      <c r="C1187" s="92"/>
      <c r="D1187" s="26"/>
      <c r="E1187" s="91"/>
      <c r="F1187" s="91"/>
      <c r="G1187" s="215"/>
      <c r="H1187" s="216"/>
      <c r="I1187" s="216"/>
      <c r="J1187" s="215"/>
      <c r="K1187" s="217"/>
      <c r="L1187" s="40"/>
      <c r="M1187" s="91"/>
      <c r="N1187" s="91"/>
      <c r="O1187" s="91"/>
      <c r="P1187" s="40"/>
      <c r="Q1187" s="15"/>
      <c r="R1187" s="95"/>
      <c r="S1187" s="96"/>
      <c r="T1187" s="29"/>
      <c r="U1187" s="33"/>
      <c r="V1187" s="33"/>
      <c r="W1187" s="223"/>
      <c r="X1187" s="223"/>
      <c r="Y1187" s="208"/>
      <c r="Z1187" s="208"/>
      <c r="AA1187" s="97"/>
      <c r="AB1187" s="97"/>
      <c r="AC1187" s="731">
        <v>0</v>
      </c>
      <c r="AD1187" s="731">
        <v>0</v>
      </c>
      <c r="AE1187" s="91"/>
      <c r="AF1187" s="91"/>
      <c r="AG1187" s="62"/>
      <c r="AH1187" s="91"/>
      <c r="AI1187" s="91"/>
      <c r="AJ1187" s="91"/>
      <c r="AK1187" s="16"/>
      <c r="AL1187" s="403"/>
    </row>
    <row r="1188" spans="1:38" s="214" customFormat="1" ht="25.5" customHeight="1">
      <c r="A1188" s="723"/>
      <c r="B1188" s="92"/>
      <c r="C1188" s="92"/>
      <c r="D1188" s="26"/>
      <c r="E1188" s="91"/>
      <c r="F1188" s="91"/>
      <c r="G1188" s="215"/>
      <c r="H1188" s="216"/>
      <c r="I1188" s="216"/>
      <c r="J1188" s="215"/>
      <c r="K1188" s="217"/>
      <c r="L1188" s="40"/>
      <c r="M1188" s="91"/>
      <c r="N1188" s="91"/>
      <c r="O1188" s="91"/>
      <c r="P1188" s="40"/>
      <c r="Q1188" s="15"/>
      <c r="R1188" s="95"/>
      <c r="S1188" s="96"/>
      <c r="T1188" s="29"/>
      <c r="U1188" s="33"/>
      <c r="V1188" s="33"/>
      <c r="W1188" s="223"/>
      <c r="X1188" s="223"/>
      <c r="Y1188" s="208"/>
      <c r="Z1188" s="208"/>
      <c r="AA1188" s="97"/>
      <c r="AB1188" s="97"/>
      <c r="AC1188" s="731">
        <v>0</v>
      </c>
      <c r="AD1188" s="731">
        <v>0</v>
      </c>
      <c r="AE1188" s="91"/>
      <c r="AF1188" s="91"/>
      <c r="AG1188" s="62"/>
      <c r="AH1188" s="91"/>
      <c r="AI1188" s="91"/>
      <c r="AJ1188" s="91"/>
      <c r="AK1188" s="16"/>
      <c r="AL1188" s="403"/>
    </row>
    <row r="1189" spans="1:38" s="214" customFormat="1" ht="25.5" customHeight="1">
      <c r="A1189" s="723"/>
      <c r="B1189" s="92"/>
      <c r="C1189" s="92"/>
      <c r="D1189" s="26"/>
      <c r="E1189" s="91"/>
      <c r="F1189" s="91"/>
      <c r="G1189" s="215"/>
      <c r="H1189" s="216"/>
      <c r="I1189" s="216"/>
      <c r="J1189" s="215"/>
      <c r="K1189" s="217"/>
      <c r="L1189" s="40"/>
      <c r="M1189" s="91"/>
      <c r="N1189" s="91"/>
      <c r="O1189" s="91"/>
      <c r="P1189" s="40"/>
      <c r="Q1189" s="15"/>
      <c r="R1189" s="95"/>
      <c r="S1189" s="96"/>
      <c r="T1189" s="29"/>
      <c r="U1189" s="33"/>
      <c r="V1189" s="33"/>
      <c r="W1189" s="223"/>
      <c r="X1189" s="223"/>
      <c r="Y1189" s="208"/>
      <c r="Z1189" s="208"/>
      <c r="AA1189" s="97"/>
      <c r="AB1189" s="97"/>
      <c r="AC1189" s="731">
        <v>0</v>
      </c>
      <c r="AD1189" s="731">
        <v>0</v>
      </c>
      <c r="AE1189" s="91"/>
      <c r="AF1189" s="91"/>
      <c r="AG1189" s="62"/>
      <c r="AH1189" s="91"/>
      <c r="AI1189" s="91"/>
      <c r="AJ1189" s="91"/>
      <c r="AK1189" s="16"/>
      <c r="AL1189" s="403"/>
    </row>
    <row r="1190" spans="1:38" s="214" customFormat="1" ht="25.5" customHeight="1">
      <c r="A1190" s="723"/>
      <c r="B1190" s="92"/>
      <c r="C1190" s="92"/>
      <c r="D1190" s="26"/>
      <c r="E1190" s="91"/>
      <c r="F1190" s="91"/>
      <c r="G1190" s="215"/>
      <c r="H1190" s="216"/>
      <c r="I1190" s="216"/>
      <c r="J1190" s="215"/>
      <c r="K1190" s="217"/>
      <c r="L1190" s="40"/>
      <c r="M1190" s="91"/>
      <c r="N1190" s="91"/>
      <c r="O1190" s="91"/>
      <c r="P1190" s="40"/>
      <c r="Q1190" s="15"/>
      <c r="R1190" s="95"/>
      <c r="S1190" s="96"/>
      <c r="T1190" s="29"/>
      <c r="U1190" s="33"/>
      <c r="V1190" s="33"/>
      <c r="W1190" s="223"/>
      <c r="X1190" s="223"/>
      <c r="Y1190" s="208"/>
      <c r="Z1190" s="208"/>
      <c r="AA1190" s="97"/>
      <c r="AB1190" s="97"/>
      <c r="AC1190" s="731">
        <v>0</v>
      </c>
      <c r="AD1190" s="731">
        <v>0</v>
      </c>
      <c r="AE1190" s="91"/>
      <c r="AF1190" s="91"/>
      <c r="AG1190" s="62"/>
      <c r="AH1190" s="91"/>
      <c r="AI1190" s="91"/>
      <c r="AJ1190" s="91"/>
      <c r="AK1190" s="16"/>
      <c r="AL1190" s="403"/>
    </row>
    <row r="1191" spans="1:38" s="214" customFormat="1" ht="25.5" customHeight="1">
      <c r="A1191" s="723"/>
      <c r="B1191" s="92"/>
      <c r="C1191" s="92"/>
      <c r="D1191" s="26"/>
      <c r="E1191" s="91"/>
      <c r="F1191" s="91"/>
      <c r="G1191" s="215"/>
      <c r="H1191" s="216"/>
      <c r="I1191" s="216"/>
      <c r="J1191" s="215"/>
      <c r="K1191" s="217"/>
      <c r="L1191" s="40"/>
      <c r="M1191" s="91"/>
      <c r="N1191" s="91"/>
      <c r="O1191" s="91"/>
      <c r="P1191" s="40"/>
      <c r="Q1191" s="15"/>
      <c r="R1191" s="95"/>
      <c r="S1191" s="96"/>
      <c r="T1191" s="29"/>
      <c r="U1191" s="33"/>
      <c r="V1191" s="33"/>
      <c r="W1191" s="223"/>
      <c r="X1191" s="223"/>
      <c r="Y1191" s="208"/>
      <c r="Z1191" s="208"/>
      <c r="AA1191" s="97"/>
      <c r="AB1191" s="97"/>
      <c r="AC1191" s="731">
        <v>0</v>
      </c>
      <c r="AD1191" s="731">
        <v>0</v>
      </c>
      <c r="AE1191" s="91"/>
      <c r="AF1191" s="91"/>
      <c r="AG1191" s="62"/>
      <c r="AH1191" s="91"/>
      <c r="AI1191" s="91"/>
      <c r="AJ1191" s="91"/>
      <c r="AK1191" s="16"/>
      <c r="AL1191" s="403"/>
    </row>
    <row r="1192" spans="1:38" s="214" customFormat="1" ht="25.5" customHeight="1">
      <c r="A1192" s="723"/>
      <c r="B1192" s="92"/>
      <c r="C1192" s="92"/>
      <c r="D1192" s="26"/>
      <c r="E1192" s="91"/>
      <c r="F1192" s="91"/>
      <c r="G1192" s="215"/>
      <c r="H1192" s="216"/>
      <c r="I1192" s="216"/>
      <c r="J1192" s="215"/>
      <c r="K1192" s="217"/>
      <c r="L1192" s="40"/>
      <c r="M1192" s="91"/>
      <c r="N1192" s="91"/>
      <c r="O1192" s="91"/>
      <c r="P1192" s="40"/>
      <c r="Q1192" s="15"/>
      <c r="R1192" s="95"/>
      <c r="S1192" s="96"/>
      <c r="T1192" s="29"/>
      <c r="U1192" s="33"/>
      <c r="V1192" s="33"/>
      <c r="W1192" s="223"/>
      <c r="X1192" s="223"/>
      <c r="Y1192" s="208"/>
      <c r="Z1192" s="208"/>
      <c r="AA1192" s="97"/>
      <c r="AB1192" s="97"/>
      <c r="AC1192" s="731">
        <v>0</v>
      </c>
      <c r="AD1192" s="731">
        <v>0</v>
      </c>
      <c r="AE1192" s="91"/>
      <c r="AF1192" s="91"/>
      <c r="AG1192" s="62"/>
      <c r="AH1192" s="91"/>
      <c r="AI1192" s="91"/>
      <c r="AJ1192" s="91"/>
      <c r="AK1192" s="16"/>
      <c r="AL1192" s="403"/>
    </row>
    <row r="1193" spans="1:38" s="35" customFormat="1" ht="25.5" customHeight="1">
      <c r="A1193" s="198" t="s">
        <v>702</v>
      </c>
      <c r="B1193" s="53"/>
      <c r="C1193" s="73"/>
      <c r="D1193" s="120"/>
      <c r="E1193" s="159">
        <f>SUBTOTAL(9,E1183:E1192)</f>
        <v>7100000</v>
      </c>
      <c r="F1193" s="53">
        <f>COUNT(F1183:F1192)</f>
        <v>3</v>
      </c>
      <c r="G1193" s="123"/>
      <c r="H1193" s="122"/>
      <c r="I1193" s="122"/>
      <c r="J1193" s="123"/>
      <c r="K1193" s="124"/>
      <c r="L1193" s="125"/>
      <c r="M1193" s="56" t="s">
        <v>2187</v>
      </c>
      <c r="N1193" s="56">
        <f>SUBTOTAL(9,N1183:N1192)</f>
        <v>209095.9</v>
      </c>
      <c r="O1193" s="126"/>
      <c r="P1193" s="76"/>
      <c r="Q1193" s="77"/>
      <c r="R1193" s="127"/>
      <c r="S1193" s="137"/>
      <c r="T1193" s="122"/>
      <c r="U1193" s="138"/>
      <c r="V1193" s="138"/>
      <c r="W1193" s="139"/>
      <c r="X1193" s="139"/>
      <c r="Y1193" s="140"/>
      <c r="Z1193" s="140"/>
      <c r="AA1193" s="141"/>
      <c r="AB1193" s="142"/>
      <c r="AC1193" s="734">
        <v>108800000</v>
      </c>
      <c r="AD1193" s="734">
        <v>7100000</v>
      </c>
      <c r="AE1193" s="159">
        <f t="shared" ref="AE1193:AG1193" si="21">SUBTOTAL(9,AE1183:AE1192)</f>
        <v>0</v>
      </c>
      <c r="AF1193" s="159">
        <f t="shared" si="21"/>
        <v>0</v>
      </c>
      <c r="AG1193" s="159">
        <f t="shared" si="21"/>
        <v>0</v>
      </c>
      <c r="AH1193" s="134"/>
      <c r="AI1193" s="134"/>
      <c r="AJ1193" s="134"/>
      <c r="AK1193" s="54"/>
      <c r="AL1193" s="84"/>
    </row>
    <row r="1194" spans="1:38" s="35" customFormat="1" ht="25.5" customHeight="1">
      <c r="A1194" s="198"/>
      <c r="B1194" s="53"/>
      <c r="C1194" s="73"/>
      <c r="D1194" s="120"/>
      <c r="E1194" s="159"/>
      <c r="F1194" s="56"/>
      <c r="G1194" s="123"/>
      <c r="H1194" s="122"/>
      <c r="I1194" s="122"/>
      <c r="J1194" s="123"/>
      <c r="K1194" s="124"/>
      <c r="L1194" s="125"/>
      <c r="M1194" s="196" t="s">
        <v>2188</v>
      </c>
      <c r="N1194" s="159"/>
      <c r="O1194" s="126"/>
      <c r="P1194" s="76"/>
      <c r="Q1194" s="77"/>
      <c r="R1194" s="127"/>
      <c r="S1194" s="137"/>
      <c r="T1194" s="122"/>
      <c r="U1194" s="138"/>
      <c r="V1194" s="138"/>
      <c r="W1194" s="139"/>
      <c r="X1194" s="139"/>
      <c r="Y1194" s="140"/>
      <c r="Z1194" s="140"/>
      <c r="AA1194" s="141"/>
      <c r="AB1194" s="142"/>
      <c r="AC1194" s="734"/>
      <c r="AD1194" s="734"/>
      <c r="AE1194" s="159"/>
      <c r="AF1194" s="159"/>
      <c r="AG1194" s="56"/>
      <c r="AH1194" s="134"/>
      <c r="AI1194" s="134"/>
      <c r="AJ1194" s="134"/>
      <c r="AK1194" s="60"/>
      <c r="AL1194" s="191"/>
    </row>
    <row r="1195" spans="1:38" s="214" customFormat="1" ht="25.5" customHeight="1">
      <c r="A1195" s="723" t="s">
        <v>4863</v>
      </c>
      <c r="B1195" s="92">
        <v>3603304116</v>
      </c>
      <c r="C1195" s="92" t="s">
        <v>4864</v>
      </c>
      <c r="D1195" s="266" t="s">
        <v>6797</v>
      </c>
      <c r="E1195" s="91">
        <v>2666012</v>
      </c>
      <c r="F1195" s="91">
        <v>1</v>
      </c>
      <c r="G1195" s="30">
        <v>3285841373</v>
      </c>
      <c r="H1195" s="216">
        <v>42285</v>
      </c>
      <c r="I1195" s="216"/>
      <c r="J1195" s="30"/>
      <c r="K1195" s="217">
        <v>43551</v>
      </c>
      <c r="L1195" s="40">
        <v>5</v>
      </c>
      <c r="M1195" s="91" t="s">
        <v>8179</v>
      </c>
      <c r="N1195" s="91">
        <v>27253</v>
      </c>
      <c r="O1195" s="91">
        <v>1</v>
      </c>
      <c r="P1195" s="40">
        <v>4</v>
      </c>
      <c r="Q1195" s="15" t="s">
        <v>6862</v>
      </c>
      <c r="R1195" s="95">
        <v>50</v>
      </c>
      <c r="S1195" s="406" t="s">
        <v>6798</v>
      </c>
      <c r="T1195" s="29" t="s">
        <v>6194</v>
      </c>
      <c r="U1195" s="33"/>
      <c r="V1195" s="33"/>
      <c r="W1195" s="223">
        <v>6810</v>
      </c>
      <c r="X1195" s="223">
        <v>68</v>
      </c>
      <c r="Y1195" s="208"/>
      <c r="Z1195" s="208"/>
      <c r="AA1195" s="97" t="s">
        <v>4865</v>
      </c>
      <c r="AB1195" s="97">
        <v>6</v>
      </c>
      <c r="AC1195" s="731">
        <v>6000000</v>
      </c>
      <c r="AD1195" s="731">
        <v>6000000</v>
      </c>
      <c r="AE1195" s="96">
        <v>82</v>
      </c>
      <c r="AF1195" s="96">
        <v>76</v>
      </c>
      <c r="AG1195" s="62"/>
      <c r="AH1195" s="91" t="s">
        <v>6636</v>
      </c>
      <c r="AI1195" s="91" t="s">
        <v>5491</v>
      </c>
      <c r="AJ1195" s="4" t="s">
        <v>6831</v>
      </c>
      <c r="AK1195" s="16"/>
      <c r="AL1195" s="403"/>
    </row>
    <row r="1196" spans="1:38" s="214" customFormat="1" ht="25.5" customHeight="1">
      <c r="A1196" s="723" t="s">
        <v>4863</v>
      </c>
      <c r="B1196" s="92">
        <v>3603393797</v>
      </c>
      <c r="C1196" s="92" t="s">
        <v>4864</v>
      </c>
      <c r="D1196" s="266" t="s">
        <v>5406</v>
      </c>
      <c r="E1196" s="91">
        <v>11239267.77</v>
      </c>
      <c r="F1196" s="91">
        <v>2</v>
      </c>
      <c r="G1196" s="30">
        <v>7607030563</v>
      </c>
      <c r="H1196" s="216">
        <v>42529</v>
      </c>
      <c r="I1196" s="216"/>
      <c r="J1196" s="30"/>
      <c r="K1196" s="217">
        <v>42864</v>
      </c>
      <c r="L1196" s="40">
        <v>1</v>
      </c>
      <c r="M1196" s="91" t="s">
        <v>6226</v>
      </c>
      <c r="N1196" s="91">
        <v>115878</v>
      </c>
      <c r="O1196" s="91">
        <v>2</v>
      </c>
      <c r="P1196" s="40"/>
      <c r="Q1196" s="15"/>
      <c r="R1196" s="95">
        <v>50</v>
      </c>
      <c r="S1196" s="96" t="s">
        <v>7503</v>
      </c>
      <c r="T1196" s="29"/>
      <c r="U1196" s="33"/>
      <c r="V1196" s="33"/>
      <c r="W1196" s="223">
        <v>1321</v>
      </c>
      <c r="X1196" s="223">
        <v>13</v>
      </c>
      <c r="Y1196" s="208" t="s">
        <v>5407</v>
      </c>
      <c r="Z1196" s="208" t="s">
        <v>5408</v>
      </c>
      <c r="AA1196" s="97" t="s">
        <v>2461</v>
      </c>
      <c r="AB1196" s="97">
        <v>6</v>
      </c>
      <c r="AC1196" s="731">
        <v>60000000</v>
      </c>
      <c r="AD1196" s="731">
        <v>12000000</v>
      </c>
      <c r="AE1196" s="96">
        <v>3</v>
      </c>
      <c r="AF1196" s="96">
        <v>2</v>
      </c>
      <c r="AG1196" s="62">
        <v>1</v>
      </c>
      <c r="AH1196" s="91" t="s">
        <v>6189</v>
      </c>
      <c r="AI1196" s="91"/>
      <c r="AJ1196" s="91"/>
      <c r="AK1196" s="16" t="s">
        <v>6708</v>
      </c>
      <c r="AL1196" s="403"/>
    </row>
    <row r="1197" spans="1:38" s="214" customFormat="1" ht="25.5" customHeight="1">
      <c r="A1197" s="723" t="s">
        <v>4863</v>
      </c>
      <c r="B1197" s="92" t="s">
        <v>5637</v>
      </c>
      <c r="C1197" s="92" t="s">
        <v>4864</v>
      </c>
      <c r="D1197" s="26" t="s">
        <v>6673</v>
      </c>
      <c r="E1197" s="91">
        <v>13743494</v>
      </c>
      <c r="F1197" s="91">
        <v>3</v>
      </c>
      <c r="G1197" s="30">
        <v>8784858515</v>
      </c>
      <c r="H1197" s="216">
        <v>42542</v>
      </c>
      <c r="I1197" s="216"/>
      <c r="J1197" s="30"/>
      <c r="K1197" s="217">
        <v>43425</v>
      </c>
      <c r="L1197" s="40">
        <v>5</v>
      </c>
      <c r="M1197" s="91" t="s">
        <v>5419</v>
      </c>
      <c r="N1197" s="91">
        <v>40183</v>
      </c>
      <c r="O1197" s="91">
        <v>1</v>
      </c>
      <c r="P1197" s="40">
        <v>2</v>
      </c>
      <c r="Q1197" s="15" t="s">
        <v>7267</v>
      </c>
      <c r="R1197" s="95">
        <v>50</v>
      </c>
      <c r="S1197" s="96" t="s">
        <v>6394</v>
      </c>
      <c r="T1197" s="29" t="s">
        <v>5594</v>
      </c>
      <c r="U1197" s="33"/>
      <c r="V1197" s="33"/>
      <c r="W1197" s="223">
        <v>1321</v>
      </c>
      <c r="X1197" s="223">
        <v>13</v>
      </c>
      <c r="Y1197" s="208" t="s">
        <v>5420</v>
      </c>
      <c r="Z1197" s="208" t="s">
        <v>5421</v>
      </c>
      <c r="AA1197" s="97" t="s">
        <v>2461</v>
      </c>
      <c r="AB1197" s="97">
        <v>6</v>
      </c>
      <c r="AC1197" s="731">
        <v>22000000</v>
      </c>
      <c r="AD1197" s="731">
        <v>31659494</v>
      </c>
      <c r="AE1197" s="96">
        <v>295</v>
      </c>
      <c r="AF1197" s="96">
        <v>272</v>
      </c>
      <c r="AG1197" s="62">
        <v>1</v>
      </c>
      <c r="AH1197" s="91" t="s">
        <v>7870</v>
      </c>
      <c r="AI1197" s="91"/>
      <c r="AJ1197" s="4" t="s">
        <v>7871</v>
      </c>
      <c r="AK1197" s="16" t="s">
        <v>6990</v>
      </c>
      <c r="AL1197" s="403"/>
    </row>
    <row r="1198" spans="1:38" s="214" customFormat="1" ht="25.5" customHeight="1">
      <c r="A1198" s="723" t="s">
        <v>4863</v>
      </c>
      <c r="B1198" s="92">
        <v>3603453728</v>
      </c>
      <c r="C1198" s="92" t="s">
        <v>4864</v>
      </c>
      <c r="D1198" s="26" t="s">
        <v>6202</v>
      </c>
      <c r="E1198" s="91">
        <v>6000000</v>
      </c>
      <c r="F1198" s="91">
        <v>4</v>
      </c>
      <c r="G1198" s="30">
        <v>7606480655</v>
      </c>
      <c r="H1198" s="216">
        <v>42817</v>
      </c>
      <c r="I1198" s="216"/>
      <c r="J1198" s="215"/>
      <c r="K1198" s="217">
        <v>43019</v>
      </c>
      <c r="L1198" s="40">
        <v>1</v>
      </c>
      <c r="M1198" s="91" t="s">
        <v>6816</v>
      </c>
      <c r="N1198" s="91">
        <v>25000</v>
      </c>
      <c r="O1198" s="91">
        <v>1</v>
      </c>
      <c r="P1198" s="40"/>
      <c r="Q1198" s="15"/>
      <c r="R1198" s="95">
        <v>38</v>
      </c>
      <c r="S1198" s="96" t="s">
        <v>5610</v>
      </c>
      <c r="T1198" s="29" t="s">
        <v>5610</v>
      </c>
      <c r="U1198" s="33"/>
      <c r="V1198" s="33"/>
      <c r="W1198" s="223">
        <v>2220</v>
      </c>
      <c r="X1198" s="223">
        <v>22</v>
      </c>
      <c r="Y1198" s="208" t="s">
        <v>6204</v>
      </c>
      <c r="Z1198" s="208" t="s">
        <v>6205</v>
      </c>
      <c r="AA1198" s="97" t="s">
        <v>2461</v>
      </c>
      <c r="AB1198" s="97">
        <v>6</v>
      </c>
      <c r="AC1198" s="731">
        <v>20530000</v>
      </c>
      <c r="AD1198" s="731">
        <v>6000000</v>
      </c>
      <c r="AE1198" s="91"/>
      <c r="AF1198" s="91"/>
      <c r="AG1198" s="62"/>
      <c r="AH1198" s="91"/>
      <c r="AI1198" s="91"/>
      <c r="AJ1198" s="91"/>
      <c r="AK1198" s="16"/>
      <c r="AL1198" s="403"/>
    </row>
    <row r="1199" spans="1:38" s="214" customFormat="1" ht="25.5" customHeight="1">
      <c r="A1199" s="723" t="s">
        <v>4863</v>
      </c>
      <c r="B1199" s="92" t="s">
        <v>6955</v>
      </c>
      <c r="C1199" s="92" t="s">
        <v>4864</v>
      </c>
      <c r="D1199" s="26" t="s">
        <v>6652</v>
      </c>
      <c r="E1199" s="91">
        <v>5000000</v>
      </c>
      <c r="F1199" s="91">
        <v>5</v>
      </c>
      <c r="G1199" s="30">
        <v>7661532116</v>
      </c>
      <c r="H1199" s="216">
        <v>42943</v>
      </c>
      <c r="I1199" s="216"/>
      <c r="J1199" s="215"/>
      <c r="K1199" s="217">
        <v>43208</v>
      </c>
      <c r="L1199" s="40">
        <v>1</v>
      </c>
      <c r="M1199" s="91" t="s">
        <v>6653</v>
      </c>
      <c r="N1199" s="91">
        <v>27028</v>
      </c>
      <c r="O1199" s="91">
        <v>2</v>
      </c>
      <c r="P1199" s="40"/>
      <c r="Q1199" s="15"/>
      <c r="R1199" s="95">
        <v>39</v>
      </c>
      <c r="S1199" s="402" t="s">
        <v>8354</v>
      </c>
      <c r="T1199" s="29"/>
      <c r="U1199" s="33"/>
      <c r="V1199" s="33"/>
      <c r="W1199" s="223">
        <v>1311</v>
      </c>
      <c r="X1199" s="223">
        <v>13</v>
      </c>
      <c r="Y1199" s="208" t="s">
        <v>6654</v>
      </c>
      <c r="Z1199" s="208" t="s">
        <v>6655</v>
      </c>
      <c r="AA1199" s="97" t="s">
        <v>3793</v>
      </c>
      <c r="AB1199" s="97">
        <v>41</v>
      </c>
      <c r="AC1199" s="731">
        <v>10000000</v>
      </c>
      <c r="AD1199" s="731">
        <v>5000000</v>
      </c>
      <c r="AE1199" s="91"/>
      <c r="AF1199" s="91"/>
      <c r="AG1199" s="62">
        <v>1</v>
      </c>
      <c r="AH1199" s="91" t="s">
        <v>8529</v>
      </c>
      <c r="AI1199" s="91"/>
      <c r="AJ1199" s="91" t="s">
        <v>6850</v>
      </c>
      <c r="AK1199" s="16"/>
      <c r="AL1199" s="403"/>
    </row>
    <row r="1200" spans="1:38" s="214" customFormat="1" ht="25.5" customHeight="1">
      <c r="A1200" s="723" t="s">
        <v>4863</v>
      </c>
      <c r="B1200" s="92"/>
      <c r="C1200" s="92" t="s">
        <v>4864</v>
      </c>
      <c r="D1200" s="26" t="s">
        <v>6752</v>
      </c>
      <c r="E1200" s="91">
        <v>10000000</v>
      </c>
      <c r="F1200" s="91">
        <v>6</v>
      </c>
      <c r="G1200" s="30">
        <v>2120510181</v>
      </c>
      <c r="H1200" s="216">
        <v>42970</v>
      </c>
      <c r="I1200" s="216"/>
      <c r="J1200" s="215"/>
      <c r="K1200" s="217">
        <v>43425</v>
      </c>
      <c r="L1200" s="40">
        <v>1</v>
      </c>
      <c r="M1200" s="91" t="s">
        <v>6753</v>
      </c>
      <c r="N1200" s="91">
        <v>120000</v>
      </c>
      <c r="O1200" s="91">
        <v>1</v>
      </c>
      <c r="P1200" s="40"/>
      <c r="Q1200" s="15"/>
      <c r="R1200" s="95">
        <v>50</v>
      </c>
      <c r="S1200" s="96" t="s">
        <v>8084</v>
      </c>
      <c r="T1200" s="29">
        <v>43581</v>
      </c>
      <c r="U1200" s="33"/>
      <c r="V1200" s="33"/>
      <c r="W1200" s="223">
        <v>2431</v>
      </c>
      <c r="X1200" s="223">
        <v>24</v>
      </c>
      <c r="Y1200" s="208" t="s">
        <v>6754</v>
      </c>
      <c r="Z1200" s="208" t="s">
        <v>6755</v>
      </c>
      <c r="AA1200" s="97" t="s">
        <v>2461</v>
      </c>
      <c r="AB1200" s="97">
        <v>6</v>
      </c>
      <c r="AC1200" s="731">
        <v>38000000</v>
      </c>
      <c r="AD1200" s="731">
        <v>1000000</v>
      </c>
      <c r="AE1200" s="91"/>
      <c r="AF1200" s="91"/>
      <c r="AG1200" s="62"/>
      <c r="AH1200" s="91" t="s">
        <v>8518</v>
      </c>
      <c r="AI1200" s="91"/>
      <c r="AJ1200" s="91"/>
      <c r="AK1200" s="16"/>
      <c r="AL1200" s="403"/>
    </row>
    <row r="1201" spans="1:38" s="214" customFormat="1" ht="25.5" customHeight="1">
      <c r="A1201" s="723" t="s">
        <v>4863</v>
      </c>
      <c r="B1201" s="92"/>
      <c r="C1201" s="92" t="s">
        <v>4864</v>
      </c>
      <c r="D1201" s="26" t="s">
        <v>7009</v>
      </c>
      <c r="E1201" s="91"/>
      <c r="F1201" s="91">
        <v>7</v>
      </c>
      <c r="G1201" s="30">
        <v>8764821304</v>
      </c>
      <c r="H1201" s="216">
        <v>43048</v>
      </c>
      <c r="I1201" s="216"/>
      <c r="J1201" s="215"/>
      <c r="K1201" s="217"/>
      <c r="L1201" s="40"/>
      <c r="M1201" s="91" t="s">
        <v>7010</v>
      </c>
      <c r="N1201" s="91">
        <v>1000</v>
      </c>
      <c r="O1201" s="91">
        <v>1</v>
      </c>
      <c r="P1201" s="40"/>
      <c r="Q1201" s="755" t="s">
        <v>5419</v>
      </c>
      <c r="R1201" s="95">
        <v>50</v>
      </c>
      <c r="S1201" s="96" t="s">
        <v>7011</v>
      </c>
      <c r="T1201" s="29">
        <v>43079</v>
      </c>
      <c r="U1201" s="33"/>
      <c r="V1201" s="33"/>
      <c r="W1201" s="223">
        <v>1321</v>
      </c>
      <c r="X1201" s="223">
        <v>13</v>
      </c>
      <c r="Y1201" s="208" t="s">
        <v>7012</v>
      </c>
      <c r="Z1201" s="208" t="s">
        <v>7013</v>
      </c>
      <c r="AA1201" s="97" t="s">
        <v>2461</v>
      </c>
      <c r="AB1201" s="97">
        <v>6</v>
      </c>
      <c r="AC1201" s="731">
        <v>3000000</v>
      </c>
      <c r="AD1201" s="731">
        <v>0</v>
      </c>
      <c r="AE1201" s="91"/>
      <c r="AF1201" s="91"/>
      <c r="AG1201" s="62"/>
      <c r="AH1201" s="91" t="s">
        <v>7763</v>
      </c>
      <c r="AI1201" s="91"/>
      <c r="AJ1201" s="91"/>
      <c r="AK1201" s="16"/>
      <c r="AL1201" s="403"/>
    </row>
    <row r="1202" spans="1:38" s="214" customFormat="1" ht="25.5" customHeight="1">
      <c r="A1202" s="723" t="s">
        <v>4863</v>
      </c>
      <c r="B1202" s="92">
        <v>3603512483</v>
      </c>
      <c r="C1202" s="92" t="s">
        <v>4864</v>
      </c>
      <c r="D1202" s="26" t="s">
        <v>7032</v>
      </c>
      <c r="E1202" s="91">
        <v>6300000</v>
      </c>
      <c r="F1202" s="91">
        <v>8</v>
      </c>
      <c r="G1202" s="30">
        <v>4318368353</v>
      </c>
      <c r="H1202" s="216" t="s">
        <v>7033</v>
      </c>
      <c r="I1202" s="216"/>
      <c r="J1202" s="215"/>
      <c r="K1202" s="217">
        <v>43481</v>
      </c>
      <c r="L1202" s="40">
        <v>1</v>
      </c>
      <c r="M1202" s="91" t="s">
        <v>8419</v>
      </c>
      <c r="N1202" s="91">
        <v>50057</v>
      </c>
      <c r="O1202" s="91">
        <v>2</v>
      </c>
      <c r="P1202" s="40">
        <v>1</v>
      </c>
      <c r="Q1202" s="15"/>
      <c r="R1202" s="95">
        <v>38</v>
      </c>
      <c r="S1202" s="96" t="s">
        <v>8308</v>
      </c>
      <c r="T1202" s="29"/>
      <c r="U1202" s="33"/>
      <c r="V1202" s="33"/>
      <c r="W1202" s="223">
        <v>2930</v>
      </c>
      <c r="X1202" s="223">
        <v>29</v>
      </c>
      <c r="Y1202" s="208" t="s">
        <v>7034</v>
      </c>
      <c r="Z1202" s="208" t="s">
        <v>7035</v>
      </c>
      <c r="AA1202" s="97" t="s">
        <v>2461</v>
      </c>
      <c r="AB1202" s="97">
        <v>6</v>
      </c>
      <c r="AC1202" s="731">
        <v>31500000</v>
      </c>
      <c r="AD1202" s="731">
        <v>6300000</v>
      </c>
      <c r="AE1202" s="91"/>
      <c r="AF1202" s="91"/>
      <c r="AG1202" s="62"/>
      <c r="AH1202" s="91"/>
      <c r="AI1202" s="91"/>
      <c r="AJ1202" s="91"/>
      <c r="AK1202" s="16"/>
      <c r="AL1202" s="403"/>
    </row>
    <row r="1203" spans="1:38" s="214" customFormat="1" ht="25.5" customHeight="1">
      <c r="A1203" s="723" t="s">
        <v>4863</v>
      </c>
      <c r="B1203" s="92">
        <v>3603513494</v>
      </c>
      <c r="C1203" s="92" t="s">
        <v>4864</v>
      </c>
      <c r="D1203" s="26" t="s">
        <v>7060</v>
      </c>
      <c r="E1203" s="91">
        <v>4000000</v>
      </c>
      <c r="F1203" s="91">
        <v>9</v>
      </c>
      <c r="G1203" s="30">
        <v>4311705853</v>
      </c>
      <c r="H1203" s="216">
        <v>43076</v>
      </c>
      <c r="I1203" s="216"/>
      <c r="J1203" s="215"/>
      <c r="K1203" s="217"/>
      <c r="L1203" s="40"/>
      <c r="M1203" s="91" t="s">
        <v>7061</v>
      </c>
      <c r="N1203" s="91">
        <v>57840</v>
      </c>
      <c r="O1203" s="91">
        <v>1</v>
      </c>
      <c r="P1203" s="40"/>
      <c r="Q1203" s="15"/>
      <c r="R1203" s="95">
        <v>50</v>
      </c>
      <c r="S1203" s="406" t="s">
        <v>7062</v>
      </c>
      <c r="T1203" s="29">
        <v>43466</v>
      </c>
      <c r="U1203" s="33"/>
      <c r="V1203" s="33"/>
      <c r="W1203" s="223">
        <v>1520</v>
      </c>
      <c r="X1203" s="223">
        <v>15</v>
      </c>
      <c r="Y1203" s="208" t="s">
        <v>7063</v>
      </c>
      <c r="Z1203" s="208" t="s">
        <v>5633</v>
      </c>
      <c r="AA1203" s="97" t="s">
        <v>435</v>
      </c>
      <c r="AB1203" s="97">
        <v>26</v>
      </c>
      <c r="AC1203" s="731">
        <v>20000000</v>
      </c>
      <c r="AD1203" s="731">
        <v>4000000</v>
      </c>
      <c r="AE1203" s="91"/>
      <c r="AF1203" s="91"/>
      <c r="AG1203" s="62">
        <v>1</v>
      </c>
      <c r="AH1203" s="91" t="s">
        <v>8588</v>
      </c>
      <c r="AI1203" s="91"/>
      <c r="AJ1203" s="91"/>
      <c r="AK1203" s="16"/>
      <c r="AL1203" s="403"/>
    </row>
    <row r="1204" spans="1:38" s="214" customFormat="1" ht="25.5" customHeight="1">
      <c r="A1204" s="723" t="s">
        <v>4863</v>
      </c>
      <c r="B1204" s="92">
        <v>3603520029</v>
      </c>
      <c r="C1204" s="92" t="s">
        <v>4864</v>
      </c>
      <c r="D1204" s="26" t="s">
        <v>7256</v>
      </c>
      <c r="E1204" s="91">
        <v>6000000</v>
      </c>
      <c r="F1204" s="91">
        <v>10</v>
      </c>
      <c r="G1204" s="30">
        <v>9984168657</v>
      </c>
      <c r="H1204" s="216">
        <v>43076</v>
      </c>
      <c r="I1204" s="216"/>
      <c r="J1204" s="215"/>
      <c r="K1204" s="217">
        <v>43487</v>
      </c>
      <c r="L1204" s="40">
        <v>3</v>
      </c>
      <c r="M1204" s="91" t="s">
        <v>7064</v>
      </c>
      <c r="N1204" s="91">
        <v>32000</v>
      </c>
      <c r="O1204" s="91">
        <v>1</v>
      </c>
      <c r="P1204" s="40"/>
      <c r="Q1204" s="15"/>
      <c r="R1204" s="95" t="s">
        <v>7065</v>
      </c>
      <c r="S1204" s="96" t="s">
        <v>8310</v>
      </c>
      <c r="T1204" s="29" t="s">
        <v>7310</v>
      </c>
      <c r="U1204" s="33">
        <v>1</v>
      </c>
      <c r="V1204" s="33">
        <v>3</v>
      </c>
      <c r="W1204" s="223">
        <v>1311</v>
      </c>
      <c r="X1204" s="223">
        <v>13</v>
      </c>
      <c r="Y1204" s="208" t="s">
        <v>7067</v>
      </c>
      <c r="Z1204" s="208" t="s">
        <v>7068</v>
      </c>
      <c r="AA1204" s="97" t="s">
        <v>2463</v>
      </c>
      <c r="AB1204" s="97">
        <v>2</v>
      </c>
      <c r="AC1204" s="731">
        <v>12000000</v>
      </c>
      <c r="AD1204" s="731">
        <v>6000000</v>
      </c>
      <c r="AE1204" s="91"/>
      <c r="AF1204" s="91"/>
      <c r="AG1204" s="62">
        <v>1</v>
      </c>
      <c r="AH1204" s="91"/>
      <c r="AI1204" s="91"/>
      <c r="AJ1204" s="91"/>
      <c r="AK1204" s="16"/>
      <c r="AL1204" s="403"/>
    </row>
    <row r="1205" spans="1:38" s="214" customFormat="1" ht="25.5" customHeight="1">
      <c r="A1205" s="723" t="s">
        <v>4863</v>
      </c>
      <c r="B1205" s="92">
        <v>3603529857</v>
      </c>
      <c r="C1205" s="92" t="s">
        <v>4864</v>
      </c>
      <c r="D1205" s="26" t="s">
        <v>7416</v>
      </c>
      <c r="E1205" s="91">
        <v>12000000</v>
      </c>
      <c r="F1205" s="91">
        <v>11</v>
      </c>
      <c r="G1205" s="30">
        <v>9903988727</v>
      </c>
      <c r="H1205" s="216" t="s">
        <v>7417</v>
      </c>
      <c r="I1205" s="216"/>
      <c r="J1205" s="215"/>
      <c r="K1205" s="217">
        <v>43546</v>
      </c>
      <c r="L1205" s="40">
        <v>4</v>
      </c>
      <c r="M1205" s="91" t="s">
        <v>7418</v>
      </c>
      <c r="N1205" s="91">
        <v>112480</v>
      </c>
      <c r="O1205" s="91">
        <v>1</v>
      </c>
      <c r="P1205" s="40"/>
      <c r="Q1205" s="15" t="s">
        <v>7484</v>
      </c>
      <c r="R1205" s="95">
        <v>50</v>
      </c>
      <c r="S1205" s="767" t="s">
        <v>8409</v>
      </c>
      <c r="T1205" s="29"/>
      <c r="U1205" s="33"/>
      <c r="V1205" s="33"/>
      <c r="W1205" s="223">
        <v>1321</v>
      </c>
      <c r="X1205" s="223">
        <v>13</v>
      </c>
      <c r="Y1205" s="208" t="s">
        <v>7419</v>
      </c>
      <c r="Z1205" s="208" t="s">
        <v>7420</v>
      </c>
      <c r="AA1205" s="97" t="s">
        <v>7389</v>
      </c>
      <c r="AB1205" s="97">
        <v>6</v>
      </c>
      <c r="AC1205" s="731">
        <v>90000000</v>
      </c>
      <c r="AD1205" s="731">
        <v>12000000</v>
      </c>
      <c r="AE1205" s="91">
        <v>90</v>
      </c>
      <c r="AF1205" s="91"/>
      <c r="AG1205" s="62">
        <v>1</v>
      </c>
      <c r="AH1205" s="267" t="s">
        <v>8183</v>
      </c>
      <c r="AI1205" s="91"/>
      <c r="AJ1205" s="91"/>
      <c r="AK1205" s="16"/>
      <c r="AL1205" s="403"/>
    </row>
    <row r="1206" spans="1:38" s="214" customFormat="1" ht="25.5" customHeight="1">
      <c r="A1206" s="723" t="s">
        <v>4863</v>
      </c>
      <c r="B1206" s="92">
        <v>3603573045</v>
      </c>
      <c r="C1206" s="92" t="s">
        <v>4864</v>
      </c>
      <c r="D1206" s="26" t="s">
        <v>7616</v>
      </c>
      <c r="E1206" s="91">
        <v>3800000</v>
      </c>
      <c r="F1206" s="91">
        <v>12</v>
      </c>
      <c r="G1206" s="30">
        <v>5468791959</v>
      </c>
      <c r="H1206" s="216">
        <v>43285</v>
      </c>
      <c r="I1206" s="216"/>
      <c r="J1206" s="215"/>
      <c r="K1206" s="217"/>
      <c r="L1206" s="40"/>
      <c r="M1206" s="91" t="s">
        <v>7619</v>
      </c>
      <c r="N1206" s="91">
        <v>30826</v>
      </c>
      <c r="O1206" s="91">
        <v>2</v>
      </c>
      <c r="P1206" s="40"/>
      <c r="Q1206" s="15"/>
      <c r="R1206" s="95">
        <v>50</v>
      </c>
      <c r="S1206" s="96" t="s">
        <v>8528</v>
      </c>
      <c r="T1206" s="29"/>
      <c r="U1206" s="33"/>
      <c r="V1206" s="33"/>
      <c r="W1206" s="223">
        <v>2790</v>
      </c>
      <c r="X1206" s="223">
        <v>27</v>
      </c>
      <c r="Y1206" s="208" t="s">
        <v>7622</v>
      </c>
      <c r="Z1206" s="208" t="s">
        <v>7623</v>
      </c>
      <c r="AA1206" s="97" t="s">
        <v>2468</v>
      </c>
      <c r="AB1206" s="97">
        <v>16</v>
      </c>
      <c r="AC1206" s="731">
        <v>12530000</v>
      </c>
      <c r="AD1206" s="731">
        <v>3800000</v>
      </c>
      <c r="AE1206" s="91"/>
      <c r="AF1206" s="91"/>
      <c r="AG1206" s="62">
        <v>1</v>
      </c>
      <c r="AH1206" s="91"/>
      <c r="AI1206" s="91"/>
      <c r="AJ1206" s="91"/>
      <c r="AK1206" s="16"/>
      <c r="AL1206" s="403"/>
    </row>
    <row r="1207" spans="1:38" s="214" customFormat="1" ht="25.5" customHeight="1">
      <c r="A1207" s="723" t="s">
        <v>4863</v>
      </c>
      <c r="B1207" s="92"/>
      <c r="C1207" s="92" t="s">
        <v>4864</v>
      </c>
      <c r="D1207" s="26" t="s">
        <v>7617</v>
      </c>
      <c r="E1207" s="91">
        <v>10000000</v>
      </c>
      <c r="F1207" s="91">
        <v>13</v>
      </c>
      <c r="G1207" s="30">
        <v>3210665791</v>
      </c>
      <c r="H1207" s="216">
        <v>43291</v>
      </c>
      <c r="I1207" s="216"/>
      <c r="J1207" s="215"/>
      <c r="K1207" s="217"/>
      <c r="L1207" s="40"/>
      <c r="M1207" s="91" t="s">
        <v>7620</v>
      </c>
      <c r="N1207" s="91">
        <v>28000</v>
      </c>
      <c r="O1207" s="91">
        <v>2</v>
      </c>
      <c r="P1207" s="40"/>
      <c r="Q1207" s="15"/>
      <c r="R1207" s="95">
        <v>50</v>
      </c>
      <c r="S1207" s="96" t="s">
        <v>8575</v>
      </c>
      <c r="T1207" s="29"/>
      <c r="U1207" s="33"/>
      <c r="V1207" s="33"/>
      <c r="W1207" s="223">
        <v>1520</v>
      </c>
      <c r="X1207" s="223">
        <v>15</v>
      </c>
      <c r="Y1207" s="208" t="s">
        <v>7624</v>
      </c>
      <c r="Z1207" s="208" t="s">
        <v>7625</v>
      </c>
      <c r="AA1207" s="97" t="s">
        <v>2461</v>
      </c>
      <c r="AB1207" s="97">
        <v>6</v>
      </c>
      <c r="AC1207" s="731">
        <v>10000000</v>
      </c>
      <c r="AD1207" s="731">
        <v>10000000</v>
      </c>
      <c r="AE1207" s="91"/>
      <c r="AF1207" s="91"/>
      <c r="AG1207" s="62"/>
      <c r="AH1207" s="91"/>
      <c r="AI1207" s="91"/>
      <c r="AJ1207" s="91"/>
      <c r="AK1207" s="16"/>
      <c r="AL1207" s="403"/>
    </row>
    <row r="1208" spans="1:38" s="214" customFormat="1" ht="25.5" customHeight="1">
      <c r="A1208" s="723" t="s">
        <v>4863</v>
      </c>
      <c r="B1208" s="92">
        <v>3603579343</v>
      </c>
      <c r="C1208" s="92" t="s">
        <v>4864</v>
      </c>
      <c r="D1208" s="26" t="s">
        <v>7618</v>
      </c>
      <c r="E1208" s="91">
        <v>20200000</v>
      </c>
      <c r="F1208" s="91">
        <v>14</v>
      </c>
      <c r="G1208" s="30">
        <v>8722436514</v>
      </c>
      <c r="H1208" s="216">
        <v>43315</v>
      </c>
      <c r="I1208" s="216"/>
      <c r="J1208" s="215"/>
      <c r="K1208" s="217">
        <v>43633</v>
      </c>
      <c r="L1208" s="40">
        <v>1</v>
      </c>
      <c r="M1208" s="91" t="s">
        <v>7621</v>
      </c>
      <c r="N1208" s="91">
        <v>123840</v>
      </c>
      <c r="O1208" s="91">
        <v>2</v>
      </c>
      <c r="P1208" s="40">
        <v>2</v>
      </c>
      <c r="Q1208" s="15"/>
      <c r="R1208" s="95">
        <v>50</v>
      </c>
      <c r="S1208" s="96" t="s">
        <v>7626</v>
      </c>
      <c r="T1208" s="29"/>
      <c r="U1208" s="33"/>
      <c r="V1208" s="33"/>
      <c r="W1208" s="223">
        <v>2710</v>
      </c>
      <c r="X1208" s="223">
        <v>27</v>
      </c>
      <c r="Y1208" s="208" t="s">
        <v>7627</v>
      </c>
      <c r="Z1208" s="208" t="s">
        <v>7628</v>
      </c>
      <c r="AA1208" s="97" t="s">
        <v>121</v>
      </c>
      <c r="AB1208" s="97">
        <v>7</v>
      </c>
      <c r="AC1208" s="731">
        <v>60000000</v>
      </c>
      <c r="AD1208" s="731">
        <v>5000000</v>
      </c>
      <c r="AE1208" s="91"/>
      <c r="AF1208" s="91"/>
      <c r="AG1208" s="62"/>
      <c r="AH1208" s="91"/>
      <c r="AI1208" s="91"/>
      <c r="AJ1208" s="91"/>
      <c r="AK1208" s="16"/>
      <c r="AL1208" s="403"/>
    </row>
    <row r="1209" spans="1:38" s="214" customFormat="1" ht="25.5" customHeight="1">
      <c r="A1209" s="723" t="s">
        <v>4863</v>
      </c>
      <c r="B1209" s="92">
        <v>3603588387</v>
      </c>
      <c r="C1209" s="92" t="s">
        <v>4864</v>
      </c>
      <c r="D1209" s="26" t="s">
        <v>8002</v>
      </c>
      <c r="E1209" s="91">
        <v>14000000</v>
      </c>
      <c r="F1209" s="91">
        <v>15</v>
      </c>
      <c r="G1209" s="30">
        <v>8794922206</v>
      </c>
      <c r="H1209" s="216">
        <v>43350</v>
      </c>
      <c r="I1209" s="216"/>
      <c r="J1209" s="215"/>
      <c r="K1209" s="217"/>
      <c r="L1209" s="40"/>
      <c r="M1209" s="91" t="s">
        <v>8003</v>
      </c>
      <c r="N1209" s="91">
        <v>37568</v>
      </c>
      <c r="O1209" s="91">
        <v>3</v>
      </c>
      <c r="P1209" s="40"/>
      <c r="Q1209" s="15"/>
      <c r="R1209" s="95">
        <v>50</v>
      </c>
      <c r="S1209" s="96" t="s">
        <v>7378</v>
      </c>
      <c r="T1209" s="29"/>
      <c r="U1209" s="33"/>
      <c r="V1209" s="33"/>
      <c r="W1209" s="223">
        <v>2013</v>
      </c>
      <c r="X1209" s="223">
        <v>20</v>
      </c>
      <c r="Y1209" s="208" t="s">
        <v>8005</v>
      </c>
      <c r="Z1209" s="208" t="s">
        <v>8004</v>
      </c>
      <c r="AA1209" s="97" t="s">
        <v>2461</v>
      </c>
      <c r="AB1209" s="97">
        <v>6</v>
      </c>
      <c r="AC1209" s="731">
        <v>45000000</v>
      </c>
      <c r="AD1209" s="731">
        <v>0</v>
      </c>
      <c r="AE1209" s="91"/>
      <c r="AF1209" s="91"/>
      <c r="AG1209" s="62"/>
      <c r="AH1209" s="91"/>
      <c r="AI1209" s="91"/>
      <c r="AJ1209" s="91"/>
      <c r="AK1209" s="16"/>
      <c r="AL1209" s="403"/>
    </row>
    <row r="1210" spans="1:38" s="214" customFormat="1" ht="25.5" customHeight="1">
      <c r="A1210" s="723" t="s">
        <v>4863</v>
      </c>
      <c r="B1210" s="92">
        <v>3603593348</v>
      </c>
      <c r="C1210" s="92" t="s">
        <v>4864</v>
      </c>
      <c r="D1210" s="26" t="s">
        <v>7802</v>
      </c>
      <c r="E1210" s="91">
        <v>7390000</v>
      </c>
      <c r="F1210" s="91">
        <v>16</v>
      </c>
      <c r="G1210" s="30">
        <v>5453809247</v>
      </c>
      <c r="H1210" s="216">
        <v>43364</v>
      </c>
      <c r="I1210" s="216"/>
      <c r="J1210" s="215"/>
      <c r="K1210" s="217"/>
      <c r="L1210" s="40"/>
      <c r="M1210" s="91" t="s">
        <v>7803</v>
      </c>
      <c r="N1210" s="91">
        <v>81987</v>
      </c>
      <c r="O1210" s="91">
        <v>2</v>
      </c>
      <c r="P1210" s="40"/>
      <c r="Q1210" s="15"/>
      <c r="R1210" s="95">
        <v>50</v>
      </c>
      <c r="S1210" s="96" t="s">
        <v>7378</v>
      </c>
      <c r="T1210" s="29"/>
      <c r="U1210" s="33"/>
      <c r="V1210" s="33"/>
      <c r="W1210" s="223">
        <v>1391</v>
      </c>
      <c r="X1210" s="223">
        <v>13</v>
      </c>
      <c r="Y1210" s="208" t="s">
        <v>7804</v>
      </c>
      <c r="Z1210" s="208" t="s">
        <v>7805</v>
      </c>
      <c r="AA1210" s="97" t="s">
        <v>2459</v>
      </c>
      <c r="AB1210" s="97">
        <v>5</v>
      </c>
      <c r="AC1210" s="731">
        <v>24624000</v>
      </c>
      <c r="AD1210" s="731">
        <v>0</v>
      </c>
      <c r="AE1210" s="91"/>
      <c r="AF1210" s="91"/>
      <c r="AG1210" s="62">
        <v>1</v>
      </c>
      <c r="AH1210" s="91" t="s">
        <v>8655</v>
      </c>
      <c r="AI1210" s="91"/>
      <c r="AJ1210" s="91"/>
      <c r="AK1210" s="16"/>
      <c r="AL1210" s="403"/>
    </row>
    <row r="1211" spans="1:38" s="214" customFormat="1" ht="25.5" customHeight="1">
      <c r="A1211" s="723" t="s">
        <v>4863</v>
      </c>
      <c r="B1211" s="92"/>
      <c r="C1211" s="92" t="s">
        <v>4864</v>
      </c>
      <c r="D1211" s="26" t="s">
        <v>8012</v>
      </c>
      <c r="E1211" s="91">
        <v>2500000</v>
      </c>
      <c r="F1211" s="91">
        <v>17</v>
      </c>
      <c r="G1211" s="30">
        <v>9877582478</v>
      </c>
      <c r="H1211" s="216" t="s">
        <v>8013</v>
      </c>
      <c r="I1211" s="216"/>
      <c r="J1211" s="215"/>
      <c r="K1211" s="217"/>
      <c r="L1211" s="40"/>
      <c r="M1211" s="91" t="s">
        <v>8088</v>
      </c>
      <c r="N1211" s="91">
        <v>3000</v>
      </c>
      <c r="O1211" s="91">
        <v>1</v>
      </c>
      <c r="P1211" s="40"/>
      <c r="Q1211" s="15" t="s">
        <v>8015</v>
      </c>
      <c r="R1211" s="95" t="s">
        <v>8016</v>
      </c>
      <c r="S1211" s="96" t="s">
        <v>6878</v>
      </c>
      <c r="T1211" s="29"/>
      <c r="U1211" s="33"/>
      <c r="V1211" s="33"/>
      <c r="W1211" s="223">
        <v>1311</v>
      </c>
      <c r="X1211" s="223">
        <v>13</v>
      </c>
      <c r="Y1211" s="208" t="s">
        <v>8017</v>
      </c>
      <c r="Z1211" s="208" t="s">
        <v>8018</v>
      </c>
      <c r="AA1211" s="97" t="s">
        <v>121</v>
      </c>
      <c r="AB1211" s="97">
        <v>7</v>
      </c>
      <c r="AC1211" s="731">
        <v>2500000</v>
      </c>
      <c r="AD1211" s="731">
        <v>2500000</v>
      </c>
      <c r="AE1211" s="91"/>
      <c r="AF1211" s="91"/>
      <c r="AG1211" s="62"/>
      <c r="AH1211" s="91"/>
      <c r="AI1211" s="91"/>
      <c r="AJ1211" s="91"/>
      <c r="AK1211" s="16" t="s">
        <v>8014</v>
      </c>
      <c r="AL1211" s="403"/>
    </row>
    <row r="1212" spans="1:38" s="214" customFormat="1" ht="25.5" customHeight="1">
      <c r="A1212" s="723" t="s">
        <v>4863</v>
      </c>
      <c r="B1212" s="92"/>
      <c r="C1212" s="92" t="s">
        <v>4864</v>
      </c>
      <c r="D1212" s="26" t="s">
        <v>8030</v>
      </c>
      <c r="E1212" s="91">
        <v>17100000</v>
      </c>
      <c r="F1212" s="91">
        <v>18</v>
      </c>
      <c r="G1212" s="30">
        <v>7632222866</v>
      </c>
      <c r="H1212" s="216">
        <v>43406</v>
      </c>
      <c r="I1212" s="216"/>
      <c r="J1212" s="215"/>
      <c r="K1212" s="217">
        <v>43601</v>
      </c>
      <c r="L1212" s="40">
        <v>1</v>
      </c>
      <c r="M1212" s="91" t="s">
        <v>8032</v>
      </c>
      <c r="N1212" s="91">
        <v>100000</v>
      </c>
      <c r="O1212" s="91">
        <v>2</v>
      </c>
      <c r="P1212" s="40"/>
      <c r="Q1212" s="15"/>
      <c r="R1212" s="95">
        <v>50</v>
      </c>
      <c r="S1212" s="96" t="s">
        <v>8571</v>
      </c>
      <c r="T1212" s="29"/>
      <c r="U1212" s="33"/>
      <c r="V1212" s="33"/>
      <c r="W1212" s="223">
        <v>1312</v>
      </c>
      <c r="X1212" s="223">
        <v>13</v>
      </c>
      <c r="Y1212" s="208" t="s">
        <v>8035</v>
      </c>
      <c r="Z1212" s="208" t="s">
        <v>8036</v>
      </c>
      <c r="AA1212" s="97" t="s">
        <v>2759</v>
      </c>
      <c r="AB1212" s="97">
        <v>16</v>
      </c>
      <c r="AC1212" s="731">
        <v>75000000</v>
      </c>
      <c r="AD1212" s="731">
        <v>17100000</v>
      </c>
      <c r="AE1212" s="91"/>
      <c r="AF1212" s="91"/>
      <c r="AG1212" s="62"/>
      <c r="AH1212" s="91"/>
      <c r="AI1212" s="91"/>
      <c r="AJ1212" s="91"/>
      <c r="AK1212" s="16"/>
      <c r="AL1212" s="403"/>
    </row>
    <row r="1213" spans="1:38" s="214" customFormat="1" ht="25.5" customHeight="1">
      <c r="A1213" s="723" t="s">
        <v>4863</v>
      </c>
      <c r="B1213" s="92"/>
      <c r="C1213" s="92" t="s">
        <v>4864</v>
      </c>
      <c r="D1213" s="26" t="s">
        <v>8031</v>
      </c>
      <c r="E1213" s="91">
        <v>6000000</v>
      </c>
      <c r="F1213" s="91">
        <v>19</v>
      </c>
      <c r="G1213" s="30">
        <v>9917113149</v>
      </c>
      <c r="H1213" s="216">
        <v>43416</v>
      </c>
      <c r="I1213" s="216"/>
      <c r="J1213" s="215"/>
      <c r="K1213" s="217"/>
      <c r="L1213" s="40"/>
      <c r="M1213" s="91" t="s">
        <v>8033</v>
      </c>
      <c r="N1213" s="91">
        <v>69959</v>
      </c>
      <c r="O1213" s="91">
        <v>2</v>
      </c>
      <c r="P1213" s="40"/>
      <c r="Q1213" s="15"/>
      <c r="R1213" s="95">
        <v>37</v>
      </c>
      <c r="S1213" s="96" t="s">
        <v>8034</v>
      </c>
      <c r="T1213" s="29"/>
      <c r="U1213" s="33"/>
      <c r="V1213" s="33"/>
      <c r="W1213" s="223">
        <v>1410</v>
      </c>
      <c r="X1213" s="223">
        <v>14</v>
      </c>
      <c r="Y1213" s="208" t="s">
        <v>8037</v>
      </c>
      <c r="Z1213" s="208" t="s">
        <v>8038</v>
      </c>
      <c r="AA1213" s="97" t="s">
        <v>435</v>
      </c>
      <c r="AB1213" s="97">
        <v>26</v>
      </c>
      <c r="AC1213" s="731">
        <v>15000000</v>
      </c>
      <c r="AD1213" s="731">
        <v>0</v>
      </c>
      <c r="AE1213" s="91"/>
      <c r="AF1213" s="91"/>
      <c r="AG1213" s="62"/>
      <c r="AH1213" s="91"/>
      <c r="AI1213" s="91"/>
      <c r="AJ1213" s="91"/>
      <c r="AK1213" s="16"/>
      <c r="AL1213" s="403"/>
    </row>
    <row r="1214" spans="1:38" s="214" customFormat="1" ht="25.5" customHeight="1">
      <c r="A1214" s="723" t="s">
        <v>4863</v>
      </c>
      <c r="B1214" s="92"/>
      <c r="C1214" s="92" t="s">
        <v>4864</v>
      </c>
      <c r="D1214" s="26" t="s">
        <v>8153</v>
      </c>
      <c r="E1214" s="91">
        <v>2064000</v>
      </c>
      <c r="F1214" s="91">
        <v>20</v>
      </c>
      <c r="G1214" s="30">
        <v>3204833462</v>
      </c>
      <c r="H1214" s="216">
        <v>43454</v>
      </c>
      <c r="I1214" s="216"/>
      <c r="J1214" s="215"/>
      <c r="K1214" s="217"/>
      <c r="L1214" s="40"/>
      <c r="M1214" s="91" t="s">
        <v>8154</v>
      </c>
      <c r="N1214" s="91">
        <v>10222</v>
      </c>
      <c r="O1214" s="91">
        <v>2</v>
      </c>
      <c r="P1214" s="40"/>
      <c r="Q1214" s="15"/>
      <c r="R1214" s="95">
        <v>50</v>
      </c>
      <c r="S1214" s="96" t="s">
        <v>8573</v>
      </c>
      <c r="T1214" s="29"/>
      <c r="U1214" s="33">
        <v>1</v>
      </c>
      <c r="V1214" s="33">
        <v>3</v>
      </c>
      <c r="W1214" s="223">
        <v>2220</v>
      </c>
      <c r="X1214" s="223">
        <v>22</v>
      </c>
      <c r="Y1214" s="208" t="s">
        <v>8155</v>
      </c>
      <c r="Z1214" s="208" t="s">
        <v>8156</v>
      </c>
      <c r="AA1214" s="97" t="s">
        <v>2461</v>
      </c>
      <c r="AB1214" s="97">
        <v>6</v>
      </c>
      <c r="AC1214" s="731">
        <v>3000000</v>
      </c>
      <c r="AD1214" s="731">
        <v>0</v>
      </c>
      <c r="AE1214" s="91"/>
      <c r="AF1214" s="91"/>
      <c r="AG1214" s="62"/>
      <c r="AH1214" s="91"/>
      <c r="AI1214" s="91"/>
      <c r="AJ1214" s="91"/>
      <c r="AK1214" s="16"/>
      <c r="AL1214" s="403"/>
    </row>
    <row r="1215" spans="1:38" s="214" customFormat="1" ht="25.5" customHeight="1">
      <c r="A1215" s="723" t="s">
        <v>4863</v>
      </c>
      <c r="B1215" s="92"/>
      <c r="C1215" s="92" t="s">
        <v>4864</v>
      </c>
      <c r="D1215" s="26" t="s">
        <v>8440</v>
      </c>
      <c r="E1215" s="91">
        <v>3000000</v>
      </c>
      <c r="F1215" s="91">
        <v>21</v>
      </c>
      <c r="G1215" s="30">
        <v>2100042435</v>
      </c>
      <c r="H1215" s="216">
        <v>43528</v>
      </c>
      <c r="I1215" s="216"/>
      <c r="J1215" s="215"/>
      <c r="K1215" s="217"/>
      <c r="L1215" s="40"/>
      <c r="M1215" s="91" t="s">
        <v>8445</v>
      </c>
      <c r="N1215" s="91">
        <v>30000</v>
      </c>
      <c r="O1215" s="91">
        <v>3</v>
      </c>
      <c r="P1215" s="40"/>
      <c r="Q1215" s="15"/>
      <c r="R1215" s="95">
        <v>50</v>
      </c>
      <c r="S1215" s="96" t="s">
        <v>7816</v>
      </c>
      <c r="T1215" s="29"/>
      <c r="U1215" s="33"/>
      <c r="V1215" s="33"/>
      <c r="W1215" s="223">
        <v>2219</v>
      </c>
      <c r="X1215" s="223">
        <v>22</v>
      </c>
      <c r="Y1215" s="208" t="s">
        <v>8449</v>
      </c>
      <c r="Z1215" s="208" t="s">
        <v>8450</v>
      </c>
      <c r="AA1215" s="97" t="s">
        <v>4171</v>
      </c>
      <c r="AB1215" s="97">
        <v>16</v>
      </c>
      <c r="AC1215" s="731">
        <v>10000000</v>
      </c>
      <c r="AD1215" s="731">
        <v>0</v>
      </c>
      <c r="AE1215" s="91"/>
      <c r="AF1215" s="91"/>
      <c r="AG1215" s="62"/>
      <c r="AH1215" s="91"/>
      <c r="AI1215" s="91"/>
      <c r="AJ1215" s="91"/>
      <c r="AK1215" s="16"/>
      <c r="AL1215" s="403"/>
    </row>
    <row r="1216" spans="1:38" s="214" customFormat="1" ht="25.5" customHeight="1">
      <c r="A1216" s="723" t="s">
        <v>4863</v>
      </c>
      <c r="B1216" s="92"/>
      <c r="C1216" s="92" t="s">
        <v>4864</v>
      </c>
      <c r="D1216" s="26" t="s">
        <v>8441</v>
      </c>
      <c r="E1216" s="91">
        <v>2200000</v>
      </c>
      <c r="F1216" s="91">
        <v>22</v>
      </c>
      <c r="G1216" s="30">
        <v>8731190358</v>
      </c>
      <c r="H1216" s="216" t="s">
        <v>8443</v>
      </c>
      <c r="I1216" s="216"/>
      <c r="J1216" s="215"/>
      <c r="K1216" s="217">
        <v>43642</v>
      </c>
      <c r="L1216" s="40">
        <v>1</v>
      </c>
      <c r="M1216" s="91" t="s">
        <v>8446</v>
      </c>
      <c r="N1216" s="91">
        <v>46771</v>
      </c>
      <c r="O1216" s="91">
        <v>3</v>
      </c>
      <c r="P1216" s="40"/>
      <c r="Q1216" s="15"/>
      <c r="R1216" s="95">
        <v>50</v>
      </c>
      <c r="S1216" s="96" t="s">
        <v>8448</v>
      </c>
      <c r="T1216" s="29"/>
      <c r="U1216" s="33"/>
      <c r="V1216" s="33"/>
      <c r="W1216" s="223">
        <v>2710</v>
      </c>
      <c r="X1216" s="223">
        <v>27</v>
      </c>
      <c r="Y1216" s="208" t="s">
        <v>8451</v>
      </c>
      <c r="Z1216" s="208" t="s">
        <v>8452</v>
      </c>
      <c r="AA1216" s="97" t="s">
        <v>2461</v>
      </c>
      <c r="AB1216" s="97">
        <v>6</v>
      </c>
      <c r="AC1216" s="731">
        <v>22000000</v>
      </c>
      <c r="AD1216" s="731">
        <v>0</v>
      </c>
      <c r="AE1216" s="91"/>
      <c r="AF1216" s="91"/>
      <c r="AG1216" s="62"/>
      <c r="AH1216" s="91"/>
      <c r="AI1216" s="91"/>
      <c r="AJ1216" s="91"/>
      <c r="AK1216" s="16"/>
      <c r="AL1216" s="403"/>
    </row>
    <row r="1217" spans="1:38" s="214" customFormat="1" ht="25.5" customHeight="1">
      <c r="A1217" s="723" t="s">
        <v>4863</v>
      </c>
      <c r="B1217" s="92">
        <v>3603641898</v>
      </c>
      <c r="C1217" s="92" t="s">
        <v>4864</v>
      </c>
      <c r="D1217" s="26" t="s">
        <v>8442</v>
      </c>
      <c r="E1217" s="91">
        <v>15000000</v>
      </c>
      <c r="F1217" s="91">
        <v>23</v>
      </c>
      <c r="G1217" s="30">
        <v>1083517902</v>
      </c>
      <c r="H1217" s="216" t="s">
        <v>8444</v>
      </c>
      <c r="I1217" s="216"/>
      <c r="J1217" s="215"/>
      <c r="K1217" s="217"/>
      <c r="L1217" s="40"/>
      <c r="M1217" s="91" t="s">
        <v>8447</v>
      </c>
      <c r="N1217" s="91">
        <v>117040</v>
      </c>
      <c r="O1217" s="91">
        <v>2</v>
      </c>
      <c r="P1217" s="40"/>
      <c r="Q1217" s="15"/>
      <c r="R1217" s="95">
        <v>50</v>
      </c>
      <c r="S1217" s="96" t="s">
        <v>8034</v>
      </c>
      <c r="T1217" s="29"/>
      <c r="U1217" s="33"/>
      <c r="V1217" s="33"/>
      <c r="W1217" s="223">
        <v>3100</v>
      </c>
      <c r="X1217" s="223">
        <v>31</v>
      </c>
      <c r="Y1217" s="208" t="s">
        <v>8453</v>
      </c>
      <c r="Z1217" s="208" t="s">
        <v>8454</v>
      </c>
      <c r="AA1217" s="97" t="s">
        <v>2461</v>
      </c>
      <c r="AB1217" s="97">
        <v>6</v>
      </c>
      <c r="AC1217" s="731">
        <v>75000000</v>
      </c>
      <c r="AD1217" s="731">
        <v>0</v>
      </c>
      <c r="AE1217" s="91"/>
      <c r="AF1217" s="91"/>
      <c r="AG1217" s="62">
        <v>1</v>
      </c>
      <c r="AH1217" s="91"/>
      <c r="AI1217" s="91"/>
      <c r="AJ1217" s="91"/>
      <c r="AK1217" s="16"/>
      <c r="AL1217" s="403"/>
    </row>
    <row r="1218" spans="1:38" s="214" customFormat="1" ht="25.5" customHeight="1">
      <c r="A1218" s="723" t="s">
        <v>4863</v>
      </c>
      <c r="B1218" s="92"/>
      <c r="C1218" s="92" t="s">
        <v>4864</v>
      </c>
      <c r="D1218" s="26" t="s">
        <v>8530</v>
      </c>
      <c r="E1218" s="91">
        <v>15000000</v>
      </c>
      <c r="F1218" s="91">
        <v>24</v>
      </c>
      <c r="G1218" s="30">
        <v>7604278866</v>
      </c>
      <c r="H1218" s="216">
        <v>43612</v>
      </c>
      <c r="I1218" s="216"/>
      <c r="J1218" s="215"/>
      <c r="K1218" s="217"/>
      <c r="L1218" s="40"/>
      <c r="M1218" s="91" t="s">
        <v>8534</v>
      </c>
      <c r="N1218" s="91">
        <v>39862</v>
      </c>
      <c r="O1218" s="91">
        <v>3</v>
      </c>
      <c r="P1218" s="40"/>
      <c r="Q1218" s="15"/>
      <c r="R1218" s="95">
        <v>50</v>
      </c>
      <c r="S1218" s="96" t="s">
        <v>8538</v>
      </c>
      <c r="T1218" s="29"/>
      <c r="U1218" s="33"/>
      <c r="V1218" s="33"/>
      <c r="W1218" s="223">
        <v>2220</v>
      </c>
      <c r="X1218" s="223">
        <v>22</v>
      </c>
      <c r="Y1218" s="208" t="s">
        <v>8540</v>
      </c>
      <c r="Z1218" s="208" t="s">
        <v>8541</v>
      </c>
      <c r="AA1218" s="97" t="s">
        <v>2460</v>
      </c>
      <c r="AB1218" s="97">
        <v>6</v>
      </c>
      <c r="AC1218" s="731">
        <v>72000000</v>
      </c>
      <c r="AD1218" s="731">
        <v>0</v>
      </c>
      <c r="AE1218" s="91"/>
      <c r="AF1218" s="91"/>
      <c r="AG1218" s="62"/>
      <c r="AH1218" s="91"/>
      <c r="AI1218" s="91"/>
      <c r="AJ1218" s="91"/>
      <c r="AK1218" s="16"/>
      <c r="AL1218" s="403"/>
    </row>
    <row r="1219" spans="1:38" s="214" customFormat="1" ht="25.5" customHeight="1">
      <c r="A1219" s="723" t="s">
        <v>4863</v>
      </c>
      <c r="B1219" s="92"/>
      <c r="C1219" s="92" t="s">
        <v>4864</v>
      </c>
      <c r="D1219" s="26" t="s">
        <v>8531</v>
      </c>
      <c r="E1219" s="91">
        <v>2500000</v>
      </c>
      <c r="F1219" s="91">
        <v>25</v>
      </c>
      <c r="G1219" s="30">
        <v>9869335533</v>
      </c>
      <c r="H1219" s="216">
        <v>43594</v>
      </c>
      <c r="I1219" s="216"/>
      <c r="J1219" s="215"/>
      <c r="K1219" s="217"/>
      <c r="L1219" s="40"/>
      <c r="M1219" s="91" t="s">
        <v>8535</v>
      </c>
      <c r="N1219" s="91">
        <v>30000</v>
      </c>
      <c r="O1219" s="91">
        <v>3</v>
      </c>
      <c r="P1219" s="40"/>
      <c r="Q1219" s="15"/>
      <c r="R1219" s="95">
        <v>36</v>
      </c>
      <c r="S1219" s="96" t="s">
        <v>8539</v>
      </c>
      <c r="T1219" s="29"/>
      <c r="U1219" s="33"/>
      <c r="V1219" s="33"/>
      <c r="W1219" s="223">
        <v>2511</v>
      </c>
      <c r="X1219" s="223">
        <v>25</v>
      </c>
      <c r="Y1219" s="208" t="s">
        <v>8542</v>
      </c>
      <c r="Z1219" s="208" t="s">
        <v>8543</v>
      </c>
      <c r="AA1219" s="97" t="s">
        <v>2461</v>
      </c>
      <c r="AB1219" s="97">
        <v>6</v>
      </c>
      <c r="AC1219" s="731">
        <v>25000000</v>
      </c>
      <c r="AD1219" s="731">
        <v>0</v>
      </c>
      <c r="AE1219" s="91"/>
      <c r="AF1219" s="91"/>
      <c r="AG1219" s="62"/>
      <c r="AH1219" s="91"/>
      <c r="AI1219" s="91"/>
      <c r="AJ1219" s="91"/>
      <c r="AK1219" s="16"/>
      <c r="AL1219" s="403"/>
    </row>
    <row r="1220" spans="1:38" s="214" customFormat="1" ht="25.5" customHeight="1">
      <c r="A1220" s="723" t="s">
        <v>4863</v>
      </c>
      <c r="B1220" s="92"/>
      <c r="C1220" s="92" t="s">
        <v>4864</v>
      </c>
      <c r="D1220" s="26" t="s">
        <v>8532</v>
      </c>
      <c r="E1220" s="91">
        <v>3000000</v>
      </c>
      <c r="F1220" s="91">
        <v>26</v>
      </c>
      <c r="G1220" s="30">
        <v>2103950991</v>
      </c>
      <c r="H1220" s="216">
        <v>43594</v>
      </c>
      <c r="I1220" s="216"/>
      <c r="J1220" s="215"/>
      <c r="K1220" s="217"/>
      <c r="L1220" s="40"/>
      <c r="M1220" s="91" t="s">
        <v>8536</v>
      </c>
      <c r="N1220" s="91">
        <v>55000</v>
      </c>
      <c r="O1220" s="91">
        <v>3</v>
      </c>
      <c r="P1220" s="40"/>
      <c r="Q1220" s="15"/>
      <c r="R1220" s="95">
        <v>36</v>
      </c>
      <c r="S1220" s="96" t="s">
        <v>8539</v>
      </c>
      <c r="T1220" s="29"/>
      <c r="U1220" s="33"/>
      <c r="V1220" s="33"/>
      <c r="W1220" s="223">
        <v>2511</v>
      </c>
      <c r="X1220" s="223">
        <v>25</v>
      </c>
      <c r="Y1220" s="208" t="s">
        <v>8542</v>
      </c>
      <c r="Z1220" s="208" t="s">
        <v>8543</v>
      </c>
      <c r="AA1220" s="97" t="s">
        <v>2461</v>
      </c>
      <c r="AB1220" s="97">
        <v>6</v>
      </c>
      <c r="AC1220" s="731">
        <v>30000000</v>
      </c>
      <c r="AD1220" s="731">
        <v>0</v>
      </c>
      <c r="AE1220" s="91"/>
      <c r="AF1220" s="91"/>
      <c r="AG1220" s="62"/>
      <c r="AH1220" s="91"/>
      <c r="AI1220" s="91"/>
      <c r="AJ1220" s="91"/>
      <c r="AK1220" s="16"/>
      <c r="AL1220" s="403"/>
    </row>
    <row r="1221" spans="1:38" s="214" customFormat="1" ht="25.5" customHeight="1">
      <c r="A1221" s="723" t="s">
        <v>4863</v>
      </c>
      <c r="B1221" s="92"/>
      <c r="C1221" s="92" t="s">
        <v>4864</v>
      </c>
      <c r="D1221" s="26" t="s">
        <v>8533</v>
      </c>
      <c r="E1221" s="91">
        <v>500000</v>
      </c>
      <c r="F1221" s="91">
        <v>27</v>
      </c>
      <c r="G1221" s="30">
        <v>1010167708</v>
      </c>
      <c r="H1221" s="216">
        <v>43607</v>
      </c>
      <c r="I1221" s="216"/>
      <c r="J1221" s="215"/>
      <c r="K1221" s="217">
        <v>43629</v>
      </c>
      <c r="L1221" s="40">
        <v>1</v>
      </c>
      <c r="M1221" s="91" t="s">
        <v>8537</v>
      </c>
      <c r="N1221" s="91">
        <v>23801</v>
      </c>
      <c r="O1221" s="91">
        <v>2</v>
      </c>
      <c r="P1221" s="40"/>
      <c r="Q1221" s="15"/>
      <c r="R1221" s="95">
        <v>50</v>
      </c>
      <c r="S1221" s="96" t="s">
        <v>8061</v>
      </c>
      <c r="T1221" s="29"/>
      <c r="U1221" s="33"/>
      <c r="V1221" s="33"/>
      <c r="W1221" s="223">
        <v>3240</v>
      </c>
      <c r="X1221" s="223">
        <v>32</v>
      </c>
      <c r="Y1221" s="208" t="s">
        <v>8544</v>
      </c>
      <c r="Z1221" s="208" t="s">
        <v>8545</v>
      </c>
      <c r="AA1221" s="97" t="s">
        <v>2461</v>
      </c>
      <c r="AB1221" s="97">
        <v>6</v>
      </c>
      <c r="AC1221" s="731">
        <v>6500000</v>
      </c>
      <c r="AD1221" s="731">
        <v>0</v>
      </c>
      <c r="AE1221" s="91"/>
      <c r="AF1221" s="91"/>
      <c r="AG1221" s="62"/>
      <c r="AH1221" s="91"/>
      <c r="AI1221" s="91"/>
      <c r="AJ1221" s="91"/>
      <c r="AK1221" s="16"/>
      <c r="AL1221" s="403"/>
    </row>
    <row r="1222" spans="1:38" s="214" customFormat="1" ht="25.5" customHeight="1">
      <c r="A1222" s="723" t="s">
        <v>4863</v>
      </c>
      <c r="B1222" s="92"/>
      <c r="C1222" s="92" t="s">
        <v>4864</v>
      </c>
      <c r="D1222" s="26" t="s">
        <v>8530</v>
      </c>
      <c r="E1222" s="91">
        <v>15000000</v>
      </c>
      <c r="F1222" s="91">
        <v>28</v>
      </c>
      <c r="G1222" s="30">
        <v>7604278866</v>
      </c>
      <c r="H1222" s="216">
        <v>43612</v>
      </c>
      <c r="I1222" s="216"/>
      <c r="J1222" s="215"/>
      <c r="K1222" s="217"/>
      <c r="L1222" s="40"/>
      <c r="M1222" s="91" t="s">
        <v>8534</v>
      </c>
      <c r="N1222" s="91">
        <v>39862</v>
      </c>
      <c r="O1222" s="91">
        <v>3</v>
      </c>
      <c r="P1222" s="40"/>
      <c r="Q1222" s="15"/>
      <c r="R1222" s="95">
        <v>50</v>
      </c>
      <c r="S1222" s="96" t="s">
        <v>8538</v>
      </c>
      <c r="T1222" s="29"/>
      <c r="U1222" s="33"/>
      <c r="V1222" s="33"/>
      <c r="W1222" s="223">
        <v>2220</v>
      </c>
      <c r="X1222" s="223">
        <v>22</v>
      </c>
      <c r="Y1222" s="208" t="s">
        <v>8540</v>
      </c>
      <c r="Z1222" s="208" t="s">
        <v>8541</v>
      </c>
      <c r="AA1222" s="97" t="s">
        <v>2460</v>
      </c>
      <c r="AB1222" s="97">
        <v>3</v>
      </c>
      <c r="AC1222" s="731">
        <v>72000000</v>
      </c>
      <c r="AD1222" s="731">
        <v>0</v>
      </c>
      <c r="AE1222" s="91"/>
      <c r="AF1222" s="91"/>
      <c r="AG1222" s="62"/>
      <c r="AH1222" s="91"/>
      <c r="AI1222" s="91"/>
      <c r="AJ1222" s="91"/>
      <c r="AK1222" s="16"/>
      <c r="AL1222" s="403"/>
    </row>
    <row r="1223" spans="1:38" s="214" customFormat="1" ht="25.5" customHeight="1">
      <c r="A1223" s="723" t="s">
        <v>4863</v>
      </c>
      <c r="B1223" s="92"/>
      <c r="C1223" s="92" t="s">
        <v>4864</v>
      </c>
      <c r="D1223" s="26" t="s">
        <v>8703</v>
      </c>
      <c r="E1223" s="91">
        <v>9000000</v>
      </c>
      <c r="F1223" s="91">
        <v>29</v>
      </c>
      <c r="G1223" s="30">
        <v>9851594659</v>
      </c>
      <c r="H1223" s="216">
        <v>43649</v>
      </c>
      <c r="I1223" s="216"/>
      <c r="J1223" s="215"/>
      <c r="K1223" s="217"/>
      <c r="L1223" s="40"/>
      <c r="M1223" s="91" t="s">
        <v>8704</v>
      </c>
      <c r="N1223" s="91">
        <v>90358</v>
      </c>
      <c r="O1223" s="91">
        <v>3</v>
      </c>
      <c r="P1223" s="40"/>
      <c r="Q1223" s="15"/>
      <c r="R1223" s="95">
        <v>50</v>
      </c>
      <c r="S1223" s="96" t="s">
        <v>8705</v>
      </c>
      <c r="T1223" s="29"/>
      <c r="U1223" s="33"/>
      <c r="V1223" s="33"/>
      <c r="W1223" s="223">
        <v>3092</v>
      </c>
      <c r="X1223" s="223">
        <v>30</v>
      </c>
      <c r="Y1223" s="208" t="s">
        <v>8706</v>
      </c>
      <c r="Z1223" s="208" t="s">
        <v>8707</v>
      </c>
      <c r="AA1223" s="97" t="s">
        <v>2459</v>
      </c>
      <c r="AB1223" s="97">
        <v>5</v>
      </c>
      <c r="AC1223" s="731">
        <v>20000000</v>
      </c>
      <c r="AD1223" s="731">
        <v>0</v>
      </c>
      <c r="AE1223" s="91"/>
      <c r="AF1223" s="91"/>
      <c r="AG1223" s="62"/>
      <c r="AH1223" s="91"/>
      <c r="AI1223" s="91"/>
      <c r="AJ1223" s="91"/>
      <c r="AK1223" s="16"/>
      <c r="AL1223" s="403"/>
    </row>
    <row r="1224" spans="1:38" s="35" customFormat="1" ht="25.5" customHeight="1">
      <c r="A1224" s="198" t="s">
        <v>236</v>
      </c>
      <c r="B1224" s="53"/>
      <c r="C1224" s="73"/>
      <c r="D1224" s="120"/>
      <c r="E1224" s="159">
        <f>SUBTOTAL(9,E1194:E1223)</f>
        <v>225202773.76999998</v>
      </c>
      <c r="F1224" s="53">
        <f>COUNT(F1194:F1223)</f>
        <v>29</v>
      </c>
      <c r="G1224" s="123"/>
      <c r="H1224" s="122"/>
      <c r="I1224" s="122"/>
      <c r="J1224" s="123"/>
      <c r="K1224" s="124"/>
      <c r="L1224" s="125"/>
      <c r="M1224" s="56" t="s">
        <v>2189</v>
      </c>
      <c r="N1224" s="56">
        <f>SUBTOTAL(9,N1194:N1223)</f>
        <v>1566815</v>
      </c>
      <c r="O1224" s="126"/>
      <c r="P1224" s="76"/>
      <c r="Q1224" s="77"/>
      <c r="R1224" s="127"/>
      <c r="S1224" s="137"/>
      <c r="T1224" s="122"/>
      <c r="U1224" s="138"/>
      <c r="V1224" s="138"/>
      <c r="W1224" s="139"/>
      <c r="X1224" s="139"/>
      <c r="Y1224" s="140"/>
      <c r="Z1224" s="140"/>
      <c r="AA1224" s="141"/>
      <c r="AB1224" s="142"/>
      <c r="AC1224" s="56">
        <v>893184000</v>
      </c>
      <c r="AD1224" s="56">
        <v>128359494</v>
      </c>
      <c r="AE1224" s="56">
        <f t="shared" ref="AE1224:AL1224" si="22">SUBTOTAL(9,AE1194:AE1223)</f>
        <v>470</v>
      </c>
      <c r="AF1224" s="56">
        <f t="shared" si="22"/>
        <v>350</v>
      </c>
      <c r="AG1224" s="56">
        <f t="shared" si="22"/>
        <v>9</v>
      </c>
      <c r="AH1224" s="56">
        <f t="shared" si="22"/>
        <v>0</v>
      </c>
      <c r="AI1224" s="56">
        <f t="shared" si="22"/>
        <v>0</v>
      </c>
      <c r="AJ1224" s="56">
        <f t="shared" si="22"/>
        <v>0</v>
      </c>
      <c r="AK1224" s="56">
        <f t="shared" si="22"/>
        <v>0</v>
      </c>
      <c r="AL1224" s="56">
        <f t="shared" si="22"/>
        <v>0</v>
      </c>
    </row>
    <row r="1225" spans="1:38" s="35" customFormat="1" ht="25.5" customHeight="1">
      <c r="A1225" s="198"/>
      <c r="B1225" s="53"/>
      <c r="C1225" s="73"/>
      <c r="D1225" s="120"/>
      <c r="E1225" s="159"/>
      <c r="F1225" s="56"/>
      <c r="G1225" s="123"/>
      <c r="H1225" s="122"/>
      <c r="I1225" s="122"/>
      <c r="J1225" s="123"/>
      <c r="K1225" s="124"/>
      <c r="L1225" s="125"/>
      <c r="M1225" s="196" t="s">
        <v>2190</v>
      </c>
      <c r="N1225" s="159"/>
      <c r="O1225" s="126"/>
      <c r="P1225" s="76"/>
      <c r="Q1225" s="77"/>
      <c r="R1225" s="127"/>
      <c r="S1225" s="137"/>
      <c r="T1225" s="122"/>
      <c r="U1225" s="138"/>
      <c r="V1225" s="138"/>
      <c r="W1225" s="139"/>
      <c r="X1225" s="139"/>
      <c r="Y1225" s="140"/>
      <c r="Z1225" s="140"/>
      <c r="AA1225" s="141"/>
      <c r="AB1225" s="142"/>
      <c r="AC1225" s="734"/>
      <c r="AD1225" s="734"/>
      <c r="AE1225" s="159"/>
      <c r="AF1225" s="159"/>
      <c r="AG1225" s="56"/>
      <c r="AH1225" s="134"/>
      <c r="AI1225" s="134"/>
      <c r="AJ1225" s="134"/>
      <c r="AK1225" s="60"/>
      <c r="AL1225" s="191"/>
    </row>
    <row r="1226" spans="1:38" s="214" customFormat="1" ht="25.5" customHeight="1">
      <c r="A1226" s="723" t="s">
        <v>323</v>
      </c>
      <c r="B1226" s="92"/>
      <c r="C1226" s="92" t="s">
        <v>3907</v>
      </c>
      <c r="D1226" s="26" t="s">
        <v>3936</v>
      </c>
      <c r="E1226" s="91"/>
      <c r="F1226" s="91">
        <v>1</v>
      </c>
      <c r="G1226" s="30">
        <v>47212000707</v>
      </c>
      <c r="H1226" s="216" t="s">
        <v>786</v>
      </c>
      <c r="I1226" s="216"/>
      <c r="J1226" s="215"/>
      <c r="K1226" s="217">
        <v>41876</v>
      </c>
      <c r="L1226" s="40"/>
      <c r="M1226" s="91" t="s">
        <v>2191</v>
      </c>
      <c r="N1226" s="91">
        <v>60000</v>
      </c>
      <c r="O1226" s="91">
        <v>1</v>
      </c>
      <c r="P1226" s="40"/>
      <c r="Q1226" s="15"/>
      <c r="R1226" s="95"/>
      <c r="S1226" s="96"/>
      <c r="T1226" s="29"/>
      <c r="U1226" s="33"/>
      <c r="V1226" s="33"/>
      <c r="W1226" s="223">
        <v>1520</v>
      </c>
      <c r="X1226" s="34">
        <v>15</v>
      </c>
      <c r="Y1226" s="208"/>
      <c r="Z1226" s="208"/>
      <c r="AA1226" s="97" t="s">
        <v>1063</v>
      </c>
      <c r="AB1226" s="224">
        <v>6</v>
      </c>
      <c r="AC1226" s="731">
        <v>90000000</v>
      </c>
      <c r="AD1226" s="731">
        <v>6000000</v>
      </c>
      <c r="AE1226" s="96">
        <v>0</v>
      </c>
      <c r="AF1226" s="96">
        <v>0</v>
      </c>
      <c r="AG1226" s="62"/>
      <c r="AH1226" s="91"/>
      <c r="AI1226" s="91"/>
      <c r="AJ1226" s="91"/>
      <c r="AK1226" s="16"/>
      <c r="AL1226" s="403"/>
    </row>
    <row r="1227" spans="1:38" s="214" customFormat="1" ht="25.5" customHeight="1">
      <c r="A1227" s="723" t="s">
        <v>323</v>
      </c>
      <c r="B1227" s="92" t="s">
        <v>3498</v>
      </c>
      <c r="C1227" s="92" t="s">
        <v>4061</v>
      </c>
      <c r="D1227" s="26" t="s">
        <v>2192</v>
      </c>
      <c r="E1227" s="91">
        <v>1000000</v>
      </c>
      <c r="F1227" s="91">
        <v>2</v>
      </c>
      <c r="G1227" s="30">
        <v>472043000815</v>
      </c>
      <c r="H1227" s="216">
        <v>40312</v>
      </c>
      <c r="I1227" s="216"/>
      <c r="J1227" s="30">
        <v>1008040852</v>
      </c>
      <c r="K1227" s="217">
        <v>43271</v>
      </c>
      <c r="L1227" s="40">
        <v>4</v>
      </c>
      <c r="M1227" s="91" t="s">
        <v>4062</v>
      </c>
      <c r="N1227" s="91"/>
      <c r="O1227" s="91">
        <v>1</v>
      </c>
      <c r="P1227" s="40"/>
      <c r="Q1227" s="755" t="s">
        <v>7955</v>
      </c>
      <c r="R1227" s="95"/>
      <c r="S1227" s="96"/>
      <c r="T1227" s="29"/>
      <c r="U1227" s="33"/>
      <c r="V1227" s="33"/>
      <c r="W1227" s="223">
        <v>1322</v>
      </c>
      <c r="X1227" s="34">
        <v>13</v>
      </c>
      <c r="Y1227" s="208"/>
      <c r="Z1227" s="208"/>
      <c r="AA1227" s="97" t="s">
        <v>1047</v>
      </c>
      <c r="AB1227" s="224">
        <v>2</v>
      </c>
      <c r="AC1227" s="731">
        <v>500000</v>
      </c>
      <c r="AD1227" s="731">
        <v>1000000</v>
      </c>
      <c r="AE1227" s="96">
        <v>356</v>
      </c>
      <c r="AF1227" s="96">
        <v>354</v>
      </c>
      <c r="AG1227" s="62">
        <v>1</v>
      </c>
      <c r="AH1227" s="91" t="s">
        <v>2804</v>
      </c>
      <c r="AI1227" s="91"/>
      <c r="AJ1227" s="204" t="s">
        <v>5118</v>
      </c>
      <c r="AK1227" s="16" t="s">
        <v>4842</v>
      </c>
      <c r="AL1227" s="403"/>
    </row>
    <row r="1228" spans="1:38" s="214" customFormat="1" ht="25.5" customHeight="1">
      <c r="A1228" s="723" t="s">
        <v>323</v>
      </c>
      <c r="B1228" s="225" t="s">
        <v>3699</v>
      </c>
      <c r="C1228" s="92" t="s">
        <v>4061</v>
      </c>
      <c r="D1228" s="440" t="s">
        <v>2940</v>
      </c>
      <c r="E1228" s="91">
        <v>200000</v>
      </c>
      <c r="F1228" s="91">
        <v>3</v>
      </c>
      <c r="G1228" s="30">
        <v>472043000968</v>
      </c>
      <c r="H1228" s="414">
        <v>41186</v>
      </c>
      <c r="I1228" s="216"/>
      <c r="J1228" s="215"/>
      <c r="K1228" s="217"/>
      <c r="L1228" s="40"/>
      <c r="M1228" s="399" t="s">
        <v>5675</v>
      </c>
      <c r="N1228" s="91"/>
      <c r="O1228" s="91">
        <v>1</v>
      </c>
      <c r="P1228" s="40"/>
      <c r="Q1228" s="755" t="s">
        <v>7956</v>
      </c>
      <c r="R1228" s="227"/>
      <c r="S1228" s="228"/>
      <c r="T1228" s="29"/>
      <c r="U1228" s="445"/>
      <c r="V1228" s="445"/>
      <c r="W1228" s="223">
        <v>1322</v>
      </c>
      <c r="X1228" s="34">
        <v>13</v>
      </c>
      <c r="Y1228" s="208"/>
      <c r="Z1228" s="208"/>
      <c r="AA1228" s="97" t="s">
        <v>2516</v>
      </c>
      <c r="AB1228" s="97">
        <v>21</v>
      </c>
      <c r="AC1228" s="731">
        <v>600000</v>
      </c>
      <c r="AD1228" s="731">
        <v>200000</v>
      </c>
      <c r="AE1228" s="96">
        <v>7</v>
      </c>
      <c r="AF1228" s="96">
        <v>7</v>
      </c>
      <c r="AG1228" s="62">
        <v>1</v>
      </c>
      <c r="AH1228" s="91" t="s">
        <v>3767</v>
      </c>
      <c r="AI1228" s="204"/>
      <c r="AJ1228" s="204" t="s">
        <v>5761</v>
      </c>
      <c r="AL1228" s="403"/>
    </row>
    <row r="1229" spans="1:38" s="214" customFormat="1" ht="25.5" customHeight="1">
      <c r="A1229" s="723" t="s">
        <v>323</v>
      </c>
      <c r="B1229" s="225">
        <v>3603170737</v>
      </c>
      <c r="C1229" s="92" t="s">
        <v>4061</v>
      </c>
      <c r="D1229" s="440" t="s">
        <v>4160</v>
      </c>
      <c r="E1229" s="91">
        <v>5000000</v>
      </c>
      <c r="F1229" s="91">
        <v>4</v>
      </c>
      <c r="G1229" s="30">
        <v>472043001107</v>
      </c>
      <c r="H1229" s="414">
        <v>41729</v>
      </c>
      <c r="I1229" s="216"/>
      <c r="J1229" s="215"/>
      <c r="K1229" s="217">
        <v>42185</v>
      </c>
      <c r="L1229" s="40"/>
      <c r="M1229" s="399" t="s">
        <v>4857</v>
      </c>
      <c r="N1229" s="91">
        <v>9976.5</v>
      </c>
      <c r="O1229" s="91">
        <v>1</v>
      </c>
      <c r="P1229" s="229">
        <v>1</v>
      </c>
      <c r="Q1229" s="755" t="s">
        <v>7957</v>
      </c>
      <c r="R1229" s="227" t="s">
        <v>4161</v>
      </c>
      <c r="S1229" s="228"/>
      <c r="T1229" s="29" t="s">
        <v>4894</v>
      </c>
      <c r="U1229" s="445"/>
      <c r="V1229" s="445"/>
      <c r="W1229" s="223">
        <v>2431</v>
      </c>
      <c r="X1229" s="34">
        <v>24</v>
      </c>
      <c r="Y1229" s="208"/>
      <c r="Z1229" s="208"/>
      <c r="AA1229" s="97" t="s">
        <v>1063</v>
      </c>
      <c r="AB1229" s="97">
        <v>6</v>
      </c>
      <c r="AC1229" s="731">
        <v>14000000</v>
      </c>
      <c r="AD1229" s="731">
        <v>5000000</v>
      </c>
      <c r="AE1229" s="96">
        <v>410</v>
      </c>
      <c r="AF1229" s="96">
        <v>400</v>
      </c>
      <c r="AG1229" s="62">
        <v>1</v>
      </c>
      <c r="AH1229" s="91" t="s">
        <v>4858</v>
      </c>
      <c r="AI1229" s="91"/>
      <c r="AJ1229" s="91"/>
      <c r="AK1229" s="16"/>
      <c r="AL1229" s="403"/>
    </row>
    <row r="1230" spans="1:38" s="214" customFormat="1" ht="25.5" customHeight="1">
      <c r="A1230" s="723" t="s">
        <v>323</v>
      </c>
      <c r="B1230" s="225"/>
      <c r="C1230" s="92" t="s">
        <v>3907</v>
      </c>
      <c r="D1230" s="440" t="s">
        <v>4843</v>
      </c>
      <c r="E1230" s="91"/>
      <c r="F1230" s="91">
        <v>5</v>
      </c>
      <c r="G1230" s="30">
        <v>47222001161</v>
      </c>
      <c r="H1230" s="414">
        <v>41928</v>
      </c>
      <c r="I1230" s="216"/>
      <c r="J1230" s="215"/>
      <c r="K1230" s="217">
        <v>42185</v>
      </c>
      <c r="L1230" s="40"/>
      <c r="M1230" s="399" t="s">
        <v>4366</v>
      </c>
      <c r="N1230" s="91">
        <v>68704.800000000003</v>
      </c>
      <c r="O1230" s="91">
        <v>1</v>
      </c>
      <c r="P1230" s="40"/>
      <c r="Q1230" s="15"/>
      <c r="R1230" s="227" t="s">
        <v>4367</v>
      </c>
      <c r="S1230" s="228" t="s">
        <v>4894</v>
      </c>
      <c r="T1230" s="29"/>
      <c r="U1230" s="445"/>
      <c r="V1230" s="445"/>
      <c r="W1230" s="223">
        <v>1520</v>
      </c>
      <c r="X1230" s="34">
        <v>15</v>
      </c>
      <c r="Y1230" s="208"/>
      <c r="Z1230" s="208"/>
      <c r="AA1230" s="97" t="s">
        <v>1063</v>
      </c>
      <c r="AB1230" s="97">
        <v>6</v>
      </c>
      <c r="AC1230" s="731">
        <v>70000000</v>
      </c>
      <c r="AD1230" s="731">
        <v>0</v>
      </c>
      <c r="AE1230" s="96">
        <v>0</v>
      </c>
      <c r="AF1230" s="96">
        <v>0</v>
      </c>
      <c r="AG1230" s="62"/>
      <c r="AH1230" s="91"/>
      <c r="AI1230" s="91"/>
      <c r="AJ1230" s="91"/>
      <c r="AK1230" s="16"/>
      <c r="AL1230" s="403"/>
    </row>
    <row r="1231" spans="1:38" s="214" customFormat="1" ht="25.5" customHeight="1">
      <c r="A1231" s="723" t="s">
        <v>323</v>
      </c>
      <c r="B1231" s="92">
        <v>3603224090</v>
      </c>
      <c r="C1231" s="92"/>
      <c r="D1231" s="26" t="s">
        <v>4375</v>
      </c>
      <c r="E1231" s="91">
        <v>95258.1</v>
      </c>
      <c r="F1231" s="91">
        <v>6</v>
      </c>
      <c r="G1231" s="215">
        <v>472023001165</v>
      </c>
      <c r="H1231" s="216">
        <v>41942</v>
      </c>
      <c r="I1231" s="216"/>
      <c r="J1231" s="215"/>
      <c r="K1231" s="217"/>
      <c r="L1231" s="40"/>
      <c r="M1231" s="91" t="s">
        <v>4376</v>
      </c>
      <c r="N1231" s="91">
        <v>1296</v>
      </c>
      <c r="O1231" s="91">
        <v>3</v>
      </c>
      <c r="P1231" s="40"/>
      <c r="Q1231" s="15"/>
      <c r="R1231" s="227" t="s">
        <v>4377</v>
      </c>
      <c r="S1231" s="228" t="s">
        <v>4943</v>
      </c>
      <c r="T1231" s="29"/>
      <c r="U1231" s="33"/>
      <c r="V1231" s="33"/>
      <c r="W1231" s="223">
        <v>2220</v>
      </c>
      <c r="X1231" s="223">
        <v>22</v>
      </c>
      <c r="Y1231" s="208"/>
      <c r="Z1231" s="208"/>
      <c r="AA1231" s="97" t="s">
        <v>4378</v>
      </c>
      <c r="AB1231" s="97">
        <v>18</v>
      </c>
      <c r="AC1231" s="731">
        <v>476190.5</v>
      </c>
      <c r="AD1231" s="731">
        <v>0</v>
      </c>
      <c r="AE1231" s="96">
        <v>0</v>
      </c>
      <c r="AF1231" s="96">
        <v>0</v>
      </c>
      <c r="AG1231" s="62"/>
      <c r="AH1231" s="91"/>
      <c r="AI1231" s="91"/>
      <c r="AJ1231" s="91"/>
      <c r="AK1231" s="16"/>
      <c r="AL1231" s="403"/>
    </row>
    <row r="1232" spans="1:38" s="214" customFormat="1" ht="25.5" customHeight="1">
      <c r="A1232" s="723" t="s">
        <v>323</v>
      </c>
      <c r="B1232" s="92">
        <v>3600234703</v>
      </c>
      <c r="C1232" s="92" t="s">
        <v>4390</v>
      </c>
      <c r="D1232" s="26" t="s">
        <v>4391</v>
      </c>
      <c r="E1232" s="91"/>
      <c r="F1232" s="91">
        <v>7</v>
      </c>
      <c r="G1232" s="215">
        <v>47212001173</v>
      </c>
      <c r="H1232" s="216">
        <v>41975</v>
      </c>
      <c r="I1232" s="216"/>
      <c r="J1232" s="215"/>
      <c r="K1232" s="217"/>
      <c r="L1232" s="40"/>
      <c r="M1232" s="91" t="s">
        <v>4392</v>
      </c>
      <c r="N1232" s="91">
        <v>5544</v>
      </c>
      <c r="O1232" s="91">
        <v>1</v>
      </c>
      <c r="P1232" s="40"/>
      <c r="Q1232" s="15"/>
      <c r="R1232" s="227" t="s">
        <v>4377</v>
      </c>
      <c r="S1232" s="228" t="s">
        <v>4937</v>
      </c>
      <c r="T1232" s="29" t="s">
        <v>4931</v>
      </c>
      <c r="U1232" s="33"/>
      <c r="V1232" s="33"/>
      <c r="W1232" s="223">
        <v>6810</v>
      </c>
      <c r="X1232" s="223">
        <v>68</v>
      </c>
      <c r="Y1232" s="208"/>
      <c r="Z1232" s="208"/>
      <c r="AA1232" s="97" t="s">
        <v>2459</v>
      </c>
      <c r="AB1232" s="97">
        <v>5</v>
      </c>
      <c r="AC1232" s="731">
        <v>350000</v>
      </c>
      <c r="AD1232" s="731">
        <v>0</v>
      </c>
      <c r="AE1232" s="96"/>
      <c r="AF1232" s="96"/>
      <c r="AG1232" s="62">
        <v>1</v>
      </c>
      <c r="AH1232" s="91" t="s">
        <v>7696</v>
      </c>
      <c r="AI1232" s="91"/>
      <c r="AJ1232" s="91"/>
      <c r="AK1232" s="16"/>
      <c r="AL1232" s="403"/>
    </row>
    <row r="1233" spans="1:38" s="214" customFormat="1" ht="25.5" customHeight="1">
      <c r="A1233" s="723" t="s">
        <v>323</v>
      </c>
      <c r="B1233" s="92">
        <v>3603237572</v>
      </c>
      <c r="C1233" s="92" t="s">
        <v>4061</v>
      </c>
      <c r="D1233" s="26" t="s">
        <v>4405</v>
      </c>
      <c r="E1233" s="91">
        <v>120000</v>
      </c>
      <c r="F1233" s="91">
        <v>8</v>
      </c>
      <c r="G1233" s="215">
        <v>472043001181</v>
      </c>
      <c r="H1233" s="216" t="s">
        <v>4404</v>
      </c>
      <c r="I1233" s="216"/>
      <c r="J1233" s="215"/>
      <c r="K1233" s="217">
        <v>42185</v>
      </c>
      <c r="L1233" s="40"/>
      <c r="M1233" s="92" t="s">
        <v>6604</v>
      </c>
      <c r="N1233" s="91">
        <v>2074</v>
      </c>
      <c r="O1233" s="91">
        <v>4</v>
      </c>
      <c r="P1233" s="40"/>
      <c r="Q1233" s="15"/>
      <c r="R1233" s="95">
        <v>50</v>
      </c>
      <c r="S1233" s="96"/>
      <c r="T1233" s="29"/>
      <c r="U1233" s="33"/>
      <c r="V1233" s="33"/>
      <c r="W1233" s="223">
        <v>2610</v>
      </c>
      <c r="X1233" s="223">
        <v>26</v>
      </c>
      <c r="Y1233" s="208"/>
      <c r="Z1233" s="208"/>
      <c r="AA1233" s="97" t="s">
        <v>2461</v>
      </c>
      <c r="AB1233" s="97">
        <v>6</v>
      </c>
      <c r="AC1233" s="731">
        <v>400000</v>
      </c>
      <c r="AD1233" s="731">
        <v>120000</v>
      </c>
      <c r="AE1233" s="91">
        <v>226</v>
      </c>
      <c r="AF1233" s="91">
        <v>223</v>
      </c>
      <c r="AG1233" s="62">
        <v>1</v>
      </c>
      <c r="AH1233" s="91" t="s">
        <v>4783</v>
      </c>
      <c r="AI1233" s="91" t="s">
        <v>4853</v>
      </c>
      <c r="AJ1233" s="91"/>
      <c r="AK1233" s="16"/>
      <c r="AL1233" s="403"/>
    </row>
    <row r="1234" spans="1:38" s="404" customFormat="1" ht="25.5" customHeight="1">
      <c r="A1234" s="63" t="s">
        <v>323</v>
      </c>
      <c r="B1234" s="37" t="s">
        <v>5641</v>
      </c>
      <c r="C1234" s="92" t="s">
        <v>4061</v>
      </c>
      <c r="D1234" s="440" t="s">
        <v>5954</v>
      </c>
      <c r="E1234" s="91">
        <v>215000</v>
      </c>
      <c r="F1234" s="91">
        <v>9</v>
      </c>
      <c r="G1234" s="422">
        <v>6536351444</v>
      </c>
      <c r="H1234" s="429">
        <v>42578</v>
      </c>
      <c r="I1234" s="29"/>
      <c r="J1234" s="422"/>
      <c r="K1234" s="39">
        <v>43140</v>
      </c>
      <c r="L1234" s="424">
        <v>4</v>
      </c>
      <c r="M1234" s="420" t="s">
        <v>6605</v>
      </c>
      <c r="N1234" s="405">
        <v>1296</v>
      </c>
      <c r="O1234" s="62">
        <v>1</v>
      </c>
      <c r="P1234" s="40">
        <v>2</v>
      </c>
      <c r="Q1234" s="755" t="s">
        <v>7955</v>
      </c>
      <c r="R1234" s="95">
        <v>40</v>
      </c>
      <c r="S1234" s="96" t="s">
        <v>5402</v>
      </c>
      <c r="T1234" s="29">
        <v>42675</v>
      </c>
      <c r="U1234" s="402">
        <v>1</v>
      </c>
      <c r="V1234" s="402">
        <v>3</v>
      </c>
      <c r="W1234" s="34">
        <v>8292</v>
      </c>
      <c r="X1234" s="34">
        <v>82</v>
      </c>
      <c r="Y1234" s="208" t="s">
        <v>6411</v>
      </c>
      <c r="Z1234" s="208" t="s">
        <v>5412</v>
      </c>
      <c r="AA1234" s="96" t="s">
        <v>2461</v>
      </c>
      <c r="AB1234" s="239">
        <v>6</v>
      </c>
      <c r="AC1234" s="731">
        <v>518800</v>
      </c>
      <c r="AD1234" s="731">
        <v>518800</v>
      </c>
      <c r="AE1234" s="96"/>
      <c r="AF1234" s="96"/>
      <c r="AG1234" s="63">
        <v>1</v>
      </c>
      <c r="AH1234" s="97" t="s">
        <v>8591</v>
      </c>
      <c r="AI1234" s="97" t="s">
        <v>6014</v>
      </c>
      <c r="AJ1234" s="438" t="s">
        <v>6015</v>
      </c>
      <c r="AK1234" s="16"/>
      <c r="AL1234" s="407"/>
    </row>
    <row r="1235" spans="1:38" s="404" customFormat="1" ht="25.5" customHeight="1">
      <c r="A1235" s="63" t="s">
        <v>323</v>
      </c>
      <c r="B1235" s="119" t="s">
        <v>7851</v>
      </c>
      <c r="C1235" s="92" t="s">
        <v>4061</v>
      </c>
      <c r="D1235" s="440" t="s">
        <v>7642</v>
      </c>
      <c r="E1235" s="91">
        <v>88000</v>
      </c>
      <c r="F1235" s="91">
        <v>10</v>
      </c>
      <c r="G1235" s="422">
        <v>6526792636</v>
      </c>
      <c r="H1235" s="429">
        <v>43307</v>
      </c>
      <c r="I1235" s="29"/>
      <c r="J1235" s="422"/>
      <c r="K1235" s="39"/>
      <c r="L1235" s="424"/>
      <c r="M1235" s="420" t="s">
        <v>7643</v>
      </c>
      <c r="N1235" s="405">
        <v>1328.4</v>
      </c>
      <c r="O1235" s="62">
        <v>2</v>
      </c>
      <c r="P1235" s="40"/>
      <c r="Q1235" s="755" t="s">
        <v>7955</v>
      </c>
      <c r="R1235" s="95">
        <v>50</v>
      </c>
      <c r="S1235" s="96" t="s">
        <v>7284</v>
      </c>
      <c r="T1235" s="29"/>
      <c r="U1235" s="402"/>
      <c r="V1235" s="402"/>
      <c r="W1235" s="34">
        <v>1702</v>
      </c>
      <c r="X1235" s="34">
        <v>17</v>
      </c>
      <c r="Y1235" s="208" t="s">
        <v>7644</v>
      </c>
      <c r="Z1235" s="208" t="s">
        <v>7645</v>
      </c>
      <c r="AA1235" s="96" t="s">
        <v>2461</v>
      </c>
      <c r="AB1235" s="239">
        <v>6</v>
      </c>
      <c r="AC1235" s="731">
        <v>220000</v>
      </c>
      <c r="AD1235" s="731">
        <v>88000</v>
      </c>
      <c r="AE1235" s="96"/>
      <c r="AF1235" s="96"/>
      <c r="AG1235" s="63">
        <v>1</v>
      </c>
      <c r="AH1235" s="97" t="s">
        <v>7852</v>
      </c>
      <c r="AI1235" s="97"/>
      <c r="AJ1235" s="438"/>
      <c r="AK1235" s="16"/>
      <c r="AL1235" s="407"/>
    </row>
    <row r="1236" spans="1:38" s="35" customFormat="1" ht="25.5" customHeight="1">
      <c r="A1236" s="198" t="s">
        <v>324</v>
      </c>
      <c r="B1236" s="53"/>
      <c r="C1236" s="73"/>
      <c r="D1236" s="120"/>
      <c r="E1236" s="159">
        <f>SUBTOTAL(9,E1225:E1235)</f>
        <v>6718258.0999999996</v>
      </c>
      <c r="F1236" s="53">
        <f>COUNT(F1225:F1235)</f>
        <v>10</v>
      </c>
      <c r="G1236" s="123"/>
      <c r="H1236" s="122"/>
      <c r="I1236" s="122"/>
      <c r="J1236" s="123"/>
      <c r="K1236" s="124"/>
      <c r="L1236" s="125"/>
      <c r="M1236" s="56" t="s">
        <v>2193</v>
      </c>
      <c r="N1236" s="56">
        <f>SUBTOTAL(9,N1225:N1235)</f>
        <v>150219.69999999998</v>
      </c>
      <c r="O1236" s="126"/>
      <c r="P1236" s="76"/>
      <c r="Q1236" s="77"/>
      <c r="R1236" s="127"/>
      <c r="S1236" s="137"/>
      <c r="T1236" s="122"/>
      <c r="U1236" s="138"/>
      <c r="V1236" s="138"/>
      <c r="W1236" s="139"/>
      <c r="X1236" s="139"/>
      <c r="Y1236" s="140"/>
      <c r="Z1236" s="140"/>
      <c r="AA1236" s="141"/>
      <c r="AB1236" s="142"/>
      <c r="AC1236" s="733">
        <v>177064990.5</v>
      </c>
      <c r="AD1236" s="733">
        <v>12926800</v>
      </c>
      <c r="AE1236" s="56">
        <f t="shared" ref="AE1236:AF1236" si="23">SUBTOTAL(9,AE1225:AE1235)</f>
        <v>999</v>
      </c>
      <c r="AF1236" s="56">
        <f t="shared" si="23"/>
        <v>984</v>
      </c>
      <c r="AG1236" s="56"/>
      <c r="AH1236" s="134"/>
      <c r="AI1236" s="134"/>
      <c r="AJ1236" s="134"/>
      <c r="AK1236" s="54"/>
      <c r="AL1236" s="84"/>
    </row>
    <row r="1237" spans="1:38" s="35" customFormat="1" ht="25.5" customHeight="1">
      <c r="A1237" s="198"/>
      <c r="B1237" s="53"/>
      <c r="C1237" s="73"/>
      <c r="D1237" s="120"/>
      <c r="E1237" s="159"/>
      <c r="F1237" s="56"/>
      <c r="G1237" s="123"/>
      <c r="H1237" s="122"/>
      <c r="I1237" s="122"/>
      <c r="J1237" s="123"/>
      <c r="K1237" s="124"/>
      <c r="L1237" s="125"/>
      <c r="M1237" s="196" t="s">
        <v>2194</v>
      </c>
      <c r="N1237" s="159"/>
      <c r="O1237" s="126"/>
      <c r="P1237" s="76"/>
      <c r="Q1237" s="77"/>
      <c r="R1237" s="127"/>
      <c r="S1237" s="137"/>
      <c r="T1237" s="122"/>
      <c r="U1237" s="138"/>
      <c r="V1237" s="138"/>
      <c r="W1237" s="139"/>
      <c r="X1237" s="139"/>
      <c r="Y1237" s="140"/>
      <c r="Z1237" s="140"/>
      <c r="AA1237" s="141"/>
      <c r="AB1237" s="142"/>
      <c r="AC1237" s="734"/>
      <c r="AD1237" s="734"/>
      <c r="AE1237" s="159"/>
      <c r="AF1237" s="159"/>
      <c r="AG1237" s="56"/>
      <c r="AH1237" s="134"/>
      <c r="AI1237" s="134"/>
      <c r="AJ1237" s="134"/>
      <c r="AK1237" s="60"/>
      <c r="AL1237" s="191"/>
    </row>
    <row r="1238" spans="1:38" s="214" customFormat="1" ht="25.5" customHeight="1">
      <c r="A1238" s="723" t="s">
        <v>466</v>
      </c>
      <c r="B1238" s="197">
        <v>3600705504</v>
      </c>
      <c r="C1238" s="197" t="s">
        <v>3897</v>
      </c>
      <c r="D1238" s="26" t="s">
        <v>2859</v>
      </c>
      <c r="E1238" s="91">
        <f>216672000000/20828</f>
        <v>10402919.147301709</v>
      </c>
      <c r="F1238" s="91">
        <v>1</v>
      </c>
      <c r="G1238" s="30">
        <v>47221000262</v>
      </c>
      <c r="H1238" s="414" t="s">
        <v>2857</v>
      </c>
      <c r="I1238" s="216"/>
      <c r="J1238" s="215"/>
      <c r="K1238" s="217">
        <v>40984</v>
      </c>
      <c r="L1238" s="226"/>
      <c r="M1238" s="104" t="s">
        <v>2858</v>
      </c>
      <c r="N1238" s="91"/>
      <c r="O1238" s="91">
        <v>1</v>
      </c>
      <c r="P1238" s="40"/>
      <c r="Q1238" s="24"/>
      <c r="R1238" s="95"/>
      <c r="S1238" s="96"/>
      <c r="T1238" s="29"/>
      <c r="U1238" s="33"/>
      <c r="V1238" s="33"/>
      <c r="W1238" s="223">
        <v>6810</v>
      </c>
      <c r="X1238" s="223">
        <v>68</v>
      </c>
      <c r="Y1238" s="208"/>
      <c r="Z1238" s="208"/>
      <c r="AA1238" s="97" t="s">
        <v>2860</v>
      </c>
      <c r="AB1238" s="224">
        <v>7</v>
      </c>
      <c r="AC1238" s="731">
        <v>52014596</v>
      </c>
      <c r="AD1238" s="731">
        <v>50909490</v>
      </c>
      <c r="AE1238" s="96">
        <v>55</v>
      </c>
      <c r="AF1238" s="96">
        <v>51</v>
      </c>
      <c r="AG1238" s="62">
        <v>1</v>
      </c>
      <c r="AH1238" s="91" t="s">
        <v>4794</v>
      </c>
      <c r="AI1238" s="91" t="s">
        <v>3661</v>
      </c>
      <c r="AJ1238" s="204" t="s">
        <v>5876</v>
      </c>
      <c r="AK1238" s="16"/>
      <c r="AL1238" s="403"/>
    </row>
    <row r="1239" spans="1:38" s="214" customFormat="1" ht="25.5" customHeight="1">
      <c r="A1239" s="723" t="s">
        <v>466</v>
      </c>
      <c r="B1239" s="230" t="s">
        <v>4117</v>
      </c>
      <c r="C1239" s="197" t="s">
        <v>3897</v>
      </c>
      <c r="D1239" s="440" t="s">
        <v>5167</v>
      </c>
      <c r="E1239" s="91">
        <v>8875000</v>
      </c>
      <c r="F1239" s="91">
        <v>2</v>
      </c>
      <c r="G1239" s="30">
        <v>472023000929</v>
      </c>
      <c r="H1239" s="414" t="s">
        <v>2845</v>
      </c>
      <c r="I1239" s="216"/>
      <c r="J1239" s="215">
        <v>4334411783</v>
      </c>
      <c r="K1239" s="217">
        <v>43494</v>
      </c>
      <c r="L1239" s="226">
        <v>9</v>
      </c>
      <c r="M1239" s="104" t="s">
        <v>2846</v>
      </c>
      <c r="N1239" s="91">
        <v>10000</v>
      </c>
      <c r="O1239" s="62">
        <v>1</v>
      </c>
      <c r="P1239" s="229">
        <v>1</v>
      </c>
      <c r="Q1239" s="42"/>
      <c r="R1239" s="227"/>
      <c r="S1239" s="228"/>
      <c r="T1239" s="29">
        <v>41548</v>
      </c>
      <c r="U1239" s="445"/>
      <c r="V1239" s="445">
        <v>3</v>
      </c>
      <c r="W1239" s="223">
        <v>3250</v>
      </c>
      <c r="X1239" s="223">
        <v>32</v>
      </c>
      <c r="Y1239" s="208"/>
      <c r="Z1239" s="208"/>
      <c r="AA1239" s="97" t="s">
        <v>2460</v>
      </c>
      <c r="AB1239" s="224">
        <v>3</v>
      </c>
      <c r="AC1239" s="731">
        <v>12000000</v>
      </c>
      <c r="AD1239" s="731">
        <v>10523780</v>
      </c>
      <c r="AE1239" s="96">
        <v>95</v>
      </c>
      <c r="AF1239" s="96">
        <v>92</v>
      </c>
      <c r="AG1239" s="62">
        <v>1</v>
      </c>
      <c r="AH1239" s="91" t="s">
        <v>4118</v>
      </c>
      <c r="AI1239" s="91"/>
      <c r="AJ1239" s="204" t="s">
        <v>5861</v>
      </c>
      <c r="AK1239" s="16"/>
      <c r="AL1239" s="403"/>
    </row>
    <row r="1240" spans="1:38" s="214" customFormat="1" ht="25.5" customHeight="1">
      <c r="A1240" s="723" t="s">
        <v>466</v>
      </c>
      <c r="B1240" s="197">
        <v>3602789549</v>
      </c>
      <c r="C1240" s="197" t="s">
        <v>3897</v>
      </c>
      <c r="D1240" s="440" t="s">
        <v>8303</v>
      </c>
      <c r="E1240" s="91">
        <v>40700000</v>
      </c>
      <c r="F1240" s="91">
        <v>3</v>
      </c>
      <c r="G1240" s="30">
        <v>472043000932</v>
      </c>
      <c r="H1240" s="414">
        <v>41003</v>
      </c>
      <c r="I1240" s="216"/>
      <c r="J1240" s="215">
        <v>7601436517</v>
      </c>
      <c r="K1240" s="217">
        <v>43474</v>
      </c>
      <c r="L1240" s="226">
        <v>7</v>
      </c>
      <c r="M1240" s="104" t="s">
        <v>2850</v>
      </c>
      <c r="N1240" s="91">
        <v>550000</v>
      </c>
      <c r="O1240" s="91">
        <v>1</v>
      </c>
      <c r="P1240" s="229">
        <v>1</v>
      </c>
      <c r="Q1240" s="42"/>
      <c r="R1240" s="227"/>
      <c r="S1240" s="228"/>
      <c r="T1240" s="29" t="s">
        <v>4195</v>
      </c>
      <c r="U1240" s="445">
        <v>1</v>
      </c>
      <c r="V1240" s="445">
        <v>3</v>
      </c>
      <c r="W1240" s="223">
        <v>2599</v>
      </c>
      <c r="X1240" s="223">
        <v>25</v>
      </c>
      <c r="Y1240" s="208"/>
      <c r="Z1240" s="208"/>
      <c r="AA1240" s="97" t="s">
        <v>2460</v>
      </c>
      <c r="AB1240" s="224">
        <v>3</v>
      </c>
      <c r="AC1240" s="731">
        <v>441000000</v>
      </c>
      <c r="AD1240" s="731">
        <v>432276852.88407356</v>
      </c>
      <c r="AE1240" s="96">
        <v>1557</v>
      </c>
      <c r="AF1240" s="96">
        <v>1518</v>
      </c>
      <c r="AG1240" s="62"/>
      <c r="AH1240" s="91" t="s">
        <v>4113</v>
      </c>
      <c r="AI1240" s="91" t="s">
        <v>6021</v>
      </c>
      <c r="AJ1240" s="91"/>
      <c r="AK1240" s="16"/>
      <c r="AL1240" s="403"/>
    </row>
    <row r="1241" spans="1:38" s="214" customFormat="1" ht="25.5" customHeight="1">
      <c r="A1241" s="723" t="s">
        <v>466</v>
      </c>
      <c r="B1241" s="230" t="s">
        <v>7684</v>
      </c>
      <c r="C1241" s="197" t="s">
        <v>7685</v>
      </c>
      <c r="D1241" s="440" t="s">
        <v>3742</v>
      </c>
      <c r="E1241" s="91">
        <v>3240000</v>
      </c>
      <c r="F1241" s="91">
        <v>4</v>
      </c>
      <c r="G1241" s="30">
        <v>47212000975</v>
      </c>
      <c r="H1241" s="414">
        <v>41232</v>
      </c>
      <c r="I1241" s="216"/>
      <c r="J1241" s="215">
        <v>3213656184</v>
      </c>
      <c r="K1241" s="217">
        <v>43448</v>
      </c>
      <c r="L1241" s="226">
        <v>3</v>
      </c>
      <c r="M1241" s="104" t="s">
        <v>2962</v>
      </c>
      <c r="N1241" s="91">
        <v>7000</v>
      </c>
      <c r="O1241" s="91">
        <v>1</v>
      </c>
      <c r="P1241" s="40"/>
      <c r="Q1241" s="24"/>
      <c r="R1241" s="227"/>
      <c r="S1241" s="228"/>
      <c r="T1241" s="709" t="s">
        <v>4286</v>
      </c>
      <c r="U1241" s="445"/>
      <c r="V1241" s="445"/>
      <c r="W1241" s="223">
        <v>3520</v>
      </c>
      <c r="X1241" s="223">
        <v>35</v>
      </c>
      <c r="Y1241" s="208"/>
      <c r="Z1241" s="208"/>
      <c r="AA1241" s="97" t="s">
        <v>2460</v>
      </c>
      <c r="AB1241" s="224">
        <v>3</v>
      </c>
      <c r="AC1241" s="731">
        <v>3900000</v>
      </c>
      <c r="AD1241" s="731">
        <v>3893335</v>
      </c>
      <c r="AE1241" s="96">
        <v>0</v>
      </c>
      <c r="AF1241" s="96">
        <v>0</v>
      </c>
      <c r="AG1241" s="62">
        <v>1</v>
      </c>
      <c r="AH1241" s="91" t="s">
        <v>4135</v>
      </c>
      <c r="AI1241" s="91" t="s">
        <v>4134</v>
      </c>
      <c r="AJ1241" s="91"/>
      <c r="AK1241" s="16"/>
      <c r="AL1241" s="403"/>
    </row>
    <row r="1242" spans="1:38" s="214" customFormat="1" ht="25.5" customHeight="1">
      <c r="A1242" s="723" t="s">
        <v>466</v>
      </c>
      <c r="B1242" s="197">
        <v>3603027663</v>
      </c>
      <c r="C1242" s="197" t="s">
        <v>3897</v>
      </c>
      <c r="D1242" s="440" t="s">
        <v>7249</v>
      </c>
      <c r="E1242" s="91">
        <v>54300000</v>
      </c>
      <c r="F1242" s="91">
        <v>5</v>
      </c>
      <c r="G1242" s="30">
        <v>472043000987</v>
      </c>
      <c r="H1242" s="414">
        <v>41281</v>
      </c>
      <c r="I1242" s="216"/>
      <c r="J1242" s="215">
        <v>1017108421</v>
      </c>
      <c r="K1242" s="217">
        <v>43214</v>
      </c>
      <c r="L1242" s="226">
        <v>4</v>
      </c>
      <c r="M1242" s="104" t="s">
        <v>2999</v>
      </c>
      <c r="N1242" s="91">
        <v>98728</v>
      </c>
      <c r="O1242" s="91">
        <v>1</v>
      </c>
      <c r="P1242" s="229">
        <v>1</v>
      </c>
      <c r="Q1242" s="42"/>
      <c r="R1242" s="227"/>
      <c r="S1242" s="228"/>
      <c r="T1242" s="29" t="s">
        <v>4941</v>
      </c>
      <c r="U1242" s="445"/>
      <c r="V1242" s="445"/>
      <c r="W1242" s="223">
        <v>3250</v>
      </c>
      <c r="X1242" s="223">
        <v>32</v>
      </c>
      <c r="Y1242" s="208" t="s">
        <v>6680</v>
      </c>
      <c r="Z1242" s="208"/>
      <c r="AA1242" s="97" t="s">
        <v>6679</v>
      </c>
      <c r="AB1242" s="224">
        <v>3</v>
      </c>
      <c r="AC1242" s="731">
        <v>174700000</v>
      </c>
      <c r="AD1242" s="731">
        <v>164700000</v>
      </c>
      <c r="AE1242" s="96">
        <v>1679</v>
      </c>
      <c r="AF1242" s="96">
        <v>1660</v>
      </c>
      <c r="AG1242" s="62">
        <v>1</v>
      </c>
      <c r="AH1242" s="91" t="s">
        <v>7150</v>
      </c>
      <c r="AI1242" s="91"/>
      <c r="AJ1242" s="4" t="s">
        <v>7151</v>
      </c>
      <c r="AK1242" s="16"/>
      <c r="AL1242" s="403"/>
    </row>
    <row r="1243" spans="1:38" s="214" customFormat="1" ht="25.5" customHeight="1">
      <c r="A1243" s="723" t="s">
        <v>466</v>
      </c>
      <c r="B1243" s="197">
        <v>3603046063</v>
      </c>
      <c r="C1243" s="197" t="s">
        <v>3897</v>
      </c>
      <c r="D1243" s="440" t="s">
        <v>3648</v>
      </c>
      <c r="E1243" s="91">
        <v>1615000</v>
      </c>
      <c r="F1243" s="91">
        <v>6</v>
      </c>
      <c r="G1243" s="30">
        <v>472043000996</v>
      </c>
      <c r="H1243" s="414">
        <v>41344</v>
      </c>
      <c r="I1243" s="216"/>
      <c r="J1243" s="215">
        <v>3266215886</v>
      </c>
      <c r="K1243" s="217">
        <v>43642</v>
      </c>
      <c r="L1243" s="226">
        <v>4</v>
      </c>
      <c r="M1243" s="104" t="s">
        <v>3647</v>
      </c>
      <c r="N1243" s="91">
        <v>9961.5</v>
      </c>
      <c r="O1243" s="91">
        <v>1</v>
      </c>
      <c r="P1243" s="229">
        <v>1</v>
      </c>
      <c r="Q1243" s="42"/>
      <c r="R1243" s="227"/>
      <c r="S1243" s="228"/>
      <c r="T1243" s="29"/>
      <c r="U1243" s="445"/>
      <c r="V1243" s="445"/>
      <c r="W1243" s="223">
        <v>2819</v>
      </c>
      <c r="X1243" s="223">
        <v>28</v>
      </c>
      <c r="Y1243" s="208"/>
      <c r="Z1243" s="208"/>
      <c r="AA1243" s="97" t="s">
        <v>2460</v>
      </c>
      <c r="AB1243" s="224">
        <v>3</v>
      </c>
      <c r="AC1243" s="731">
        <v>9000000</v>
      </c>
      <c r="AD1243" s="731">
        <v>4031900</v>
      </c>
      <c r="AE1243" s="96">
        <v>78</v>
      </c>
      <c r="AF1243" s="96">
        <v>75</v>
      </c>
      <c r="AG1243" s="62">
        <v>1</v>
      </c>
      <c r="AH1243" s="91" t="s">
        <v>4539</v>
      </c>
      <c r="AI1243" s="91" t="s">
        <v>4540</v>
      </c>
      <c r="AJ1243" s="91"/>
      <c r="AK1243" s="16"/>
      <c r="AL1243" s="403"/>
    </row>
    <row r="1244" spans="1:38" s="214" customFormat="1" ht="25.5" customHeight="1">
      <c r="A1244" s="723" t="s">
        <v>466</v>
      </c>
      <c r="B1244" s="197">
        <v>3603045422</v>
      </c>
      <c r="C1244" s="197" t="s">
        <v>3897</v>
      </c>
      <c r="D1244" s="440" t="s">
        <v>3656</v>
      </c>
      <c r="E1244" s="91">
        <v>10300000</v>
      </c>
      <c r="F1244" s="91">
        <v>7</v>
      </c>
      <c r="G1244" s="30">
        <v>472023000999</v>
      </c>
      <c r="H1244" s="414">
        <v>41353</v>
      </c>
      <c r="I1244" s="216"/>
      <c r="J1244" s="215">
        <v>1016612233</v>
      </c>
      <c r="K1244" s="217">
        <v>42949</v>
      </c>
      <c r="L1244" s="226">
        <v>3</v>
      </c>
      <c r="M1244" s="104" t="s">
        <v>3655</v>
      </c>
      <c r="N1244" s="91">
        <v>19164</v>
      </c>
      <c r="O1244" s="91">
        <v>1</v>
      </c>
      <c r="P1244" s="229">
        <v>1</v>
      </c>
      <c r="Q1244" s="42"/>
      <c r="R1244" s="227"/>
      <c r="S1244" s="228"/>
      <c r="T1244" s="29">
        <v>41730</v>
      </c>
      <c r="U1244" s="445"/>
      <c r="V1244" s="445"/>
      <c r="W1244" s="223">
        <v>2930</v>
      </c>
      <c r="X1244" s="223">
        <v>29</v>
      </c>
      <c r="Y1244" s="208"/>
      <c r="Z1244" s="208"/>
      <c r="AA1244" s="97" t="s">
        <v>2460</v>
      </c>
      <c r="AB1244" s="224">
        <v>3</v>
      </c>
      <c r="AC1244" s="731">
        <v>20000000</v>
      </c>
      <c r="AD1244" s="731">
        <v>10300000</v>
      </c>
      <c r="AE1244" s="96">
        <v>188</v>
      </c>
      <c r="AF1244" s="96">
        <v>184</v>
      </c>
      <c r="AG1244" s="62">
        <v>1</v>
      </c>
      <c r="AH1244" s="91" t="s">
        <v>4181</v>
      </c>
      <c r="AI1244" s="91" t="s">
        <v>4182</v>
      </c>
      <c r="AJ1244" s="204" t="s">
        <v>5840</v>
      </c>
      <c r="AK1244" s="16"/>
      <c r="AL1244" s="403"/>
    </row>
    <row r="1245" spans="1:38" s="214" customFormat="1" ht="25.5" customHeight="1">
      <c r="A1245" s="723" t="s">
        <v>466</v>
      </c>
      <c r="B1245" s="230" t="s">
        <v>4223</v>
      </c>
      <c r="C1245" s="197" t="s">
        <v>3897</v>
      </c>
      <c r="D1245" s="440" t="s">
        <v>5382</v>
      </c>
      <c r="E1245" s="91">
        <v>1078210</v>
      </c>
      <c r="F1245" s="91">
        <v>8</v>
      </c>
      <c r="G1245" s="30">
        <v>472043001002</v>
      </c>
      <c r="H1245" s="414">
        <v>41358</v>
      </c>
      <c r="I1245" s="216"/>
      <c r="J1245" s="215">
        <v>8778075723</v>
      </c>
      <c r="K1245" s="217">
        <v>42851</v>
      </c>
      <c r="L1245" s="226">
        <v>5</v>
      </c>
      <c r="M1245" s="104" t="s">
        <v>4066</v>
      </c>
      <c r="N1245" s="91"/>
      <c r="O1245" s="91">
        <v>1</v>
      </c>
      <c r="P1245" s="40"/>
      <c r="Q1245" s="755" t="s">
        <v>2858</v>
      </c>
      <c r="R1245" s="227"/>
      <c r="S1245" s="228"/>
      <c r="T1245" s="709" t="s">
        <v>4289</v>
      </c>
      <c r="U1245" s="445">
        <v>1</v>
      </c>
      <c r="V1245" s="445">
        <v>3</v>
      </c>
      <c r="W1245" s="223">
        <v>2023</v>
      </c>
      <c r="X1245" s="223">
        <v>20</v>
      </c>
      <c r="Y1245" s="208"/>
      <c r="Z1245" s="208"/>
      <c r="AA1245" s="97" t="s">
        <v>2460</v>
      </c>
      <c r="AB1245" s="224">
        <v>3</v>
      </c>
      <c r="AC1245" s="731">
        <v>10782100</v>
      </c>
      <c r="AD1245" s="731">
        <v>8554600</v>
      </c>
      <c r="AE1245" s="96">
        <v>48</v>
      </c>
      <c r="AF1245" s="96">
        <v>46</v>
      </c>
      <c r="AG1245" s="62">
        <v>1</v>
      </c>
      <c r="AH1245" s="91" t="s">
        <v>7050</v>
      </c>
      <c r="AI1245" s="91"/>
      <c r="AJ1245" s="91"/>
      <c r="AL1245" s="403"/>
    </row>
    <row r="1246" spans="1:38" s="214" customFormat="1" ht="25.5" customHeight="1">
      <c r="A1246" s="723" t="s">
        <v>466</v>
      </c>
      <c r="B1246" s="230" t="s">
        <v>4087</v>
      </c>
      <c r="C1246" s="197" t="s">
        <v>3897</v>
      </c>
      <c r="D1246" s="540" t="s">
        <v>7086</v>
      </c>
      <c r="E1246" s="91">
        <v>3500000</v>
      </c>
      <c r="F1246" s="91">
        <v>9</v>
      </c>
      <c r="G1246" s="30">
        <v>472043001004</v>
      </c>
      <c r="H1246" s="414">
        <v>41361</v>
      </c>
      <c r="I1246" s="216"/>
      <c r="J1246" s="215">
        <v>3238377670</v>
      </c>
      <c r="K1246" s="217">
        <v>43073</v>
      </c>
      <c r="L1246" s="226">
        <v>5</v>
      </c>
      <c r="M1246" s="104" t="s">
        <v>3663</v>
      </c>
      <c r="N1246" s="91">
        <v>9976.5</v>
      </c>
      <c r="O1246" s="91">
        <v>1</v>
      </c>
      <c r="P1246" s="229">
        <v>1</v>
      </c>
      <c r="Q1246" s="42"/>
      <c r="R1246" s="227"/>
      <c r="S1246" s="228"/>
      <c r="T1246" s="29">
        <v>41708</v>
      </c>
      <c r="U1246" s="445">
        <v>1</v>
      </c>
      <c r="V1246" s="445">
        <v>3</v>
      </c>
      <c r="W1246" s="223">
        <v>3290</v>
      </c>
      <c r="X1246" s="223">
        <v>32</v>
      </c>
      <c r="Y1246" s="208"/>
      <c r="Z1246" s="208"/>
      <c r="AA1246" s="97" t="s">
        <v>2460</v>
      </c>
      <c r="AB1246" s="224">
        <v>3</v>
      </c>
      <c r="AC1246" s="731">
        <v>15000000</v>
      </c>
      <c r="AD1246" s="731">
        <v>13000000</v>
      </c>
      <c r="AE1246" s="96">
        <v>62</v>
      </c>
      <c r="AF1246" s="96">
        <v>58</v>
      </c>
      <c r="AG1246" s="62">
        <v>1</v>
      </c>
      <c r="AH1246" s="91" t="s">
        <v>4192</v>
      </c>
      <c r="AI1246" s="91" t="s">
        <v>4193</v>
      </c>
      <c r="AJ1246" s="91"/>
      <c r="AK1246" s="16"/>
      <c r="AL1246" s="403"/>
    </row>
    <row r="1247" spans="1:38" s="214" customFormat="1" ht="25.5" customHeight="1">
      <c r="A1247" s="723" t="s">
        <v>466</v>
      </c>
      <c r="B1247" s="197">
        <v>3603057040</v>
      </c>
      <c r="C1247" s="197" t="s">
        <v>3897</v>
      </c>
      <c r="D1247" s="540" t="s">
        <v>7825</v>
      </c>
      <c r="E1247" s="91">
        <v>115000</v>
      </c>
      <c r="F1247" s="91">
        <v>10</v>
      </c>
      <c r="G1247" s="30">
        <v>472043001018</v>
      </c>
      <c r="H1247" s="414">
        <v>41415</v>
      </c>
      <c r="I1247" s="216"/>
      <c r="J1247" s="215">
        <v>4382523503</v>
      </c>
      <c r="K1247" s="217">
        <v>43558</v>
      </c>
      <c r="L1247" s="226">
        <v>7</v>
      </c>
      <c r="M1247" s="762" t="s">
        <v>4713</v>
      </c>
      <c r="N1247" s="91">
        <v>768</v>
      </c>
      <c r="O1247" s="91">
        <v>1</v>
      </c>
      <c r="P1247" s="229">
        <v>1</v>
      </c>
      <c r="Q1247" s="755" t="s">
        <v>2858</v>
      </c>
      <c r="R1247" s="227"/>
      <c r="S1247" s="228"/>
      <c r="T1247" s="29"/>
      <c r="U1247" s="445"/>
      <c r="V1247" s="445"/>
      <c r="W1247" s="223">
        <v>2930</v>
      </c>
      <c r="X1247" s="223">
        <v>29</v>
      </c>
      <c r="Y1247" s="208"/>
      <c r="Z1247" s="208"/>
      <c r="AA1247" s="97" t="s">
        <v>2460</v>
      </c>
      <c r="AB1247" s="224">
        <v>3</v>
      </c>
      <c r="AC1247" s="731">
        <v>575000</v>
      </c>
      <c r="AD1247" s="731">
        <v>575000</v>
      </c>
      <c r="AE1247" s="96">
        <v>11</v>
      </c>
      <c r="AF1247" s="96">
        <v>9</v>
      </c>
      <c r="AG1247" s="62">
        <v>1</v>
      </c>
      <c r="AH1247" s="91" t="s">
        <v>4525</v>
      </c>
      <c r="AI1247" s="91"/>
      <c r="AJ1247" s="204" t="s">
        <v>5897</v>
      </c>
      <c r="AL1247" s="403"/>
    </row>
    <row r="1248" spans="1:38" s="214" customFormat="1" ht="25.5" customHeight="1">
      <c r="A1248" s="723" t="s">
        <v>466</v>
      </c>
      <c r="B1248" s="230" t="s">
        <v>4339</v>
      </c>
      <c r="C1248" s="197" t="s">
        <v>3897</v>
      </c>
      <c r="D1248" s="440" t="s">
        <v>4719</v>
      </c>
      <c r="E1248" s="91">
        <v>3000000</v>
      </c>
      <c r="F1248" s="91">
        <v>11</v>
      </c>
      <c r="G1248" s="30">
        <v>472043001029</v>
      </c>
      <c r="H1248" s="414">
        <v>41474</v>
      </c>
      <c r="I1248" s="216"/>
      <c r="J1248" s="215">
        <v>7623360757</v>
      </c>
      <c r="K1248" s="217">
        <v>43616</v>
      </c>
      <c r="L1248" s="226">
        <v>8</v>
      </c>
      <c r="M1248" s="104" t="s">
        <v>3703</v>
      </c>
      <c r="N1248" s="91">
        <v>59928</v>
      </c>
      <c r="O1248" s="91">
        <v>1</v>
      </c>
      <c r="P1248" s="229">
        <v>1</v>
      </c>
      <c r="Q1248" s="42"/>
      <c r="R1248" s="227"/>
      <c r="S1248" s="228"/>
      <c r="T1248" s="29">
        <v>41834</v>
      </c>
      <c r="U1248" s="445">
        <v>1</v>
      </c>
      <c r="V1248" s="445">
        <v>3</v>
      </c>
      <c r="W1248" s="223">
        <v>2599</v>
      </c>
      <c r="X1248" s="223">
        <v>25</v>
      </c>
      <c r="Y1248" s="208" t="s">
        <v>8624</v>
      </c>
      <c r="Z1248" s="208" t="s">
        <v>8625</v>
      </c>
      <c r="AA1248" s="97" t="s">
        <v>2460</v>
      </c>
      <c r="AB1248" s="224">
        <v>3</v>
      </c>
      <c r="AC1248" s="731">
        <v>35000000</v>
      </c>
      <c r="AD1248" s="731">
        <v>14302590</v>
      </c>
      <c r="AE1248" s="96">
        <v>110</v>
      </c>
      <c r="AF1248" s="96">
        <v>105</v>
      </c>
      <c r="AG1248" s="62">
        <v>1</v>
      </c>
      <c r="AH1248" s="91" t="s">
        <v>4252</v>
      </c>
      <c r="AI1248" s="91" t="s">
        <v>4253</v>
      </c>
      <c r="AJ1248" s="91"/>
      <c r="AK1248" s="16"/>
      <c r="AL1248" s="403"/>
    </row>
    <row r="1249" spans="1:38" s="214" customFormat="1" ht="25.5" customHeight="1">
      <c r="A1249" s="723" t="s">
        <v>466</v>
      </c>
      <c r="B1249" s="197">
        <v>3603068892</v>
      </c>
      <c r="C1249" s="197" t="s">
        <v>3897</v>
      </c>
      <c r="D1249" s="540" t="s">
        <v>8307</v>
      </c>
      <c r="E1249" s="91">
        <v>700000</v>
      </c>
      <c r="F1249" s="91">
        <v>12</v>
      </c>
      <c r="G1249" s="30">
        <v>472043001030</v>
      </c>
      <c r="H1249" s="414">
        <v>41474</v>
      </c>
      <c r="I1249" s="216"/>
      <c r="J1249" s="215">
        <v>1023685533</v>
      </c>
      <c r="K1249" s="217">
        <v>43495</v>
      </c>
      <c r="L1249" s="226">
        <v>7</v>
      </c>
      <c r="M1249" s="104" t="s">
        <v>3704</v>
      </c>
      <c r="N1249" s="91">
        <v>30000</v>
      </c>
      <c r="O1249" s="91">
        <v>1</v>
      </c>
      <c r="P1249" s="229">
        <v>1</v>
      </c>
      <c r="Q1249" s="42"/>
      <c r="R1249" s="227"/>
      <c r="S1249" s="228"/>
      <c r="T1249" s="29">
        <v>41800</v>
      </c>
      <c r="U1249" s="445">
        <v>1</v>
      </c>
      <c r="V1249" s="445">
        <v>3</v>
      </c>
      <c r="W1249" s="223">
        <v>3250</v>
      </c>
      <c r="X1249" s="223">
        <v>32</v>
      </c>
      <c r="Y1249" s="208"/>
      <c r="Z1249" s="208"/>
      <c r="AA1249" s="97" t="s">
        <v>121</v>
      </c>
      <c r="AB1249" s="224">
        <v>7</v>
      </c>
      <c r="AC1249" s="731">
        <v>15750000</v>
      </c>
      <c r="AD1249" s="731">
        <v>8600000</v>
      </c>
      <c r="AE1249" s="96">
        <v>79</v>
      </c>
      <c r="AF1249" s="96">
        <v>77</v>
      </c>
      <c r="AG1249" s="62"/>
      <c r="AH1249" s="91" t="s">
        <v>4555</v>
      </c>
      <c r="AI1249" s="91" t="s">
        <v>5687</v>
      </c>
      <c r="AJ1249" s="91"/>
      <c r="AK1249" s="16"/>
      <c r="AL1249" s="403"/>
    </row>
    <row r="1250" spans="1:38" s="214" customFormat="1" ht="25.5" customHeight="1">
      <c r="A1250" s="723" t="s">
        <v>466</v>
      </c>
      <c r="B1250" s="197">
        <v>3603072419</v>
      </c>
      <c r="C1250" s="197" t="s">
        <v>3897</v>
      </c>
      <c r="D1250" s="440" t="s">
        <v>4272</v>
      </c>
      <c r="E1250" s="91">
        <v>8400000</v>
      </c>
      <c r="F1250" s="91">
        <v>13</v>
      </c>
      <c r="G1250" s="30">
        <v>472023001035</v>
      </c>
      <c r="H1250" s="414">
        <v>41498</v>
      </c>
      <c r="I1250" s="216"/>
      <c r="J1250" s="215">
        <v>2154200095</v>
      </c>
      <c r="K1250" s="217">
        <v>43271</v>
      </c>
      <c r="L1250" s="226">
        <v>5</v>
      </c>
      <c r="M1250" s="104" t="s">
        <v>3718</v>
      </c>
      <c r="N1250" s="91">
        <v>29864</v>
      </c>
      <c r="O1250" s="91">
        <v>1</v>
      </c>
      <c r="P1250" s="40"/>
      <c r="Q1250" s="24"/>
      <c r="R1250" s="227"/>
      <c r="S1250" s="228"/>
      <c r="T1250" s="29">
        <v>41852</v>
      </c>
      <c r="U1250" s="445">
        <v>1</v>
      </c>
      <c r="V1250" s="445">
        <v>3</v>
      </c>
      <c r="W1250" s="223">
        <v>1702</v>
      </c>
      <c r="X1250" s="223">
        <v>17</v>
      </c>
      <c r="Y1250" s="208"/>
      <c r="Z1250" s="208"/>
      <c r="AA1250" s="97" t="s">
        <v>2460</v>
      </c>
      <c r="AB1250" s="224">
        <v>3</v>
      </c>
      <c r="AC1250" s="731">
        <v>12000000</v>
      </c>
      <c r="AD1250" s="731">
        <v>8400000</v>
      </c>
      <c r="AE1250" s="96">
        <v>158</v>
      </c>
      <c r="AF1250" s="96">
        <v>155</v>
      </c>
      <c r="AG1250" s="62">
        <v>1</v>
      </c>
      <c r="AH1250" s="91" t="s">
        <v>4233</v>
      </c>
      <c r="AI1250" s="91" t="s">
        <v>4232</v>
      </c>
      <c r="AJ1250" s="91"/>
      <c r="AK1250" s="16"/>
      <c r="AL1250" s="403"/>
    </row>
    <row r="1251" spans="1:38" s="214" customFormat="1" ht="25.5" customHeight="1">
      <c r="A1251" s="723" t="s">
        <v>466</v>
      </c>
      <c r="B1251" s="197" t="s">
        <v>5047</v>
      </c>
      <c r="C1251" s="197"/>
      <c r="D1251" s="440" t="s">
        <v>3738</v>
      </c>
      <c r="E1251" s="91"/>
      <c r="F1251" s="91">
        <v>14</v>
      </c>
      <c r="G1251" s="30">
        <v>47212001050</v>
      </c>
      <c r="H1251" s="414">
        <v>41541</v>
      </c>
      <c r="I1251" s="216"/>
      <c r="J1251" s="215">
        <v>6597749882</v>
      </c>
      <c r="K1251" s="217">
        <v>43539</v>
      </c>
      <c r="L1251" s="226">
        <v>2</v>
      </c>
      <c r="M1251" s="104" t="s">
        <v>4068</v>
      </c>
      <c r="N1251" s="91"/>
      <c r="O1251" s="91">
        <v>1</v>
      </c>
      <c r="P1251" s="40"/>
      <c r="Q1251" s="755" t="s">
        <v>8404</v>
      </c>
      <c r="R1251" s="227"/>
      <c r="S1251" s="228"/>
      <c r="T1251" s="29">
        <v>42319</v>
      </c>
      <c r="U1251" s="445"/>
      <c r="V1251" s="445"/>
      <c r="W1251" s="223">
        <v>6202</v>
      </c>
      <c r="X1251" s="223">
        <v>62</v>
      </c>
      <c r="Y1251" s="208"/>
      <c r="Z1251" s="208"/>
      <c r="AA1251" s="97" t="s">
        <v>2460</v>
      </c>
      <c r="AB1251" s="224">
        <v>3</v>
      </c>
      <c r="AC1251" s="731">
        <v>1193000</v>
      </c>
      <c r="AD1251" s="731">
        <v>50000</v>
      </c>
      <c r="AE1251" s="96">
        <v>0</v>
      </c>
      <c r="AF1251" s="96">
        <v>0</v>
      </c>
      <c r="AG1251" s="62">
        <v>1</v>
      </c>
      <c r="AH1251" s="91" t="s">
        <v>8596</v>
      </c>
      <c r="AI1251" s="91" t="s">
        <v>5048</v>
      </c>
      <c r="AJ1251" s="91"/>
      <c r="AL1251" s="403"/>
    </row>
    <row r="1252" spans="1:38" s="214" customFormat="1" ht="25.5" customHeight="1">
      <c r="A1252" s="723" t="s">
        <v>466</v>
      </c>
      <c r="B1252" s="197">
        <v>3603110294</v>
      </c>
      <c r="C1252" s="197" t="s">
        <v>3897</v>
      </c>
      <c r="D1252" s="540" t="s">
        <v>7096</v>
      </c>
      <c r="E1252" s="91">
        <v>25000000</v>
      </c>
      <c r="F1252" s="91">
        <v>15</v>
      </c>
      <c r="G1252" s="30">
        <v>472023001063</v>
      </c>
      <c r="H1252" s="414">
        <v>41592</v>
      </c>
      <c r="I1252" s="216"/>
      <c r="J1252" s="215">
        <v>4344111503</v>
      </c>
      <c r="K1252" s="217">
        <v>43650</v>
      </c>
      <c r="L1252" s="226">
        <v>8</v>
      </c>
      <c r="M1252" s="104" t="s">
        <v>3788</v>
      </c>
      <c r="N1252" s="91">
        <v>10012.5</v>
      </c>
      <c r="O1252" s="91">
        <v>1</v>
      </c>
      <c r="P1252" s="40"/>
      <c r="Q1252" s="24"/>
      <c r="R1252" s="227"/>
      <c r="S1252" s="228"/>
      <c r="T1252" s="29">
        <v>41944</v>
      </c>
      <c r="U1252" s="445">
        <v>1</v>
      </c>
      <c r="V1252" s="445">
        <v>3</v>
      </c>
      <c r="W1252" s="223">
        <v>1702</v>
      </c>
      <c r="X1252" s="223">
        <v>17</v>
      </c>
      <c r="Y1252" s="212" t="s">
        <v>6607</v>
      </c>
      <c r="Z1252" s="208"/>
      <c r="AA1252" s="97" t="s">
        <v>2460</v>
      </c>
      <c r="AB1252" s="224">
        <v>3</v>
      </c>
      <c r="AC1252" s="731">
        <v>25850000</v>
      </c>
      <c r="AD1252" s="731">
        <v>25000000</v>
      </c>
      <c r="AE1252" s="96">
        <v>0</v>
      </c>
      <c r="AF1252" s="96">
        <v>0</v>
      </c>
      <c r="AG1252" s="62">
        <v>1</v>
      </c>
      <c r="AH1252" s="91" t="s">
        <v>4230</v>
      </c>
      <c r="AI1252" s="91" t="s">
        <v>4231</v>
      </c>
      <c r="AJ1252" s="4" t="s">
        <v>8608</v>
      </c>
      <c r="AK1252" s="16"/>
      <c r="AL1252" s="403"/>
    </row>
    <row r="1253" spans="1:38" s="214" customFormat="1" ht="25.5" customHeight="1">
      <c r="A1253" s="723" t="s">
        <v>466</v>
      </c>
      <c r="B1253" s="230" t="s">
        <v>6818</v>
      </c>
      <c r="C1253" s="197" t="s">
        <v>3897</v>
      </c>
      <c r="D1253" s="540" t="s">
        <v>8639</v>
      </c>
      <c r="E1253" s="91">
        <v>10868000</v>
      </c>
      <c r="F1253" s="91">
        <v>16</v>
      </c>
      <c r="G1253" s="30">
        <v>472043001074</v>
      </c>
      <c r="H1253" s="414">
        <v>41626</v>
      </c>
      <c r="I1253" s="216"/>
      <c r="J1253" s="215">
        <v>3254831900</v>
      </c>
      <c r="K1253" s="217">
        <v>43633</v>
      </c>
      <c r="L1253" s="226">
        <v>6</v>
      </c>
      <c r="M1253" s="104" t="s">
        <v>3794</v>
      </c>
      <c r="N1253" s="91">
        <v>25000</v>
      </c>
      <c r="O1253" s="91">
        <v>1</v>
      </c>
      <c r="P1253" s="229">
        <v>1</v>
      </c>
      <c r="Q1253" s="42"/>
      <c r="R1253" s="227"/>
      <c r="S1253" s="228"/>
      <c r="T1253" s="29"/>
      <c r="U1253" s="445">
        <v>1</v>
      </c>
      <c r="V1253" s="445">
        <v>3</v>
      </c>
      <c r="W1253" s="223">
        <v>2029</v>
      </c>
      <c r="X1253" s="223">
        <v>20</v>
      </c>
      <c r="Y1253" s="208"/>
      <c r="Z1253" s="208"/>
      <c r="AA1253" s="97" t="s">
        <v>2460</v>
      </c>
      <c r="AB1253" s="224">
        <v>3</v>
      </c>
      <c r="AC1253" s="731">
        <v>30300000</v>
      </c>
      <c r="AD1253" s="731">
        <v>15868000</v>
      </c>
      <c r="AE1253" s="96">
        <v>23</v>
      </c>
      <c r="AF1253" s="96">
        <v>19</v>
      </c>
      <c r="AG1253" s="62">
        <v>1</v>
      </c>
      <c r="AH1253" s="91" t="s">
        <v>5698</v>
      </c>
      <c r="AI1253" s="91" t="s">
        <v>5699</v>
      </c>
      <c r="AJ1253" s="204" t="s">
        <v>5975</v>
      </c>
      <c r="AK1253" s="16"/>
      <c r="AL1253" s="403"/>
    </row>
    <row r="1254" spans="1:38" s="214" customFormat="1" ht="25.5" customHeight="1">
      <c r="A1254" s="723" t="s">
        <v>466</v>
      </c>
      <c r="B1254" s="197">
        <v>3603144938</v>
      </c>
      <c r="C1254" s="197" t="s">
        <v>3897</v>
      </c>
      <c r="D1254" s="440" t="s">
        <v>4414</v>
      </c>
      <c r="E1254" s="91">
        <v>1000000</v>
      </c>
      <c r="F1254" s="91">
        <v>17</v>
      </c>
      <c r="G1254" s="30">
        <v>472043001086</v>
      </c>
      <c r="H1254" s="414">
        <v>41654</v>
      </c>
      <c r="I1254" s="215">
        <v>7602457302</v>
      </c>
      <c r="J1254" s="215">
        <v>5835126789</v>
      </c>
      <c r="K1254" s="217">
        <v>43495</v>
      </c>
      <c r="L1254" s="226">
        <v>3</v>
      </c>
      <c r="M1254" s="104" t="s">
        <v>3896</v>
      </c>
      <c r="N1254" s="91">
        <v>9976.5</v>
      </c>
      <c r="O1254" s="91">
        <v>1</v>
      </c>
      <c r="P1254" s="40"/>
      <c r="Q1254" s="24"/>
      <c r="R1254" s="227" t="s">
        <v>3891</v>
      </c>
      <c r="S1254" s="228" t="s">
        <v>4943</v>
      </c>
      <c r="T1254" s="29" t="s">
        <v>5357</v>
      </c>
      <c r="U1254" s="445">
        <v>1</v>
      </c>
      <c r="V1254" s="445">
        <v>3</v>
      </c>
      <c r="W1254" s="223">
        <v>2029</v>
      </c>
      <c r="X1254" s="223">
        <v>20</v>
      </c>
      <c r="Y1254" s="208"/>
      <c r="Z1254" s="208"/>
      <c r="AA1254" s="97" t="s">
        <v>2460</v>
      </c>
      <c r="AB1254" s="224">
        <v>3</v>
      </c>
      <c r="AC1254" s="731">
        <v>10000000</v>
      </c>
      <c r="AD1254" s="731">
        <v>1000000</v>
      </c>
      <c r="AE1254" s="96">
        <v>7</v>
      </c>
      <c r="AF1254" s="96">
        <v>6</v>
      </c>
      <c r="AG1254" s="62">
        <v>1</v>
      </c>
      <c r="AH1254" s="91" t="s">
        <v>4986</v>
      </c>
      <c r="AI1254" s="91" t="s">
        <v>5394</v>
      </c>
      <c r="AJ1254" s="204" t="s">
        <v>5395</v>
      </c>
      <c r="AK1254" s="16"/>
      <c r="AL1254" s="403"/>
    </row>
    <row r="1255" spans="1:38" s="214" customFormat="1" ht="25.5" customHeight="1">
      <c r="A1255" s="723" t="s">
        <v>466</v>
      </c>
      <c r="B1255" s="197">
        <v>3603150681</v>
      </c>
      <c r="C1255" s="197" t="s">
        <v>3897</v>
      </c>
      <c r="D1255" s="440" t="s">
        <v>7332</v>
      </c>
      <c r="E1255" s="91">
        <v>3000000</v>
      </c>
      <c r="F1255" s="91">
        <v>18</v>
      </c>
      <c r="G1255" s="30">
        <v>472043001093</v>
      </c>
      <c r="H1255" s="414">
        <v>41682</v>
      </c>
      <c r="I1255" s="216"/>
      <c r="J1255" s="215">
        <v>2132768430</v>
      </c>
      <c r="K1255" s="217">
        <v>43173</v>
      </c>
      <c r="L1255" s="226">
        <v>3</v>
      </c>
      <c r="M1255" s="104" t="s">
        <v>4094</v>
      </c>
      <c r="N1255" s="91">
        <v>15000</v>
      </c>
      <c r="O1255" s="91">
        <v>1</v>
      </c>
      <c r="P1255" s="40"/>
      <c r="Q1255" s="24"/>
      <c r="R1255" s="227" t="s">
        <v>4095</v>
      </c>
      <c r="S1255" s="228" t="s">
        <v>4938</v>
      </c>
      <c r="T1255" s="29">
        <v>42370</v>
      </c>
      <c r="U1255" s="445"/>
      <c r="V1255" s="445"/>
      <c r="W1255" s="223">
        <v>2023</v>
      </c>
      <c r="X1255" s="223">
        <v>20</v>
      </c>
      <c r="Y1255" s="208"/>
      <c r="Z1255" s="208"/>
      <c r="AA1255" s="97" t="s">
        <v>2460</v>
      </c>
      <c r="AB1255" s="224">
        <v>3</v>
      </c>
      <c r="AC1255" s="731">
        <v>16000000</v>
      </c>
      <c r="AD1255" s="731">
        <v>16000000</v>
      </c>
      <c r="AE1255" s="96">
        <v>30</v>
      </c>
      <c r="AF1255" s="96">
        <v>28</v>
      </c>
      <c r="AG1255" s="62">
        <v>1</v>
      </c>
      <c r="AH1255" s="91" t="s">
        <v>4782</v>
      </c>
      <c r="AI1255" s="91"/>
      <c r="AJ1255" s="91"/>
      <c r="AK1255" s="16"/>
      <c r="AL1255" s="403"/>
    </row>
    <row r="1256" spans="1:38" s="214" customFormat="1" ht="25.5" customHeight="1">
      <c r="A1256" s="723" t="s">
        <v>466</v>
      </c>
      <c r="B1256" s="197">
        <v>3603159557</v>
      </c>
      <c r="C1256" s="197" t="s">
        <v>3897</v>
      </c>
      <c r="D1256" s="440" t="s">
        <v>4155</v>
      </c>
      <c r="E1256" s="91">
        <v>16000000</v>
      </c>
      <c r="F1256" s="91">
        <v>19</v>
      </c>
      <c r="G1256" s="30">
        <v>472043001105</v>
      </c>
      <c r="H1256" s="414">
        <v>41718</v>
      </c>
      <c r="I1256" s="216"/>
      <c r="J1256" s="215">
        <v>6571172572</v>
      </c>
      <c r="K1256" s="217">
        <v>42992</v>
      </c>
      <c r="L1256" s="226">
        <v>1</v>
      </c>
      <c r="M1256" s="104" t="s">
        <v>4154</v>
      </c>
      <c r="N1256" s="91">
        <v>59979.35</v>
      </c>
      <c r="O1256" s="91">
        <v>1</v>
      </c>
      <c r="P1256" s="40"/>
      <c r="Q1256" s="24"/>
      <c r="R1256" s="227" t="s">
        <v>4156</v>
      </c>
      <c r="S1256" s="228" t="s">
        <v>4944</v>
      </c>
      <c r="T1256" s="29">
        <v>42401</v>
      </c>
      <c r="U1256" s="445"/>
      <c r="V1256" s="445"/>
      <c r="W1256" s="223">
        <v>6810</v>
      </c>
      <c r="X1256" s="223">
        <v>68</v>
      </c>
      <c r="Y1256" s="208"/>
      <c r="Z1256" s="208"/>
      <c r="AA1256" s="97" t="s">
        <v>121</v>
      </c>
      <c r="AB1256" s="224">
        <v>7</v>
      </c>
      <c r="AC1256" s="731">
        <v>16000000</v>
      </c>
      <c r="AD1256" s="731">
        <v>16000000</v>
      </c>
      <c r="AE1256" s="96">
        <v>1</v>
      </c>
      <c r="AF1256" s="96">
        <v>1</v>
      </c>
      <c r="AG1256" s="62">
        <v>1</v>
      </c>
      <c r="AH1256" s="91" t="s">
        <v>5556</v>
      </c>
      <c r="AI1256" s="91"/>
      <c r="AJ1256" s="91"/>
      <c r="AK1256" s="16"/>
      <c r="AL1256" s="403"/>
    </row>
    <row r="1257" spans="1:38" s="214" customFormat="1" ht="25.5" customHeight="1">
      <c r="A1257" s="723" t="s">
        <v>466</v>
      </c>
      <c r="B1257" s="230" t="s">
        <v>4308</v>
      </c>
      <c r="C1257" s="197" t="s">
        <v>3897</v>
      </c>
      <c r="D1257" s="440" t="s">
        <v>4244</v>
      </c>
      <c r="E1257" s="91">
        <v>280000</v>
      </c>
      <c r="F1257" s="91">
        <v>20</v>
      </c>
      <c r="G1257" s="30">
        <v>472043001120</v>
      </c>
      <c r="H1257" s="414">
        <v>41778</v>
      </c>
      <c r="I1257" s="216"/>
      <c r="J1257" s="30">
        <v>6576523382</v>
      </c>
      <c r="K1257" s="217">
        <v>43481</v>
      </c>
      <c r="L1257" s="226">
        <v>7</v>
      </c>
      <c r="M1257" s="104" t="s">
        <v>4243</v>
      </c>
      <c r="N1257" s="91">
        <v>200</v>
      </c>
      <c r="O1257" s="91">
        <v>1</v>
      </c>
      <c r="P1257" s="40"/>
      <c r="Q1257" s="755" t="s">
        <v>7958</v>
      </c>
      <c r="R1257" s="227" t="s">
        <v>4245</v>
      </c>
      <c r="S1257" s="228"/>
      <c r="T1257" s="29"/>
      <c r="U1257" s="445"/>
      <c r="V1257" s="445"/>
      <c r="W1257" s="223">
        <v>1074</v>
      </c>
      <c r="X1257" s="223">
        <v>10</v>
      </c>
      <c r="Y1257" s="208"/>
      <c r="Z1257" s="208"/>
      <c r="AA1257" s="97" t="s">
        <v>2460</v>
      </c>
      <c r="AB1257" s="224">
        <v>3</v>
      </c>
      <c r="AC1257" s="731">
        <v>1300000</v>
      </c>
      <c r="AD1257" s="731">
        <v>398855</v>
      </c>
      <c r="AE1257" s="96">
        <v>15</v>
      </c>
      <c r="AF1257" s="96">
        <v>15</v>
      </c>
      <c r="AG1257" s="62">
        <v>1</v>
      </c>
      <c r="AH1257" s="91" t="s">
        <v>4560</v>
      </c>
      <c r="AI1257" s="91"/>
      <c r="AJ1257" s="91"/>
      <c r="AK1257" s="16" t="s">
        <v>5431</v>
      </c>
      <c r="AL1257" s="403"/>
    </row>
    <row r="1258" spans="1:38" s="214" customFormat="1" ht="25.5" customHeight="1">
      <c r="A1258" s="723" t="s">
        <v>466</v>
      </c>
      <c r="B1258" s="197" t="s">
        <v>4780</v>
      </c>
      <c r="C1258" s="197" t="s">
        <v>4261</v>
      </c>
      <c r="D1258" s="440"/>
      <c r="E1258" s="91"/>
      <c r="F1258" s="91">
        <v>21</v>
      </c>
      <c r="G1258" s="30">
        <v>47212001126</v>
      </c>
      <c r="H1258" s="414">
        <v>41800</v>
      </c>
      <c r="I1258" s="216"/>
      <c r="J1258" s="215"/>
      <c r="K1258" s="217"/>
      <c r="L1258" s="226"/>
      <c r="M1258" s="104" t="s">
        <v>4259</v>
      </c>
      <c r="N1258" s="91">
        <v>17921</v>
      </c>
      <c r="O1258" s="91">
        <v>1</v>
      </c>
      <c r="P1258" s="40"/>
      <c r="Q1258" s="24"/>
      <c r="R1258" s="227" t="s">
        <v>4260</v>
      </c>
      <c r="S1258" s="228"/>
      <c r="T1258" s="29"/>
      <c r="U1258" s="445"/>
      <c r="V1258" s="445"/>
      <c r="W1258" s="223">
        <v>5210</v>
      </c>
      <c r="X1258" s="223">
        <v>52</v>
      </c>
      <c r="Y1258" s="208"/>
      <c r="Z1258" s="208"/>
      <c r="AA1258" s="97" t="s">
        <v>3904</v>
      </c>
      <c r="AB1258" s="224">
        <v>3</v>
      </c>
      <c r="AC1258" s="731">
        <v>1900000</v>
      </c>
      <c r="AD1258" s="731">
        <v>95080</v>
      </c>
      <c r="AE1258" s="96">
        <v>2</v>
      </c>
      <c r="AF1258" s="96">
        <v>1</v>
      </c>
      <c r="AG1258" s="62">
        <v>1</v>
      </c>
      <c r="AH1258" s="91" t="s">
        <v>4594</v>
      </c>
      <c r="AI1258" s="91"/>
      <c r="AJ1258" s="91"/>
      <c r="AK1258" s="16"/>
      <c r="AL1258" s="403"/>
    </row>
    <row r="1259" spans="1:38" s="214" customFormat="1" ht="25.5" customHeight="1">
      <c r="A1259" s="723" t="s">
        <v>466</v>
      </c>
      <c r="B1259" s="197">
        <v>3603202516</v>
      </c>
      <c r="C1259" s="197" t="s">
        <v>3897</v>
      </c>
      <c r="D1259" s="440" t="s">
        <v>8291</v>
      </c>
      <c r="E1259" s="91">
        <v>50000</v>
      </c>
      <c r="F1259" s="91">
        <v>22</v>
      </c>
      <c r="G1259" s="30">
        <v>472043001140</v>
      </c>
      <c r="H1259" s="414">
        <v>41843</v>
      </c>
      <c r="I1259" s="216"/>
      <c r="J1259" s="215">
        <v>9868812236</v>
      </c>
      <c r="K1259" s="217">
        <v>43470</v>
      </c>
      <c r="L1259" s="226">
        <v>3</v>
      </c>
      <c r="M1259" s="104" t="s">
        <v>4297</v>
      </c>
      <c r="N1259" s="91">
        <v>512</v>
      </c>
      <c r="O1259" s="91">
        <v>1</v>
      </c>
      <c r="P1259" s="229">
        <v>1</v>
      </c>
      <c r="Q1259" s="42"/>
      <c r="R1259" s="227" t="s">
        <v>4298</v>
      </c>
      <c r="S1259" s="228" t="s">
        <v>6918</v>
      </c>
      <c r="T1259" s="29">
        <v>42024</v>
      </c>
      <c r="U1259" s="445"/>
      <c r="V1259" s="445"/>
      <c r="W1259" s="223">
        <v>2819</v>
      </c>
      <c r="X1259" s="223">
        <v>28</v>
      </c>
      <c r="Y1259" s="208"/>
      <c r="Z1259" s="208"/>
      <c r="AA1259" s="97" t="s">
        <v>2460</v>
      </c>
      <c r="AB1259" s="224">
        <v>3</v>
      </c>
      <c r="AC1259" s="731">
        <v>206099</v>
      </c>
      <c r="AD1259" s="731">
        <v>206099</v>
      </c>
      <c r="AE1259" s="96">
        <v>12</v>
      </c>
      <c r="AF1259" s="96">
        <v>12</v>
      </c>
      <c r="AG1259" s="62">
        <v>1</v>
      </c>
      <c r="AH1259" s="91" t="s">
        <v>6777</v>
      </c>
      <c r="AI1259" s="91" t="s">
        <v>4516</v>
      </c>
      <c r="AJ1259" s="91"/>
      <c r="AK1259" s="16"/>
      <c r="AL1259" s="403"/>
    </row>
    <row r="1260" spans="1:38" s="214" customFormat="1" ht="25.5" customHeight="1">
      <c r="A1260" s="723" t="s">
        <v>466</v>
      </c>
      <c r="B1260" s="230" t="s">
        <v>4336</v>
      </c>
      <c r="C1260" s="197" t="s">
        <v>3897</v>
      </c>
      <c r="D1260" s="440" t="s">
        <v>6608</v>
      </c>
      <c r="E1260" s="91">
        <v>89286</v>
      </c>
      <c r="F1260" s="91">
        <v>23</v>
      </c>
      <c r="G1260" s="30">
        <v>472043001144</v>
      </c>
      <c r="H1260" s="414">
        <v>41862</v>
      </c>
      <c r="I1260" s="216"/>
      <c r="J1260" s="215">
        <v>9805456473</v>
      </c>
      <c r="K1260" s="217">
        <v>42460</v>
      </c>
      <c r="L1260" s="226">
        <v>2</v>
      </c>
      <c r="M1260" s="104" t="s">
        <v>4310</v>
      </c>
      <c r="N1260" s="91"/>
      <c r="O1260" s="91">
        <v>1</v>
      </c>
      <c r="P1260" s="105"/>
      <c r="Q1260" s="42" t="s">
        <v>5603</v>
      </c>
      <c r="R1260" s="227" t="s">
        <v>4311</v>
      </c>
      <c r="S1260" s="228"/>
      <c r="T1260" s="29"/>
      <c r="U1260" s="445"/>
      <c r="V1260" s="445"/>
      <c r="W1260" s="223">
        <v>2431</v>
      </c>
      <c r="X1260" s="223">
        <v>24</v>
      </c>
      <c r="Y1260" s="208"/>
      <c r="Z1260" s="208"/>
      <c r="AA1260" s="97" t="s">
        <v>2460</v>
      </c>
      <c r="AB1260" s="224">
        <v>3</v>
      </c>
      <c r="AC1260" s="731">
        <v>424107</v>
      </c>
      <c r="AD1260" s="731">
        <v>96405</v>
      </c>
      <c r="AE1260" s="96">
        <v>6</v>
      </c>
      <c r="AF1260" s="96">
        <v>6</v>
      </c>
      <c r="AG1260" s="62">
        <v>1</v>
      </c>
      <c r="AH1260" s="91"/>
      <c r="AI1260" s="91"/>
      <c r="AJ1260" s="91"/>
      <c r="AK1260" s="16" t="s">
        <v>5256</v>
      </c>
      <c r="AL1260" s="403"/>
    </row>
    <row r="1261" spans="1:38" s="214" customFormat="1" ht="25.5" customHeight="1">
      <c r="A1261" s="723" t="s">
        <v>466</v>
      </c>
      <c r="B1261" s="197">
        <v>3603207881</v>
      </c>
      <c r="C1261" s="197" t="s">
        <v>3897</v>
      </c>
      <c r="D1261" s="440" t="s">
        <v>4479</v>
      </c>
      <c r="E1261" s="91">
        <v>100000</v>
      </c>
      <c r="F1261" s="91">
        <v>24</v>
      </c>
      <c r="G1261" s="30">
        <v>472043001148</v>
      </c>
      <c r="H1261" s="414">
        <v>41871</v>
      </c>
      <c r="I1261" s="216"/>
      <c r="J1261" s="215">
        <v>7682132458</v>
      </c>
      <c r="K1261" s="217">
        <v>43574</v>
      </c>
      <c r="L1261" s="226">
        <v>4</v>
      </c>
      <c r="M1261" s="104" t="s">
        <v>4317</v>
      </c>
      <c r="N1261" s="91">
        <v>512</v>
      </c>
      <c r="O1261" s="91">
        <v>1</v>
      </c>
      <c r="P1261" s="229">
        <v>1</v>
      </c>
      <c r="Q1261" s="755" t="s">
        <v>2858</v>
      </c>
      <c r="R1261" s="227" t="s">
        <v>4156</v>
      </c>
      <c r="S1261" s="228"/>
      <c r="T1261" s="29"/>
      <c r="U1261" s="445">
        <v>1</v>
      </c>
      <c r="V1261" s="445">
        <v>3</v>
      </c>
      <c r="W1261" s="223">
        <v>2610</v>
      </c>
      <c r="X1261" s="223">
        <v>26</v>
      </c>
      <c r="Y1261" s="208"/>
      <c r="Z1261" s="208"/>
      <c r="AA1261" s="97" t="s">
        <v>2460</v>
      </c>
      <c r="AB1261" s="224">
        <v>3</v>
      </c>
      <c r="AC1261" s="731">
        <v>300000</v>
      </c>
      <c r="AD1261" s="731">
        <v>300000</v>
      </c>
      <c r="AE1261" s="96">
        <v>4</v>
      </c>
      <c r="AF1261" s="96">
        <v>3</v>
      </c>
      <c r="AG1261" s="62">
        <v>1</v>
      </c>
      <c r="AH1261" s="91" t="s">
        <v>4983</v>
      </c>
      <c r="AI1261" s="91"/>
      <c r="AJ1261" s="204" t="s">
        <v>5117</v>
      </c>
      <c r="AK1261" s="16"/>
      <c r="AL1261" s="403"/>
    </row>
    <row r="1262" spans="1:38" s="214" customFormat="1" ht="25.5" customHeight="1">
      <c r="A1262" s="723" t="s">
        <v>466</v>
      </c>
      <c r="B1262" s="197">
        <v>3603208839</v>
      </c>
      <c r="C1262" s="197" t="s">
        <v>3897</v>
      </c>
      <c r="D1262" s="440" t="s">
        <v>5080</v>
      </c>
      <c r="E1262" s="91">
        <v>2800000</v>
      </c>
      <c r="F1262" s="91">
        <v>25</v>
      </c>
      <c r="G1262" s="233">
        <v>472023001152</v>
      </c>
      <c r="H1262" s="234">
        <v>41890</v>
      </c>
      <c r="I1262" s="216"/>
      <c r="J1262" s="215">
        <v>3266745272</v>
      </c>
      <c r="K1262" s="217">
        <v>42802</v>
      </c>
      <c r="L1262" s="226">
        <v>3</v>
      </c>
      <c r="M1262" s="104" t="s">
        <v>4345</v>
      </c>
      <c r="N1262" s="91">
        <v>30000</v>
      </c>
      <c r="O1262" s="91">
        <v>1</v>
      </c>
      <c r="P1262" s="229">
        <v>1</v>
      </c>
      <c r="Q1262" s="42"/>
      <c r="R1262" s="227" t="s">
        <v>4346</v>
      </c>
      <c r="S1262" s="228" t="s">
        <v>4945</v>
      </c>
      <c r="T1262" s="29" t="s">
        <v>4942</v>
      </c>
      <c r="U1262" s="445">
        <v>1</v>
      </c>
      <c r="V1262" s="445">
        <v>3</v>
      </c>
      <c r="W1262" s="223">
        <v>4312</v>
      </c>
      <c r="X1262" s="223">
        <v>43</v>
      </c>
      <c r="Y1262" s="208"/>
      <c r="Z1262" s="208"/>
      <c r="AA1262" s="97" t="s">
        <v>4350</v>
      </c>
      <c r="AB1262" s="224">
        <v>3</v>
      </c>
      <c r="AC1262" s="731">
        <v>14000000</v>
      </c>
      <c r="AD1262" s="731">
        <v>14000000</v>
      </c>
      <c r="AE1262" s="96">
        <v>0</v>
      </c>
      <c r="AF1262" s="96">
        <v>0</v>
      </c>
      <c r="AG1262" s="62">
        <v>1</v>
      </c>
      <c r="AH1262" s="91" t="s">
        <v>6836</v>
      </c>
      <c r="AI1262" s="91"/>
      <c r="AJ1262" s="4" t="s">
        <v>6837</v>
      </c>
      <c r="AK1262" s="16"/>
      <c r="AL1262" s="403"/>
    </row>
    <row r="1263" spans="1:38" s="214" customFormat="1" ht="25.5" customHeight="1">
      <c r="A1263" s="723" t="s">
        <v>466</v>
      </c>
      <c r="B1263" s="197">
        <v>3600655437</v>
      </c>
      <c r="C1263" s="197" t="s">
        <v>3897</v>
      </c>
      <c r="D1263" s="540" t="s">
        <v>8344</v>
      </c>
      <c r="E1263" s="91">
        <v>282000000</v>
      </c>
      <c r="F1263" s="91">
        <v>26</v>
      </c>
      <c r="G1263" s="233">
        <v>472043001156</v>
      </c>
      <c r="H1263" s="234">
        <v>41905</v>
      </c>
      <c r="I1263" s="216"/>
      <c r="J1263" s="215">
        <v>7607568161</v>
      </c>
      <c r="K1263" s="217">
        <v>43545</v>
      </c>
      <c r="L1263" s="226">
        <v>12</v>
      </c>
      <c r="M1263" s="197" t="s">
        <v>4351</v>
      </c>
      <c r="N1263" s="91">
        <v>663299</v>
      </c>
      <c r="O1263" s="91">
        <v>1</v>
      </c>
      <c r="P1263" s="40">
        <v>1</v>
      </c>
      <c r="Q1263" s="24"/>
      <c r="R1263" s="227" t="s">
        <v>4352</v>
      </c>
      <c r="S1263" s="228" t="s">
        <v>7252</v>
      </c>
      <c r="T1263" s="29">
        <v>43040</v>
      </c>
      <c r="U1263" s="445"/>
      <c r="V1263" s="445"/>
      <c r="W1263" s="223">
        <v>2599</v>
      </c>
      <c r="X1263" s="223">
        <v>25</v>
      </c>
      <c r="Y1263" s="208"/>
      <c r="Z1263" s="208"/>
      <c r="AA1263" s="97" t="s">
        <v>2460</v>
      </c>
      <c r="AB1263" s="224">
        <v>3</v>
      </c>
      <c r="AC1263" s="731">
        <v>352000000</v>
      </c>
      <c r="AD1263" s="731">
        <v>282000000</v>
      </c>
      <c r="AE1263" s="96">
        <v>21</v>
      </c>
      <c r="AF1263" s="96">
        <v>20</v>
      </c>
      <c r="AG1263" s="62"/>
      <c r="AH1263" s="91" t="s">
        <v>7141</v>
      </c>
      <c r="AI1263" s="91" t="s">
        <v>7140</v>
      </c>
      <c r="AJ1263" s="4" t="s">
        <v>7142</v>
      </c>
      <c r="AK1263" s="16"/>
      <c r="AL1263" s="403"/>
    </row>
    <row r="1264" spans="1:38" s="214" customFormat="1" ht="25.5" customHeight="1">
      <c r="A1264" s="723" t="s">
        <v>466</v>
      </c>
      <c r="B1264" s="197">
        <v>3603218918</v>
      </c>
      <c r="C1264" s="197" t="s">
        <v>3897</v>
      </c>
      <c r="D1264" s="440" t="s">
        <v>6259</v>
      </c>
      <c r="E1264" s="91">
        <v>618120</v>
      </c>
      <c r="F1264" s="91">
        <v>27</v>
      </c>
      <c r="G1264" s="233">
        <v>472043001160</v>
      </c>
      <c r="H1264" s="234">
        <v>41919</v>
      </c>
      <c r="I1264" s="216"/>
      <c r="J1264" s="215">
        <v>6555353834</v>
      </c>
      <c r="K1264" s="217">
        <v>42822</v>
      </c>
      <c r="L1264" s="226">
        <v>2</v>
      </c>
      <c r="M1264" s="197" t="s">
        <v>4362</v>
      </c>
      <c r="N1264" s="91">
        <v>512</v>
      </c>
      <c r="O1264" s="91">
        <v>1</v>
      </c>
      <c r="P1264" s="40"/>
      <c r="Q1264" s="755" t="s">
        <v>2858</v>
      </c>
      <c r="R1264" s="227" t="s">
        <v>4363</v>
      </c>
      <c r="S1264" s="228" t="s">
        <v>4932</v>
      </c>
      <c r="T1264" s="29" t="s">
        <v>4601</v>
      </c>
      <c r="U1264" s="445"/>
      <c r="V1264" s="445"/>
      <c r="W1264" s="223">
        <v>2813</v>
      </c>
      <c r="X1264" s="223">
        <v>28</v>
      </c>
      <c r="Y1264" s="208"/>
      <c r="Z1264" s="208"/>
      <c r="AA1264" s="97" t="s">
        <v>2460</v>
      </c>
      <c r="AB1264" s="224">
        <v>3</v>
      </c>
      <c r="AC1264" s="731">
        <v>900000</v>
      </c>
      <c r="AD1264" s="731">
        <v>618120</v>
      </c>
      <c r="AE1264" s="96">
        <v>4</v>
      </c>
      <c r="AF1264" s="96">
        <v>3</v>
      </c>
      <c r="AG1264" s="62"/>
      <c r="AH1264" s="91" t="s">
        <v>4973</v>
      </c>
      <c r="AI1264" s="91" t="s">
        <v>4974</v>
      </c>
      <c r="AJ1264" s="204" t="s">
        <v>5999</v>
      </c>
      <c r="AK1264" s="16"/>
      <c r="AL1264" s="403"/>
    </row>
    <row r="1265" spans="1:38" s="404" customFormat="1" ht="25.5" customHeight="1">
      <c r="A1265" s="723" t="s">
        <v>466</v>
      </c>
      <c r="B1265" s="517" t="s">
        <v>3597</v>
      </c>
      <c r="C1265" s="197" t="s">
        <v>3897</v>
      </c>
      <c r="D1265" s="440" t="s">
        <v>4633</v>
      </c>
      <c r="E1265" s="96">
        <v>2000000</v>
      </c>
      <c r="F1265" s="91">
        <v>28</v>
      </c>
      <c r="G1265" s="30">
        <v>472043000966</v>
      </c>
      <c r="H1265" s="414">
        <v>41186</v>
      </c>
      <c r="I1265" s="414"/>
      <c r="J1265" s="516">
        <v>7614555082</v>
      </c>
      <c r="K1265" s="415">
        <v>43470</v>
      </c>
      <c r="L1265" s="518">
        <v>6</v>
      </c>
      <c r="M1265" s="104" t="s">
        <v>5089</v>
      </c>
      <c r="N1265" s="405">
        <v>1700</v>
      </c>
      <c r="O1265" s="62">
        <v>1</v>
      </c>
      <c r="P1265" s="235">
        <v>1</v>
      </c>
      <c r="Q1265" s="21"/>
      <c r="R1265" s="227"/>
      <c r="S1265" s="228"/>
      <c r="T1265" s="414"/>
      <c r="U1265" s="445">
        <v>1</v>
      </c>
      <c r="V1265" s="445">
        <v>3</v>
      </c>
      <c r="W1265" s="34">
        <v>2930</v>
      </c>
      <c r="X1265" s="34">
        <v>29</v>
      </c>
      <c r="Y1265" s="208"/>
      <c r="Z1265" s="208"/>
      <c r="AA1265" s="96" t="s">
        <v>2530</v>
      </c>
      <c r="AB1265" s="236">
        <v>3</v>
      </c>
      <c r="AC1265" s="731">
        <v>22000000</v>
      </c>
      <c r="AD1265" s="731">
        <v>12000000</v>
      </c>
      <c r="AE1265" s="96">
        <v>111</v>
      </c>
      <c r="AF1265" s="96">
        <v>109</v>
      </c>
      <c r="AG1265" s="63">
        <v>1</v>
      </c>
      <c r="AH1265" s="97" t="s">
        <v>4506</v>
      </c>
      <c r="AI1265" s="97" t="s">
        <v>4507</v>
      </c>
      <c r="AJ1265" s="665"/>
      <c r="AK1265" s="670" t="s">
        <v>3975</v>
      </c>
      <c r="AL1265" s="707"/>
    </row>
    <row r="1266" spans="1:38" s="404" customFormat="1" ht="25.5" customHeight="1">
      <c r="A1266" s="723" t="s">
        <v>466</v>
      </c>
      <c r="B1266" s="517" t="s">
        <v>4793</v>
      </c>
      <c r="C1266" s="197" t="s">
        <v>4567</v>
      </c>
      <c r="D1266" s="540" t="s">
        <v>7261</v>
      </c>
      <c r="E1266" s="96">
        <v>4700000</v>
      </c>
      <c r="F1266" s="91">
        <v>29</v>
      </c>
      <c r="G1266" s="30">
        <v>47212001200</v>
      </c>
      <c r="H1266" s="414" t="s">
        <v>4568</v>
      </c>
      <c r="I1266" s="414"/>
      <c r="J1266" s="516">
        <v>2134837218</v>
      </c>
      <c r="K1266" s="415">
        <v>43493</v>
      </c>
      <c r="L1266" s="518">
        <v>2</v>
      </c>
      <c r="M1266" s="104" t="s">
        <v>4569</v>
      </c>
      <c r="N1266" s="405">
        <v>11994.5</v>
      </c>
      <c r="O1266" s="62">
        <v>1</v>
      </c>
      <c r="P1266" s="106"/>
      <c r="Q1266" s="755"/>
      <c r="R1266" s="227">
        <v>50</v>
      </c>
      <c r="S1266" s="228" t="s">
        <v>4570</v>
      </c>
      <c r="T1266" s="414" t="s">
        <v>4770</v>
      </c>
      <c r="U1266" s="445">
        <v>1</v>
      </c>
      <c r="V1266" s="445">
        <v>3</v>
      </c>
      <c r="W1266" s="34">
        <v>3520</v>
      </c>
      <c r="X1266" s="34">
        <v>35</v>
      </c>
      <c r="Y1266" s="208" t="s">
        <v>4566</v>
      </c>
      <c r="Z1266" s="208" t="s">
        <v>4567</v>
      </c>
      <c r="AA1266" s="96" t="s">
        <v>2530</v>
      </c>
      <c r="AB1266" s="236">
        <v>3</v>
      </c>
      <c r="AC1266" s="731">
        <v>4850000</v>
      </c>
      <c r="AD1266" s="731">
        <v>4700000</v>
      </c>
      <c r="AE1266" s="96">
        <v>11</v>
      </c>
      <c r="AF1266" s="96">
        <v>10</v>
      </c>
      <c r="AG1266" s="63">
        <v>1</v>
      </c>
      <c r="AH1266" s="97" t="s">
        <v>8197</v>
      </c>
      <c r="AI1266" s="97"/>
      <c r="AJ1266" s="665"/>
      <c r="AL1266" s="707"/>
    </row>
    <row r="1267" spans="1:38" s="404" customFormat="1" ht="25.5" customHeight="1">
      <c r="A1267" s="723" t="s">
        <v>466</v>
      </c>
      <c r="B1267" s="517">
        <v>3603272520</v>
      </c>
      <c r="C1267" s="197" t="s">
        <v>3897</v>
      </c>
      <c r="D1267" s="440" t="s">
        <v>6609</v>
      </c>
      <c r="E1267" s="96">
        <v>2000000</v>
      </c>
      <c r="F1267" s="91">
        <v>30</v>
      </c>
      <c r="G1267" s="30">
        <v>472023001204</v>
      </c>
      <c r="H1267" s="414">
        <v>42073</v>
      </c>
      <c r="I1267" s="414"/>
      <c r="J1267" s="516">
        <v>2122756361</v>
      </c>
      <c r="K1267" s="415">
        <v>43285</v>
      </c>
      <c r="L1267" s="518">
        <v>3</v>
      </c>
      <c r="M1267" s="104" t="s">
        <v>4611</v>
      </c>
      <c r="N1267" s="405">
        <v>19959</v>
      </c>
      <c r="O1267" s="62">
        <v>1</v>
      </c>
      <c r="P1267" s="106"/>
      <c r="Q1267" s="20"/>
      <c r="R1267" s="227">
        <v>50</v>
      </c>
      <c r="S1267" s="228" t="s">
        <v>4612</v>
      </c>
      <c r="T1267" s="414"/>
      <c r="U1267" s="445"/>
      <c r="V1267" s="445"/>
      <c r="W1267" s="34">
        <v>2599</v>
      </c>
      <c r="X1267" s="34">
        <v>25</v>
      </c>
      <c r="Y1267" s="208" t="s">
        <v>4613</v>
      </c>
      <c r="Z1267" s="208" t="s">
        <v>4614</v>
      </c>
      <c r="AA1267" s="96" t="s">
        <v>2530</v>
      </c>
      <c r="AB1267" s="236">
        <v>3</v>
      </c>
      <c r="AC1267" s="731">
        <v>16000000</v>
      </c>
      <c r="AD1267" s="731">
        <v>7073632</v>
      </c>
      <c r="AE1267" s="96">
        <v>75</v>
      </c>
      <c r="AF1267" s="96">
        <v>72</v>
      </c>
      <c r="AG1267" s="63">
        <v>1</v>
      </c>
      <c r="AH1267" s="97" t="s">
        <v>6291</v>
      </c>
      <c r="AI1267" s="97"/>
      <c r="AJ1267" s="665"/>
      <c r="AK1267" s="670"/>
      <c r="AL1267" s="707"/>
    </row>
    <row r="1268" spans="1:38" s="404" customFormat="1" ht="25.5" customHeight="1">
      <c r="A1268" s="723" t="s">
        <v>466</v>
      </c>
      <c r="B1268" s="517"/>
      <c r="C1268" s="197" t="s">
        <v>3897</v>
      </c>
      <c r="D1268" s="440" t="s">
        <v>4637</v>
      </c>
      <c r="E1268" s="96"/>
      <c r="F1268" s="91">
        <v>31</v>
      </c>
      <c r="G1268" s="30">
        <v>47212001206</v>
      </c>
      <c r="H1268" s="414">
        <v>42079</v>
      </c>
      <c r="I1268" s="414"/>
      <c r="J1268" s="516">
        <v>1064510717</v>
      </c>
      <c r="K1268" s="415">
        <v>43377</v>
      </c>
      <c r="L1268" s="518">
        <v>3</v>
      </c>
      <c r="M1268" s="104" t="s">
        <v>4638</v>
      </c>
      <c r="N1268" s="405">
        <v>19.95</v>
      </c>
      <c r="O1268" s="62">
        <v>1</v>
      </c>
      <c r="P1268" s="106"/>
      <c r="Q1268" s="20"/>
      <c r="R1268" s="227">
        <v>10</v>
      </c>
      <c r="S1268" s="228" t="s">
        <v>4639</v>
      </c>
      <c r="T1268" s="414">
        <v>42088</v>
      </c>
      <c r="U1268" s="445">
        <v>1</v>
      </c>
      <c r="V1268" s="445">
        <v>3</v>
      </c>
      <c r="W1268" s="34">
        <v>4520</v>
      </c>
      <c r="X1268" s="34">
        <v>45</v>
      </c>
      <c r="Y1268" s="208"/>
      <c r="Z1268" s="208"/>
      <c r="AA1268" s="96" t="s">
        <v>2530</v>
      </c>
      <c r="AB1268" s="236">
        <v>3</v>
      </c>
      <c r="AC1268" s="731">
        <v>1000000</v>
      </c>
      <c r="AD1268" s="731">
        <v>0</v>
      </c>
      <c r="AE1268" s="96"/>
      <c r="AF1268" s="96"/>
      <c r="AG1268" s="63"/>
      <c r="AH1268" s="97" t="s">
        <v>4506</v>
      </c>
      <c r="AI1268" s="97"/>
      <c r="AJ1268" s="665"/>
      <c r="AK1268" s="670"/>
      <c r="AL1268" s="707"/>
    </row>
    <row r="1269" spans="1:38" s="404" customFormat="1" ht="25.5" customHeight="1">
      <c r="A1269" s="723" t="s">
        <v>466</v>
      </c>
      <c r="B1269" s="517" t="s">
        <v>5095</v>
      </c>
      <c r="C1269" s="197" t="s">
        <v>4702</v>
      </c>
      <c r="D1269" s="440" t="s">
        <v>4703</v>
      </c>
      <c r="E1269" s="96"/>
      <c r="F1269" s="91">
        <v>32</v>
      </c>
      <c r="G1269" s="30">
        <v>47212001235</v>
      </c>
      <c r="H1269" s="414">
        <v>42151</v>
      </c>
      <c r="I1269" s="414"/>
      <c r="J1269" s="516">
        <v>7649517870</v>
      </c>
      <c r="K1269" s="415">
        <v>43378</v>
      </c>
      <c r="L1269" s="518">
        <v>3</v>
      </c>
      <c r="M1269" s="104" t="s">
        <v>4701</v>
      </c>
      <c r="N1269" s="405">
        <v>768</v>
      </c>
      <c r="O1269" s="62">
        <v>1</v>
      </c>
      <c r="P1269" s="106">
        <v>5</v>
      </c>
      <c r="Q1269" s="20"/>
      <c r="R1269" s="227" t="s">
        <v>4704</v>
      </c>
      <c r="S1269" s="228" t="s">
        <v>4605</v>
      </c>
      <c r="T1269" s="414" t="s">
        <v>4945</v>
      </c>
      <c r="U1269" s="445"/>
      <c r="V1269" s="445"/>
      <c r="W1269" s="34">
        <v>2592</v>
      </c>
      <c r="X1269" s="34">
        <v>25</v>
      </c>
      <c r="Y1269" s="208" t="s">
        <v>4705</v>
      </c>
      <c r="Z1269" s="208" t="s">
        <v>4702</v>
      </c>
      <c r="AA1269" s="96" t="s">
        <v>2460</v>
      </c>
      <c r="AB1269" s="236">
        <v>3</v>
      </c>
      <c r="AC1269" s="731">
        <v>500000</v>
      </c>
      <c r="AD1269" s="731">
        <v>500000</v>
      </c>
      <c r="AE1269" s="96"/>
      <c r="AF1269" s="96"/>
      <c r="AG1269" s="63">
        <v>1</v>
      </c>
      <c r="AH1269" s="97" t="s">
        <v>5094</v>
      </c>
      <c r="AI1269" s="97"/>
      <c r="AJ1269" s="665"/>
      <c r="AK1269" s="670"/>
      <c r="AL1269" s="707"/>
    </row>
    <row r="1270" spans="1:38" s="404" customFormat="1" ht="25.5" customHeight="1">
      <c r="A1270" s="723" t="s">
        <v>466</v>
      </c>
      <c r="B1270" s="517">
        <v>3603288087</v>
      </c>
      <c r="C1270" s="197" t="s">
        <v>3897</v>
      </c>
      <c r="D1270" s="440" t="s">
        <v>6670</v>
      </c>
      <c r="E1270" s="96">
        <v>459028</v>
      </c>
      <c r="F1270" s="91">
        <v>33</v>
      </c>
      <c r="G1270" s="30">
        <v>472043001236</v>
      </c>
      <c r="H1270" s="414">
        <v>42153</v>
      </c>
      <c r="I1270" s="414"/>
      <c r="J1270" s="516">
        <v>3203401860</v>
      </c>
      <c r="K1270" s="415">
        <v>43530</v>
      </c>
      <c r="L1270" s="518">
        <v>4</v>
      </c>
      <c r="M1270" s="104" t="s">
        <v>4694</v>
      </c>
      <c r="N1270" s="405">
        <v>512</v>
      </c>
      <c r="O1270" s="62">
        <v>1</v>
      </c>
      <c r="P1270" s="106">
        <v>2</v>
      </c>
      <c r="Q1270" s="20"/>
      <c r="R1270" s="227">
        <v>50</v>
      </c>
      <c r="S1270" s="228" t="s">
        <v>4456</v>
      </c>
      <c r="T1270" s="414">
        <v>42628</v>
      </c>
      <c r="U1270" s="445"/>
      <c r="V1270" s="445"/>
      <c r="W1270" s="34">
        <v>2592</v>
      </c>
      <c r="X1270" s="34">
        <v>25</v>
      </c>
      <c r="Y1270" s="208" t="s">
        <v>4695</v>
      </c>
      <c r="Z1270" s="208" t="s">
        <v>4696</v>
      </c>
      <c r="AA1270" s="96" t="s">
        <v>2460</v>
      </c>
      <c r="AB1270" s="236">
        <v>3</v>
      </c>
      <c r="AC1270" s="731">
        <v>900000</v>
      </c>
      <c r="AD1270" s="731">
        <v>900000</v>
      </c>
      <c r="AE1270" s="96">
        <v>9</v>
      </c>
      <c r="AF1270" s="96">
        <v>8</v>
      </c>
      <c r="AG1270" s="63"/>
      <c r="AH1270" s="97" t="s">
        <v>7754</v>
      </c>
      <c r="AI1270" s="97"/>
      <c r="AJ1270" s="665"/>
      <c r="AK1270" s="670"/>
      <c r="AL1270" s="707"/>
    </row>
    <row r="1271" spans="1:38" s="404" customFormat="1" ht="25.5" customHeight="1">
      <c r="A1271" s="723" t="s">
        <v>466</v>
      </c>
      <c r="B1271" s="517">
        <v>3603293993</v>
      </c>
      <c r="C1271" s="197" t="s">
        <v>3897</v>
      </c>
      <c r="D1271" s="440" t="s">
        <v>5332</v>
      </c>
      <c r="E1271" s="96">
        <v>3000000</v>
      </c>
      <c r="F1271" s="91">
        <v>34</v>
      </c>
      <c r="G1271" s="30">
        <v>472043001248</v>
      </c>
      <c r="H1271" s="414">
        <v>42179</v>
      </c>
      <c r="I1271" s="414"/>
      <c r="J1271" s="516">
        <v>1083072746</v>
      </c>
      <c r="K1271" s="415">
        <v>43011</v>
      </c>
      <c r="L1271" s="518">
        <v>2</v>
      </c>
      <c r="M1271" s="104" t="s">
        <v>4747</v>
      </c>
      <c r="N1271" s="405">
        <v>14964</v>
      </c>
      <c r="O1271" s="62">
        <v>1</v>
      </c>
      <c r="P1271" s="106"/>
      <c r="Q1271" s="20"/>
      <c r="R1271" s="227">
        <v>50</v>
      </c>
      <c r="S1271" s="228" t="s">
        <v>6917</v>
      </c>
      <c r="T1271" s="414">
        <v>42948</v>
      </c>
      <c r="U1271" s="445"/>
      <c r="V1271" s="445"/>
      <c r="W1271" s="34">
        <v>2610</v>
      </c>
      <c r="X1271" s="34">
        <v>26</v>
      </c>
      <c r="Y1271" s="208" t="s">
        <v>4748</v>
      </c>
      <c r="Z1271" s="208" t="s">
        <v>4749</v>
      </c>
      <c r="AA1271" s="96" t="s">
        <v>2460</v>
      </c>
      <c r="AB1271" s="236">
        <v>3</v>
      </c>
      <c r="AC1271" s="731">
        <v>15000000</v>
      </c>
      <c r="AD1271" s="731">
        <v>8650000</v>
      </c>
      <c r="AE1271" s="96">
        <v>42</v>
      </c>
      <c r="AF1271" s="96">
        <v>40</v>
      </c>
      <c r="AG1271" s="63">
        <v>1</v>
      </c>
      <c r="AH1271" s="240" t="s">
        <v>5391</v>
      </c>
      <c r="AI1271" s="97"/>
      <c r="AJ1271" s="665"/>
      <c r="AK1271" s="670"/>
      <c r="AL1271" s="707"/>
    </row>
    <row r="1272" spans="1:38" s="404" customFormat="1" ht="25.5" customHeight="1">
      <c r="A1272" s="723" t="s">
        <v>466</v>
      </c>
      <c r="B1272" s="517">
        <v>3603313495</v>
      </c>
      <c r="C1272" s="197" t="s">
        <v>3897</v>
      </c>
      <c r="D1272" s="440" t="s">
        <v>5006</v>
      </c>
      <c r="E1272" s="96">
        <v>1800000</v>
      </c>
      <c r="F1272" s="91">
        <v>35</v>
      </c>
      <c r="G1272" s="30">
        <v>4327106608</v>
      </c>
      <c r="H1272" s="414">
        <v>42014</v>
      </c>
      <c r="I1272" s="414"/>
      <c r="J1272" s="30"/>
      <c r="K1272" s="415">
        <v>43397</v>
      </c>
      <c r="L1272" s="518">
        <v>4</v>
      </c>
      <c r="M1272" s="104" t="s">
        <v>7335</v>
      </c>
      <c r="N1272" s="405">
        <f>3008+1024</f>
        <v>4032</v>
      </c>
      <c r="O1272" s="62">
        <v>1</v>
      </c>
      <c r="P1272" s="106">
        <v>1</v>
      </c>
      <c r="Q1272" s="755" t="s">
        <v>2858</v>
      </c>
      <c r="R1272" s="227">
        <v>50</v>
      </c>
      <c r="S1272" s="228" t="s">
        <v>5007</v>
      </c>
      <c r="T1272" s="414">
        <v>42425</v>
      </c>
      <c r="U1272" s="445">
        <v>1</v>
      </c>
      <c r="V1272" s="445">
        <v>3</v>
      </c>
      <c r="W1272" s="34">
        <v>1329</v>
      </c>
      <c r="X1272" s="34">
        <v>13</v>
      </c>
      <c r="Y1272" s="208" t="s">
        <v>5008</v>
      </c>
      <c r="Z1272" s="208" t="s">
        <v>5009</v>
      </c>
      <c r="AA1272" s="96" t="s">
        <v>2460</v>
      </c>
      <c r="AB1272" s="236">
        <v>3</v>
      </c>
      <c r="AC1272" s="731">
        <v>10000000</v>
      </c>
      <c r="AD1272" s="731">
        <v>5478000</v>
      </c>
      <c r="AE1272" s="96">
        <v>216</v>
      </c>
      <c r="AF1272" s="96">
        <v>213</v>
      </c>
      <c r="AG1272" s="63">
        <v>1</v>
      </c>
      <c r="AH1272" s="97" t="s">
        <v>5392</v>
      </c>
      <c r="AI1272" s="97" t="s">
        <v>5393</v>
      </c>
      <c r="AJ1272" s="698" t="s">
        <v>5901</v>
      </c>
      <c r="AK1272" s="670" t="s">
        <v>5076</v>
      </c>
      <c r="AL1272" s="707"/>
    </row>
    <row r="1273" spans="1:38" s="404" customFormat="1" ht="25.5" customHeight="1">
      <c r="A1273" s="63" t="s">
        <v>466</v>
      </c>
      <c r="B1273" s="37" t="s">
        <v>5663</v>
      </c>
      <c r="C1273" s="92" t="s">
        <v>3897</v>
      </c>
      <c r="D1273" s="440" t="s">
        <v>5195</v>
      </c>
      <c r="E1273" s="96">
        <v>10759606</v>
      </c>
      <c r="F1273" s="91">
        <v>36</v>
      </c>
      <c r="G1273" s="422">
        <v>3240421263</v>
      </c>
      <c r="H1273" s="429">
        <v>42402</v>
      </c>
      <c r="I1273" s="29"/>
      <c r="J1273" s="422"/>
      <c r="K1273" s="39">
        <v>43105</v>
      </c>
      <c r="L1273" s="424">
        <v>3</v>
      </c>
      <c r="M1273" s="420" t="s">
        <v>5196</v>
      </c>
      <c r="N1273" s="405">
        <v>9962</v>
      </c>
      <c r="O1273" s="62">
        <v>1</v>
      </c>
      <c r="P1273" s="40">
        <v>3</v>
      </c>
      <c r="Q1273" s="15"/>
      <c r="R1273" s="95">
        <v>41</v>
      </c>
      <c r="S1273" s="96" t="s">
        <v>5155</v>
      </c>
      <c r="T1273" s="29">
        <v>42796</v>
      </c>
      <c r="U1273" s="402">
        <v>1</v>
      </c>
      <c r="V1273" s="402">
        <v>2</v>
      </c>
      <c r="W1273" s="34">
        <v>1075</v>
      </c>
      <c r="X1273" s="34">
        <v>10</v>
      </c>
      <c r="Y1273" s="208" t="s">
        <v>5197</v>
      </c>
      <c r="Z1273" s="208" t="s">
        <v>5198</v>
      </c>
      <c r="AA1273" s="96" t="s">
        <v>2460</v>
      </c>
      <c r="AB1273" s="239">
        <v>3</v>
      </c>
      <c r="AC1273" s="731">
        <v>14702184</v>
      </c>
      <c r="AD1273" s="731">
        <v>10579606.058992529</v>
      </c>
      <c r="AE1273" s="96">
        <v>156</v>
      </c>
      <c r="AF1273" s="96">
        <v>147</v>
      </c>
      <c r="AG1273" s="63">
        <v>1</v>
      </c>
      <c r="AH1273" s="97" t="s">
        <v>6113</v>
      </c>
      <c r="AI1273" s="97" t="s">
        <v>6270</v>
      </c>
      <c r="AJ1273" s="438" t="s">
        <v>6114</v>
      </c>
      <c r="AK1273" s="16"/>
      <c r="AL1273" s="407"/>
    </row>
    <row r="1274" spans="1:38" s="404" customFormat="1" ht="25.5" customHeight="1">
      <c r="A1274" s="63" t="s">
        <v>466</v>
      </c>
      <c r="B1274" s="37" t="s">
        <v>5653</v>
      </c>
      <c r="C1274" s="92" t="s">
        <v>3897</v>
      </c>
      <c r="D1274" s="440" t="s">
        <v>5199</v>
      </c>
      <c r="E1274" s="433">
        <v>12500000</v>
      </c>
      <c r="F1274" s="91">
        <v>37</v>
      </c>
      <c r="G1274" s="422">
        <v>4356837844</v>
      </c>
      <c r="H1274" s="429">
        <v>42402</v>
      </c>
      <c r="I1274" s="29"/>
      <c r="J1274" s="422"/>
      <c r="K1274" s="39">
        <v>43487</v>
      </c>
      <c r="L1274" s="424">
        <v>3</v>
      </c>
      <c r="M1274" s="420" t="s">
        <v>5200</v>
      </c>
      <c r="N1274" s="405">
        <v>12188.5</v>
      </c>
      <c r="O1274" s="62">
        <v>1</v>
      </c>
      <c r="P1274" s="40">
        <v>2</v>
      </c>
      <c r="Q1274" s="15"/>
      <c r="R1274" s="95">
        <v>50</v>
      </c>
      <c r="S1274" s="96" t="s">
        <v>6188</v>
      </c>
      <c r="T1274" s="29" t="s">
        <v>5594</v>
      </c>
      <c r="U1274" s="402"/>
      <c r="V1274" s="402"/>
      <c r="W1274" s="34">
        <v>1075</v>
      </c>
      <c r="X1274" s="34">
        <v>10</v>
      </c>
      <c r="Y1274" s="208" t="s">
        <v>6143</v>
      </c>
      <c r="Z1274" s="208" t="s">
        <v>5201</v>
      </c>
      <c r="AA1274" s="96" t="s">
        <v>2460</v>
      </c>
      <c r="AB1274" s="239">
        <v>3</v>
      </c>
      <c r="AC1274" s="731">
        <v>12500000</v>
      </c>
      <c r="AD1274" s="731">
        <v>12500000</v>
      </c>
      <c r="AE1274" s="96">
        <v>411</v>
      </c>
      <c r="AF1274" s="96">
        <v>409</v>
      </c>
      <c r="AG1274" s="63">
        <v>1</v>
      </c>
      <c r="AH1274" s="97" t="s">
        <v>6740</v>
      </c>
      <c r="AI1274" s="97" t="s">
        <v>6741</v>
      </c>
      <c r="AJ1274" s="719" t="s">
        <v>7041</v>
      </c>
      <c r="AK1274" s="16"/>
      <c r="AL1274" s="407"/>
    </row>
    <row r="1275" spans="1:38" s="404" customFormat="1" ht="25.5" customHeight="1">
      <c r="A1275" s="63" t="s">
        <v>466</v>
      </c>
      <c r="B1275" s="37">
        <v>3603368670</v>
      </c>
      <c r="C1275" s="92" t="s">
        <v>3897</v>
      </c>
      <c r="D1275" s="440" t="s">
        <v>6610</v>
      </c>
      <c r="E1275" s="433">
        <v>380000</v>
      </c>
      <c r="F1275" s="91">
        <v>38</v>
      </c>
      <c r="G1275" s="422">
        <v>6536708532</v>
      </c>
      <c r="H1275" s="429">
        <v>42432</v>
      </c>
      <c r="I1275" s="29"/>
      <c r="J1275" s="422"/>
      <c r="K1275" s="39">
        <v>42613</v>
      </c>
      <c r="L1275" s="424">
        <v>2</v>
      </c>
      <c r="M1275" s="420" t="s">
        <v>6611</v>
      </c>
      <c r="N1275" s="405">
        <v>576</v>
      </c>
      <c r="O1275" s="62">
        <v>1</v>
      </c>
      <c r="P1275" s="40">
        <v>2</v>
      </c>
      <c r="Q1275" s="755" t="s">
        <v>7958</v>
      </c>
      <c r="R1275" s="95">
        <v>50</v>
      </c>
      <c r="S1275" s="96" t="s">
        <v>5194</v>
      </c>
      <c r="T1275" s="29">
        <v>42519</v>
      </c>
      <c r="U1275" s="402">
        <v>1</v>
      </c>
      <c r="V1275" s="402">
        <v>3</v>
      </c>
      <c r="W1275" s="34">
        <v>3311</v>
      </c>
      <c r="X1275" s="34">
        <v>33</v>
      </c>
      <c r="Y1275" s="208" t="s">
        <v>5217</v>
      </c>
      <c r="Z1275" s="208" t="s">
        <v>5218</v>
      </c>
      <c r="AA1275" s="96" t="s">
        <v>2460</v>
      </c>
      <c r="AB1275" s="239">
        <v>3</v>
      </c>
      <c r="AC1275" s="731">
        <v>380000</v>
      </c>
      <c r="AD1275" s="731">
        <v>380000</v>
      </c>
      <c r="AE1275" s="96">
        <v>6</v>
      </c>
      <c r="AF1275" s="96">
        <v>5</v>
      </c>
      <c r="AG1275" s="63">
        <v>1</v>
      </c>
      <c r="AH1275" s="97" t="s">
        <v>5510</v>
      </c>
      <c r="AI1275" s="97"/>
      <c r="AJ1275" s="97" t="s">
        <v>5511</v>
      </c>
      <c r="AK1275" s="16"/>
      <c r="AL1275" s="407"/>
    </row>
    <row r="1276" spans="1:38" s="404" customFormat="1" ht="25.5" customHeight="1">
      <c r="A1276" s="63" t="s">
        <v>466</v>
      </c>
      <c r="B1276" s="37" t="s">
        <v>3747</v>
      </c>
      <c r="C1276" s="92" t="s">
        <v>3897</v>
      </c>
      <c r="D1276" s="440" t="s">
        <v>5257</v>
      </c>
      <c r="E1276" s="433">
        <v>4045035.53</v>
      </c>
      <c r="F1276" s="91">
        <v>39</v>
      </c>
      <c r="G1276" s="422">
        <v>2110078748</v>
      </c>
      <c r="H1276" s="429">
        <v>42465</v>
      </c>
      <c r="I1276" s="29"/>
      <c r="J1276" s="422"/>
      <c r="K1276" s="39"/>
      <c r="L1276" s="424"/>
      <c r="M1276" s="420" t="s">
        <v>5258</v>
      </c>
      <c r="N1276" s="405">
        <v>10000</v>
      </c>
      <c r="O1276" s="62">
        <v>1</v>
      </c>
      <c r="P1276" s="40"/>
      <c r="Q1276" s="15"/>
      <c r="R1276" s="95">
        <v>50</v>
      </c>
      <c r="S1276" s="96" t="s">
        <v>5259</v>
      </c>
      <c r="T1276" s="29" t="s">
        <v>5262</v>
      </c>
      <c r="U1276" s="402">
        <v>1</v>
      </c>
      <c r="V1276" s="402">
        <v>3</v>
      </c>
      <c r="W1276" s="34">
        <v>2599</v>
      </c>
      <c r="X1276" s="34">
        <v>25</v>
      </c>
      <c r="Y1276" s="208" t="s">
        <v>5260</v>
      </c>
      <c r="Z1276" s="208" t="s">
        <v>5261</v>
      </c>
      <c r="AA1276" s="96" t="s">
        <v>2460</v>
      </c>
      <c r="AB1276" s="239">
        <v>3</v>
      </c>
      <c r="AC1276" s="731">
        <v>4045035.53</v>
      </c>
      <c r="AD1276" s="731">
        <v>4045036</v>
      </c>
      <c r="AE1276" s="96">
        <v>20</v>
      </c>
      <c r="AF1276" s="96">
        <v>19</v>
      </c>
      <c r="AG1276" s="63"/>
      <c r="AH1276" s="97" t="s">
        <v>5340</v>
      </c>
      <c r="AI1276" s="97"/>
      <c r="AJ1276" s="97"/>
      <c r="AK1276" s="16" t="s">
        <v>7162</v>
      </c>
      <c r="AL1276" s="407"/>
    </row>
    <row r="1277" spans="1:38" s="404" customFormat="1" ht="25.5" customHeight="1">
      <c r="A1277" s="63" t="s">
        <v>466</v>
      </c>
      <c r="B1277" s="37">
        <v>3603371095</v>
      </c>
      <c r="C1277" s="92" t="s">
        <v>3897</v>
      </c>
      <c r="D1277" s="440" t="s">
        <v>7195</v>
      </c>
      <c r="E1277" s="433">
        <v>824800</v>
      </c>
      <c r="F1277" s="91">
        <v>40</v>
      </c>
      <c r="G1277" s="422">
        <v>8780127070</v>
      </c>
      <c r="H1277" s="429">
        <v>42467</v>
      </c>
      <c r="I1277" s="29"/>
      <c r="J1277" s="422"/>
      <c r="K1277" s="39">
        <v>43181</v>
      </c>
      <c r="L1277" s="424">
        <v>5</v>
      </c>
      <c r="M1277" s="420" t="s">
        <v>5272</v>
      </c>
      <c r="N1277" s="405">
        <v>1152</v>
      </c>
      <c r="O1277" s="62">
        <v>1</v>
      </c>
      <c r="P1277" s="40">
        <v>2</v>
      </c>
      <c r="Q1277" s="755" t="s">
        <v>7958</v>
      </c>
      <c r="R1277" s="95">
        <v>41</v>
      </c>
      <c r="S1277" s="96" t="s">
        <v>5273</v>
      </c>
      <c r="T1277" s="29" t="s">
        <v>6179</v>
      </c>
      <c r="U1277" s="402">
        <v>1</v>
      </c>
      <c r="V1277" s="402">
        <v>3</v>
      </c>
      <c r="W1277" s="34">
        <v>2599</v>
      </c>
      <c r="X1277" s="34">
        <v>25</v>
      </c>
      <c r="Y1277" s="208" t="s">
        <v>127</v>
      </c>
      <c r="Z1277" s="208" t="s">
        <v>5274</v>
      </c>
      <c r="AA1277" s="96" t="s">
        <v>2460</v>
      </c>
      <c r="AB1277" s="239">
        <v>3</v>
      </c>
      <c r="AC1277" s="731">
        <v>8850000</v>
      </c>
      <c r="AD1277" s="731">
        <v>3207510</v>
      </c>
      <c r="AE1277" s="96">
        <v>17</v>
      </c>
      <c r="AF1277" s="96">
        <v>11</v>
      </c>
      <c r="AG1277" s="63">
        <v>1</v>
      </c>
      <c r="AH1277" s="97" t="s">
        <v>6180</v>
      </c>
      <c r="AI1277" s="97" t="s">
        <v>6181</v>
      </c>
      <c r="AJ1277" s="97"/>
      <c r="AK1277" s="16" t="s">
        <v>5323</v>
      </c>
      <c r="AL1277" s="407"/>
    </row>
    <row r="1278" spans="1:38" s="404" customFormat="1" ht="25.5" customHeight="1">
      <c r="A1278" s="63" t="s">
        <v>466</v>
      </c>
      <c r="B1278" s="37">
        <v>3603375212</v>
      </c>
      <c r="C1278" s="92" t="s">
        <v>3897</v>
      </c>
      <c r="D1278" s="440" t="s">
        <v>5293</v>
      </c>
      <c r="E1278" s="433">
        <v>600000</v>
      </c>
      <c r="F1278" s="91">
        <v>41</v>
      </c>
      <c r="G1278" s="422">
        <v>5465537820</v>
      </c>
      <c r="H1278" s="429">
        <v>42468</v>
      </c>
      <c r="I1278" s="29"/>
      <c r="J1278" s="422"/>
      <c r="K1278" s="39"/>
      <c r="L1278" s="424"/>
      <c r="M1278" s="420" t="s">
        <v>5294</v>
      </c>
      <c r="N1278" s="405">
        <v>512</v>
      </c>
      <c r="O1278" s="62">
        <v>1</v>
      </c>
      <c r="P1278" s="40">
        <v>3</v>
      </c>
      <c r="Q1278" s="755" t="s">
        <v>2858</v>
      </c>
      <c r="R1278" s="95">
        <v>10</v>
      </c>
      <c r="S1278" s="96" t="s">
        <v>5295</v>
      </c>
      <c r="T1278" s="29" t="s">
        <v>5343</v>
      </c>
      <c r="U1278" s="402"/>
      <c r="V1278" s="402"/>
      <c r="W1278" s="34">
        <v>2022</v>
      </c>
      <c r="X1278" s="34">
        <v>20</v>
      </c>
      <c r="Y1278" s="208" t="s">
        <v>6612</v>
      </c>
      <c r="Z1278" s="208" t="s">
        <v>6613</v>
      </c>
      <c r="AA1278" s="96" t="s">
        <v>5296</v>
      </c>
      <c r="AB1278" s="239">
        <v>3</v>
      </c>
      <c r="AC1278" s="731">
        <v>600000</v>
      </c>
      <c r="AD1278" s="731">
        <v>600000</v>
      </c>
      <c r="AE1278" s="96">
        <v>4</v>
      </c>
      <c r="AF1278" s="96">
        <v>3</v>
      </c>
      <c r="AG1278" s="63">
        <v>1</v>
      </c>
      <c r="AH1278" s="97" t="s">
        <v>5676</v>
      </c>
      <c r="AI1278" s="97" t="s">
        <v>6025</v>
      </c>
      <c r="AJ1278" s="438" t="s">
        <v>5677</v>
      </c>
      <c r="AL1278" s="407"/>
    </row>
    <row r="1279" spans="1:38" s="404" customFormat="1" ht="25.5" customHeight="1">
      <c r="A1279" s="63" t="s">
        <v>466</v>
      </c>
      <c r="B1279" s="37" t="s">
        <v>5673</v>
      </c>
      <c r="C1279" s="92" t="s">
        <v>3897</v>
      </c>
      <c r="D1279" s="440" t="s">
        <v>6690</v>
      </c>
      <c r="E1279" s="433">
        <v>1200000</v>
      </c>
      <c r="F1279" s="91">
        <v>42</v>
      </c>
      <c r="G1279" s="422">
        <v>6564825625</v>
      </c>
      <c r="H1279" s="429">
        <v>42473</v>
      </c>
      <c r="I1279" s="29"/>
      <c r="J1279" s="422"/>
      <c r="K1279" s="39">
        <v>42940</v>
      </c>
      <c r="L1279" s="424">
        <v>4</v>
      </c>
      <c r="M1279" s="420" t="s">
        <v>5301</v>
      </c>
      <c r="N1279" s="405">
        <v>960</v>
      </c>
      <c r="O1279" s="62">
        <v>1</v>
      </c>
      <c r="P1279" s="40">
        <v>2</v>
      </c>
      <c r="Q1279" s="755" t="s">
        <v>7958</v>
      </c>
      <c r="R1279" s="95">
        <v>50</v>
      </c>
      <c r="S1279" s="96" t="s">
        <v>5302</v>
      </c>
      <c r="T1279" s="29">
        <v>42583</v>
      </c>
      <c r="U1279" s="402"/>
      <c r="V1279" s="402"/>
      <c r="W1279" s="34">
        <v>2599</v>
      </c>
      <c r="X1279" s="34">
        <v>25</v>
      </c>
      <c r="Y1279" s="208" t="s">
        <v>5305</v>
      </c>
      <c r="Z1279" s="208" t="s">
        <v>5306</v>
      </c>
      <c r="AA1279" s="96" t="s">
        <v>2460</v>
      </c>
      <c r="AB1279" s="239">
        <v>3</v>
      </c>
      <c r="AC1279" s="731">
        <v>1800000</v>
      </c>
      <c r="AD1279" s="731">
        <v>1200000</v>
      </c>
      <c r="AE1279" s="96"/>
      <c r="AF1279" s="96"/>
      <c r="AG1279" s="63">
        <v>1</v>
      </c>
      <c r="AH1279" s="97" t="s">
        <v>6027</v>
      </c>
      <c r="AI1279" s="97" t="s">
        <v>6028</v>
      </c>
      <c r="AJ1279" s="438" t="s">
        <v>6029</v>
      </c>
      <c r="AK1279" s="16" t="s">
        <v>5323</v>
      </c>
      <c r="AL1279" s="407"/>
    </row>
    <row r="1280" spans="1:38" s="404" customFormat="1" ht="25.5" customHeight="1">
      <c r="A1280" s="63" t="s">
        <v>466</v>
      </c>
      <c r="B1280" s="37">
        <v>3603389790</v>
      </c>
      <c r="C1280" s="92" t="s">
        <v>3897</v>
      </c>
      <c r="D1280" s="440" t="s">
        <v>5417</v>
      </c>
      <c r="E1280" s="433">
        <v>1760000</v>
      </c>
      <c r="F1280" s="91">
        <v>43</v>
      </c>
      <c r="G1280" s="422">
        <v>7648626464</v>
      </c>
      <c r="H1280" s="429">
        <v>42542</v>
      </c>
      <c r="I1280" s="29"/>
      <c r="J1280" s="422"/>
      <c r="K1280" s="39">
        <v>43350</v>
      </c>
      <c r="L1280" s="424">
        <v>2</v>
      </c>
      <c r="M1280" s="420" t="s">
        <v>6615</v>
      </c>
      <c r="N1280" s="405">
        <v>960</v>
      </c>
      <c r="O1280" s="62">
        <v>1</v>
      </c>
      <c r="P1280" s="40">
        <v>3</v>
      </c>
      <c r="Q1280" s="755" t="s">
        <v>7958</v>
      </c>
      <c r="R1280" s="95">
        <v>50</v>
      </c>
      <c r="S1280" s="96" t="s">
        <v>5418</v>
      </c>
      <c r="T1280" s="29">
        <v>42845</v>
      </c>
      <c r="U1280" s="402">
        <v>1</v>
      </c>
      <c r="V1280" s="402">
        <v>3</v>
      </c>
      <c r="W1280" s="34">
        <v>2599</v>
      </c>
      <c r="X1280" s="34">
        <v>25</v>
      </c>
      <c r="Y1280" s="208" t="s">
        <v>6616</v>
      </c>
      <c r="Z1280" s="208" t="s">
        <v>6617</v>
      </c>
      <c r="AA1280" s="96" t="s">
        <v>2460</v>
      </c>
      <c r="AB1280" s="239">
        <v>3</v>
      </c>
      <c r="AC1280" s="731">
        <v>6000000</v>
      </c>
      <c r="AD1280" s="731">
        <v>1760000</v>
      </c>
      <c r="AE1280" s="96">
        <v>4</v>
      </c>
      <c r="AF1280" s="96">
        <v>2</v>
      </c>
      <c r="AG1280" s="63">
        <v>1</v>
      </c>
      <c r="AH1280" s="97" t="s">
        <v>5817</v>
      </c>
      <c r="AI1280" s="97"/>
      <c r="AJ1280" s="438" t="s">
        <v>5818</v>
      </c>
      <c r="AK1280" s="16" t="s">
        <v>5323</v>
      </c>
      <c r="AL1280" s="407"/>
    </row>
    <row r="1281" spans="1:38" s="404" customFormat="1" ht="25.5" customHeight="1">
      <c r="A1281" s="63" t="s">
        <v>466</v>
      </c>
      <c r="B1281" s="37">
        <v>3603395025</v>
      </c>
      <c r="C1281" s="92" t="s">
        <v>3897</v>
      </c>
      <c r="D1281" s="440" t="s">
        <v>6618</v>
      </c>
      <c r="E1281" s="433">
        <v>6150000</v>
      </c>
      <c r="F1281" s="91">
        <v>44</v>
      </c>
      <c r="G1281" s="422">
        <v>4356338843</v>
      </c>
      <c r="H1281" s="429">
        <v>42562</v>
      </c>
      <c r="I1281" s="29"/>
      <c r="J1281" s="422"/>
      <c r="K1281" s="39">
        <v>43305</v>
      </c>
      <c r="L1281" s="424">
        <v>3</v>
      </c>
      <c r="M1281" s="420" t="s">
        <v>6619</v>
      </c>
      <c r="N1281" s="405">
        <v>20000</v>
      </c>
      <c r="O1281" s="62">
        <v>1</v>
      </c>
      <c r="P1281" s="40">
        <v>2</v>
      </c>
      <c r="Q1281" s="755" t="s">
        <v>7958</v>
      </c>
      <c r="R1281" s="95">
        <v>41</v>
      </c>
      <c r="S1281" s="96" t="s">
        <v>5441</v>
      </c>
      <c r="T1281" s="29" t="s">
        <v>5599</v>
      </c>
      <c r="U1281" s="402"/>
      <c r="V1281" s="402"/>
      <c r="W1281" s="34">
        <v>2022</v>
      </c>
      <c r="X1281" s="34">
        <v>20</v>
      </c>
      <c r="Y1281" s="208" t="s">
        <v>5444</v>
      </c>
      <c r="Z1281" s="208" t="s">
        <v>5445</v>
      </c>
      <c r="AA1281" s="96" t="s">
        <v>2461</v>
      </c>
      <c r="AB1281" s="239">
        <v>6</v>
      </c>
      <c r="AC1281" s="731">
        <v>14550000</v>
      </c>
      <c r="AD1281" s="731">
        <v>6150000</v>
      </c>
      <c r="AE1281" s="96">
        <v>28</v>
      </c>
      <c r="AF1281" s="96">
        <v>24</v>
      </c>
      <c r="AG1281" s="63">
        <v>1</v>
      </c>
      <c r="AH1281" s="97" t="s">
        <v>6031</v>
      </c>
      <c r="AI1281" s="97" t="s">
        <v>6032</v>
      </c>
      <c r="AJ1281" s="97"/>
      <c r="AK1281" s="16"/>
      <c r="AL1281" s="407"/>
    </row>
    <row r="1282" spans="1:38" s="404" customFormat="1" ht="25.5" customHeight="1">
      <c r="A1282" s="63" t="s">
        <v>466</v>
      </c>
      <c r="B1282" s="37" t="s">
        <v>5642</v>
      </c>
      <c r="C1282" s="92" t="s">
        <v>3897</v>
      </c>
      <c r="D1282" s="440" t="s">
        <v>5456</v>
      </c>
      <c r="E1282" s="433">
        <v>450000</v>
      </c>
      <c r="F1282" s="91">
        <v>45</v>
      </c>
      <c r="G1282" s="422">
        <v>8723782023</v>
      </c>
      <c r="H1282" s="429">
        <v>42577</v>
      </c>
      <c r="I1282" s="29"/>
      <c r="J1282" s="422"/>
      <c r="K1282" s="39">
        <v>43343</v>
      </c>
      <c r="L1282" s="424">
        <v>1</v>
      </c>
      <c r="M1282" s="420" t="s">
        <v>6620</v>
      </c>
      <c r="N1282" s="405">
        <v>1152</v>
      </c>
      <c r="O1282" s="62">
        <v>1</v>
      </c>
      <c r="P1282" s="40">
        <v>1</v>
      </c>
      <c r="Q1282" s="755" t="s">
        <v>7958</v>
      </c>
      <c r="R1282" s="95">
        <v>50</v>
      </c>
      <c r="S1282" s="96" t="s">
        <v>6380</v>
      </c>
      <c r="T1282" s="29">
        <v>42843</v>
      </c>
      <c r="U1282" s="402"/>
      <c r="V1282" s="402"/>
      <c r="W1282" s="34">
        <v>2220</v>
      </c>
      <c r="X1282" s="34">
        <v>22</v>
      </c>
      <c r="Y1282" s="208" t="s">
        <v>5457</v>
      </c>
      <c r="Z1282" s="208" t="s">
        <v>5458</v>
      </c>
      <c r="AA1282" s="96" t="s">
        <v>4171</v>
      </c>
      <c r="AB1282" s="239">
        <v>16</v>
      </c>
      <c r="AC1282" s="731">
        <v>900000</v>
      </c>
      <c r="AD1282" s="731">
        <v>450000</v>
      </c>
      <c r="AE1282" s="96">
        <v>20</v>
      </c>
      <c r="AF1282" s="96">
        <v>19</v>
      </c>
      <c r="AG1282" s="63">
        <v>1</v>
      </c>
      <c r="AH1282" s="97" t="s">
        <v>6425</v>
      </c>
      <c r="AI1282" s="97" t="s">
        <v>6426</v>
      </c>
      <c r="AJ1282" s="438" t="s">
        <v>6427</v>
      </c>
      <c r="AK1282" s="16" t="s">
        <v>6428</v>
      </c>
      <c r="AL1282" s="407"/>
    </row>
    <row r="1283" spans="1:38" s="404" customFormat="1" ht="25.5" customHeight="1">
      <c r="A1283" s="63" t="s">
        <v>466</v>
      </c>
      <c r="B1283" s="37">
        <v>3603438688</v>
      </c>
      <c r="C1283" s="92" t="s">
        <v>3897</v>
      </c>
      <c r="D1283" s="440" t="s">
        <v>6084</v>
      </c>
      <c r="E1283" s="433">
        <v>145000</v>
      </c>
      <c r="F1283" s="91">
        <v>46</v>
      </c>
      <c r="G1283" s="422">
        <v>3270485411</v>
      </c>
      <c r="H1283" s="429" t="s">
        <v>6078</v>
      </c>
      <c r="I1283" s="29"/>
      <c r="J1283" s="422"/>
      <c r="K1283" s="39"/>
      <c r="L1283" s="424"/>
      <c r="M1283" s="420" t="s">
        <v>6085</v>
      </c>
      <c r="N1283" s="405">
        <v>506.25</v>
      </c>
      <c r="O1283" s="62">
        <v>1</v>
      </c>
      <c r="P1283" s="40">
        <v>1</v>
      </c>
      <c r="Q1283" s="755" t="s">
        <v>7958</v>
      </c>
      <c r="R1283" s="95">
        <v>50</v>
      </c>
      <c r="S1283" s="96" t="s">
        <v>6086</v>
      </c>
      <c r="T1283" s="29">
        <v>42826</v>
      </c>
      <c r="U1283" s="402"/>
      <c r="V1283" s="402"/>
      <c r="W1283" s="34">
        <v>2790</v>
      </c>
      <c r="X1283" s="34">
        <v>27</v>
      </c>
      <c r="Y1283" s="208" t="s">
        <v>6087</v>
      </c>
      <c r="Z1283" s="208" t="s">
        <v>6088</v>
      </c>
      <c r="AA1283" s="96" t="s">
        <v>2460</v>
      </c>
      <c r="AB1283" s="239">
        <v>3</v>
      </c>
      <c r="AC1283" s="731">
        <v>1000000</v>
      </c>
      <c r="AD1283" s="731">
        <v>145000</v>
      </c>
      <c r="AE1283" s="96"/>
      <c r="AF1283" s="96"/>
      <c r="AG1283" s="63">
        <v>1</v>
      </c>
      <c r="AH1283" s="97" t="s">
        <v>6191</v>
      </c>
      <c r="AI1283" s="97" t="s">
        <v>6271</v>
      </c>
      <c r="AJ1283" s="438"/>
      <c r="AK1283" s="16"/>
      <c r="AL1283" s="407"/>
    </row>
    <row r="1284" spans="1:38" s="404" customFormat="1" ht="25.5" customHeight="1">
      <c r="A1284" s="720" t="s">
        <v>466</v>
      </c>
      <c r="B1284" s="119" t="s">
        <v>6023</v>
      </c>
      <c r="C1284" s="92" t="s">
        <v>3897</v>
      </c>
      <c r="D1284" s="440" t="s">
        <v>5011</v>
      </c>
      <c r="E1284" s="433">
        <v>1000000</v>
      </c>
      <c r="F1284" s="91">
        <v>47</v>
      </c>
      <c r="G1284" s="422" t="s">
        <v>6140</v>
      </c>
      <c r="H1284" s="429" t="s">
        <v>6134</v>
      </c>
      <c r="I1284" s="29"/>
      <c r="J1284" s="422"/>
      <c r="K1284" s="39"/>
      <c r="L1284" s="424"/>
      <c r="M1284" s="566" t="s">
        <v>6137</v>
      </c>
      <c r="N1284" s="405">
        <v>6440</v>
      </c>
      <c r="O1284" s="62">
        <v>1</v>
      </c>
      <c r="P1284" s="40"/>
      <c r="Q1284" s="15"/>
      <c r="R1284" s="95" t="s">
        <v>5012</v>
      </c>
      <c r="S1284" s="96"/>
      <c r="T1284" s="406" t="s">
        <v>6141</v>
      </c>
      <c r="U1284" s="402"/>
      <c r="V1284" s="402"/>
      <c r="W1284" s="34">
        <v>2930</v>
      </c>
      <c r="X1284" s="34">
        <v>29</v>
      </c>
      <c r="Y1284" s="208" t="s">
        <v>6138</v>
      </c>
      <c r="Z1284" s="208" t="s">
        <v>6139</v>
      </c>
      <c r="AA1284" s="96" t="s">
        <v>2460</v>
      </c>
      <c r="AB1284" s="239">
        <v>3</v>
      </c>
      <c r="AC1284" s="731">
        <v>1500000</v>
      </c>
      <c r="AD1284" s="731">
        <v>1647152</v>
      </c>
      <c r="AE1284" s="96">
        <v>61</v>
      </c>
      <c r="AF1284" s="96">
        <v>60</v>
      </c>
      <c r="AG1284" s="63"/>
      <c r="AH1284" s="97" t="s">
        <v>6289</v>
      </c>
      <c r="AI1284" s="97"/>
      <c r="AJ1284" s="97"/>
      <c r="AK1284" s="16"/>
      <c r="AL1284" s="407"/>
    </row>
    <row r="1285" spans="1:38" s="404" customFormat="1" ht="25.5" customHeight="1">
      <c r="A1285" s="720" t="s">
        <v>466</v>
      </c>
      <c r="B1285" s="37">
        <v>3603453397</v>
      </c>
      <c r="C1285" s="92" t="s">
        <v>3897</v>
      </c>
      <c r="D1285" s="440" t="s">
        <v>6156</v>
      </c>
      <c r="E1285" s="433">
        <v>355000</v>
      </c>
      <c r="F1285" s="91">
        <v>48</v>
      </c>
      <c r="G1285" s="422">
        <v>7683628163</v>
      </c>
      <c r="H1285" s="429">
        <v>42783</v>
      </c>
      <c r="I1285" s="29"/>
      <c r="J1285" s="422"/>
      <c r="K1285" s="39">
        <v>43537</v>
      </c>
      <c r="L1285" s="424">
        <v>1</v>
      </c>
      <c r="M1285" s="420" t="s">
        <v>6621</v>
      </c>
      <c r="N1285" s="405">
        <v>506.25</v>
      </c>
      <c r="O1285" s="62">
        <v>1</v>
      </c>
      <c r="P1285" s="40"/>
      <c r="Q1285" s="755" t="s">
        <v>7958</v>
      </c>
      <c r="R1285" s="95">
        <v>50</v>
      </c>
      <c r="S1285" s="96" t="s">
        <v>6147</v>
      </c>
      <c r="T1285" s="29">
        <v>43098</v>
      </c>
      <c r="U1285" s="402"/>
      <c r="V1285" s="402"/>
      <c r="W1285" s="34">
        <v>2740</v>
      </c>
      <c r="X1285" s="34">
        <v>24</v>
      </c>
      <c r="Y1285" s="208" t="s">
        <v>6157</v>
      </c>
      <c r="Z1285" s="208" t="s">
        <v>6158</v>
      </c>
      <c r="AA1285" s="96" t="s">
        <v>2460</v>
      </c>
      <c r="AB1285" s="239">
        <v>3</v>
      </c>
      <c r="AC1285" s="731">
        <v>936000</v>
      </c>
      <c r="AD1285" s="731">
        <v>355000</v>
      </c>
      <c r="AE1285" s="96"/>
      <c r="AF1285" s="96"/>
      <c r="AG1285" s="63">
        <v>1</v>
      </c>
      <c r="AH1285" s="97" t="s">
        <v>7137</v>
      </c>
      <c r="AI1285" s="97" t="s">
        <v>7138</v>
      </c>
      <c r="AJ1285" s="719" t="s">
        <v>7139</v>
      </c>
      <c r="AK1285" s="16"/>
      <c r="AL1285" s="407"/>
    </row>
    <row r="1286" spans="1:38" s="404" customFormat="1" ht="25.5" customHeight="1">
      <c r="A1286" s="720" t="s">
        <v>466</v>
      </c>
      <c r="B1286" s="37" t="s">
        <v>6937</v>
      </c>
      <c r="C1286" s="92" t="s">
        <v>3897</v>
      </c>
      <c r="D1286" s="440" t="s">
        <v>6231</v>
      </c>
      <c r="E1286" s="433">
        <v>87000</v>
      </c>
      <c r="F1286" s="91">
        <v>49</v>
      </c>
      <c r="G1286" s="422">
        <v>9856581708</v>
      </c>
      <c r="H1286" s="429" t="s">
        <v>6203</v>
      </c>
      <c r="I1286" s="29"/>
      <c r="J1286" s="422"/>
      <c r="K1286" s="39">
        <v>43566</v>
      </c>
      <c r="L1286" s="424">
        <v>2</v>
      </c>
      <c r="M1286" s="420" t="s">
        <v>6232</v>
      </c>
      <c r="N1286" s="405">
        <v>9997.5</v>
      </c>
      <c r="O1286" s="62">
        <v>1</v>
      </c>
      <c r="P1286" s="40"/>
      <c r="Q1286" s="15"/>
      <c r="R1286" s="95">
        <v>40</v>
      </c>
      <c r="S1286" s="96" t="s">
        <v>6233</v>
      </c>
      <c r="T1286" s="29">
        <v>43222</v>
      </c>
      <c r="U1286" s="402">
        <v>1</v>
      </c>
      <c r="V1286" s="402">
        <v>3</v>
      </c>
      <c r="W1286" s="34">
        <v>3290</v>
      </c>
      <c r="X1286" s="34">
        <v>32</v>
      </c>
      <c r="Y1286" s="208" t="s">
        <v>6234</v>
      </c>
      <c r="Z1286" s="208" t="s">
        <v>6235</v>
      </c>
      <c r="AA1286" s="96" t="s">
        <v>2460</v>
      </c>
      <c r="AB1286" s="239">
        <v>3</v>
      </c>
      <c r="AC1286" s="731">
        <v>6500000</v>
      </c>
      <c r="AD1286" s="731">
        <v>87000</v>
      </c>
      <c r="AE1286" s="96"/>
      <c r="AF1286" s="96"/>
      <c r="AG1286" s="63">
        <v>1</v>
      </c>
      <c r="AH1286" s="97" t="s">
        <v>7270</v>
      </c>
      <c r="AI1286" s="97" t="s">
        <v>7430</v>
      </c>
      <c r="AJ1286" s="719" t="s">
        <v>7271</v>
      </c>
      <c r="AK1286" s="16"/>
      <c r="AL1286" s="407"/>
    </row>
    <row r="1287" spans="1:38" s="404" customFormat="1" ht="25.5" customHeight="1">
      <c r="A1287" s="720" t="s">
        <v>466</v>
      </c>
      <c r="B1287" s="37">
        <v>3603455098</v>
      </c>
      <c r="C1287" s="92" t="s">
        <v>3897</v>
      </c>
      <c r="D1287" s="440" t="s">
        <v>6236</v>
      </c>
      <c r="E1287" s="433">
        <v>900000</v>
      </c>
      <c r="F1287" s="91">
        <v>50</v>
      </c>
      <c r="G1287" s="422">
        <v>9862631888</v>
      </c>
      <c r="H1287" s="429" t="s">
        <v>6237</v>
      </c>
      <c r="I1287" s="29"/>
      <c r="J1287" s="422"/>
      <c r="K1287" s="39">
        <v>43418</v>
      </c>
      <c r="L1287" s="424">
        <v>3</v>
      </c>
      <c r="M1287" s="420" t="s">
        <v>6922</v>
      </c>
      <c r="N1287" s="405">
        <v>1152</v>
      </c>
      <c r="O1287" s="62">
        <v>1</v>
      </c>
      <c r="P1287" s="40"/>
      <c r="Q1287" s="15"/>
      <c r="R1287" s="95">
        <v>50</v>
      </c>
      <c r="S1287" s="96" t="s">
        <v>6923</v>
      </c>
      <c r="T1287" s="29">
        <v>43190</v>
      </c>
      <c r="U1287" s="402">
        <v>1</v>
      </c>
      <c r="V1287" s="402">
        <v>3</v>
      </c>
      <c r="W1287" s="34">
        <v>3099</v>
      </c>
      <c r="X1287" s="34">
        <v>30</v>
      </c>
      <c r="Y1287" s="208" t="s">
        <v>6239</v>
      </c>
      <c r="Z1287" s="208" t="s">
        <v>6240</v>
      </c>
      <c r="AA1287" s="96" t="s">
        <v>2460</v>
      </c>
      <c r="AB1287" s="239">
        <v>3</v>
      </c>
      <c r="AC1287" s="731">
        <v>1800000</v>
      </c>
      <c r="AD1287" s="731">
        <v>900000</v>
      </c>
      <c r="AE1287" s="96"/>
      <c r="AF1287" s="96"/>
      <c r="AG1287" s="63">
        <v>1</v>
      </c>
      <c r="AH1287" s="97" t="s">
        <v>7343</v>
      </c>
      <c r="AI1287" s="97" t="s">
        <v>7344</v>
      </c>
      <c r="AJ1287" s="97" t="s">
        <v>6832</v>
      </c>
      <c r="AK1287" s="16"/>
      <c r="AL1287" s="407"/>
    </row>
    <row r="1288" spans="1:38" s="404" customFormat="1" ht="25.5" customHeight="1">
      <c r="A1288" s="720" t="s">
        <v>466</v>
      </c>
      <c r="B1288" s="37">
        <v>3603464783</v>
      </c>
      <c r="C1288" s="92" t="s">
        <v>3897</v>
      </c>
      <c r="D1288" s="440" t="s">
        <v>6242</v>
      </c>
      <c r="E1288" s="433">
        <v>1500000</v>
      </c>
      <c r="F1288" s="91">
        <v>51</v>
      </c>
      <c r="G1288" s="422">
        <v>9826284844</v>
      </c>
      <c r="H1288" s="429" t="s">
        <v>6243</v>
      </c>
      <c r="I1288" s="29"/>
      <c r="J1288" s="422"/>
      <c r="K1288" s="39"/>
      <c r="L1288" s="424"/>
      <c r="M1288" s="420" t="s">
        <v>6241</v>
      </c>
      <c r="N1288" s="405">
        <v>1012.5</v>
      </c>
      <c r="O1288" s="62">
        <v>1</v>
      </c>
      <c r="P1288" s="40">
        <v>1</v>
      </c>
      <c r="Q1288" s="15" t="s">
        <v>6939</v>
      </c>
      <c r="R1288" s="95">
        <v>50</v>
      </c>
      <c r="S1288" s="96" t="s">
        <v>6244</v>
      </c>
      <c r="T1288" s="29">
        <v>43115</v>
      </c>
      <c r="U1288" s="402"/>
      <c r="V1288" s="402"/>
      <c r="W1288" s="34">
        <v>2610</v>
      </c>
      <c r="X1288" s="34">
        <v>26</v>
      </c>
      <c r="Y1288" s="208" t="s">
        <v>6245</v>
      </c>
      <c r="Z1288" s="208" t="s">
        <v>6246</v>
      </c>
      <c r="AA1288" s="96" t="s">
        <v>4171</v>
      </c>
      <c r="AB1288" s="239">
        <v>16</v>
      </c>
      <c r="AC1288" s="731">
        <v>4500000</v>
      </c>
      <c r="AD1288" s="731">
        <v>1500000</v>
      </c>
      <c r="AE1288" s="96"/>
      <c r="AF1288" s="96"/>
      <c r="AG1288" s="63">
        <v>1</v>
      </c>
      <c r="AH1288" s="97" t="s">
        <v>7144</v>
      </c>
      <c r="AI1288" s="97" t="s">
        <v>7145</v>
      </c>
      <c r="AJ1288" s="719" t="s">
        <v>6833</v>
      </c>
      <c r="AK1288" s="16"/>
      <c r="AL1288" s="407"/>
    </row>
    <row r="1289" spans="1:38" s="404" customFormat="1" ht="25.5" customHeight="1">
      <c r="A1289" s="720" t="s">
        <v>466</v>
      </c>
      <c r="B1289" s="119" t="s">
        <v>6973</v>
      </c>
      <c r="C1289" s="92" t="s">
        <v>3897</v>
      </c>
      <c r="D1289" s="540" t="s">
        <v>7662</v>
      </c>
      <c r="E1289" s="433">
        <v>264539</v>
      </c>
      <c r="F1289" s="91">
        <v>52</v>
      </c>
      <c r="G1289" s="422">
        <v>6505737062</v>
      </c>
      <c r="H1289" s="429">
        <v>42983</v>
      </c>
      <c r="I1289" s="29"/>
      <c r="J1289" s="422">
        <v>2114650444</v>
      </c>
      <c r="K1289" s="39">
        <v>43307</v>
      </c>
      <c r="L1289" s="424">
        <v>2</v>
      </c>
      <c r="M1289" s="420" t="s">
        <v>7339</v>
      </c>
      <c r="N1289" s="405">
        <v>2025</v>
      </c>
      <c r="O1289" s="62">
        <v>1</v>
      </c>
      <c r="P1289" s="40"/>
      <c r="Q1289" s="755" t="s">
        <v>7958</v>
      </c>
      <c r="R1289" s="95">
        <v>50</v>
      </c>
      <c r="S1289" s="96" t="s">
        <v>6302</v>
      </c>
      <c r="T1289" s="29" t="s">
        <v>6742</v>
      </c>
      <c r="U1289" s="402">
        <v>1</v>
      </c>
      <c r="V1289" s="402">
        <v>3</v>
      </c>
      <c r="W1289" s="34">
        <v>2420</v>
      </c>
      <c r="X1289" s="34">
        <v>24</v>
      </c>
      <c r="Y1289" s="208" t="s">
        <v>6303</v>
      </c>
      <c r="Z1289" s="208" t="s">
        <v>6304</v>
      </c>
      <c r="AA1289" s="96" t="s">
        <v>121</v>
      </c>
      <c r="AB1289" s="239">
        <v>7</v>
      </c>
      <c r="AC1289" s="731">
        <v>1500000</v>
      </c>
      <c r="AD1289" s="731">
        <v>664539</v>
      </c>
      <c r="AE1289" s="96">
        <v>11</v>
      </c>
      <c r="AF1289" s="96">
        <v>10</v>
      </c>
      <c r="AG1289" s="63">
        <v>1</v>
      </c>
      <c r="AH1289" s="97" t="s">
        <v>7042</v>
      </c>
      <c r="AI1289" s="97" t="s">
        <v>6969</v>
      </c>
      <c r="AJ1289" s="744" t="s">
        <v>7043</v>
      </c>
      <c r="AK1289" s="16"/>
      <c r="AL1289" s="407"/>
    </row>
    <row r="1290" spans="1:38" s="404" customFormat="1" ht="25.5" customHeight="1">
      <c r="A1290" s="720" t="s">
        <v>466</v>
      </c>
      <c r="B1290" s="37">
        <v>3603110329</v>
      </c>
      <c r="C1290" s="92" t="s">
        <v>3897</v>
      </c>
      <c r="D1290" s="440" t="s">
        <v>6314</v>
      </c>
      <c r="E1290" s="433"/>
      <c r="F1290" s="91">
        <v>53</v>
      </c>
      <c r="G1290" s="422">
        <v>1035278051</v>
      </c>
      <c r="H1290" s="429" t="s">
        <v>6310</v>
      </c>
      <c r="I1290" s="29"/>
      <c r="J1290" s="422"/>
      <c r="K1290" s="39">
        <v>43577</v>
      </c>
      <c r="L1290" s="424">
        <v>3</v>
      </c>
      <c r="M1290" s="420" t="s">
        <v>6313</v>
      </c>
      <c r="N1290" s="405">
        <v>6402</v>
      </c>
      <c r="O1290" s="62">
        <v>1</v>
      </c>
      <c r="P1290" s="40">
        <v>1</v>
      </c>
      <c r="Q1290" s="749"/>
      <c r="R1290" s="95">
        <v>50</v>
      </c>
      <c r="S1290" s="96" t="s">
        <v>7830</v>
      </c>
      <c r="T1290" s="29">
        <v>43363</v>
      </c>
      <c r="U1290" s="402"/>
      <c r="V1290" s="402">
        <v>1</v>
      </c>
      <c r="W1290" s="34">
        <v>2029</v>
      </c>
      <c r="X1290" s="34">
        <v>20</v>
      </c>
      <c r="Y1290" s="208" t="s">
        <v>6315</v>
      </c>
      <c r="Z1290" s="208" t="s">
        <v>6316</v>
      </c>
      <c r="AA1290" s="96" t="s">
        <v>2460</v>
      </c>
      <c r="AB1290" s="239">
        <v>3</v>
      </c>
      <c r="AC1290" s="731">
        <v>4000000</v>
      </c>
      <c r="AD1290" s="731">
        <v>0</v>
      </c>
      <c r="AE1290" s="96">
        <v>15</v>
      </c>
      <c r="AF1290" s="96">
        <v>14</v>
      </c>
      <c r="AG1290" s="63"/>
      <c r="AH1290" s="97" t="s">
        <v>7740</v>
      </c>
      <c r="AI1290" s="97" t="s">
        <v>7760</v>
      </c>
      <c r="AJ1290" s="97" t="s">
        <v>7761</v>
      </c>
      <c r="AK1290" s="16"/>
      <c r="AL1290" s="407"/>
    </row>
    <row r="1291" spans="1:38" s="404" customFormat="1" ht="25.5" customHeight="1">
      <c r="A1291" s="720" t="s">
        <v>466</v>
      </c>
      <c r="B1291" s="37" t="s">
        <v>6947</v>
      </c>
      <c r="C1291" s="92" t="s">
        <v>3897</v>
      </c>
      <c r="D1291" s="440" t="s">
        <v>6345</v>
      </c>
      <c r="E1291" s="433">
        <v>1000000</v>
      </c>
      <c r="F1291" s="91">
        <v>54</v>
      </c>
      <c r="G1291" s="422">
        <v>5447635701</v>
      </c>
      <c r="H1291" s="429">
        <v>42899</v>
      </c>
      <c r="I1291" s="29"/>
      <c r="J1291" s="422"/>
      <c r="K1291" s="39">
        <v>43271</v>
      </c>
      <c r="L1291" s="424">
        <v>2</v>
      </c>
      <c r="M1291" s="420" t="s">
        <v>6622</v>
      </c>
      <c r="N1291" s="405">
        <v>1012.5</v>
      </c>
      <c r="O1291" s="62">
        <v>1</v>
      </c>
      <c r="P1291" s="40">
        <v>1</v>
      </c>
      <c r="Q1291" s="755" t="s">
        <v>7958</v>
      </c>
      <c r="R1291" s="95">
        <v>50</v>
      </c>
      <c r="S1291" s="96" t="s">
        <v>6989</v>
      </c>
      <c r="T1291" s="29">
        <v>43130</v>
      </c>
      <c r="U1291" s="402"/>
      <c r="V1291" s="402"/>
      <c r="W1291" s="34">
        <v>2220</v>
      </c>
      <c r="X1291" s="34">
        <v>22</v>
      </c>
      <c r="Y1291" s="208" t="s">
        <v>6346</v>
      </c>
      <c r="Z1291" s="208" t="s">
        <v>6347</v>
      </c>
      <c r="AA1291" s="96" t="s">
        <v>2460</v>
      </c>
      <c r="AB1291" s="239">
        <v>3</v>
      </c>
      <c r="AC1291" s="731">
        <v>3000000</v>
      </c>
      <c r="AD1291" s="731">
        <v>1820000</v>
      </c>
      <c r="AE1291" s="96">
        <v>38</v>
      </c>
      <c r="AF1291" s="96">
        <v>37</v>
      </c>
      <c r="AG1291" s="63">
        <v>1</v>
      </c>
      <c r="AH1291" s="97" t="s">
        <v>7158</v>
      </c>
      <c r="AI1291" s="97" t="s">
        <v>7159</v>
      </c>
      <c r="AJ1291" s="719" t="s">
        <v>7160</v>
      </c>
      <c r="AK1291" s="16"/>
      <c r="AL1291" s="407"/>
    </row>
    <row r="1292" spans="1:38" s="404" customFormat="1" ht="25.5" customHeight="1">
      <c r="A1292" s="720" t="s">
        <v>466</v>
      </c>
      <c r="B1292" s="37" t="s">
        <v>6950</v>
      </c>
      <c r="C1292" s="92" t="s">
        <v>3897</v>
      </c>
      <c r="D1292" s="440" t="s">
        <v>6354</v>
      </c>
      <c r="E1292" s="433">
        <v>1500000</v>
      </c>
      <c r="F1292" s="91">
        <v>55</v>
      </c>
      <c r="G1292" s="422">
        <v>5428127426</v>
      </c>
      <c r="H1292" s="429" t="s">
        <v>6355</v>
      </c>
      <c r="I1292" s="29"/>
      <c r="J1292" s="422"/>
      <c r="K1292" s="39">
        <v>43374</v>
      </c>
      <c r="L1292" s="424">
        <v>1</v>
      </c>
      <c r="M1292" s="420" t="s">
        <v>6356</v>
      </c>
      <c r="N1292" s="405">
        <v>10012.52</v>
      </c>
      <c r="O1292" s="62">
        <v>1</v>
      </c>
      <c r="P1292" s="40"/>
      <c r="Q1292" s="749"/>
      <c r="R1292" s="95">
        <v>50</v>
      </c>
      <c r="S1292" s="96" t="s">
        <v>6351</v>
      </c>
      <c r="T1292" s="29">
        <v>43404</v>
      </c>
      <c r="U1292" s="402"/>
      <c r="V1292" s="402"/>
      <c r="W1292" s="34">
        <v>1329</v>
      </c>
      <c r="X1292" s="34">
        <v>13</v>
      </c>
      <c r="Y1292" s="208" t="s">
        <v>6623</v>
      </c>
      <c r="Z1292" s="208" t="s">
        <v>6624</v>
      </c>
      <c r="AA1292" s="96" t="s">
        <v>2460</v>
      </c>
      <c r="AB1292" s="239">
        <v>3</v>
      </c>
      <c r="AC1292" s="731">
        <v>6000000</v>
      </c>
      <c r="AD1292" s="731">
        <v>1500000</v>
      </c>
      <c r="AE1292" s="96"/>
      <c r="AF1292" s="96"/>
      <c r="AG1292" s="63">
        <v>1</v>
      </c>
      <c r="AH1292" s="97" t="s">
        <v>7757</v>
      </c>
      <c r="AI1292" s="97" t="s">
        <v>7759</v>
      </c>
      <c r="AJ1292" s="719" t="s">
        <v>7758</v>
      </c>
      <c r="AK1292" s="16"/>
      <c r="AL1292" s="407"/>
    </row>
    <row r="1293" spans="1:38" s="404" customFormat="1" ht="25.5" customHeight="1">
      <c r="A1293" s="720" t="s">
        <v>466</v>
      </c>
      <c r="B1293" s="37">
        <v>3603500022</v>
      </c>
      <c r="C1293" s="92" t="s">
        <v>3897</v>
      </c>
      <c r="D1293" s="440" t="s">
        <v>6872</v>
      </c>
      <c r="E1293" s="433">
        <v>316700</v>
      </c>
      <c r="F1293" s="91">
        <v>56</v>
      </c>
      <c r="G1293" s="422">
        <v>6518154986</v>
      </c>
      <c r="H1293" s="429">
        <v>43011</v>
      </c>
      <c r="I1293" s="29"/>
      <c r="J1293" s="422"/>
      <c r="K1293" s="39">
        <v>43424</v>
      </c>
      <c r="L1293" s="424">
        <v>2</v>
      </c>
      <c r="M1293" s="420" t="s">
        <v>6873</v>
      </c>
      <c r="N1293" s="405">
        <v>506.25</v>
      </c>
      <c r="O1293" s="62">
        <v>1</v>
      </c>
      <c r="P1293" s="40">
        <v>1</v>
      </c>
      <c r="Q1293" s="755" t="s">
        <v>7958</v>
      </c>
      <c r="R1293" s="95">
        <v>50</v>
      </c>
      <c r="S1293" s="96" t="s">
        <v>6047</v>
      </c>
      <c r="T1293" s="29">
        <v>43098</v>
      </c>
      <c r="U1293" s="402">
        <v>1</v>
      </c>
      <c r="V1293" s="402">
        <v>3</v>
      </c>
      <c r="W1293" s="34">
        <v>282</v>
      </c>
      <c r="X1293" s="34">
        <v>28</v>
      </c>
      <c r="Y1293" s="208" t="s">
        <v>6874</v>
      </c>
      <c r="Z1293" s="208" t="s">
        <v>6875</v>
      </c>
      <c r="AA1293" s="96" t="s">
        <v>2460</v>
      </c>
      <c r="AB1293" s="239">
        <v>3</v>
      </c>
      <c r="AC1293" s="731">
        <v>950000</v>
      </c>
      <c r="AD1293" s="731">
        <v>566700</v>
      </c>
      <c r="AE1293" s="96">
        <v>9</v>
      </c>
      <c r="AF1293" s="96">
        <v>9</v>
      </c>
      <c r="AG1293" s="63">
        <v>1</v>
      </c>
      <c r="AH1293" s="97" t="s">
        <v>7504</v>
      </c>
      <c r="AI1293" s="97" t="s">
        <v>7143</v>
      </c>
      <c r="AJ1293" s="719" t="s">
        <v>7059</v>
      </c>
      <c r="AK1293" s="16"/>
      <c r="AL1293" s="407"/>
    </row>
    <row r="1294" spans="1:38" s="404" customFormat="1" ht="25.5" customHeight="1">
      <c r="A1294" s="720" t="s">
        <v>466</v>
      </c>
      <c r="B1294" s="37">
        <v>3603505912</v>
      </c>
      <c r="C1294" s="92" t="s">
        <v>3897</v>
      </c>
      <c r="D1294" s="440" t="s">
        <v>6894</v>
      </c>
      <c r="E1294" s="433">
        <v>270000</v>
      </c>
      <c r="F1294" s="91">
        <v>57</v>
      </c>
      <c r="G1294" s="422">
        <v>2195165620</v>
      </c>
      <c r="H1294" s="429">
        <v>43033</v>
      </c>
      <c r="I1294" s="29"/>
      <c r="J1294" s="422"/>
      <c r="K1294" s="39"/>
      <c r="L1294" s="424"/>
      <c r="M1294" s="420" t="s">
        <v>6895</v>
      </c>
      <c r="N1294" s="405">
        <v>1012.5</v>
      </c>
      <c r="O1294" s="62">
        <v>1</v>
      </c>
      <c r="P1294" s="40"/>
      <c r="Q1294" s="755" t="s">
        <v>7958</v>
      </c>
      <c r="R1294" s="95">
        <v>50</v>
      </c>
      <c r="S1294" s="96" t="s">
        <v>7499</v>
      </c>
      <c r="T1294" s="29">
        <v>43343</v>
      </c>
      <c r="U1294" s="402"/>
      <c r="V1294" s="402"/>
      <c r="W1294" s="34">
        <v>1071</v>
      </c>
      <c r="X1294" s="34">
        <v>10</v>
      </c>
      <c r="Y1294" s="208" t="s">
        <v>6897</v>
      </c>
      <c r="Z1294" s="208" t="s">
        <v>6898</v>
      </c>
      <c r="AA1294" s="96" t="s">
        <v>2460</v>
      </c>
      <c r="AB1294" s="239">
        <v>3</v>
      </c>
      <c r="AC1294" s="731">
        <v>1800000</v>
      </c>
      <c r="AD1294" s="731">
        <v>270000</v>
      </c>
      <c r="AE1294" s="96"/>
      <c r="AF1294" s="96"/>
      <c r="AG1294" s="63">
        <v>1</v>
      </c>
      <c r="AH1294" s="97" t="s">
        <v>7765</v>
      </c>
      <c r="AI1294" s="97" t="s">
        <v>7730</v>
      </c>
      <c r="AJ1294" s="97"/>
      <c r="AK1294" s="16"/>
      <c r="AL1294" s="407"/>
    </row>
    <row r="1295" spans="1:38" s="404" customFormat="1" ht="25.5" customHeight="1">
      <c r="A1295" s="720" t="s">
        <v>466</v>
      </c>
      <c r="B1295" s="37"/>
      <c r="C1295" s="92" t="s">
        <v>3897</v>
      </c>
      <c r="D1295" s="440" t="s">
        <v>7242</v>
      </c>
      <c r="E1295" s="433">
        <v>3000000</v>
      </c>
      <c r="F1295" s="91">
        <v>58</v>
      </c>
      <c r="G1295" s="422">
        <v>6550193681</v>
      </c>
      <c r="H1295" s="429">
        <v>43152</v>
      </c>
      <c r="I1295" s="29"/>
      <c r="J1295" s="422"/>
      <c r="K1295" s="39">
        <v>43256</v>
      </c>
      <c r="L1295" s="424">
        <v>1</v>
      </c>
      <c r="M1295" s="420" t="s">
        <v>7243</v>
      </c>
      <c r="N1295" s="405">
        <v>30000</v>
      </c>
      <c r="O1295" s="62">
        <v>2</v>
      </c>
      <c r="P1295" s="40">
        <v>1</v>
      </c>
      <c r="Q1295" s="15"/>
      <c r="R1295" s="95" t="s">
        <v>7244</v>
      </c>
      <c r="S1295" s="406" t="s">
        <v>8435</v>
      </c>
      <c r="T1295" s="29"/>
      <c r="U1295" s="402"/>
      <c r="V1295" s="402"/>
      <c r="W1295" s="34">
        <v>2610</v>
      </c>
      <c r="X1295" s="34">
        <v>26</v>
      </c>
      <c r="Y1295" s="208" t="s">
        <v>7245</v>
      </c>
      <c r="Z1295" s="208" t="s">
        <v>7246</v>
      </c>
      <c r="AA1295" s="96" t="s">
        <v>7089</v>
      </c>
      <c r="AB1295" s="239">
        <v>3</v>
      </c>
      <c r="AC1295" s="731">
        <v>25050000</v>
      </c>
      <c r="AD1295" s="731">
        <v>3000000</v>
      </c>
      <c r="AE1295" s="96"/>
      <c r="AF1295" s="96"/>
      <c r="AG1295" s="63"/>
      <c r="AH1295" s="97"/>
      <c r="AI1295" s="97"/>
      <c r="AJ1295" s="97"/>
      <c r="AK1295" s="16"/>
      <c r="AL1295" s="407"/>
    </row>
    <row r="1296" spans="1:38" s="404" customFormat="1" ht="25.5" customHeight="1">
      <c r="A1296" s="720" t="s">
        <v>466</v>
      </c>
      <c r="B1296" s="37">
        <v>3603548585</v>
      </c>
      <c r="C1296" s="92" t="s">
        <v>3897</v>
      </c>
      <c r="D1296" s="440" t="s">
        <v>7372</v>
      </c>
      <c r="E1296" s="433">
        <v>500000</v>
      </c>
      <c r="F1296" s="91">
        <v>59</v>
      </c>
      <c r="G1296" s="422">
        <v>5489918299</v>
      </c>
      <c r="H1296" s="429">
        <v>43202</v>
      </c>
      <c r="I1296" s="29"/>
      <c r="J1296" s="422"/>
      <c r="K1296" s="39">
        <v>43329</v>
      </c>
      <c r="L1296" s="424">
        <v>1</v>
      </c>
      <c r="M1296" s="420" t="s">
        <v>7373</v>
      </c>
      <c r="N1296" s="405">
        <v>1012.5</v>
      </c>
      <c r="O1296" s="62">
        <v>1</v>
      </c>
      <c r="P1296" s="40"/>
      <c r="Q1296" s="755" t="s">
        <v>7958</v>
      </c>
      <c r="R1296" s="95">
        <v>50</v>
      </c>
      <c r="S1296" s="96" t="s">
        <v>6896</v>
      </c>
      <c r="T1296" s="29">
        <v>43250</v>
      </c>
      <c r="U1296" s="402">
        <v>1</v>
      </c>
      <c r="V1296" s="402">
        <v>3</v>
      </c>
      <c r="W1296" s="34">
        <v>2819</v>
      </c>
      <c r="X1296" s="34">
        <v>28</v>
      </c>
      <c r="Y1296" s="208" t="s">
        <v>7374</v>
      </c>
      <c r="Z1296" s="208" t="s">
        <v>7375</v>
      </c>
      <c r="AA1296" s="96" t="s">
        <v>2460</v>
      </c>
      <c r="AB1296" s="239">
        <v>3</v>
      </c>
      <c r="AC1296" s="731">
        <v>9000000</v>
      </c>
      <c r="AD1296" s="731">
        <v>500000</v>
      </c>
      <c r="AE1296" s="96"/>
      <c r="AF1296" s="96"/>
      <c r="AG1296" s="63">
        <v>1</v>
      </c>
      <c r="AH1296" s="97" t="s">
        <v>7517</v>
      </c>
      <c r="AI1296" s="97" t="s">
        <v>7425</v>
      </c>
      <c r="AJ1296" s="719" t="s">
        <v>7426</v>
      </c>
      <c r="AK1296" s="16"/>
      <c r="AL1296" s="407"/>
    </row>
    <row r="1297" spans="1:38" s="404" customFormat="1" ht="25.5" customHeight="1">
      <c r="A1297" s="720" t="s">
        <v>466</v>
      </c>
      <c r="B1297" s="37"/>
      <c r="C1297" s="92" t="s">
        <v>3897</v>
      </c>
      <c r="D1297" s="440" t="s">
        <v>7376</v>
      </c>
      <c r="E1297" s="433">
        <v>9100000</v>
      </c>
      <c r="F1297" s="91">
        <v>60</v>
      </c>
      <c r="G1297" s="422">
        <v>9921713133</v>
      </c>
      <c r="H1297" s="429">
        <v>43213</v>
      </c>
      <c r="I1297" s="29"/>
      <c r="J1297" s="422"/>
      <c r="K1297" s="39">
        <v>43313</v>
      </c>
      <c r="L1297" s="424">
        <v>2</v>
      </c>
      <c r="M1297" s="420" t="s">
        <v>7377</v>
      </c>
      <c r="N1297" s="405">
        <v>21564</v>
      </c>
      <c r="O1297" s="62">
        <v>2</v>
      </c>
      <c r="P1297" s="40"/>
      <c r="Q1297" s="15"/>
      <c r="R1297" s="95">
        <v>50</v>
      </c>
      <c r="S1297" s="96" t="s">
        <v>7666</v>
      </c>
      <c r="T1297" s="29"/>
      <c r="U1297" s="402"/>
      <c r="V1297" s="402"/>
      <c r="W1297" s="34">
        <v>2023</v>
      </c>
      <c r="X1297" s="34">
        <v>20</v>
      </c>
      <c r="Y1297" s="208" t="s">
        <v>7379</v>
      </c>
      <c r="Z1297" s="208" t="s">
        <v>7380</v>
      </c>
      <c r="AA1297" s="96" t="s">
        <v>2460</v>
      </c>
      <c r="AB1297" s="239">
        <v>3</v>
      </c>
      <c r="AC1297" s="731">
        <v>29800000</v>
      </c>
      <c r="AD1297" s="731">
        <v>9100000</v>
      </c>
      <c r="AE1297" s="96"/>
      <c r="AF1297" s="96"/>
      <c r="AG1297" s="63"/>
      <c r="AH1297" s="97"/>
      <c r="AI1297" s="97"/>
      <c r="AJ1297" s="97"/>
      <c r="AK1297" s="16"/>
      <c r="AL1297" s="407"/>
    </row>
    <row r="1298" spans="1:38" s="404" customFormat="1" ht="25.5" customHeight="1">
      <c r="A1298" s="720" t="s">
        <v>466</v>
      </c>
      <c r="B1298" s="37">
        <v>3603566866</v>
      </c>
      <c r="C1298" s="92" t="s">
        <v>3897</v>
      </c>
      <c r="D1298" s="540" t="s">
        <v>8632</v>
      </c>
      <c r="E1298" s="433">
        <v>600000</v>
      </c>
      <c r="F1298" s="91">
        <v>61</v>
      </c>
      <c r="G1298" s="422">
        <v>8702101358</v>
      </c>
      <c r="H1298" s="429">
        <v>43264</v>
      </c>
      <c r="I1298" s="29"/>
      <c r="J1298" s="422"/>
      <c r="K1298" s="39">
        <v>43628</v>
      </c>
      <c r="L1298" s="424">
        <v>2</v>
      </c>
      <c r="M1298" s="420" t="s">
        <v>7547</v>
      </c>
      <c r="N1298" s="405">
        <v>1012.5</v>
      </c>
      <c r="O1298" s="62">
        <v>1</v>
      </c>
      <c r="P1298" s="40"/>
      <c r="Q1298" s="755" t="s">
        <v>7958</v>
      </c>
      <c r="R1298" s="95">
        <v>40</v>
      </c>
      <c r="S1298" s="96" t="s">
        <v>6905</v>
      </c>
      <c r="T1298" s="29">
        <v>43404</v>
      </c>
      <c r="U1298" s="402">
        <v>1</v>
      </c>
      <c r="V1298" s="402">
        <v>3</v>
      </c>
      <c r="W1298" s="34">
        <v>2710</v>
      </c>
      <c r="X1298" s="34">
        <v>27</v>
      </c>
      <c r="Y1298" s="208" t="s">
        <v>7548</v>
      </c>
      <c r="Z1298" s="208" t="s">
        <v>7549</v>
      </c>
      <c r="AA1298" s="96" t="s">
        <v>2460</v>
      </c>
      <c r="AB1298" s="239">
        <v>3</v>
      </c>
      <c r="AC1298" s="731">
        <v>800000</v>
      </c>
      <c r="AD1298" s="731">
        <v>600000</v>
      </c>
      <c r="AE1298" s="96">
        <v>5</v>
      </c>
      <c r="AF1298" s="96">
        <v>3</v>
      </c>
      <c r="AG1298" s="63">
        <v>1</v>
      </c>
      <c r="AH1298" s="97" t="s">
        <v>8096</v>
      </c>
      <c r="AI1298" s="97" t="s">
        <v>7838</v>
      </c>
      <c r="AJ1298" s="719" t="s">
        <v>7839</v>
      </c>
      <c r="AK1298" s="16"/>
      <c r="AL1298" s="407"/>
    </row>
    <row r="1299" spans="1:38" s="404" customFormat="1" ht="25.5" customHeight="1">
      <c r="A1299" s="720" t="s">
        <v>466</v>
      </c>
      <c r="B1299" s="37"/>
      <c r="C1299" s="92" t="s">
        <v>3897</v>
      </c>
      <c r="D1299" s="440" t="s">
        <v>7646</v>
      </c>
      <c r="E1299" s="433">
        <v>270000</v>
      </c>
      <c r="F1299" s="91">
        <v>62</v>
      </c>
      <c r="G1299" s="422">
        <v>8712417326</v>
      </c>
      <c r="H1299" s="429">
        <v>43298</v>
      </c>
      <c r="I1299" s="29"/>
      <c r="J1299" s="422"/>
      <c r="K1299" s="39">
        <v>43350</v>
      </c>
      <c r="L1299" s="424"/>
      <c r="M1299" s="420" t="s">
        <v>7647</v>
      </c>
      <c r="N1299" s="405">
        <v>6014.3</v>
      </c>
      <c r="O1299" s="62">
        <v>2</v>
      </c>
      <c r="P1299" s="40">
        <v>1</v>
      </c>
      <c r="Q1299" s="755" t="s">
        <v>7958</v>
      </c>
      <c r="R1299" s="95">
        <v>50</v>
      </c>
      <c r="S1299" s="96" t="s">
        <v>8666</v>
      </c>
      <c r="T1299" s="29"/>
      <c r="U1299" s="402"/>
      <c r="V1299" s="402"/>
      <c r="W1299" s="34">
        <v>2592</v>
      </c>
      <c r="X1299" s="34">
        <v>25</v>
      </c>
      <c r="Y1299" s="208" t="s">
        <v>7649</v>
      </c>
      <c r="Z1299" s="208" t="s">
        <v>7650</v>
      </c>
      <c r="AA1299" s="96" t="s">
        <v>2460</v>
      </c>
      <c r="AB1299" s="239">
        <v>3</v>
      </c>
      <c r="AC1299" s="731">
        <v>2700000</v>
      </c>
      <c r="AD1299" s="731">
        <v>270000</v>
      </c>
      <c r="AE1299" s="96"/>
      <c r="AF1299" s="96"/>
      <c r="AG1299" s="63"/>
      <c r="AH1299" s="97"/>
      <c r="AI1299" s="97"/>
      <c r="AJ1299" s="97"/>
      <c r="AK1299" s="16"/>
      <c r="AL1299" s="407"/>
    </row>
    <row r="1300" spans="1:38" s="404" customFormat="1" ht="25.5" customHeight="1">
      <c r="A1300" s="720" t="s">
        <v>466</v>
      </c>
      <c r="B1300" s="37">
        <v>3603598681</v>
      </c>
      <c r="C1300" s="92" t="s">
        <v>3897</v>
      </c>
      <c r="D1300" s="440" t="s">
        <v>7810</v>
      </c>
      <c r="E1300" s="433">
        <v>90000</v>
      </c>
      <c r="F1300" s="91">
        <v>63</v>
      </c>
      <c r="G1300" s="422">
        <v>7668343990</v>
      </c>
      <c r="H1300" s="429">
        <v>43369</v>
      </c>
      <c r="I1300" s="29"/>
      <c r="J1300" s="422"/>
      <c r="K1300" s="39"/>
      <c r="L1300" s="424"/>
      <c r="M1300" s="420" t="s">
        <v>7811</v>
      </c>
      <c r="N1300" s="405">
        <v>180</v>
      </c>
      <c r="O1300" s="62">
        <v>2</v>
      </c>
      <c r="P1300" s="40"/>
      <c r="Q1300" s="755" t="s">
        <v>7959</v>
      </c>
      <c r="R1300" s="95">
        <v>50</v>
      </c>
      <c r="S1300" s="96" t="s">
        <v>7445</v>
      </c>
      <c r="T1300" s="29"/>
      <c r="U1300" s="402"/>
      <c r="V1300" s="402"/>
      <c r="W1300" s="34">
        <v>1820</v>
      </c>
      <c r="X1300" s="34">
        <v>18</v>
      </c>
      <c r="Y1300" s="208" t="s">
        <v>7812</v>
      </c>
      <c r="Z1300" s="208" t="s">
        <v>7813</v>
      </c>
      <c r="AA1300" s="96" t="s">
        <v>2460</v>
      </c>
      <c r="AB1300" s="239">
        <v>3</v>
      </c>
      <c r="AC1300" s="731">
        <v>636000</v>
      </c>
      <c r="AD1300" s="731">
        <v>90000</v>
      </c>
      <c r="AE1300" s="96">
        <v>1</v>
      </c>
      <c r="AF1300" s="96">
        <v>1</v>
      </c>
      <c r="AG1300" s="63">
        <v>1</v>
      </c>
      <c r="AH1300" s="97" t="s">
        <v>8652</v>
      </c>
      <c r="AI1300" s="97"/>
      <c r="AJ1300" s="97"/>
      <c r="AK1300" s="16"/>
      <c r="AL1300" s="407"/>
    </row>
    <row r="1301" spans="1:38" s="404" customFormat="1" ht="25.5" customHeight="1">
      <c r="A1301" s="720" t="s">
        <v>466</v>
      </c>
      <c r="B1301" s="37"/>
      <c r="C1301" s="92" t="s">
        <v>3897</v>
      </c>
      <c r="D1301" s="440" t="s">
        <v>8233</v>
      </c>
      <c r="E1301" s="433">
        <v>1327000</v>
      </c>
      <c r="F1301" s="91">
        <v>64</v>
      </c>
      <c r="G1301" s="422">
        <v>9860938521</v>
      </c>
      <c r="H1301" s="429">
        <v>43473</v>
      </c>
      <c r="I1301" s="29"/>
      <c r="J1301" s="422"/>
      <c r="K1301" s="39"/>
      <c r="L1301" s="424"/>
      <c r="M1301" s="420" t="s">
        <v>8235</v>
      </c>
      <c r="N1301" s="405">
        <v>28590.799999999999</v>
      </c>
      <c r="O1301" s="62">
        <v>3</v>
      </c>
      <c r="P1301" s="40"/>
      <c r="Q1301" s="755"/>
      <c r="R1301" s="95" t="s">
        <v>8237</v>
      </c>
      <c r="S1301" s="96" t="s">
        <v>5598</v>
      </c>
      <c r="T1301" s="29"/>
      <c r="U1301" s="402"/>
      <c r="V1301" s="402"/>
      <c r="W1301" s="34">
        <v>1010</v>
      </c>
      <c r="X1301" s="34">
        <v>10</v>
      </c>
      <c r="Y1301" s="208" t="s">
        <v>8238</v>
      </c>
      <c r="Z1301" s="208" t="s">
        <v>8239</v>
      </c>
      <c r="AA1301" s="96" t="s">
        <v>2460</v>
      </c>
      <c r="AB1301" s="239">
        <v>3</v>
      </c>
      <c r="AC1301" s="731">
        <v>9290000</v>
      </c>
      <c r="AD1301" s="731">
        <v>0</v>
      </c>
      <c r="AE1301" s="96"/>
      <c r="AF1301" s="96"/>
      <c r="AG1301" s="63"/>
      <c r="AH1301" s="97"/>
      <c r="AI1301" s="97"/>
      <c r="AJ1301" s="97"/>
      <c r="AK1301" s="16"/>
      <c r="AL1301" s="407"/>
    </row>
    <row r="1302" spans="1:38" s="404" customFormat="1" ht="25.5" customHeight="1">
      <c r="A1302" s="720" t="s">
        <v>466</v>
      </c>
      <c r="B1302" s="37" t="s">
        <v>8330</v>
      </c>
      <c r="C1302" s="92" t="s">
        <v>3897</v>
      </c>
      <c r="D1302" s="440" t="s">
        <v>8234</v>
      </c>
      <c r="E1302" s="433">
        <v>0</v>
      </c>
      <c r="F1302" s="91">
        <v>65</v>
      </c>
      <c r="G1302" s="422">
        <v>9889417382</v>
      </c>
      <c r="H1302" s="429">
        <v>43497</v>
      </c>
      <c r="I1302" s="29"/>
      <c r="J1302" s="422"/>
      <c r="K1302" s="39"/>
      <c r="L1302" s="424"/>
      <c r="M1302" s="420" t="s">
        <v>8236</v>
      </c>
      <c r="N1302" s="405">
        <v>1152</v>
      </c>
      <c r="O1302" s="62">
        <v>2</v>
      </c>
      <c r="P1302" s="40"/>
      <c r="Q1302" s="755" t="s">
        <v>7958</v>
      </c>
      <c r="R1302" s="95" t="s">
        <v>8241</v>
      </c>
      <c r="S1302" s="96" t="s">
        <v>8665</v>
      </c>
      <c r="T1302" s="29"/>
      <c r="U1302" s="402"/>
      <c r="V1302" s="402"/>
      <c r="W1302" s="34">
        <v>2592</v>
      </c>
      <c r="X1302" s="34">
        <v>25</v>
      </c>
      <c r="Y1302" s="208" t="s">
        <v>6935</v>
      </c>
      <c r="Z1302" s="208" t="s">
        <v>8240</v>
      </c>
      <c r="AA1302" s="96" t="s">
        <v>2460</v>
      </c>
      <c r="AB1302" s="239">
        <v>3</v>
      </c>
      <c r="AC1302" s="731">
        <v>2500000</v>
      </c>
      <c r="AD1302" s="731">
        <v>0</v>
      </c>
      <c r="AE1302" s="96"/>
      <c r="AF1302" s="96"/>
      <c r="AG1302" s="63">
        <v>1</v>
      </c>
      <c r="AH1302" s="97" t="s">
        <v>8331</v>
      </c>
      <c r="AI1302" s="97"/>
      <c r="AJ1302" s="97"/>
      <c r="AK1302" s="16"/>
      <c r="AL1302" s="407"/>
    </row>
    <row r="1303" spans="1:38" s="35" customFormat="1" ht="25.5" customHeight="1">
      <c r="A1303" s="198" t="s">
        <v>467</v>
      </c>
      <c r="B1303" s="53"/>
      <c r="C1303" s="73"/>
      <c r="D1303" s="120"/>
      <c r="E1303" s="159">
        <f>SUBTOTAL(9,E1237:E1302)</f>
        <v>562885243.67730165</v>
      </c>
      <c r="F1303" s="53">
        <f>COUNT(F1237:F1302)</f>
        <v>65</v>
      </c>
      <c r="G1303" s="123"/>
      <c r="H1303" s="122"/>
      <c r="I1303" s="122"/>
      <c r="J1303" s="123"/>
      <c r="K1303" s="124"/>
      <c r="L1303" s="125"/>
      <c r="M1303" s="56" t="s">
        <v>2195</v>
      </c>
      <c r="N1303" s="56">
        <f>SUBTOTAL(9,N1237:N1302)</f>
        <v>1899837.6700000002</v>
      </c>
      <c r="O1303" s="126"/>
      <c r="P1303" s="76"/>
      <c r="Q1303" s="77"/>
      <c r="R1303" s="127"/>
      <c r="S1303" s="137"/>
      <c r="T1303" s="122"/>
      <c r="U1303" s="138"/>
      <c r="V1303" s="138"/>
      <c r="W1303" s="139"/>
      <c r="X1303" s="139"/>
      <c r="Y1303" s="140"/>
      <c r="Z1303" s="140"/>
      <c r="AA1303" s="141"/>
      <c r="AB1303" s="142"/>
      <c r="AC1303" s="56">
        <v>1519934121.53</v>
      </c>
      <c r="AD1303" s="56">
        <v>1204889281.9430661</v>
      </c>
      <c r="AE1303" s="56">
        <f t="shared" ref="AE1303:AG1303" si="24">SUBTOTAL(9,AE1237:AE1302)</f>
        <v>5515</v>
      </c>
      <c r="AF1303" s="56">
        <f t="shared" si="24"/>
        <v>5369</v>
      </c>
      <c r="AG1303" s="56">
        <f t="shared" si="24"/>
        <v>52</v>
      </c>
      <c r="AH1303" s="134"/>
      <c r="AI1303" s="134"/>
      <c r="AJ1303" s="134"/>
      <c r="AK1303" s="54"/>
      <c r="AL1303" s="84"/>
    </row>
    <row r="1304" spans="1:38" s="35" customFormat="1" ht="25.5" customHeight="1">
      <c r="A1304" s="198"/>
      <c r="B1304" s="53"/>
      <c r="C1304" s="73"/>
      <c r="D1304" s="120"/>
      <c r="E1304" s="159"/>
      <c r="F1304" s="56"/>
      <c r="G1304" s="123"/>
      <c r="H1304" s="122"/>
      <c r="I1304" s="122"/>
      <c r="J1304" s="123"/>
      <c r="K1304" s="124"/>
      <c r="L1304" s="125"/>
      <c r="M1304" s="56" t="s">
        <v>2196</v>
      </c>
      <c r="N1304" s="159"/>
      <c r="O1304" s="126"/>
      <c r="P1304" s="76"/>
      <c r="Q1304" s="77"/>
      <c r="R1304" s="127"/>
      <c r="S1304" s="137"/>
      <c r="T1304" s="122"/>
      <c r="U1304" s="138"/>
      <c r="V1304" s="138"/>
      <c r="W1304" s="139"/>
      <c r="X1304" s="139"/>
      <c r="Y1304" s="140"/>
      <c r="Z1304" s="140"/>
      <c r="AA1304" s="141"/>
      <c r="AB1304" s="142"/>
      <c r="AC1304" s="734"/>
      <c r="AD1304" s="734"/>
      <c r="AE1304" s="159"/>
      <c r="AF1304" s="159"/>
      <c r="AG1304" s="56"/>
      <c r="AH1304" s="134"/>
      <c r="AI1304" s="134"/>
      <c r="AJ1304" s="134"/>
      <c r="AK1304" s="54"/>
      <c r="AL1304" s="84"/>
    </row>
    <row r="1305" spans="1:38" s="71" customFormat="1" ht="25.5" customHeight="1">
      <c r="A1305" s="399" t="s">
        <v>241</v>
      </c>
      <c r="B1305" s="37" t="s">
        <v>3500</v>
      </c>
      <c r="C1305" s="92" t="s">
        <v>3920</v>
      </c>
      <c r="D1305" s="26" t="s">
        <v>6992</v>
      </c>
      <c r="E1305" s="95">
        <v>29500000</v>
      </c>
      <c r="F1305" s="62">
        <v>1</v>
      </c>
      <c r="G1305" s="30" t="s">
        <v>2197</v>
      </c>
      <c r="H1305" s="29">
        <v>37211</v>
      </c>
      <c r="I1305" s="30">
        <v>471043000012</v>
      </c>
      <c r="J1305" s="30"/>
      <c r="K1305" s="39">
        <v>43055</v>
      </c>
      <c r="L1305" s="40">
        <v>13</v>
      </c>
      <c r="M1305" s="92" t="s">
        <v>2198</v>
      </c>
      <c r="N1305" s="95">
        <v>87200</v>
      </c>
      <c r="O1305" s="62">
        <v>1</v>
      </c>
      <c r="P1305" s="567"/>
      <c r="Q1305" s="15"/>
      <c r="R1305" s="95"/>
      <c r="S1305" s="96"/>
      <c r="T1305" s="29"/>
      <c r="U1305" s="33"/>
      <c r="V1305" s="33">
        <v>3</v>
      </c>
      <c r="W1305" s="34">
        <v>2011</v>
      </c>
      <c r="X1305" s="34">
        <v>20</v>
      </c>
      <c r="Y1305" s="208"/>
      <c r="Z1305" s="208"/>
      <c r="AA1305" s="96" t="s">
        <v>1030</v>
      </c>
      <c r="AB1305" s="236">
        <v>7</v>
      </c>
      <c r="AC1305" s="731">
        <v>47500000</v>
      </c>
      <c r="AD1305" s="731">
        <v>44418372</v>
      </c>
      <c r="AE1305" s="96">
        <v>62</v>
      </c>
      <c r="AF1305" s="96">
        <v>61</v>
      </c>
      <c r="AG1305" s="62">
        <v>1</v>
      </c>
      <c r="AH1305" s="91" t="s">
        <v>2652</v>
      </c>
      <c r="AI1305" s="91" t="s">
        <v>2653</v>
      </c>
      <c r="AJ1305" s="91"/>
      <c r="AK1305" s="238"/>
      <c r="AL1305" s="33"/>
    </row>
    <row r="1306" spans="1:38" s="71" customFormat="1" ht="25.5" customHeight="1">
      <c r="A1306" s="399" t="s">
        <v>241</v>
      </c>
      <c r="B1306" s="37" t="s">
        <v>3501</v>
      </c>
      <c r="C1306" s="92" t="s">
        <v>3920</v>
      </c>
      <c r="D1306" s="26" t="s">
        <v>3855</v>
      </c>
      <c r="E1306" s="95">
        <v>3095310</v>
      </c>
      <c r="F1306" s="62">
        <v>2</v>
      </c>
      <c r="G1306" s="30" t="s">
        <v>331</v>
      </c>
      <c r="H1306" s="29">
        <v>37293</v>
      </c>
      <c r="I1306" s="30">
        <v>472043000869</v>
      </c>
      <c r="J1306" s="30"/>
      <c r="K1306" s="39">
        <v>42048</v>
      </c>
      <c r="L1306" s="40"/>
      <c r="M1306" s="92" t="s">
        <v>2199</v>
      </c>
      <c r="N1306" s="95">
        <v>72107</v>
      </c>
      <c r="O1306" s="62">
        <v>1</v>
      </c>
      <c r="P1306" s="567">
        <v>2</v>
      </c>
      <c r="Q1306" s="15"/>
      <c r="R1306" s="95"/>
      <c r="S1306" s="96"/>
      <c r="T1306" s="29" t="s">
        <v>6034</v>
      </c>
      <c r="U1306" s="33"/>
      <c r="V1306" s="33"/>
      <c r="W1306" s="237">
        <v>119</v>
      </c>
      <c r="X1306" s="34">
        <v>1</v>
      </c>
      <c r="Y1306" s="208"/>
      <c r="Z1306" s="208"/>
      <c r="AA1306" s="406" t="s">
        <v>1063</v>
      </c>
      <c r="AB1306" s="236">
        <v>6</v>
      </c>
      <c r="AC1306" s="731">
        <v>9541000</v>
      </c>
      <c r="AD1306" s="731">
        <v>4622329.6899999995</v>
      </c>
      <c r="AE1306" s="96">
        <v>11</v>
      </c>
      <c r="AF1306" s="96">
        <v>8</v>
      </c>
      <c r="AG1306" s="62">
        <v>1</v>
      </c>
      <c r="AH1306" s="91" t="s">
        <v>4332</v>
      </c>
      <c r="AI1306" s="91" t="s">
        <v>965</v>
      </c>
      <c r="AJ1306" s="204" t="s">
        <v>5731</v>
      </c>
      <c r="AK1306" s="238"/>
      <c r="AL1306" s="33"/>
    </row>
    <row r="1307" spans="1:38" s="71" customFormat="1" ht="25.5" customHeight="1">
      <c r="A1307" s="399" t="s">
        <v>241</v>
      </c>
      <c r="B1307" s="37" t="s">
        <v>3502</v>
      </c>
      <c r="C1307" s="92" t="s">
        <v>3920</v>
      </c>
      <c r="D1307" s="26" t="s">
        <v>5166</v>
      </c>
      <c r="E1307" s="95"/>
      <c r="F1307" s="62">
        <v>3</v>
      </c>
      <c r="G1307" s="30" t="s">
        <v>724</v>
      </c>
      <c r="H1307" s="29">
        <v>37630</v>
      </c>
      <c r="I1307" s="30">
        <v>472022000809</v>
      </c>
      <c r="J1307" s="30">
        <v>2143754743</v>
      </c>
      <c r="K1307" s="39">
        <v>42961</v>
      </c>
      <c r="L1307" s="40">
        <v>8</v>
      </c>
      <c r="M1307" s="92" t="s">
        <v>6757</v>
      </c>
      <c r="N1307" s="95">
        <v>60000</v>
      </c>
      <c r="O1307" s="62">
        <v>1</v>
      </c>
      <c r="P1307" s="567"/>
      <c r="Q1307" s="15"/>
      <c r="R1307" s="95"/>
      <c r="S1307" s="96" t="s">
        <v>6033</v>
      </c>
      <c r="T1307" s="29"/>
      <c r="U1307" s="33"/>
      <c r="V1307" s="33">
        <v>3</v>
      </c>
      <c r="W1307" s="34">
        <v>2394</v>
      </c>
      <c r="X1307" s="34">
        <v>23</v>
      </c>
      <c r="Y1307" s="208"/>
      <c r="Z1307" s="208"/>
      <c r="AA1307" s="92" t="s">
        <v>6756</v>
      </c>
      <c r="AB1307" s="236">
        <v>8</v>
      </c>
      <c r="AC1307" s="731">
        <v>54000000</v>
      </c>
      <c r="AD1307" s="731">
        <v>52464630</v>
      </c>
      <c r="AE1307" s="96">
        <v>90</v>
      </c>
      <c r="AF1307" s="96">
        <v>86</v>
      </c>
      <c r="AG1307" s="62">
        <v>1</v>
      </c>
      <c r="AH1307" s="91" t="s">
        <v>7872</v>
      </c>
      <c r="AI1307" s="91" t="s">
        <v>725</v>
      </c>
      <c r="AJ1307" s="4" t="s">
        <v>7873</v>
      </c>
      <c r="AK1307" s="238"/>
      <c r="AL1307" s="33"/>
    </row>
    <row r="1308" spans="1:38" s="71" customFormat="1" ht="25.5" customHeight="1">
      <c r="A1308" s="399" t="s">
        <v>241</v>
      </c>
      <c r="B1308" s="37">
        <v>3603251023</v>
      </c>
      <c r="C1308" s="92" t="s">
        <v>3920</v>
      </c>
      <c r="D1308" s="26" t="s">
        <v>4407</v>
      </c>
      <c r="E1308" s="95">
        <v>50000000</v>
      </c>
      <c r="F1308" s="62">
        <v>4</v>
      </c>
      <c r="G1308" s="30">
        <v>472023001187</v>
      </c>
      <c r="H1308" s="29">
        <v>42003</v>
      </c>
      <c r="I1308" s="29"/>
      <c r="J1308" s="30">
        <v>5408840065</v>
      </c>
      <c r="K1308" s="39">
        <v>43444</v>
      </c>
      <c r="L1308" s="40">
        <v>2</v>
      </c>
      <c r="M1308" s="92" t="s">
        <v>4406</v>
      </c>
      <c r="N1308" s="95">
        <v>94085</v>
      </c>
      <c r="O1308" s="62">
        <v>2</v>
      </c>
      <c r="P1308" s="567">
        <v>3</v>
      </c>
      <c r="Q1308" s="15"/>
      <c r="R1308" s="95" t="s">
        <v>4408</v>
      </c>
      <c r="S1308" s="96" t="s">
        <v>8202</v>
      </c>
      <c r="T1308" s="29"/>
      <c r="U1308" s="33">
        <v>1</v>
      </c>
      <c r="V1308" s="33">
        <v>3</v>
      </c>
      <c r="W1308" s="34">
        <v>1920</v>
      </c>
      <c r="X1308" s="34">
        <v>19</v>
      </c>
      <c r="Y1308" s="208"/>
      <c r="Z1308" s="208"/>
      <c r="AA1308" s="33" t="s">
        <v>2459</v>
      </c>
      <c r="AB1308" s="239">
        <v>5</v>
      </c>
      <c r="AC1308" s="731">
        <v>53500000</v>
      </c>
      <c r="AD1308" s="731">
        <v>50000000</v>
      </c>
      <c r="AE1308" s="95">
        <v>8</v>
      </c>
      <c r="AF1308" s="95">
        <v>5</v>
      </c>
      <c r="AG1308" s="62"/>
      <c r="AH1308" s="91" t="s">
        <v>6739</v>
      </c>
      <c r="AI1308" s="267" t="s">
        <v>6738</v>
      </c>
      <c r="AJ1308" s="204" t="s">
        <v>5574</v>
      </c>
      <c r="AK1308" s="238"/>
      <c r="AL1308" s="33"/>
    </row>
    <row r="1309" spans="1:38" s="71" customFormat="1" ht="25.5" customHeight="1">
      <c r="A1309" s="399" t="s">
        <v>241</v>
      </c>
      <c r="B1309" s="37">
        <v>3603307614</v>
      </c>
      <c r="C1309" s="92" t="s">
        <v>3920</v>
      </c>
      <c r="D1309" s="26" t="s">
        <v>4882</v>
      </c>
      <c r="E1309" s="95"/>
      <c r="F1309" s="62">
        <v>5</v>
      </c>
      <c r="G1309" s="30">
        <v>3273407185</v>
      </c>
      <c r="H1309" s="29">
        <v>42243</v>
      </c>
      <c r="I1309" s="29"/>
      <c r="J1309" s="30"/>
      <c r="K1309" s="39"/>
      <c r="L1309" s="40"/>
      <c r="M1309" s="92" t="s">
        <v>4881</v>
      </c>
      <c r="N1309" s="95">
        <v>27000</v>
      </c>
      <c r="O1309" s="62">
        <v>3</v>
      </c>
      <c r="P1309" s="567"/>
      <c r="Q1309" s="15"/>
      <c r="R1309" s="95">
        <v>37</v>
      </c>
      <c r="S1309" s="96" t="s">
        <v>4620</v>
      </c>
      <c r="T1309" s="29"/>
      <c r="U1309" s="33"/>
      <c r="V1309" s="33"/>
      <c r="W1309" s="34">
        <v>1920</v>
      </c>
      <c r="X1309" s="34">
        <v>19</v>
      </c>
      <c r="Y1309" s="208" t="s">
        <v>4883</v>
      </c>
      <c r="Z1309" s="208"/>
      <c r="AA1309" s="33" t="s">
        <v>4884</v>
      </c>
      <c r="AB1309" s="239">
        <v>9</v>
      </c>
      <c r="AC1309" s="731">
        <v>14182692</v>
      </c>
      <c r="AD1309" s="731">
        <v>0</v>
      </c>
      <c r="AE1309" s="95"/>
      <c r="AF1309" s="95"/>
      <c r="AG1309" s="62"/>
      <c r="AH1309" s="91" t="s">
        <v>5581</v>
      </c>
      <c r="AI1309" s="91"/>
      <c r="AJ1309" s="91"/>
      <c r="AK1309" s="238" t="s">
        <v>5582</v>
      </c>
      <c r="AL1309" s="33"/>
    </row>
    <row r="1310" spans="1:38" s="71" customFormat="1" ht="25.5" customHeight="1">
      <c r="A1310" s="725"/>
      <c r="B1310" s="37"/>
      <c r="C1310" s="92"/>
      <c r="D1310" s="26"/>
      <c r="E1310" s="95"/>
      <c r="F1310" s="62"/>
      <c r="G1310" s="30"/>
      <c r="H1310" s="29"/>
      <c r="I1310" s="29"/>
      <c r="J1310" s="30"/>
      <c r="K1310" s="39"/>
      <c r="L1310" s="40"/>
      <c r="M1310" s="92"/>
      <c r="N1310" s="95"/>
      <c r="O1310" s="62"/>
      <c r="P1310" s="567"/>
      <c r="Q1310" s="15"/>
      <c r="R1310" s="95"/>
      <c r="S1310" s="96"/>
      <c r="T1310" s="29"/>
      <c r="U1310" s="33"/>
      <c r="V1310" s="33"/>
      <c r="W1310" s="34"/>
      <c r="X1310" s="34"/>
      <c r="Y1310" s="208"/>
      <c r="Z1310" s="208"/>
      <c r="AA1310" s="33"/>
      <c r="AB1310" s="239"/>
      <c r="AC1310" s="731">
        <v>0</v>
      </c>
      <c r="AD1310" s="731">
        <v>0</v>
      </c>
      <c r="AE1310" s="95"/>
      <c r="AF1310" s="95"/>
      <c r="AG1310" s="62"/>
      <c r="AH1310" s="91"/>
      <c r="AI1310" s="91"/>
      <c r="AJ1310" s="91"/>
      <c r="AK1310" s="238"/>
      <c r="AL1310" s="33"/>
    </row>
    <row r="1311" spans="1:38" s="71" customFormat="1" ht="25.5" customHeight="1">
      <c r="A1311" s="725"/>
      <c r="B1311" s="37"/>
      <c r="C1311" s="92"/>
      <c r="D1311" s="26"/>
      <c r="E1311" s="95"/>
      <c r="F1311" s="62"/>
      <c r="G1311" s="30"/>
      <c r="H1311" s="29"/>
      <c r="I1311" s="29"/>
      <c r="J1311" s="30" t="s">
        <v>8223</v>
      </c>
      <c r="K1311" s="39"/>
      <c r="L1311" s="40"/>
      <c r="M1311" s="62"/>
      <c r="N1311" s="95"/>
      <c r="O1311" s="62"/>
      <c r="P1311" s="40"/>
      <c r="Q1311" s="15"/>
      <c r="R1311" s="95"/>
      <c r="S1311" s="96"/>
      <c r="T1311" s="29"/>
      <c r="U1311" s="213"/>
      <c r="V1311" s="213"/>
      <c r="W1311" s="34"/>
      <c r="X1311" s="34"/>
      <c r="Y1311" s="208"/>
      <c r="Z1311" s="208"/>
      <c r="AA1311" s="96"/>
      <c r="AB1311" s="241"/>
      <c r="AC1311" s="731">
        <v>0</v>
      </c>
      <c r="AD1311" s="731">
        <v>0</v>
      </c>
      <c r="AE1311" s="95"/>
      <c r="AF1311" s="95"/>
      <c r="AG1311" s="62"/>
      <c r="AH1311" s="91"/>
      <c r="AI1311" s="91"/>
      <c r="AJ1311" s="91"/>
      <c r="AK1311" s="16"/>
      <c r="AL1311" s="242"/>
    </row>
    <row r="1312" spans="1:38" s="71" customFormat="1" ht="25.5" customHeight="1">
      <c r="A1312" s="725"/>
      <c r="B1312" s="37"/>
      <c r="C1312" s="92"/>
      <c r="D1312" s="26"/>
      <c r="E1312" s="95"/>
      <c r="F1312" s="62"/>
      <c r="G1312" s="30"/>
      <c r="H1312" s="29"/>
      <c r="I1312" s="29"/>
      <c r="J1312" s="30"/>
      <c r="K1312" s="39"/>
      <c r="L1312" s="40"/>
      <c r="M1312" s="62"/>
      <c r="N1312" s="95"/>
      <c r="O1312" s="62"/>
      <c r="P1312" s="40"/>
      <c r="Q1312" s="15"/>
      <c r="R1312" s="95"/>
      <c r="S1312" s="96"/>
      <c r="T1312" s="29"/>
      <c r="U1312" s="213"/>
      <c r="V1312" s="213"/>
      <c r="W1312" s="34"/>
      <c r="X1312" s="34"/>
      <c r="Y1312" s="208"/>
      <c r="Z1312" s="208"/>
      <c r="AA1312" s="96"/>
      <c r="AB1312" s="241"/>
      <c r="AC1312" s="731">
        <v>0</v>
      </c>
      <c r="AD1312" s="731">
        <v>0</v>
      </c>
      <c r="AE1312" s="95"/>
      <c r="AF1312" s="95"/>
      <c r="AG1312" s="62"/>
      <c r="AH1312" s="91"/>
      <c r="AI1312" s="91"/>
      <c r="AJ1312" s="91"/>
      <c r="AK1312" s="16"/>
      <c r="AL1312" s="242"/>
    </row>
    <row r="1313" spans="1:38" s="71" customFormat="1" ht="25.5" customHeight="1">
      <c r="A1313" s="200"/>
      <c r="B1313" s="37"/>
      <c r="C1313" s="92"/>
      <c r="D1313" s="26"/>
      <c r="E1313" s="95"/>
      <c r="F1313" s="62"/>
      <c r="G1313" s="30"/>
      <c r="H1313" s="29"/>
      <c r="I1313" s="29"/>
      <c r="J1313" s="30"/>
      <c r="K1313" s="39"/>
      <c r="L1313" s="40"/>
      <c r="M1313" s="62"/>
      <c r="N1313" s="95"/>
      <c r="O1313" s="62"/>
      <c r="P1313" s="40"/>
      <c r="Q1313" s="15"/>
      <c r="R1313" s="95"/>
      <c r="S1313" s="96"/>
      <c r="T1313" s="29"/>
      <c r="U1313" s="213"/>
      <c r="V1313" s="213"/>
      <c r="W1313" s="34"/>
      <c r="X1313" s="34"/>
      <c r="Y1313" s="208"/>
      <c r="Z1313" s="208"/>
      <c r="AA1313" s="96"/>
      <c r="AB1313" s="241"/>
      <c r="AC1313" s="731">
        <v>0</v>
      </c>
      <c r="AD1313" s="731">
        <v>0</v>
      </c>
      <c r="AE1313" s="95"/>
      <c r="AF1313" s="95"/>
      <c r="AG1313" s="62"/>
      <c r="AH1313" s="91"/>
      <c r="AI1313" s="91"/>
      <c r="AJ1313" s="91"/>
      <c r="AK1313" s="16"/>
      <c r="AL1313" s="242"/>
    </row>
    <row r="1314" spans="1:38" s="35" customFormat="1" ht="25.5" customHeight="1">
      <c r="A1314" s="198" t="s">
        <v>242</v>
      </c>
      <c r="B1314" s="53"/>
      <c r="C1314" s="73"/>
      <c r="D1314" s="120"/>
      <c r="E1314" s="56">
        <f>SUBTOTAL(9,E1304:E1313)</f>
        <v>82595310</v>
      </c>
      <c r="F1314" s="53">
        <f>COUNT(F1304:F1313)</f>
        <v>5</v>
      </c>
      <c r="G1314" s="123"/>
      <c r="H1314" s="122"/>
      <c r="I1314" s="122"/>
      <c r="J1314" s="123"/>
      <c r="K1314" s="124"/>
      <c r="L1314" s="125"/>
      <c r="M1314" s="56" t="s">
        <v>2200</v>
      </c>
      <c r="N1314" s="56">
        <f>SUBTOTAL(9,N1304:N1313)</f>
        <v>340392</v>
      </c>
      <c r="O1314" s="126"/>
      <c r="P1314" s="76"/>
      <c r="Q1314" s="77"/>
      <c r="R1314" s="127"/>
      <c r="S1314" s="137"/>
      <c r="T1314" s="122"/>
      <c r="U1314" s="138"/>
      <c r="V1314" s="138"/>
      <c r="W1314" s="139"/>
      <c r="X1314" s="139"/>
      <c r="Y1314" s="140"/>
      <c r="Z1314" s="140"/>
      <c r="AA1314" s="141"/>
      <c r="AB1314" s="142"/>
      <c r="AC1314" s="733">
        <v>178723692</v>
      </c>
      <c r="AD1314" s="733">
        <v>151505331.69</v>
      </c>
      <c r="AE1314" s="56">
        <f t="shared" ref="AE1314:AG1314" si="25">SUBTOTAL(9,AE1304:AE1313)</f>
        <v>171</v>
      </c>
      <c r="AF1314" s="56">
        <f t="shared" si="25"/>
        <v>160</v>
      </c>
      <c r="AG1314" s="159">
        <f t="shared" si="25"/>
        <v>3</v>
      </c>
      <c r="AH1314" s="134"/>
      <c r="AI1314" s="134"/>
      <c r="AJ1314" s="134"/>
      <c r="AK1314" s="54"/>
      <c r="AL1314" s="84"/>
    </row>
    <row r="1315" spans="1:38" s="35" customFormat="1" ht="25.5" customHeight="1">
      <c r="A1315" s="198"/>
      <c r="B1315" s="53"/>
      <c r="C1315" s="73"/>
      <c r="D1315" s="120"/>
      <c r="E1315" s="159"/>
      <c r="F1315" s="56"/>
      <c r="G1315" s="123"/>
      <c r="H1315" s="122"/>
      <c r="I1315" s="122"/>
      <c r="J1315" s="123"/>
      <c r="K1315" s="124"/>
      <c r="L1315" s="125"/>
      <c r="M1315" s="56" t="s">
        <v>2201</v>
      </c>
      <c r="N1315" s="159"/>
      <c r="O1315" s="126"/>
      <c r="P1315" s="76"/>
      <c r="Q1315" s="77"/>
      <c r="R1315" s="127"/>
      <c r="S1315" s="137"/>
      <c r="T1315" s="122"/>
      <c r="U1315" s="138"/>
      <c r="V1315" s="138"/>
      <c r="W1315" s="139"/>
      <c r="X1315" s="139"/>
      <c r="Y1315" s="140"/>
      <c r="Z1315" s="140"/>
      <c r="AA1315" s="141"/>
      <c r="AB1315" s="142"/>
      <c r="AC1315" s="734"/>
      <c r="AD1315" s="734"/>
      <c r="AE1315" s="159"/>
      <c r="AF1315" s="159"/>
      <c r="AG1315" s="56"/>
      <c r="AH1315" s="134"/>
      <c r="AI1315" s="134"/>
      <c r="AJ1315" s="134"/>
      <c r="AK1315" s="54"/>
      <c r="AL1315" s="84"/>
    </row>
    <row r="1316" spans="1:38" s="35" customFormat="1" ht="25.5" customHeight="1">
      <c r="A1316" s="399" t="s">
        <v>632</v>
      </c>
      <c r="B1316" s="144"/>
      <c r="C1316" s="92" t="s">
        <v>3901</v>
      </c>
      <c r="D1316" s="146"/>
      <c r="E1316" s="250"/>
      <c r="F1316" s="163">
        <v>1</v>
      </c>
      <c r="G1316" s="162">
        <v>47212001114</v>
      </c>
      <c r="H1316" s="243">
        <v>41752</v>
      </c>
      <c r="I1316" s="149"/>
      <c r="J1316" s="150"/>
      <c r="K1316" s="151"/>
      <c r="L1316" s="152"/>
      <c r="M1316" s="92" t="s">
        <v>4200</v>
      </c>
      <c r="N1316" s="95">
        <v>9375</v>
      </c>
      <c r="O1316" s="62">
        <v>1</v>
      </c>
      <c r="P1316" s="40"/>
      <c r="Q1316" s="15"/>
      <c r="R1316" s="95" t="s">
        <v>4201</v>
      </c>
      <c r="S1316" s="96"/>
      <c r="T1316" s="149"/>
      <c r="U1316" s="157"/>
      <c r="V1316" s="157"/>
      <c r="W1316" s="202">
        <v>146</v>
      </c>
      <c r="X1316" s="202">
        <v>1</v>
      </c>
      <c r="Y1316" s="203"/>
      <c r="Z1316" s="203"/>
      <c r="AA1316" s="156" t="s">
        <v>2461</v>
      </c>
      <c r="AB1316" s="222">
        <v>6</v>
      </c>
      <c r="AC1316" s="731">
        <v>2000000</v>
      </c>
      <c r="AD1316" s="731">
        <v>0</v>
      </c>
      <c r="AE1316" s="96">
        <v>19</v>
      </c>
      <c r="AF1316" s="96">
        <v>19</v>
      </c>
      <c r="AG1316" s="31"/>
      <c r="AH1316" s="91" t="s">
        <v>6632</v>
      </c>
      <c r="AI1316" s="91" t="s">
        <v>6633</v>
      </c>
      <c r="AJ1316" s="91"/>
      <c r="AK1316" s="244"/>
      <c r="AL1316" s="245"/>
    </row>
    <row r="1317" spans="1:38" s="35" customFormat="1" ht="25.5" customHeight="1">
      <c r="A1317" s="399" t="s">
        <v>632</v>
      </c>
      <c r="B1317" s="37">
        <v>3603223890</v>
      </c>
      <c r="C1317" s="92" t="s">
        <v>4641</v>
      </c>
      <c r="D1317" s="246" t="s">
        <v>4379</v>
      </c>
      <c r="E1317" s="250">
        <v>10000000</v>
      </c>
      <c r="F1317" s="163">
        <v>2</v>
      </c>
      <c r="G1317" s="162">
        <v>472043001166</v>
      </c>
      <c r="H1317" s="243">
        <v>41946</v>
      </c>
      <c r="I1317" s="149"/>
      <c r="J1317" s="150">
        <v>7616268336</v>
      </c>
      <c r="K1317" s="151">
        <v>43334</v>
      </c>
      <c r="L1317" s="152">
        <v>2</v>
      </c>
      <c r="M1317" s="92" t="s">
        <v>4380</v>
      </c>
      <c r="N1317" s="95">
        <v>72488</v>
      </c>
      <c r="O1317" s="62">
        <v>1</v>
      </c>
      <c r="P1317" s="40">
        <v>2</v>
      </c>
      <c r="Q1317" s="15"/>
      <c r="R1317" s="95" t="s">
        <v>4381</v>
      </c>
      <c r="S1317" s="96" t="s">
        <v>4942</v>
      </c>
      <c r="T1317" s="149">
        <v>42248</v>
      </c>
      <c r="U1317" s="157"/>
      <c r="V1317" s="157"/>
      <c r="W1317" s="202">
        <v>1520</v>
      </c>
      <c r="X1317" s="202">
        <v>15</v>
      </c>
      <c r="Y1317" s="203" t="s">
        <v>7719</v>
      </c>
      <c r="Z1317" s="203" t="s">
        <v>7720</v>
      </c>
      <c r="AA1317" s="156" t="s">
        <v>435</v>
      </c>
      <c r="AB1317" s="222">
        <v>26</v>
      </c>
      <c r="AC1317" s="731">
        <v>20000000</v>
      </c>
      <c r="AD1317" s="731">
        <v>17000000</v>
      </c>
      <c r="AE1317" s="96">
        <v>1580</v>
      </c>
      <c r="AF1317" s="96">
        <v>1560</v>
      </c>
      <c r="AG1317" s="31">
        <v>1</v>
      </c>
      <c r="AH1317" s="91" t="s">
        <v>7742</v>
      </c>
      <c r="AI1317" s="91"/>
      <c r="AJ1317" s="204" t="s">
        <v>5156</v>
      </c>
      <c r="AK1317" s="244"/>
      <c r="AL1317" s="245"/>
    </row>
    <row r="1318" spans="1:38" s="35" customFormat="1" ht="25.5" customHeight="1">
      <c r="A1318" s="399" t="s">
        <v>632</v>
      </c>
      <c r="B1318" s="37">
        <v>3603276980</v>
      </c>
      <c r="C1318" s="92" t="s">
        <v>4641</v>
      </c>
      <c r="D1318" s="246" t="s">
        <v>4642</v>
      </c>
      <c r="E1318" s="250">
        <v>6000000</v>
      </c>
      <c r="F1318" s="163">
        <v>3</v>
      </c>
      <c r="G1318" s="162">
        <v>472043001213</v>
      </c>
      <c r="H1318" s="243">
        <v>42103</v>
      </c>
      <c r="I1318" s="149"/>
      <c r="J1318" s="150">
        <v>2166927161</v>
      </c>
      <c r="K1318" s="151">
        <v>43334</v>
      </c>
      <c r="L1318" s="152">
        <v>1</v>
      </c>
      <c r="M1318" s="92" t="s">
        <v>4640</v>
      </c>
      <c r="N1318" s="95">
        <v>32272</v>
      </c>
      <c r="O1318" s="62">
        <v>1</v>
      </c>
      <c r="P1318" s="40">
        <v>2</v>
      </c>
      <c r="Q1318" s="15"/>
      <c r="R1318" s="95">
        <v>44</v>
      </c>
      <c r="S1318" s="96" t="s">
        <v>4498</v>
      </c>
      <c r="T1318" s="149">
        <v>42461</v>
      </c>
      <c r="U1318" s="157"/>
      <c r="V1318" s="157"/>
      <c r="W1318" s="202">
        <v>1520</v>
      </c>
      <c r="X1318" s="202">
        <v>15</v>
      </c>
      <c r="Y1318" s="203" t="s">
        <v>7721</v>
      </c>
      <c r="Z1318" s="203" t="s">
        <v>7722</v>
      </c>
      <c r="AA1318" s="156" t="s">
        <v>435</v>
      </c>
      <c r="AB1318" s="222">
        <v>26</v>
      </c>
      <c r="AC1318" s="731">
        <v>13000000</v>
      </c>
      <c r="AD1318" s="731">
        <v>13000000</v>
      </c>
      <c r="AE1318" s="96">
        <v>83</v>
      </c>
      <c r="AF1318" s="96">
        <v>80</v>
      </c>
      <c r="AG1318" s="31">
        <v>1</v>
      </c>
      <c r="AH1318" s="91" t="s">
        <v>7743</v>
      </c>
      <c r="AI1318" s="91"/>
      <c r="AJ1318" s="91"/>
      <c r="AK1318" s="244"/>
      <c r="AL1318" s="245"/>
    </row>
    <row r="1319" spans="1:38" s="35" customFormat="1" ht="25.5" customHeight="1">
      <c r="A1319" s="399" t="s">
        <v>632</v>
      </c>
      <c r="B1319" s="37">
        <v>3603306539</v>
      </c>
      <c r="C1319" s="92" t="s">
        <v>4641</v>
      </c>
      <c r="D1319" s="246" t="s">
        <v>4866</v>
      </c>
      <c r="E1319" s="250">
        <v>10000000</v>
      </c>
      <c r="F1319" s="163">
        <v>4</v>
      </c>
      <c r="G1319" s="162">
        <v>4321601616</v>
      </c>
      <c r="H1319" s="243">
        <v>42228</v>
      </c>
      <c r="I1319" s="149"/>
      <c r="J1319" s="162"/>
      <c r="K1319" s="151">
        <v>43315</v>
      </c>
      <c r="L1319" s="152">
        <v>1</v>
      </c>
      <c r="M1319" s="92" t="s">
        <v>4868</v>
      </c>
      <c r="N1319" s="95">
        <v>80000</v>
      </c>
      <c r="O1319" s="62">
        <v>1</v>
      </c>
      <c r="P1319" s="40"/>
      <c r="Q1319" s="15"/>
      <c r="R1319" s="95">
        <v>50</v>
      </c>
      <c r="S1319" s="96" t="s">
        <v>6269</v>
      </c>
      <c r="T1319" s="149" t="s">
        <v>6194</v>
      </c>
      <c r="U1319" s="157"/>
      <c r="V1319" s="157"/>
      <c r="W1319" s="202">
        <v>1629</v>
      </c>
      <c r="X1319" s="202">
        <v>16</v>
      </c>
      <c r="Y1319" s="203" t="s">
        <v>4870</v>
      </c>
      <c r="Z1319" s="203" t="s">
        <v>4871</v>
      </c>
      <c r="AA1319" s="156" t="s">
        <v>521</v>
      </c>
      <c r="AB1319" s="222">
        <v>34</v>
      </c>
      <c r="AC1319" s="731">
        <v>10000000</v>
      </c>
      <c r="AD1319" s="731">
        <v>10000000</v>
      </c>
      <c r="AE1319" s="96">
        <v>135</v>
      </c>
      <c r="AF1319" s="96">
        <v>134</v>
      </c>
      <c r="AG1319" s="31"/>
      <c r="AH1319" s="91"/>
      <c r="AI1319" s="91"/>
      <c r="AJ1319" s="91"/>
      <c r="AK1319" s="244"/>
      <c r="AL1319" s="245"/>
    </row>
    <row r="1320" spans="1:38" s="35" customFormat="1" ht="25.5" customHeight="1">
      <c r="A1320" s="399" t="s">
        <v>632</v>
      </c>
      <c r="B1320" s="37">
        <v>3603310092</v>
      </c>
      <c r="C1320" s="92" t="s">
        <v>4641</v>
      </c>
      <c r="D1320" s="246" t="s">
        <v>4867</v>
      </c>
      <c r="E1320" s="250">
        <v>1000000</v>
      </c>
      <c r="F1320" s="163">
        <v>5</v>
      </c>
      <c r="G1320" s="162">
        <v>6563604617</v>
      </c>
      <c r="H1320" s="243">
        <v>42229</v>
      </c>
      <c r="I1320" s="149"/>
      <c r="J1320" s="162"/>
      <c r="K1320" s="151">
        <v>43187</v>
      </c>
      <c r="L1320" s="152">
        <v>2</v>
      </c>
      <c r="M1320" s="92" t="s">
        <v>4869</v>
      </c>
      <c r="N1320" s="95">
        <v>10000</v>
      </c>
      <c r="O1320" s="62">
        <v>1</v>
      </c>
      <c r="P1320" s="40"/>
      <c r="Q1320" s="15"/>
      <c r="R1320" s="95">
        <v>50</v>
      </c>
      <c r="S1320" s="96" t="s">
        <v>4487</v>
      </c>
      <c r="T1320" s="149" t="s">
        <v>5353</v>
      </c>
      <c r="U1320" s="157"/>
      <c r="V1320" s="157"/>
      <c r="W1320" s="202">
        <v>2511</v>
      </c>
      <c r="X1320" s="202">
        <v>25</v>
      </c>
      <c r="Y1320" s="203" t="s">
        <v>4872</v>
      </c>
      <c r="Z1320" s="203" t="s">
        <v>4873</v>
      </c>
      <c r="AA1320" s="156" t="s">
        <v>4171</v>
      </c>
      <c r="AB1320" s="222">
        <v>16</v>
      </c>
      <c r="AC1320" s="731">
        <v>1400000</v>
      </c>
      <c r="AD1320" s="731">
        <v>1000000</v>
      </c>
      <c r="AE1320" s="96">
        <v>39</v>
      </c>
      <c r="AF1320" s="96">
        <v>38</v>
      </c>
      <c r="AG1320" s="31">
        <v>1</v>
      </c>
      <c r="AH1320" s="91" t="s">
        <v>6845</v>
      </c>
      <c r="AI1320" s="91"/>
      <c r="AJ1320" s="91"/>
      <c r="AK1320" s="244"/>
      <c r="AL1320" s="245"/>
    </row>
    <row r="1321" spans="1:38" s="35" customFormat="1" ht="25.5" customHeight="1">
      <c r="A1321" s="399" t="s">
        <v>632</v>
      </c>
      <c r="B1321" s="37">
        <v>3603313368</v>
      </c>
      <c r="C1321" s="92" t="s">
        <v>4641</v>
      </c>
      <c r="D1321" s="246" t="s">
        <v>4909</v>
      </c>
      <c r="E1321" s="250">
        <v>4000000</v>
      </c>
      <c r="F1321" s="163">
        <v>6</v>
      </c>
      <c r="G1321" s="162">
        <v>9830428671</v>
      </c>
      <c r="H1321" s="243" t="s">
        <v>4910</v>
      </c>
      <c r="I1321" s="149"/>
      <c r="J1321" s="162"/>
      <c r="K1321" s="151">
        <v>43474</v>
      </c>
      <c r="L1321" s="152">
        <v>2</v>
      </c>
      <c r="M1321" s="92" t="s">
        <v>4911</v>
      </c>
      <c r="N1321" s="95">
        <v>65000</v>
      </c>
      <c r="O1321" s="62">
        <v>1</v>
      </c>
      <c r="P1321" s="40">
        <v>2</v>
      </c>
      <c r="Q1321" s="15"/>
      <c r="R1321" s="95">
        <v>43</v>
      </c>
      <c r="S1321" s="96" t="s">
        <v>6417</v>
      </c>
      <c r="T1321" s="149">
        <v>43110</v>
      </c>
      <c r="U1321" s="157">
        <v>1</v>
      </c>
      <c r="V1321" s="157">
        <v>3</v>
      </c>
      <c r="W1321" s="202">
        <v>1322</v>
      </c>
      <c r="X1321" s="202">
        <v>13</v>
      </c>
      <c r="Y1321" s="203" t="s">
        <v>4912</v>
      </c>
      <c r="Z1321" s="203" t="s">
        <v>4913</v>
      </c>
      <c r="AA1321" s="156" t="s">
        <v>3793</v>
      </c>
      <c r="AB1321" s="222">
        <v>28</v>
      </c>
      <c r="AC1321" s="731">
        <v>4000000</v>
      </c>
      <c r="AD1321" s="731">
        <v>4000000</v>
      </c>
      <c r="AE1321" s="96">
        <v>109</v>
      </c>
      <c r="AF1321" s="96">
        <v>105</v>
      </c>
      <c r="AG1321" s="31">
        <v>1</v>
      </c>
      <c r="AH1321" s="91" t="s">
        <v>7745</v>
      </c>
      <c r="AI1321" s="91" t="s">
        <v>7205</v>
      </c>
      <c r="AJ1321" s="4" t="s">
        <v>7206</v>
      </c>
      <c r="AK1321" s="244"/>
      <c r="AL1321" s="245"/>
    </row>
    <row r="1322" spans="1:38" s="35" customFormat="1" ht="25.5" customHeight="1">
      <c r="A1322" s="399" t="s">
        <v>632</v>
      </c>
      <c r="B1322" s="37">
        <v>3603369346</v>
      </c>
      <c r="C1322" s="92" t="s">
        <v>4641</v>
      </c>
      <c r="D1322" s="246" t="s">
        <v>5263</v>
      </c>
      <c r="E1322" s="250">
        <v>6000000</v>
      </c>
      <c r="F1322" s="163">
        <v>7</v>
      </c>
      <c r="G1322" s="162">
        <v>5441562566</v>
      </c>
      <c r="H1322" s="243">
        <v>42465</v>
      </c>
      <c r="I1322" s="149"/>
      <c r="J1322" s="162"/>
      <c r="K1322" s="151">
        <v>43635</v>
      </c>
      <c r="L1322" s="152">
        <v>1</v>
      </c>
      <c r="M1322" s="92" t="s">
        <v>5264</v>
      </c>
      <c r="N1322" s="95">
        <v>60000</v>
      </c>
      <c r="O1322" s="62">
        <v>1</v>
      </c>
      <c r="P1322" s="40"/>
      <c r="Q1322" s="15"/>
      <c r="R1322" s="95">
        <v>50</v>
      </c>
      <c r="S1322" s="407" t="s">
        <v>7487</v>
      </c>
      <c r="T1322" s="149" t="s">
        <v>6639</v>
      </c>
      <c r="U1322" s="157"/>
      <c r="V1322" s="157"/>
      <c r="W1322" s="202">
        <v>1410</v>
      </c>
      <c r="X1322" s="202">
        <v>14</v>
      </c>
      <c r="Y1322" s="203" t="s">
        <v>5265</v>
      </c>
      <c r="Z1322" s="203" t="s">
        <v>5266</v>
      </c>
      <c r="AA1322" s="156" t="s">
        <v>5267</v>
      </c>
      <c r="AB1322" s="222">
        <v>8</v>
      </c>
      <c r="AC1322" s="731">
        <v>12000000</v>
      </c>
      <c r="AD1322" s="731">
        <v>12000000</v>
      </c>
      <c r="AE1322" s="96">
        <v>1717</v>
      </c>
      <c r="AF1322" s="96">
        <v>1702</v>
      </c>
      <c r="AG1322" s="31"/>
      <c r="AH1322" s="91"/>
      <c r="AI1322" s="91"/>
      <c r="AJ1322" s="91"/>
      <c r="AK1322" s="244"/>
      <c r="AL1322" s="245"/>
    </row>
    <row r="1323" spans="1:38" s="404" customFormat="1" ht="25.5" customHeight="1">
      <c r="A1323" s="63" t="s">
        <v>632</v>
      </c>
      <c r="B1323" s="37" t="s">
        <v>5645</v>
      </c>
      <c r="C1323" s="92" t="s">
        <v>4641</v>
      </c>
      <c r="D1323" s="246" t="s">
        <v>8306</v>
      </c>
      <c r="E1323" s="740">
        <v>38000000</v>
      </c>
      <c r="F1323" s="163">
        <v>8</v>
      </c>
      <c r="G1323" s="422">
        <v>4336205231</v>
      </c>
      <c r="H1323" s="429">
        <v>42579</v>
      </c>
      <c r="I1323" s="29"/>
      <c r="J1323" s="422"/>
      <c r="K1323" s="39">
        <v>43479</v>
      </c>
      <c r="L1323" s="424">
        <v>5</v>
      </c>
      <c r="M1323" s="420" t="s">
        <v>5494</v>
      </c>
      <c r="N1323" s="405">
        <v>300000</v>
      </c>
      <c r="O1323" s="62">
        <v>1</v>
      </c>
      <c r="P1323" s="40">
        <v>2</v>
      </c>
      <c r="Q1323" s="15"/>
      <c r="R1323" s="95">
        <v>42</v>
      </c>
      <c r="S1323" s="96" t="s">
        <v>6416</v>
      </c>
      <c r="T1323" s="29"/>
      <c r="U1323" s="402"/>
      <c r="V1323" s="402"/>
      <c r="W1323" s="34">
        <v>1629</v>
      </c>
      <c r="X1323" s="34">
        <v>16</v>
      </c>
      <c r="Y1323" s="208" t="s">
        <v>5495</v>
      </c>
      <c r="Z1323" s="208" t="s">
        <v>5496</v>
      </c>
      <c r="AA1323" s="96" t="s">
        <v>5497</v>
      </c>
      <c r="AB1323" s="239">
        <v>50</v>
      </c>
      <c r="AC1323" s="731">
        <v>120000000</v>
      </c>
      <c r="AD1323" s="731">
        <v>38000000.350000001</v>
      </c>
      <c r="AE1323" s="96"/>
      <c r="AF1323" s="96"/>
      <c r="AG1323" s="63">
        <v>1</v>
      </c>
      <c r="AH1323" s="97" t="s">
        <v>8320</v>
      </c>
      <c r="AI1323" s="97"/>
      <c r="AJ1323" s="97"/>
      <c r="AK1323" s="16"/>
      <c r="AL1323" s="407"/>
    </row>
    <row r="1324" spans="1:38" s="35" customFormat="1" ht="25.5" customHeight="1">
      <c r="A1324" s="399" t="s">
        <v>632</v>
      </c>
      <c r="B1324" s="37">
        <v>3603417984</v>
      </c>
      <c r="C1324" s="92" t="s">
        <v>4641</v>
      </c>
      <c r="D1324" s="246" t="s">
        <v>5626</v>
      </c>
      <c r="E1324" s="250">
        <v>3600000</v>
      </c>
      <c r="F1324" s="163">
        <v>9</v>
      </c>
      <c r="G1324" s="162">
        <v>3263341602</v>
      </c>
      <c r="H1324" s="243">
        <v>42641</v>
      </c>
      <c r="I1324" s="149"/>
      <c r="J1324" s="162"/>
      <c r="K1324" s="151">
        <v>42670</v>
      </c>
      <c r="L1324" s="152">
        <v>1</v>
      </c>
      <c r="M1324" s="92" t="s">
        <v>5737</v>
      </c>
      <c r="N1324" s="95">
        <v>122500</v>
      </c>
      <c r="O1324" s="62">
        <v>2</v>
      </c>
      <c r="P1324" s="40">
        <v>2</v>
      </c>
      <c r="Q1324" s="15"/>
      <c r="R1324" s="95">
        <v>42</v>
      </c>
      <c r="S1324" s="96" t="s">
        <v>8613</v>
      </c>
      <c r="T1324" s="149"/>
      <c r="U1324" s="157"/>
      <c r="V1324" s="157"/>
      <c r="W1324" s="202">
        <v>2212</v>
      </c>
      <c r="X1324" s="202">
        <v>22</v>
      </c>
      <c r="Y1324" s="203" t="s">
        <v>5627</v>
      </c>
      <c r="Z1324" s="203" t="s">
        <v>5628</v>
      </c>
      <c r="AA1324" s="156" t="s">
        <v>435</v>
      </c>
      <c r="AB1324" s="222">
        <v>26</v>
      </c>
      <c r="AC1324" s="731">
        <v>48000000</v>
      </c>
      <c r="AD1324" s="731">
        <v>3600000</v>
      </c>
      <c r="AE1324" s="96"/>
      <c r="AF1324" s="96"/>
      <c r="AG1324" s="31">
        <v>1</v>
      </c>
      <c r="AH1324" s="267" t="s">
        <v>8182</v>
      </c>
      <c r="AI1324" s="91"/>
      <c r="AJ1324" s="91"/>
      <c r="AK1324" s="244"/>
      <c r="AL1324" s="245"/>
    </row>
    <row r="1325" spans="1:38" s="35" customFormat="1" ht="25.5" customHeight="1">
      <c r="A1325" s="399" t="s">
        <v>632</v>
      </c>
      <c r="B1325" s="37" t="s">
        <v>6956</v>
      </c>
      <c r="C1325" s="92" t="s">
        <v>4641</v>
      </c>
      <c r="D1325" s="246" t="s">
        <v>6041</v>
      </c>
      <c r="E1325" s="250">
        <v>500000</v>
      </c>
      <c r="F1325" s="163">
        <v>10</v>
      </c>
      <c r="G1325" s="162">
        <v>7653676150</v>
      </c>
      <c r="H1325" s="243">
        <v>42719</v>
      </c>
      <c r="I1325" s="149"/>
      <c r="J1325" s="162"/>
      <c r="K1325" s="151"/>
      <c r="L1325" s="152"/>
      <c r="M1325" s="92" t="s">
        <v>6046</v>
      </c>
      <c r="N1325" s="95">
        <v>22500</v>
      </c>
      <c r="O1325" s="62">
        <v>2</v>
      </c>
      <c r="P1325" s="40"/>
      <c r="Q1325" s="15"/>
      <c r="R1325" s="95">
        <v>42</v>
      </c>
      <c r="S1325" s="96" t="s">
        <v>7569</v>
      </c>
      <c r="T1325" s="149"/>
      <c r="U1325" s="157"/>
      <c r="V1325" s="157"/>
      <c r="W1325" s="202">
        <v>1324</v>
      </c>
      <c r="X1325" s="202">
        <v>13</v>
      </c>
      <c r="Y1325" s="203" t="s">
        <v>6048</v>
      </c>
      <c r="Z1325" s="203" t="s">
        <v>6049</v>
      </c>
      <c r="AA1325" s="156" t="s">
        <v>435</v>
      </c>
      <c r="AB1325" s="222">
        <v>26</v>
      </c>
      <c r="AC1325" s="731">
        <v>1500000</v>
      </c>
      <c r="AD1325" s="731">
        <v>500000</v>
      </c>
      <c r="AE1325" s="96"/>
      <c r="AF1325" s="96"/>
      <c r="AG1325" s="31"/>
      <c r="AH1325" s="91"/>
      <c r="AI1325" s="91"/>
      <c r="AJ1325" s="91"/>
      <c r="AK1325" s="244"/>
      <c r="AL1325" s="245"/>
    </row>
    <row r="1326" spans="1:38" s="35" customFormat="1" ht="25.5" customHeight="1">
      <c r="A1326" s="399" t="s">
        <v>632</v>
      </c>
      <c r="B1326" s="37" t="s">
        <v>6940</v>
      </c>
      <c r="C1326" s="92" t="s">
        <v>4641</v>
      </c>
      <c r="D1326" s="246" t="s">
        <v>6666</v>
      </c>
      <c r="E1326" s="250">
        <v>400000</v>
      </c>
      <c r="F1326" s="163">
        <v>11</v>
      </c>
      <c r="G1326" s="162">
        <v>8702647603</v>
      </c>
      <c r="H1326" s="243">
        <v>42774</v>
      </c>
      <c r="I1326" s="149"/>
      <c r="J1326" s="162"/>
      <c r="K1326" s="151"/>
      <c r="L1326" s="152"/>
      <c r="M1326" s="92" t="s">
        <v>8646</v>
      </c>
      <c r="N1326" s="95">
        <v>37950</v>
      </c>
      <c r="O1326" s="62">
        <v>1</v>
      </c>
      <c r="P1326" s="40"/>
      <c r="Q1326" s="15"/>
      <c r="R1326" s="95">
        <v>50</v>
      </c>
      <c r="S1326" s="96" t="s">
        <v>7837</v>
      </c>
      <c r="T1326" s="149" t="s">
        <v>7229</v>
      </c>
      <c r="U1326" s="157"/>
      <c r="V1326" s="157"/>
      <c r="W1326" s="202">
        <v>2710</v>
      </c>
      <c r="X1326" s="202">
        <v>27</v>
      </c>
      <c r="Y1326" s="203" t="s">
        <v>6667</v>
      </c>
      <c r="Z1326" s="203" t="s">
        <v>6668</v>
      </c>
      <c r="AA1326" s="156" t="s">
        <v>4171</v>
      </c>
      <c r="AB1326" s="222">
        <v>16</v>
      </c>
      <c r="AC1326" s="731">
        <v>7500000</v>
      </c>
      <c r="AD1326" s="731">
        <v>400000</v>
      </c>
      <c r="AE1326" s="96"/>
      <c r="AF1326" s="96"/>
      <c r="AG1326" s="31">
        <v>1</v>
      </c>
      <c r="AH1326" s="91" t="s">
        <v>8583</v>
      </c>
      <c r="AI1326" s="91"/>
      <c r="AJ1326" s="4" t="s">
        <v>8584</v>
      </c>
      <c r="AK1326" s="244"/>
      <c r="AL1326" s="245"/>
    </row>
    <row r="1327" spans="1:38" s="35" customFormat="1" ht="25.5" customHeight="1">
      <c r="A1327" s="399" t="s">
        <v>632</v>
      </c>
      <c r="B1327" s="37" t="s">
        <v>8333</v>
      </c>
      <c r="C1327" s="92" t="s">
        <v>4641</v>
      </c>
      <c r="D1327" s="246" t="s">
        <v>6975</v>
      </c>
      <c r="E1327" s="250">
        <v>3500000</v>
      </c>
      <c r="F1327" s="163">
        <v>12</v>
      </c>
      <c r="G1327" s="162">
        <v>2107056045</v>
      </c>
      <c r="H1327" s="243">
        <v>43046</v>
      </c>
      <c r="I1327" s="149"/>
      <c r="J1327" s="162"/>
      <c r="K1327" s="151">
        <v>43580</v>
      </c>
      <c r="L1327" s="152">
        <v>1</v>
      </c>
      <c r="M1327" s="92" t="s">
        <v>8522</v>
      </c>
      <c r="N1327" s="95">
        <v>74382</v>
      </c>
      <c r="O1327" s="62">
        <v>1</v>
      </c>
      <c r="P1327" s="40"/>
      <c r="Q1327" s="15"/>
      <c r="R1327" s="95" t="s">
        <v>6976</v>
      </c>
      <c r="S1327" s="96" t="s">
        <v>8516</v>
      </c>
      <c r="T1327" s="149" t="s">
        <v>7229</v>
      </c>
      <c r="U1327" s="157"/>
      <c r="V1327" s="157"/>
      <c r="W1327" s="202">
        <v>1080</v>
      </c>
      <c r="X1327" s="202">
        <v>10</v>
      </c>
      <c r="Y1327" s="203" t="s">
        <v>6977</v>
      </c>
      <c r="Z1327" s="203" t="s">
        <v>6978</v>
      </c>
      <c r="AA1327" s="156" t="s">
        <v>3906</v>
      </c>
      <c r="AB1327" s="222">
        <v>12</v>
      </c>
      <c r="AC1327" s="731">
        <v>23500000</v>
      </c>
      <c r="AD1327" s="731">
        <v>3500000</v>
      </c>
      <c r="AE1327" s="96"/>
      <c r="AF1327" s="96"/>
      <c r="AG1327" s="31">
        <v>1</v>
      </c>
      <c r="AH1327" s="91" t="s">
        <v>8334</v>
      </c>
      <c r="AI1327" s="91"/>
      <c r="AJ1327" s="91"/>
      <c r="AK1327" s="244"/>
      <c r="AL1327" s="245"/>
    </row>
    <row r="1328" spans="1:38" s="35" customFormat="1" ht="25.5" customHeight="1">
      <c r="A1328" s="399" t="s">
        <v>632</v>
      </c>
      <c r="B1328" s="144"/>
      <c r="C1328" s="92" t="s">
        <v>4641</v>
      </c>
      <c r="D1328" s="246" t="s">
        <v>7069</v>
      </c>
      <c r="E1328" s="250">
        <v>100000</v>
      </c>
      <c r="F1328" s="163">
        <v>13</v>
      </c>
      <c r="G1328" s="162">
        <v>9937782585</v>
      </c>
      <c r="H1328" s="243">
        <v>43083</v>
      </c>
      <c r="I1328" s="149"/>
      <c r="J1328" s="162"/>
      <c r="K1328" s="151">
        <v>43378</v>
      </c>
      <c r="L1328" s="152">
        <v>1</v>
      </c>
      <c r="M1328" s="92" t="s">
        <v>7071</v>
      </c>
      <c r="N1328" s="95">
        <v>10000</v>
      </c>
      <c r="O1328" s="62">
        <v>2</v>
      </c>
      <c r="P1328" s="40"/>
      <c r="Q1328" s="15"/>
      <c r="R1328" s="95">
        <v>41</v>
      </c>
      <c r="S1328" s="96" t="s">
        <v>7072</v>
      </c>
      <c r="T1328" s="149"/>
      <c r="U1328" s="157"/>
      <c r="V1328" s="157"/>
      <c r="W1328" s="202">
        <v>1312</v>
      </c>
      <c r="X1328" s="202">
        <v>13</v>
      </c>
      <c r="Y1328" s="203" t="s">
        <v>7073</v>
      </c>
      <c r="Z1328" s="203" t="s">
        <v>7074</v>
      </c>
      <c r="AA1328" s="156" t="s">
        <v>2461</v>
      </c>
      <c r="AB1328" s="222">
        <v>6</v>
      </c>
      <c r="AC1328" s="731">
        <v>2128200</v>
      </c>
      <c r="AD1328" s="731">
        <v>100000</v>
      </c>
      <c r="AE1328" s="96"/>
      <c r="AF1328" s="96"/>
      <c r="AG1328" s="31"/>
      <c r="AH1328" s="91"/>
      <c r="AI1328" s="91"/>
      <c r="AJ1328" s="91"/>
      <c r="AK1328" s="244"/>
      <c r="AL1328" s="245"/>
    </row>
    <row r="1329" spans="1:38" s="35" customFormat="1" ht="25.5" customHeight="1">
      <c r="A1329" s="399" t="s">
        <v>632</v>
      </c>
      <c r="B1329" s="144">
        <v>3603547013</v>
      </c>
      <c r="C1329" s="92" t="s">
        <v>4641</v>
      </c>
      <c r="D1329" s="246" t="s">
        <v>7307</v>
      </c>
      <c r="E1329" s="250">
        <v>9140000</v>
      </c>
      <c r="F1329" s="163">
        <v>14</v>
      </c>
      <c r="G1329" s="162">
        <v>5471186210</v>
      </c>
      <c r="H1329" s="243" t="s">
        <v>7308</v>
      </c>
      <c r="I1329" s="149"/>
      <c r="J1329" s="162"/>
      <c r="K1329" s="151"/>
      <c r="L1329" s="152"/>
      <c r="M1329" s="92" t="s">
        <v>7309</v>
      </c>
      <c r="N1329" s="95">
        <v>30000</v>
      </c>
      <c r="O1329" s="62">
        <v>1</v>
      </c>
      <c r="P1329" s="40"/>
      <c r="Q1329" s="15"/>
      <c r="R1329" s="95">
        <v>50</v>
      </c>
      <c r="S1329" s="96" t="s">
        <v>7310</v>
      </c>
      <c r="T1329" s="149" t="s">
        <v>7445</v>
      </c>
      <c r="U1329" s="157"/>
      <c r="V1329" s="157"/>
      <c r="W1329" s="202">
        <v>1512</v>
      </c>
      <c r="X1329" s="202">
        <v>15</v>
      </c>
      <c r="Y1329" s="203" t="s">
        <v>7311</v>
      </c>
      <c r="Z1329" s="203" t="s">
        <v>7312</v>
      </c>
      <c r="AA1329" s="156" t="s">
        <v>4171</v>
      </c>
      <c r="AB1329" s="222">
        <v>16</v>
      </c>
      <c r="AC1329" s="731">
        <v>19730000</v>
      </c>
      <c r="AD1329" s="731">
        <v>9140000</v>
      </c>
      <c r="AE1329" s="96"/>
      <c r="AF1329" s="96"/>
      <c r="AG1329" s="31"/>
      <c r="AH1329" s="91"/>
      <c r="AI1329" s="91"/>
      <c r="AJ1329" s="91"/>
      <c r="AK1329" s="244"/>
      <c r="AL1329" s="245"/>
    </row>
    <row r="1330" spans="1:38" s="35" customFormat="1" ht="25.5" customHeight="1">
      <c r="A1330" s="399" t="s">
        <v>632</v>
      </c>
      <c r="B1330" s="144"/>
      <c r="C1330" s="92" t="s">
        <v>4641</v>
      </c>
      <c r="D1330" s="246" t="s">
        <v>7368</v>
      </c>
      <c r="E1330" s="250">
        <v>2000000</v>
      </c>
      <c r="F1330" s="163">
        <v>15</v>
      </c>
      <c r="G1330" s="162">
        <v>7628056554</v>
      </c>
      <c r="H1330" s="243">
        <v>43196</v>
      </c>
      <c r="I1330" s="149"/>
      <c r="J1330" s="162"/>
      <c r="K1330" s="151">
        <v>43255</v>
      </c>
      <c r="L1330" s="152">
        <v>1</v>
      </c>
      <c r="M1330" s="92" t="s">
        <v>7369</v>
      </c>
      <c r="N1330" s="95">
        <v>31200</v>
      </c>
      <c r="O1330" s="62">
        <v>2</v>
      </c>
      <c r="P1330" s="40"/>
      <c r="Q1330" s="15"/>
      <c r="R1330" s="95">
        <v>40</v>
      </c>
      <c r="S1330" s="96" t="s">
        <v>7310</v>
      </c>
      <c r="T1330" s="149"/>
      <c r="U1330" s="157"/>
      <c r="V1330" s="157"/>
      <c r="W1330" s="202">
        <v>1410</v>
      </c>
      <c r="X1330" s="202">
        <v>14</v>
      </c>
      <c r="Y1330" s="203" t="s">
        <v>7370</v>
      </c>
      <c r="Z1330" s="203" t="s">
        <v>7371</v>
      </c>
      <c r="AA1330" s="156" t="s">
        <v>121</v>
      </c>
      <c r="AB1330" s="222">
        <v>7</v>
      </c>
      <c r="AC1330" s="731">
        <v>11000000</v>
      </c>
      <c r="AD1330" s="731">
        <v>2000000</v>
      </c>
      <c r="AE1330" s="96"/>
      <c r="AF1330" s="96"/>
      <c r="AG1330" s="31"/>
      <c r="AH1330" s="91"/>
      <c r="AI1330" s="91"/>
      <c r="AJ1330" s="91"/>
      <c r="AK1330" s="244"/>
      <c r="AL1330" s="245"/>
    </row>
    <row r="1331" spans="1:38" s="35" customFormat="1" ht="25.5" customHeight="1">
      <c r="A1331" s="399" t="s">
        <v>632</v>
      </c>
      <c r="B1331" s="144"/>
      <c r="C1331" s="92" t="s">
        <v>4641</v>
      </c>
      <c r="D1331" s="246" t="s">
        <v>8059</v>
      </c>
      <c r="E1331" s="250">
        <v>1800000</v>
      </c>
      <c r="F1331" s="163">
        <v>16</v>
      </c>
      <c r="G1331" s="162">
        <v>5400003809</v>
      </c>
      <c r="H1331" s="243">
        <v>43416</v>
      </c>
      <c r="I1331" s="149"/>
      <c r="J1331" s="162"/>
      <c r="K1331" s="151"/>
      <c r="L1331" s="152"/>
      <c r="M1331" s="92" t="s">
        <v>8060</v>
      </c>
      <c r="N1331" s="95">
        <v>40000</v>
      </c>
      <c r="O1331" s="62">
        <v>3</v>
      </c>
      <c r="P1331" s="40"/>
      <c r="Q1331" s="15"/>
      <c r="R1331" s="95">
        <v>40</v>
      </c>
      <c r="S1331" s="96" t="s">
        <v>8061</v>
      </c>
      <c r="T1331" s="149"/>
      <c r="U1331" s="157"/>
      <c r="V1331" s="157"/>
      <c r="W1331" s="202">
        <v>1520</v>
      </c>
      <c r="X1331" s="202">
        <v>15</v>
      </c>
      <c r="Y1331" s="203" t="s">
        <v>8062</v>
      </c>
      <c r="Z1331" s="203" t="s">
        <v>8038</v>
      </c>
      <c r="AA1331" s="156" t="s">
        <v>435</v>
      </c>
      <c r="AB1331" s="222">
        <v>26</v>
      </c>
      <c r="AC1331" s="731">
        <v>6000000</v>
      </c>
      <c r="AD1331" s="731">
        <v>1800000</v>
      </c>
      <c r="AE1331" s="96"/>
      <c r="AF1331" s="96"/>
      <c r="AG1331" s="31"/>
      <c r="AH1331" s="91"/>
      <c r="AI1331" s="91"/>
      <c r="AJ1331" s="91"/>
      <c r="AK1331" s="244"/>
      <c r="AL1331" s="245"/>
    </row>
    <row r="1332" spans="1:38" s="35" customFormat="1" ht="25.5" customHeight="1">
      <c r="A1332" s="399" t="s">
        <v>632</v>
      </c>
      <c r="B1332" s="144"/>
      <c r="C1332" s="92" t="s">
        <v>4641</v>
      </c>
      <c r="D1332" s="246" t="s">
        <v>8301</v>
      </c>
      <c r="E1332" s="250">
        <v>1000000</v>
      </c>
      <c r="F1332" s="163">
        <v>17</v>
      </c>
      <c r="G1332" s="162" t="s">
        <v>8297</v>
      </c>
      <c r="H1332" s="243">
        <v>43468</v>
      </c>
      <c r="I1332" s="162">
        <v>9882827316</v>
      </c>
      <c r="J1332" s="162" t="s">
        <v>8298</v>
      </c>
      <c r="K1332" s="151">
        <v>43474</v>
      </c>
      <c r="L1332" s="152">
        <v>3</v>
      </c>
      <c r="M1332" s="92" t="s">
        <v>8299</v>
      </c>
      <c r="N1332" s="95">
        <v>1792</v>
      </c>
      <c r="O1332" s="62">
        <v>1</v>
      </c>
      <c r="P1332" s="40"/>
      <c r="Q1332" s="15" t="s">
        <v>8300</v>
      </c>
      <c r="R1332" s="95">
        <v>20</v>
      </c>
      <c r="S1332" s="96"/>
      <c r="T1332" s="149" t="s">
        <v>2434</v>
      </c>
      <c r="U1332" s="157"/>
      <c r="V1332" s="157"/>
      <c r="W1332" s="202">
        <v>1512</v>
      </c>
      <c r="X1332" s="202">
        <v>15</v>
      </c>
      <c r="Y1332" s="203" t="s">
        <v>8396</v>
      </c>
      <c r="Z1332" s="203" t="s">
        <v>8397</v>
      </c>
      <c r="AA1332" s="156" t="s">
        <v>2460</v>
      </c>
      <c r="AB1332" s="222">
        <v>3</v>
      </c>
      <c r="AC1332" s="731">
        <v>1000000</v>
      </c>
      <c r="AD1332" s="731">
        <v>1000000</v>
      </c>
      <c r="AE1332" s="96"/>
      <c r="AF1332" s="96"/>
      <c r="AG1332" s="31"/>
      <c r="AH1332" s="91"/>
      <c r="AI1332" s="91"/>
      <c r="AJ1332" s="91"/>
      <c r="AK1332" s="244"/>
      <c r="AL1332" s="245"/>
    </row>
    <row r="1333" spans="1:38" s="35" customFormat="1" ht="25.5" customHeight="1">
      <c r="A1333" s="399" t="s">
        <v>632</v>
      </c>
      <c r="B1333" s="144"/>
      <c r="C1333" s="92" t="s">
        <v>4641</v>
      </c>
      <c r="D1333" s="246" t="s">
        <v>8391</v>
      </c>
      <c r="E1333" s="250">
        <v>300000</v>
      </c>
      <c r="F1333" s="163">
        <v>18</v>
      </c>
      <c r="G1333" s="162">
        <v>9938034895</v>
      </c>
      <c r="H1333" s="243">
        <v>43539</v>
      </c>
      <c r="I1333" s="149"/>
      <c r="J1333" s="162"/>
      <c r="K1333" s="151"/>
      <c r="L1333" s="152"/>
      <c r="M1333" s="92" t="s">
        <v>8392</v>
      </c>
      <c r="N1333" s="95">
        <v>2722</v>
      </c>
      <c r="O1333" s="62">
        <v>3</v>
      </c>
      <c r="P1333" s="40"/>
      <c r="Q1333" s="15" t="s">
        <v>8393</v>
      </c>
      <c r="R1333" s="95">
        <v>50</v>
      </c>
      <c r="S1333" s="96" t="s">
        <v>8074</v>
      </c>
      <c r="T1333" s="149"/>
      <c r="U1333" s="157"/>
      <c r="V1333" s="157"/>
      <c r="W1333" s="202">
        <v>1702</v>
      </c>
      <c r="X1333" s="202">
        <v>17</v>
      </c>
      <c r="Y1333" s="203" t="s">
        <v>8394</v>
      </c>
      <c r="Z1333" s="203" t="s">
        <v>8395</v>
      </c>
      <c r="AA1333" s="156" t="s">
        <v>2468</v>
      </c>
      <c r="AB1333" s="222">
        <v>16</v>
      </c>
      <c r="AC1333" s="731">
        <v>1500000</v>
      </c>
      <c r="AD1333" s="731">
        <v>0</v>
      </c>
      <c r="AE1333" s="96"/>
      <c r="AF1333" s="96"/>
      <c r="AG1333" s="31"/>
      <c r="AH1333" s="91"/>
      <c r="AI1333" s="91"/>
      <c r="AJ1333" s="91"/>
      <c r="AK1333" s="244"/>
      <c r="AL1333" s="245"/>
    </row>
    <row r="1334" spans="1:38" s="35" customFormat="1" ht="25.5" customHeight="1">
      <c r="A1334" s="399" t="s">
        <v>632</v>
      </c>
      <c r="B1334" s="144"/>
      <c r="C1334" s="92" t="s">
        <v>4641</v>
      </c>
      <c r="D1334" s="246" t="s">
        <v>8491</v>
      </c>
      <c r="E1334" s="250">
        <v>1300000</v>
      </c>
      <c r="F1334" s="163">
        <v>19</v>
      </c>
      <c r="G1334" s="162">
        <v>9858157321</v>
      </c>
      <c r="H1334" s="243">
        <v>43581</v>
      </c>
      <c r="I1334" s="149"/>
      <c r="J1334" s="162"/>
      <c r="K1334" s="151"/>
      <c r="L1334" s="152"/>
      <c r="M1334" s="92" t="s">
        <v>8492</v>
      </c>
      <c r="N1334" s="95">
        <v>12000</v>
      </c>
      <c r="O1334" s="62">
        <v>3</v>
      </c>
      <c r="P1334" s="40"/>
      <c r="Q1334" s="15"/>
      <c r="R1334" s="95" t="s">
        <v>8493</v>
      </c>
      <c r="S1334" s="96" t="s">
        <v>5598</v>
      </c>
      <c r="T1334" s="149"/>
      <c r="U1334" s="157"/>
      <c r="V1334" s="157"/>
      <c r="W1334" s="202">
        <v>2740</v>
      </c>
      <c r="X1334" s="202">
        <v>27</v>
      </c>
      <c r="Y1334" s="203" t="s">
        <v>8494</v>
      </c>
      <c r="Z1334" s="203" t="s">
        <v>8495</v>
      </c>
      <c r="AA1334" s="156" t="s">
        <v>2461</v>
      </c>
      <c r="AB1334" s="222">
        <v>6</v>
      </c>
      <c r="AC1334" s="731">
        <v>2000000</v>
      </c>
      <c r="AD1334" s="731">
        <v>0</v>
      </c>
      <c r="AE1334" s="96"/>
      <c r="AF1334" s="96"/>
      <c r="AG1334" s="31"/>
      <c r="AH1334" s="91"/>
      <c r="AI1334" s="91"/>
      <c r="AJ1334" s="91"/>
      <c r="AK1334" s="244"/>
      <c r="AL1334" s="245"/>
    </row>
    <row r="1335" spans="1:38" s="35" customFormat="1" ht="25.5" customHeight="1">
      <c r="A1335" s="198" t="s">
        <v>631</v>
      </c>
      <c r="B1335" s="53"/>
      <c r="C1335" s="73"/>
      <c r="D1335" s="120"/>
      <c r="E1335" s="159">
        <f>SUBTOTAL(9,E1316:E1334)</f>
        <v>98640000</v>
      </c>
      <c r="F1335" s="53">
        <f>COUNT(F1315:F1334)</f>
        <v>19</v>
      </c>
      <c r="G1335" s="123"/>
      <c r="H1335" s="122"/>
      <c r="I1335" s="122"/>
      <c r="J1335" s="123"/>
      <c r="K1335" s="124"/>
      <c r="L1335" s="125"/>
      <c r="M1335" s="56" t="s">
        <v>2202</v>
      </c>
      <c r="N1335" s="56">
        <f>SUBTOTAL(9,N1315:N1334)</f>
        <v>1014181</v>
      </c>
      <c r="O1335" s="126"/>
      <c r="P1335" s="76"/>
      <c r="Q1335" s="77"/>
      <c r="R1335" s="127"/>
      <c r="S1335" s="137"/>
      <c r="T1335" s="248"/>
      <c r="U1335" s="138"/>
      <c r="V1335" s="138"/>
      <c r="W1335" s="139"/>
      <c r="X1335" s="139"/>
      <c r="Y1335" s="140"/>
      <c r="Z1335" s="140"/>
      <c r="AA1335" s="141"/>
      <c r="AB1335" s="142"/>
      <c r="AC1335" s="56">
        <v>306258200</v>
      </c>
      <c r="AD1335" s="56">
        <v>117040000.34999999</v>
      </c>
      <c r="AE1335" s="56">
        <f t="shared" ref="AE1335:AK1335" si="26">SUBTOTAL(9,AE1315:AE1334)</f>
        <v>3682</v>
      </c>
      <c r="AF1335" s="56">
        <f t="shared" si="26"/>
        <v>3638</v>
      </c>
      <c r="AG1335" s="56">
        <f t="shared" si="26"/>
        <v>8</v>
      </c>
      <c r="AH1335" s="56">
        <f t="shared" si="26"/>
        <v>0</v>
      </c>
      <c r="AI1335" s="56">
        <f t="shared" si="26"/>
        <v>0</v>
      </c>
      <c r="AJ1335" s="56">
        <f t="shared" si="26"/>
        <v>0</v>
      </c>
      <c r="AK1335" s="56">
        <f t="shared" si="26"/>
        <v>0</v>
      </c>
      <c r="AL1335" s="47"/>
    </row>
    <row r="1336" spans="1:38" s="35" customFormat="1" ht="25.5" customHeight="1">
      <c r="A1336" s="198"/>
      <c r="B1336" s="53"/>
      <c r="C1336" s="73"/>
      <c r="D1336" s="120"/>
      <c r="E1336" s="159"/>
      <c r="F1336" s="56"/>
      <c r="G1336" s="123"/>
      <c r="H1336" s="122"/>
      <c r="I1336" s="122"/>
      <c r="J1336" s="123"/>
      <c r="K1336" s="124"/>
      <c r="L1336" s="125"/>
      <c r="M1336" s="56" t="s">
        <v>2203</v>
      </c>
      <c r="N1336" s="159"/>
      <c r="O1336" s="126"/>
      <c r="P1336" s="76"/>
      <c r="Q1336" s="77"/>
      <c r="R1336" s="127"/>
      <c r="S1336" s="137"/>
      <c r="T1336" s="122"/>
      <c r="U1336" s="138"/>
      <c r="V1336" s="138"/>
      <c r="W1336" s="139"/>
      <c r="X1336" s="139"/>
      <c r="Y1336" s="140"/>
      <c r="Z1336" s="140"/>
      <c r="AA1336" s="141"/>
      <c r="AB1336" s="142"/>
      <c r="AC1336" s="734"/>
      <c r="AD1336" s="734"/>
      <c r="AE1336" s="159"/>
      <c r="AF1336" s="159"/>
      <c r="AG1336" s="56"/>
      <c r="AH1336" s="134"/>
      <c r="AI1336" s="134"/>
      <c r="AJ1336" s="134"/>
      <c r="AK1336" s="54"/>
      <c r="AL1336" s="84"/>
    </row>
    <row r="1337" spans="1:38" s="71" customFormat="1" ht="25.5" customHeight="1">
      <c r="A1337" s="200" t="s">
        <v>270</v>
      </c>
      <c r="B1337" s="37">
        <v>3602852511</v>
      </c>
      <c r="C1337" s="249" t="s">
        <v>4069</v>
      </c>
      <c r="D1337" s="26" t="s">
        <v>7723</v>
      </c>
      <c r="E1337" s="95">
        <v>23000000</v>
      </c>
      <c r="F1337" s="62">
        <v>1</v>
      </c>
      <c r="G1337" s="30">
        <v>472043000944</v>
      </c>
      <c r="H1337" s="29" t="s">
        <v>2891</v>
      </c>
      <c r="I1337" s="64"/>
      <c r="J1337" s="65">
        <v>4355036532</v>
      </c>
      <c r="K1337" s="66">
        <v>43656</v>
      </c>
      <c r="L1337" s="67">
        <v>8</v>
      </c>
      <c r="M1337" s="92" t="s">
        <v>2893</v>
      </c>
      <c r="N1337" s="95">
        <v>200015</v>
      </c>
      <c r="O1337" s="68">
        <v>1</v>
      </c>
      <c r="P1337" s="40"/>
      <c r="Q1337" s="15" t="s">
        <v>8732</v>
      </c>
      <c r="R1337" s="69"/>
      <c r="S1337" s="261"/>
      <c r="T1337" s="243">
        <v>42309</v>
      </c>
      <c r="U1337" s="33"/>
      <c r="V1337" s="33"/>
      <c r="W1337" s="258">
        <v>2930</v>
      </c>
      <c r="X1337" s="258">
        <v>29</v>
      </c>
      <c r="Y1337" s="259"/>
      <c r="Z1337" s="259"/>
      <c r="AA1337" s="238" t="s">
        <v>2894</v>
      </c>
      <c r="AB1337" s="681">
        <v>5</v>
      </c>
      <c r="AC1337" s="731">
        <v>50000000</v>
      </c>
      <c r="AD1337" s="731">
        <v>22999999.636853114</v>
      </c>
      <c r="AE1337" s="96">
        <v>579</v>
      </c>
      <c r="AF1337" s="96">
        <v>577</v>
      </c>
      <c r="AG1337" s="62">
        <v>1</v>
      </c>
      <c r="AH1337" s="91" t="s">
        <v>5970</v>
      </c>
      <c r="AI1337" s="91" t="s">
        <v>5053</v>
      </c>
      <c r="AJ1337" s="91"/>
      <c r="AK1337" s="16" t="s">
        <v>4415</v>
      </c>
      <c r="AL1337" s="242"/>
    </row>
    <row r="1338" spans="1:38" s="71" customFormat="1" ht="25.5" customHeight="1">
      <c r="A1338" s="200" t="s">
        <v>270</v>
      </c>
      <c r="B1338" s="37">
        <v>3602987727</v>
      </c>
      <c r="C1338" s="249" t="s">
        <v>4069</v>
      </c>
      <c r="D1338" s="26" t="s">
        <v>6625</v>
      </c>
      <c r="E1338" s="250">
        <v>1076992.8600000001</v>
      </c>
      <c r="F1338" s="163">
        <v>2</v>
      </c>
      <c r="G1338" s="162">
        <v>472043000979</v>
      </c>
      <c r="H1338" s="243">
        <v>41041</v>
      </c>
      <c r="I1338" s="243"/>
      <c r="J1338" s="162">
        <v>8703371661</v>
      </c>
      <c r="K1338" s="251">
        <v>43144</v>
      </c>
      <c r="L1338" s="252">
        <v>4</v>
      </c>
      <c r="M1338" s="92" t="s">
        <v>5560</v>
      </c>
      <c r="N1338" s="95">
        <v>10100</v>
      </c>
      <c r="O1338" s="68">
        <v>1</v>
      </c>
      <c r="P1338" s="40"/>
      <c r="Q1338" s="15"/>
      <c r="R1338" s="69"/>
      <c r="S1338" s="261"/>
      <c r="T1338" s="243"/>
      <c r="U1338" s="33">
        <v>1</v>
      </c>
      <c r="V1338" s="33"/>
      <c r="W1338" s="258">
        <v>2022</v>
      </c>
      <c r="X1338" s="258">
        <v>20</v>
      </c>
      <c r="Y1338" s="259"/>
      <c r="Z1338" s="259"/>
      <c r="AA1338" s="70" t="s">
        <v>2461</v>
      </c>
      <c r="AB1338" s="681">
        <v>6</v>
      </c>
      <c r="AC1338" s="731">
        <v>3376992.86</v>
      </c>
      <c r="AD1338" s="731">
        <v>3376993</v>
      </c>
      <c r="AE1338" s="96">
        <v>26</v>
      </c>
      <c r="AF1338" s="96">
        <v>22</v>
      </c>
      <c r="AG1338" s="62">
        <v>1</v>
      </c>
      <c r="AH1338" s="91" t="s">
        <v>4586</v>
      </c>
      <c r="AI1338" s="91" t="s">
        <v>4587</v>
      </c>
      <c r="AJ1338" s="91"/>
      <c r="AK1338" s="16"/>
      <c r="AL1338" s="242"/>
    </row>
    <row r="1339" spans="1:38" s="71" customFormat="1" ht="25.5" customHeight="1">
      <c r="A1339" s="200" t="s">
        <v>270</v>
      </c>
      <c r="B1339" s="37">
        <v>3603021083</v>
      </c>
      <c r="C1339" s="249" t="s">
        <v>4069</v>
      </c>
      <c r="D1339" s="26" t="s">
        <v>3627</v>
      </c>
      <c r="E1339" s="250">
        <v>500000</v>
      </c>
      <c r="F1339" s="62">
        <v>3</v>
      </c>
      <c r="G1339" s="162">
        <v>472043000988</v>
      </c>
      <c r="H1339" s="243">
        <v>41284</v>
      </c>
      <c r="I1339" s="243"/>
      <c r="J1339" s="162"/>
      <c r="K1339" s="251"/>
      <c r="L1339" s="252"/>
      <c r="M1339" s="92" t="s">
        <v>3626</v>
      </c>
      <c r="N1339" s="95">
        <v>8540</v>
      </c>
      <c r="O1339" s="68">
        <v>1</v>
      </c>
      <c r="P1339" s="40"/>
      <c r="Q1339" s="15"/>
      <c r="R1339" s="69"/>
      <c r="S1339" s="261"/>
      <c r="T1339" s="243"/>
      <c r="U1339" s="33"/>
      <c r="V1339" s="33"/>
      <c r="W1339" s="258">
        <v>2599</v>
      </c>
      <c r="X1339" s="258">
        <v>25</v>
      </c>
      <c r="Y1339" s="259"/>
      <c r="Z1339" s="259"/>
      <c r="AA1339" s="70" t="s">
        <v>2460</v>
      </c>
      <c r="AB1339" s="681">
        <v>3</v>
      </c>
      <c r="AC1339" s="731">
        <v>2000000</v>
      </c>
      <c r="AD1339" s="731">
        <v>1836290</v>
      </c>
      <c r="AE1339" s="96">
        <v>17</v>
      </c>
      <c r="AF1339" s="96">
        <v>16</v>
      </c>
      <c r="AG1339" s="62">
        <v>1</v>
      </c>
      <c r="AH1339" s="91" t="s">
        <v>4771</v>
      </c>
      <c r="AI1339" s="91"/>
      <c r="AJ1339" s="91"/>
      <c r="AK1339" s="16"/>
      <c r="AL1339" s="242"/>
    </row>
    <row r="1340" spans="1:38" s="71" customFormat="1" ht="25.5" customHeight="1">
      <c r="A1340" s="200" t="s">
        <v>270</v>
      </c>
      <c r="B1340" s="37"/>
      <c r="C1340" s="249" t="s">
        <v>3867</v>
      </c>
      <c r="D1340" s="26" t="s">
        <v>3636</v>
      </c>
      <c r="E1340" s="250">
        <v>26400000</v>
      </c>
      <c r="F1340" s="163">
        <v>4</v>
      </c>
      <c r="G1340" s="162">
        <v>47221000989</v>
      </c>
      <c r="H1340" s="243">
        <v>41296</v>
      </c>
      <c r="I1340" s="243"/>
      <c r="J1340" s="162">
        <v>5488445180</v>
      </c>
      <c r="K1340" s="251">
        <v>43255</v>
      </c>
      <c r="L1340" s="252">
        <v>5</v>
      </c>
      <c r="M1340" s="92" t="s">
        <v>3635</v>
      </c>
      <c r="N1340" s="95">
        <v>120000</v>
      </c>
      <c r="O1340" s="68">
        <v>1</v>
      </c>
      <c r="P1340" s="40"/>
      <c r="Q1340" s="15"/>
      <c r="R1340" s="69"/>
      <c r="S1340" s="261"/>
      <c r="T1340" s="243">
        <v>42415</v>
      </c>
      <c r="U1340" s="33"/>
      <c r="V1340" s="33"/>
      <c r="W1340" s="258">
        <v>2220</v>
      </c>
      <c r="X1340" s="258">
        <v>22</v>
      </c>
      <c r="Y1340" s="259"/>
      <c r="Z1340" s="259"/>
      <c r="AA1340" s="70" t="s">
        <v>2929</v>
      </c>
      <c r="AB1340" s="260">
        <v>26</v>
      </c>
      <c r="AC1340" s="731">
        <v>99000000</v>
      </c>
      <c r="AD1340" s="731">
        <v>29000000</v>
      </c>
      <c r="AE1340" s="96">
        <v>1184</v>
      </c>
      <c r="AF1340" s="96">
        <v>1151</v>
      </c>
      <c r="AG1340" s="62"/>
      <c r="AH1340" s="91" t="s">
        <v>5438</v>
      </c>
      <c r="AI1340" s="91"/>
      <c r="AJ1340" s="91"/>
      <c r="AK1340" s="16"/>
      <c r="AL1340" s="242"/>
    </row>
    <row r="1341" spans="1:38" s="71" customFormat="1" ht="25.5" customHeight="1">
      <c r="A1341" s="200" t="s">
        <v>270</v>
      </c>
      <c r="B1341" s="37"/>
      <c r="C1341" s="249" t="s">
        <v>4069</v>
      </c>
      <c r="D1341" s="26" t="s">
        <v>3804</v>
      </c>
      <c r="E1341" s="250">
        <v>5000000</v>
      </c>
      <c r="F1341" s="62">
        <v>5</v>
      </c>
      <c r="G1341" s="162">
        <v>472043001047</v>
      </c>
      <c r="H1341" s="243">
        <v>41528</v>
      </c>
      <c r="I1341" s="243"/>
      <c r="J1341" s="162">
        <v>2140208043</v>
      </c>
      <c r="K1341" s="251">
        <v>43595</v>
      </c>
      <c r="L1341" s="252">
        <v>7</v>
      </c>
      <c r="M1341" s="92" t="s">
        <v>3734</v>
      </c>
      <c r="N1341" s="95">
        <v>60000</v>
      </c>
      <c r="O1341" s="68">
        <v>1</v>
      </c>
      <c r="P1341" s="40"/>
      <c r="Q1341" s="15"/>
      <c r="R1341" s="69"/>
      <c r="S1341" s="261"/>
      <c r="T1341" s="243"/>
      <c r="U1341" s="33">
        <v>1</v>
      </c>
      <c r="V1341" s="33">
        <v>3</v>
      </c>
      <c r="W1341" s="258">
        <v>1313</v>
      </c>
      <c r="X1341" s="258">
        <v>13</v>
      </c>
      <c r="Y1341" s="259"/>
      <c r="Z1341" s="259"/>
      <c r="AA1341" s="70" t="s">
        <v>7490</v>
      </c>
      <c r="AB1341" s="260">
        <v>20</v>
      </c>
      <c r="AC1341" s="731">
        <v>10000000</v>
      </c>
      <c r="AD1341" s="731">
        <v>8000000</v>
      </c>
      <c r="AE1341" s="96">
        <v>0</v>
      </c>
      <c r="AF1341" s="96">
        <v>0</v>
      </c>
      <c r="AG1341" s="62"/>
      <c r="AH1341" s="91" t="s">
        <v>4954</v>
      </c>
      <c r="AI1341" s="204" t="s">
        <v>4955</v>
      </c>
      <c r="AJ1341" s="204"/>
      <c r="AK1341" s="16"/>
      <c r="AL1341" s="242"/>
    </row>
    <row r="1342" spans="1:38" s="71" customFormat="1" ht="25.5" customHeight="1">
      <c r="A1342" s="200" t="s">
        <v>270</v>
      </c>
      <c r="B1342" s="37" t="s">
        <v>4343</v>
      </c>
      <c r="C1342" s="249" t="s">
        <v>4069</v>
      </c>
      <c r="D1342" s="26" t="s">
        <v>4236</v>
      </c>
      <c r="E1342" s="250">
        <v>500000</v>
      </c>
      <c r="F1342" s="163">
        <v>6</v>
      </c>
      <c r="G1342" s="162">
        <v>472043001117</v>
      </c>
      <c r="H1342" s="243">
        <v>41775</v>
      </c>
      <c r="I1342" s="162">
        <v>472023001117</v>
      </c>
      <c r="J1342" s="162">
        <v>1015208632</v>
      </c>
      <c r="K1342" s="251">
        <v>43189</v>
      </c>
      <c r="L1342" s="252">
        <v>5</v>
      </c>
      <c r="M1342" s="92" t="s">
        <v>4344</v>
      </c>
      <c r="N1342" s="95">
        <v>2304</v>
      </c>
      <c r="O1342" s="68">
        <v>1</v>
      </c>
      <c r="P1342" s="252"/>
      <c r="Q1342" s="755" t="s">
        <v>7406</v>
      </c>
      <c r="R1342" s="69" t="s">
        <v>4235</v>
      </c>
      <c r="S1342" s="261"/>
      <c r="T1342" s="243"/>
      <c r="U1342" s="33">
        <v>1</v>
      </c>
      <c r="V1342" s="33">
        <v>3</v>
      </c>
      <c r="W1342" s="258">
        <v>1321</v>
      </c>
      <c r="X1342" s="258">
        <v>13</v>
      </c>
      <c r="Y1342" s="259" t="s">
        <v>6626</v>
      </c>
      <c r="Z1342" s="259"/>
      <c r="AA1342" s="70" t="s">
        <v>2461</v>
      </c>
      <c r="AB1342" s="260">
        <v>6</v>
      </c>
      <c r="AC1342" s="731">
        <v>500000</v>
      </c>
      <c r="AD1342" s="731">
        <v>500000</v>
      </c>
      <c r="AE1342" s="96">
        <v>117</v>
      </c>
      <c r="AF1342" s="96">
        <v>114</v>
      </c>
      <c r="AG1342" s="62">
        <v>1</v>
      </c>
      <c r="AH1342" s="91" t="s">
        <v>4595</v>
      </c>
      <c r="AI1342" s="91" t="s">
        <v>4596</v>
      </c>
      <c r="AJ1342" s="91"/>
      <c r="AK1342" s="16"/>
      <c r="AL1342" s="242"/>
    </row>
    <row r="1343" spans="1:38" s="71" customFormat="1" ht="25.5" customHeight="1">
      <c r="A1343" s="200" t="s">
        <v>270</v>
      </c>
      <c r="B1343" s="37">
        <v>3603182588</v>
      </c>
      <c r="C1343" s="249" t="s">
        <v>4069</v>
      </c>
      <c r="D1343" s="26" t="s">
        <v>6627</v>
      </c>
      <c r="E1343" s="250">
        <v>2000000</v>
      </c>
      <c r="F1343" s="62">
        <v>7</v>
      </c>
      <c r="G1343" s="162">
        <v>472043001118</v>
      </c>
      <c r="H1343" s="243">
        <v>41774</v>
      </c>
      <c r="I1343" s="243"/>
      <c r="J1343" s="162">
        <v>9843570941</v>
      </c>
      <c r="K1343" s="251">
        <v>43313</v>
      </c>
      <c r="L1343" s="252">
        <v>3</v>
      </c>
      <c r="M1343" s="92" t="s">
        <v>4237</v>
      </c>
      <c r="N1343" s="95">
        <v>3168</v>
      </c>
      <c r="O1343" s="68">
        <v>1</v>
      </c>
      <c r="P1343" s="252"/>
      <c r="Q1343" s="253"/>
      <c r="R1343" s="69" t="s">
        <v>4238</v>
      </c>
      <c r="S1343" s="261" t="s">
        <v>4933</v>
      </c>
      <c r="T1343" s="243" t="s">
        <v>6062</v>
      </c>
      <c r="U1343" s="33"/>
      <c r="V1343" s="33"/>
      <c r="W1343" s="258">
        <v>1322</v>
      </c>
      <c r="X1343" s="258">
        <v>13</v>
      </c>
      <c r="Y1343" s="259"/>
      <c r="Z1343" s="259"/>
      <c r="AA1343" s="70" t="s">
        <v>4239</v>
      </c>
      <c r="AB1343" s="260">
        <v>3</v>
      </c>
      <c r="AC1343" s="731">
        <v>4500000</v>
      </c>
      <c r="AD1343" s="731">
        <v>3000000</v>
      </c>
      <c r="AE1343" s="96">
        <v>110</v>
      </c>
      <c r="AF1343" s="96">
        <v>109</v>
      </c>
      <c r="AG1343" s="62"/>
      <c r="AH1343" s="91" t="s">
        <v>6749</v>
      </c>
      <c r="AI1343" s="91"/>
      <c r="AJ1343" s="91"/>
      <c r="AK1343" s="16"/>
      <c r="AL1343" s="242"/>
    </row>
    <row r="1344" spans="1:38" s="404" customFormat="1" ht="25.5" customHeight="1">
      <c r="A1344" s="200" t="s">
        <v>270</v>
      </c>
      <c r="B1344" s="37" t="s">
        <v>3210</v>
      </c>
      <c r="C1344" s="462" t="s">
        <v>3901</v>
      </c>
      <c r="D1344" s="26" t="s">
        <v>3910</v>
      </c>
      <c r="E1344" s="261">
        <v>4100000</v>
      </c>
      <c r="F1344" s="163">
        <v>8</v>
      </c>
      <c r="G1344" s="162" t="s">
        <v>1531</v>
      </c>
      <c r="H1344" s="243">
        <v>38013</v>
      </c>
      <c r="I1344" s="162">
        <v>472043000520</v>
      </c>
      <c r="J1344" s="162">
        <v>5485539540</v>
      </c>
      <c r="K1344" s="251">
        <v>43643</v>
      </c>
      <c r="L1344" s="252">
        <v>10</v>
      </c>
      <c r="M1344" s="268" t="s">
        <v>3909</v>
      </c>
      <c r="N1344" s="503">
        <v>2618</v>
      </c>
      <c r="O1344" s="62">
        <v>1</v>
      </c>
      <c r="P1344" s="40"/>
      <c r="Q1344" s="755" t="s">
        <v>7960</v>
      </c>
      <c r="R1344" s="95"/>
      <c r="S1344" s="261"/>
      <c r="T1344" s="243" t="s">
        <v>2330</v>
      </c>
      <c r="U1344" s="402"/>
      <c r="V1344" s="402">
        <v>3</v>
      </c>
      <c r="W1344" s="34">
        <v>2220</v>
      </c>
      <c r="X1344" s="34">
        <v>22</v>
      </c>
      <c r="Y1344" s="208"/>
      <c r="Z1344" s="208"/>
      <c r="AA1344" s="96" t="s">
        <v>2467</v>
      </c>
      <c r="AB1344" s="236">
        <v>18</v>
      </c>
      <c r="AC1344" s="731">
        <v>4100000</v>
      </c>
      <c r="AD1344" s="731">
        <v>2400000</v>
      </c>
      <c r="AE1344" s="96">
        <v>197</v>
      </c>
      <c r="AF1344" s="96">
        <v>197</v>
      </c>
      <c r="AG1344" s="63">
        <v>1</v>
      </c>
      <c r="AH1344" s="97" t="s">
        <v>7688</v>
      </c>
      <c r="AI1344" s="97" t="s">
        <v>539</v>
      </c>
      <c r="AJ1344" s="97"/>
      <c r="AK1344" s="699"/>
      <c r="AL1344" s="403"/>
    </row>
    <row r="1345" spans="1:38" s="71" customFormat="1" ht="25.5" customHeight="1">
      <c r="A1345" s="200" t="s">
        <v>270</v>
      </c>
      <c r="B1345" s="161">
        <v>3602231049</v>
      </c>
      <c r="C1345" s="462" t="s">
        <v>4069</v>
      </c>
      <c r="D1345" s="26" t="s">
        <v>4388</v>
      </c>
      <c r="E1345" s="250">
        <v>910000</v>
      </c>
      <c r="F1345" s="62">
        <v>9</v>
      </c>
      <c r="G1345" s="162">
        <v>472043001171</v>
      </c>
      <c r="H1345" s="251">
        <v>41968</v>
      </c>
      <c r="I1345" s="162">
        <v>472043001171</v>
      </c>
      <c r="J1345" s="162"/>
      <c r="K1345" s="251">
        <v>41968</v>
      </c>
      <c r="L1345" s="252"/>
      <c r="M1345" s="92" t="s">
        <v>4105</v>
      </c>
      <c r="N1345" s="95">
        <v>12038</v>
      </c>
      <c r="O1345" s="68">
        <v>1</v>
      </c>
      <c r="P1345" s="40"/>
      <c r="Q1345" s="15"/>
      <c r="R1345" s="69"/>
      <c r="S1345" s="261" t="s">
        <v>4944</v>
      </c>
      <c r="T1345" s="243"/>
      <c r="U1345" s="33"/>
      <c r="V1345" s="33"/>
      <c r="W1345" s="258">
        <v>3290</v>
      </c>
      <c r="X1345" s="258">
        <v>32</v>
      </c>
      <c r="Y1345" s="259"/>
      <c r="Z1345" s="259"/>
      <c r="AA1345" s="70" t="s">
        <v>4389</v>
      </c>
      <c r="AB1345" s="260">
        <v>6</v>
      </c>
      <c r="AC1345" s="731">
        <v>1500000</v>
      </c>
      <c r="AD1345" s="731">
        <v>1500000</v>
      </c>
      <c r="AE1345" s="96">
        <v>90</v>
      </c>
      <c r="AF1345" s="96">
        <v>87</v>
      </c>
      <c r="AG1345" s="62">
        <v>1</v>
      </c>
      <c r="AH1345" s="91" t="s">
        <v>6841</v>
      </c>
      <c r="AI1345" s="91"/>
      <c r="AJ1345" s="4" t="s">
        <v>6840</v>
      </c>
      <c r="AK1345" s="16"/>
      <c r="AL1345" s="242"/>
    </row>
    <row r="1346" spans="1:38" s="71" customFormat="1" ht="25.5" customHeight="1">
      <c r="A1346" s="200" t="s">
        <v>270</v>
      </c>
      <c r="B1346" s="37">
        <v>3600248720</v>
      </c>
      <c r="C1346" s="462" t="s">
        <v>4069</v>
      </c>
      <c r="D1346" s="266" t="s">
        <v>7489</v>
      </c>
      <c r="E1346" s="250">
        <v>58000000</v>
      </c>
      <c r="F1346" s="163">
        <v>10</v>
      </c>
      <c r="G1346" s="162">
        <v>5445436868</v>
      </c>
      <c r="H1346" s="243" t="s">
        <v>4905</v>
      </c>
      <c r="I1346" s="162"/>
      <c r="J1346" s="162"/>
      <c r="K1346" s="251">
        <v>43580</v>
      </c>
      <c r="L1346" s="252">
        <v>3</v>
      </c>
      <c r="M1346" s="212" t="s">
        <v>4906</v>
      </c>
      <c r="N1346" s="95">
        <v>422360</v>
      </c>
      <c r="O1346" s="68">
        <v>1</v>
      </c>
      <c r="P1346" s="40"/>
      <c r="Q1346" s="15"/>
      <c r="R1346" s="69">
        <v>50</v>
      </c>
      <c r="S1346" s="261" t="s">
        <v>6783</v>
      </c>
      <c r="T1346" s="243">
        <v>43122</v>
      </c>
      <c r="U1346" s="33"/>
      <c r="V1346" s="33"/>
      <c r="W1346" s="258">
        <v>2211</v>
      </c>
      <c r="X1346" s="258">
        <v>22</v>
      </c>
      <c r="Y1346" s="259" t="s">
        <v>4907</v>
      </c>
      <c r="Z1346" s="259" t="s">
        <v>4908</v>
      </c>
      <c r="AA1346" s="70" t="s">
        <v>2459</v>
      </c>
      <c r="AB1346" s="260">
        <v>5</v>
      </c>
      <c r="AC1346" s="731">
        <v>216000000</v>
      </c>
      <c r="AD1346" s="731">
        <v>58348197</v>
      </c>
      <c r="AE1346" s="96">
        <v>972</v>
      </c>
      <c r="AF1346" s="96">
        <v>957</v>
      </c>
      <c r="AG1346" s="62"/>
      <c r="AH1346" s="91" t="s">
        <v>8746</v>
      </c>
      <c r="AI1346" s="91"/>
      <c r="AJ1346" s="91"/>
      <c r="AK1346" s="16"/>
      <c r="AL1346" s="242"/>
    </row>
    <row r="1347" spans="1:38" s="71" customFormat="1" ht="25.5" customHeight="1">
      <c r="A1347" s="200" t="s">
        <v>270</v>
      </c>
      <c r="B1347" s="37">
        <v>3603323944</v>
      </c>
      <c r="C1347" s="462" t="s">
        <v>4069</v>
      </c>
      <c r="D1347" s="26" t="s">
        <v>6216</v>
      </c>
      <c r="E1347" s="250">
        <v>6714964</v>
      </c>
      <c r="F1347" s="62">
        <v>11</v>
      </c>
      <c r="G1347" s="162">
        <v>3242151580</v>
      </c>
      <c r="H1347" s="243">
        <v>42321</v>
      </c>
      <c r="I1347" s="162"/>
      <c r="J1347" s="162"/>
      <c r="K1347" s="251">
        <v>43641</v>
      </c>
      <c r="L1347" s="252">
        <v>7</v>
      </c>
      <c r="M1347" s="212" t="s">
        <v>5240</v>
      </c>
      <c r="N1347" s="95">
        <v>33000</v>
      </c>
      <c r="O1347" s="68">
        <v>1</v>
      </c>
      <c r="P1347" s="40"/>
      <c r="Q1347" s="15"/>
      <c r="R1347" s="69">
        <v>43</v>
      </c>
      <c r="S1347" s="261" t="s">
        <v>4947</v>
      </c>
      <c r="T1347" s="243">
        <v>42750</v>
      </c>
      <c r="U1347" s="33"/>
      <c r="V1347" s="33"/>
      <c r="W1347" s="258">
        <v>2220</v>
      </c>
      <c r="X1347" s="258">
        <v>22</v>
      </c>
      <c r="Y1347" s="259" t="s">
        <v>5064</v>
      </c>
      <c r="Z1347" s="259" t="s">
        <v>5065</v>
      </c>
      <c r="AA1347" s="70" t="s">
        <v>2461</v>
      </c>
      <c r="AB1347" s="260">
        <v>6</v>
      </c>
      <c r="AC1347" s="731">
        <v>15000000</v>
      </c>
      <c r="AD1347" s="731">
        <v>15000000</v>
      </c>
      <c r="AE1347" s="96">
        <v>47</v>
      </c>
      <c r="AF1347" s="96">
        <v>43</v>
      </c>
      <c r="AG1347" s="62">
        <v>1</v>
      </c>
      <c r="AH1347" s="91" t="s">
        <v>7874</v>
      </c>
      <c r="AI1347" s="91" t="s">
        <v>5482</v>
      </c>
      <c r="AJ1347" s="204" t="s">
        <v>6117</v>
      </c>
      <c r="AK1347" s="16"/>
      <c r="AL1347" s="242"/>
    </row>
    <row r="1348" spans="1:38" s="71" customFormat="1" ht="25.5" customHeight="1">
      <c r="A1348" s="200" t="s">
        <v>270</v>
      </c>
      <c r="B1348" s="37">
        <v>3603076117</v>
      </c>
      <c r="C1348" s="462" t="s">
        <v>4069</v>
      </c>
      <c r="D1348" s="26" t="s">
        <v>6628</v>
      </c>
      <c r="E1348" s="163">
        <v>5500000</v>
      </c>
      <c r="F1348" s="163">
        <v>12</v>
      </c>
      <c r="G1348" s="162">
        <v>472043001044</v>
      </c>
      <c r="H1348" s="251">
        <v>41523</v>
      </c>
      <c r="I1348" s="162"/>
      <c r="J1348" s="162">
        <v>7662620183</v>
      </c>
      <c r="K1348" s="251">
        <v>42963</v>
      </c>
      <c r="L1348" s="252">
        <v>8</v>
      </c>
      <c r="M1348" s="450" t="s">
        <v>4282</v>
      </c>
      <c r="N1348" s="95">
        <v>23875</v>
      </c>
      <c r="O1348" s="62">
        <v>1</v>
      </c>
      <c r="P1348" s="454"/>
      <c r="Q1348" s="43"/>
      <c r="R1348" s="95"/>
      <c r="S1348" s="261"/>
      <c r="T1348" s="243">
        <v>41699</v>
      </c>
      <c r="U1348" s="467">
        <v>1</v>
      </c>
      <c r="V1348" s="467">
        <v>3</v>
      </c>
      <c r="W1348" s="258">
        <v>1079</v>
      </c>
      <c r="X1348" s="258">
        <v>10</v>
      </c>
      <c r="Y1348" s="259"/>
      <c r="Z1348" s="259"/>
      <c r="AA1348" s="460" t="s">
        <v>2461</v>
      </c>
      <c r="AB1348" s="236">
        <v>6</v>
      </c>
      <c r="AC1348" s="731">
        <v>10000000</v>
      </c>
      <c r="AD1348" s="731">
        <v>5500000</v>
      </c>
      <c r="AE1348" s="96">
        <v>80</v>
      </c>
      <c r="AF1348" s="96">
        <v>78</v>
      </c>
      <c r="AG1348" s="62"/>
      <c r="AH1348" s="91" t="s">
        <v>6290</v>
      </c>
      <c r="AI1348" s="91"/>
      <c r="AJ1348" s="91"/>
      <c r="AK1348" s="201" t="s">
        <v>5271</v>
      </c>
      <c r="AL1348" s="554"/>
    </row>
    <row r="1349" spans="1:38" s="71" customFormat="1" ht="25.5" customHeight="1">
      <c r="A1349" s="200" t="s">
        <v>270</v>
      </c>
      <c r="B1349" s="37">
        <v>3603357615</v>
      </c>
      <c r="C1349" s="462" t="s">
        <v>4069</v>
      </c>
      <c r="D1349" s="26" t="s">
        <v>5180</v>
      </c>
      <c r="E1349" s="95">
        <v>28000000</v>
      </c>
      <c r="F1349" s="62">
        <v>13</v>
      </c>
      <c r="G1349" s="30">
        <v>9876303670</v>
      </c>
      <c r="H1349" s="29">
        <v>42401</v>
      </c>
      <c r="I1349" s="30"/>
      <c r="J1349" s="30"/>
      <c r="K1349" s="66">
        <v>43122</v>
      </c>
      <c r="L1349" s="67">
        <v>3</v>
      </c>
      <c r="M1349" s="212" t="s">
        <v>5183</v>
      </c>
      <c r="N1349" s="95">
        <v>315320</v>
      </c>
      <c r="O1349" s="68">
        <v>2</v>
      </c>
      <c r="P1349" s="40"/>
      <c r="Q1349" s="15"/>
      <c r="R1349" s="69">
        <v>50</v>
      </c>
      <c r="S1349" s="261" t="s">
        <v>7204</v>
      </c>
      <c r="T1349" s="243"/>
      <c r="U1349" s="33"/>
      <c r="V1349" s="33"/>
      <c r="W1349" s="258">
        <v>3100</v>
      </c>
      <c r="X1349" s="258">
        <v>31</v>
      </c>
      <c r="Y1349" s="259" t="s">
        <v>5181</v>
      </c>
      <c r="Z1349" s="259" t="s">
        <v>5182</v>
      </c>
      <c r="AA1349" s="70" t="s">
        <v>4171</v>
      </c>
      <c r="AB1349" s="260">
        <v>16</v>
      </c>
      <c r="AC1349" s="731">
        <v>92000000</v>
      </c>
      <c r="AD1349" s="731">
        <v>28000000</v>
      </c>
      <c r="AE1349" s="96"/>
      <c r="AF1349" s="96"/>
      <c r="AG1349" s="62">
        <v>1</v>
      </c>
      <c r="AH1349" s="91" t="s">
        <v>6111</v>
      </c>
      <c r="AI1349" s="91"/>
      <c r="AJ1349" s="204" t="s">
        <v>6112</v>
      </c>
      <c r="AK1349" s="16" t="s">
        <v>5179</v>
      </c>
      <c r="AL1349" s="242"/>
    </row>
    <row r="1350" spans="1:38" s="404" customFormat="1" ht="25.5" customHeight="1">
      <c r="A1350" s="63" t="s">
        <v>270</v>
      </c>
      <c r="B1350" s="37">
        <v>3603357862</v>
      </c>
      <c r="C1350" s="92" t="s">
        <v>4069</v>
      </c>
      <c r="D1350" s="266" t="s">
        <v>7713</v>
      </c>
      <c r="E1350" s="433">
        <v>1000000</v>
      </c>
      <c r="F1350" s="163">
        <v>14</v>
      </c>
      <c r="G1350" s="422">
        <v>6557132702</v>
      </c>
      <c r="H1350" s="429">
        <v>42401</v>
      </c>
      <c r="I1350" s="29"/>
      <c r="J1350" s="422"/>
      <c r="K1350" s="39">
        <v>43326</v>
      </c>
      <c r="L1350" s="424">
        <v>1</v>
      </c>
      <c r="M1350" s="420" t="s">
        <v>5187</v>
      </c>
      <c r="N1350" s="405">
        <v>10000</v>
      </c>
      <c r="O1350" s="62">
        <v>1</v>
      </c>
      <c r="P1350" s="40">
        <v>2</v>
      </c>
      <c r="Q1350" s="15"/>
      <c r="R1350" s="95">
        <v>50</v>
      </c>
      <c r="S1350" s="261" t="s">
        <v>5188</v>
      </c>
      <c r="T1350" s="243">
        <v>42583</v>
      </c>
      <c r="U1350" s="402">
        <v>1</v>
      </c>
      <c r="V1350" s="402">
        <v>3</v>
      </c>
      <c r="W1350" s="34">
        <v>2750</v>
      </c>
      <c r="X1350" s="34">
        <v>27</v>
      </c>
      <c r="Y1350" s="208" t="s">
        <v>5189</v>
      </c>
      <c r="Z1350" s="208" t="s">
        <v>5190</v>
      </c>
      <c r="AA1350" s="96" t="s">
        <v>2468</v>
      </c>
      <c r="AB1350" s="239">
        <v>16</v>
      </c>
      <c r="AC1350" s="731">
        <v>2500000</v>
      </c>
      <c r="AD1350" s="731">
        <v>2212471.86</v>
      </c>
      <c r="AE1350" s="96">
        <v>30</v>
      </c>
      <c r="AF1350" s="96">
        <v>30</v>
      </c>
      <c r="AG1350" s="63">
        <v>1</v>
      </c>
      <c r="AH1350" s="97" t="s">
        <v>7682</v>
      </c>
      <c r="AI1350" s="97" t="s">
        <v>5439</v>
      </c>
      <c r="AJ1350" s="719" t="s">
        <v>7683</v>
      </c>
      <c r="AK1350" s="16"/>
      <c r="AL1350" s="407"/>
    </row>
    <row r="1351" spans="1:38" s="404" customFormat="1" ht="25.5" customHeight="1">
      <c r="A1351" s="63" t="s">
        <v>270</v>
      </c>
      <c r="B1351" s="37" t="s">
        <v>5655</v>
      </c>
      <c r="C1351" s="92" t="s">
        <v>4069</v>
      </c>
      <c r="D1351" s="266" t="s">
        <v>7257</v>
      </c>
      <c r="E1351" s="433">
        <v>500000</v>
      </c>
      <c r="F1351" s="62">
        <v>15</v>
      </c>
      <c r="G1351" s="422">
        <v>6548418010</v>
      </c>
      <c r="H1351" s="429">
        <v>42444</v>
      </c>
      <c r="I1351" s="29"/>
      <c r="J1351" s="422"/>
      <c r="K1351" s="39">
        <v>43462</v>
      </c>
      <c r="L1351" s="424">
        <v>3</v>
      </c>
      <c r="M1351" s="420" t="s">
        <v>7259</v>
      </c>
      <c r="N1351" s="405">
        <v>10247.299999999999</v>
      </c>
      <c r="O1351" s="62">
        <v>1</v>
      </c>
      <c r="P1351" s="40">
        <v>2</v>
      </c>
      <c r="Q1351" s="15" t="s">
        <v>7258</v>
      </c>
      <c r="R1351" s="95">
        <v>50</v>
      </c>
      <c r="S1351" s="261" t="s">
        <v>5149</v>
      </c>
      <c r="T1351" s="243" t="s">
        <v>5599</v>
      </c>
      <c r="U1351" s="402">
        <v>1</v>
      </c>
      <c r="V1351" s="402">
        <v>3</v>
      </c>
      <c r="W1351" s="34">
        <v>2640</v>
      </c>
      <c r="X1351" s="34">
        <v>26</v>
      </c>
      <c r="Y1351" s="208" t="s">
        <v>5225</v>
      </c>
      <c r="Z1351" s="208" t="s">
        <v>5226</v>
      </c>
      <c r="AA1351" s="96" t="s">
        <v>2461</v>
      </c>
      <c r="AB1351" s="239">
        <v>6</v>
      </c>
      <c r="AC1351" s="731">
        <v>1000000</v>
      </c>
      <c r="AD1351" s="731">
        <v>1000000</v>
      </c>
      <c r="AE1351" s="96">
        <v>135</v>
      </c>
      <c r="AF1351" s="96">
        <v>134</v>
      </c>
      <c r="AG1351" s="63">
        <v>1</v>
      </c>
      <c r="AH1351" s="97" t="s">
        <v>7576</v>
      </c>
      <c r="AI1351" s="97" t="s">
        <v>6057</v>
      </c>
      <c r="AJ1351" s="438" t="s">
        <v>6058</v>
      </c>
      <c r="AK1351" s="16"/>
      <c r="AL1351" s="407"/>
    </row>
    <row r="1352" spans="1:38" s="404" customFormat="1" ht="25.5" customHeight="1">
      <c r="A1352" s="63" t="s">
        <v>270</v>
      </c>
      <c r="B1352" s="37">
        <v>3603366264</v>
      </c>
      <c r="C1352" s="92" t="s">
        <v>4069</v>
      </c>
      <c r="D1352" s="26" t="s">
        <v>6629</v>
      </c>
      <c r="E1352" s="433">
        <v>1000000</v>
      </c>
      <c r="F1352" s="163">
        <v>16</v>
      </c>
      <c r="G1352" s="422">
        <v>4327832735</v>
      </c>
      <c r="H1352" s="429">
        <v>42444</v>
      </c>
      <c r="I1352" s="29"/>
      <c r="J1352" s="422"/>
      <c r="K1352" s="39">
        <v>42878</v>
      </c>
      <c r="L1352" s="424">
        <v>1</v>
      </c>
      <c r="M1352" s="420" t="s">
        <v>5227</v>
      </c>
      <c r="N1352" s="405">
        <v>11301.6</v>
      </c>
      <c r="O1352" s="62">
        <v>1</v>
      </c>
      <c r="P1352" s="40">
        <v>2</v>
      </c>
      <c r="Q1352" s="15"/>
      <c r="R1352" s="95">
        <v>42</v>
      </c>
      <c r="S1352" s="261" t="s">
        <v>5149</v>
      </c>
      <c r="T1352" s="243">
        <v>42461</v>
      </c>
      <c r="U1352" s="402"/>
      <c r="V1352" s="402"/>
      <c r="W1352" s="34">
        <v>2630</v>
      </c>
      <c r="X1352" s="34">
        <v>26</v>
      </c>
      <c r="Y1352" s="208" t="s">
        <v>5228</v>
      </c>
      <c r="Z1352" s="208" t="s">
        <v>5229</v>
      </c>
      <c r="AA1352" s="96" t="s">
        <v>2461</v>
      </c>
      <c r="AB1352" s="239">
        <v>6</v>
      </c>
      <c r="AC1352" s="731">
        <v>5500000</v>
      </c>
      <c r="AD1352" s="731">
        <v>1850250</v>
      </c>
      <c r="AE1352" s="96">
        <v>59</v>
      </c>
      <c r="AF1352" s="96">
        <v>58</v>
      </c>
      <c r="AG1352" s="63"/>
      <c r="AH1352" s="97" t="s">
        <v>5652</v>
      </c>
      <c r="AI1352" s="97" t="s">
        <v>5475</v>
      </c>
      <c r="AJ1352" s="97"/>
      <c r="AK1352" s="16"/>
      <c r="AL1352" s="407"/>
    </row>
    <row r="1353" spans="1:38" s="71" customFormat="1" ht="25.5" customHeight="1">
      <c r="A1353" s="200" t="s">
        <v>270</v>
      </c>
      <c r="B1353" s="37">
        <v>3603386581</v>
      </c>
      <c r="C1353" s="462" t="s">
        <v>4069</v>
      </c>
      <c r="D1353" s="26" t="s">
        <v>7340</v>
      </c>
      <c r="E1353" s="95">
        <v>800000</v>
      </c>
      <c r="F1353" s="62">
        <v>17</v>
      </c>
      <c r="G1353" s="30">
        <v>1061641656</v>
      </c>
      <c r="H1353" s="29">
        <v>42536</v>
      </c>
      <c r="I1353" s="30"/>
      <c r="J1353" s="30"/>
      <c r="K1353" s="66">
        <v>43189</v>
      </c>
      <c r="L1353" s="67">
        <v>3</v>
      </c>
      <c r="M1353" s="212" t="s">
        <v>6630</v>
      </c>
      <c r="N1353" s="95">
        <v>2640</v>
      </c>
      <c r="O1353" s="68">
        <v>1</v>
      </c>
      <c r="P1353" s="40">
        <v>1</v>
      </c>
      <c r="Q1353" s="755" t="s">
        <v>5227</v>
      </c>
      <c r="R1353" s="69">
        <v>50</v>
      </c>
      <c r="S1353" s="261" t="s">
        <v>5409</v>
      </c>
      <c r="T1353" s="243">
        <v>42655</v>
      </c>
      <c r="U1353" s="33"/>
      <c r="V1353" s="33"/>
      <c r="W1353" s="258">
        <v>2829</v>
      </c>
      <c r="X1353" s="258">
        <v>28</v>
      </c>
      <c r="Y1353" s="259" t="s">
        <v>5410</v>
      </c>
      <c r="Z1353" s="259" t="s">
        <v>5411</v>
      </c>
      <c r="AA1353" s="70" t="s">
        <v>2461</v>
      </c>
      <c r="AB1353" s="260">
        <v>6</v>
      </c>
      <c r="AC1353" s="731">
        <v>800000</v>
      </c>
      <c r="AD1353" s="731">
        <v>80000</v>
      </c>
      <c r="AE1353" s="96"/>
      <c r="AF1353" s="96"/>
      <c r="AG1353" s="62">
        <v>1</v>
      </c>
      <c r="AH1353" s="91" t="s">
        <v>5719</v>
      </c>
      <c r="AI1353" s="91" t="s">
        <v>5720</v>
      </c>
      <c r="AJ1353" s="91"/>
      <c r="AK1353" s="16"/>
      <c r="AL1353" s="242"/>
    </row>
    <row r="1354" spans="1:38" s="71" customFormat="1" ht="25.5" customHeight="1">
      <c r="A1354" s="200" t="s">
        <v>270</v>
      </c>
      <c r="B1354" s="37"/>
      <c r="C1354" s="462" t="s">
        <v>4069</v>
      </c>
      <c r="D1354" s="26" t="s">
        <v>6317</v>
      </c>
      <c r="E1354" s="95"/>
      <c r="F1354" s="163">
        <v>18</v>
      </c>
      <c r="G1354" s="30">
        <v>4368363318</v>
      </c>
      <c r="H1354" s="29">
        <v>42874</v>
      </c>
      <c r="I1354" s="30"/>
      <c r="J1354" s="30"/>
      <c r="K1354" s="66"/>
      <c r="L1354" s="67"/>
      <c r="M1354" s="26" t="s">
        <v>7102</v>
      </c>
      <c r="N1354" s="95">
        <v>2566</v>
      </c>
      <c r="O1354" s="68">
        <v>1</v>
      </c>
      <c r="P1354" s="40"/>
      <c r="Q1354" s="15" t="s">
        <v>8254</v>
      </c>
      <c r="R1354" s="69">
        <v>40</v>
      </c>
      <c r="S1354" s="261" t="s">
        <v>5964</v>
      </c>
      <c r="T1354" s="243" t="s">
        <v>5594</v>
      </c>
      <c r="U1354" s="33"/>
      <c r="V1354" s="33"/>
      <c r="W1354" s="258">
        <v>6810</v>
      </c>
      <c r="X1354" s="258">
        <v>68</v>
      </c>
      <c r="Y1354" s="259" t="s">
        <v>5651</v>
      </c>
      <c r="Z1354" s="259" t="s">
        <v>6318</v>
      </c>
      <c r="AA1354" s="70" t="s">
        <v>2461</v>
      </c>
      <c r="AB1354" s="260">
        <v>6</v>
      </c>
      <c r="AC1354" s="731">
        <v>1640000</v>
      </c>
      <c r="AD1354" s="731">
        <v>0</v>
      </c>
      <c r="AE1354" s="96"/>
      <c r="AF1354" s="96"/>
      <c r="AG1354" s="62"/>
      <c r="AH1354" s="91" t="s">
        <v>8217</v>
      </c>
      <c r="AI1354" s="91" t="s">
        <v>8218</v>
      </c>
      <c r="AJ1354" s="91"/>
      <c r="AK1354" s="16"/>
      <c r="AL1354" s="242"/>
    </row>
    <row r="1355" spans="1:38" s="71" customFormat="1" ht="25.5" customHeight="1">
      <c r="A1355" s="200" t="s">
        <v>270</v>
      </c>
      <c r="B1355" s="37">
        <v>3603470875</v>
      </c>
      <c r="C1355" s="462" t="s">
        <v>4069</v>
      </c>
      <c r="D1355" s="26" t="s">
        <v>6341</v>
      </c>
      <c r="E1355" s="95">
        <v>500000</v>
      </c>
      <c r="F1355" s="62">
        <v>19</v>
      </c>
      <c r="G1355" s="30">
        <v>9810888871</v>
      </c>
      <c r="H1355" s="29">
        <v>42895</v>
      </c>
      <c r="I1355" s="30"/>
      <c r="J1355" s="30"/>
      <c r="K1355" s="66">
        <v>43600</v>
      </c>
      <c r="L1355" s="67">
        <v>1</v>
      </c>
      <c r="M1355" s="26" t="s">
        <v>6342</v>
      </c>
      <c r="N1355" s="95">
        <v>9581</v>
      </c>
      <c r="O1355" s="68">
        <v>1</v>
      </c>
      <c r="P1355" s="40">
        <v>2</v>
      </c>
      <c r="Q1355" s="15"/>
      <c r="R1355" s="69">
        <v>50</v>
      </c>
      <c r="S1355" s="261" t="s">
        <v>6820</v>
      </c>
      <c r="T1355" s="243" t="s">
        <v>6891</v>
      </c>
      <c r="U1355" s="33">
        <v>1</v>
      </c>
      <c r="V1355" s="33">
        <v>3</v>
      </c>
      <c r="W1355" s="258">
        <v>3319</v>
      </c>
      <c r="X1355" s="258">
        <v>33</v>
      </c>
      <c r="Y1355" s="259" t="s">
        <v>6343</v>
      </c>
      <c r="Z1355" s="259" t="s">
        <v>6344</v>
      </c>
      <c r="AA1355" s="70" t="s">
        <v>2461</v>
      </c>
      <c r="AB1355" s="260">
        <v>6</v>
      </c>
      <c r="AC1355" s="731">
        <v>1000000</v>
      </c>
      <c r="AD1355" s="731">
        <v>800000</v>
      </c>
      <c r="AE1355" s="96">
        <v>55</v>
      </c>
      <c r="AF1355" s="96">
        <v>54</v>
      </c>
      <c r="AG1355" s="62"/>
      <c r="AH1355" s="91" t="s">
        <v>7746</v>
      </c>
      <c r="AI1355" s="91"/>
      <c r="AJ1355" s="91"/>
      <c r="AK1355" s="16"/>
      <c r="AL1355" s="242"/>
    </row>
    <row r="1356" spans="1:38" s="71" customFormat="1" ht="25.5" customHeight="1">
      <c r="A1356" s="200" t="s">
        <v>270</v>
      </c>
      <c r="B1356" s="37">
        <v>3603517241</v>
      </c>
      <c r="C1356" s="462" t="s">
        <v>4069</v>
      </c>
      <c r="D1356" s="266" t="s">
        <v>7488</v>
      </c>
      <c r="E1356" s="95">
        <v>1000000</v>
      </c>
      <c r="F1356" s="163">
        <v>20</v>
      </c>
      <c r="G1356" s="30">
        <v>9833080016</v>
      </c>
      <c r="H1356" s="29" t="s">
        <v>7070</v>
      </c>
      <c r="I1356" s="30"/>
      <c r="J1356" s="30"/>
      <c r="K1356" s="66">
        <v>43516</v>
      </c>
      <c r="L1356" s="67">
        <v>6</v>
      </c>
      <c r="M1356" s="26" t="s">
        <v>7079</v>
      </c>
      <c r="N1356" s="95">
        <v>12276.9</v>
      </c>
      <c r="O1356" s="68">
        <v>1</v>
      </c>
      <c r="P1356" s="40"/>
      <c r="Q1356" s="15"/>
      <c r="R1356" s="69">
        <v>50</v>
      </c>
      <c r="S1356" s="261" t="s">
        <v>7023</v>
      </c>
      <c r="T1356" s="243" t="s">
        <v>7229</v>
      </c>
      <c r="U1356" s="33"/>
      <c r="V1356" s="33"/>
      <c r="W1356" s="258">
        <v>1520</v>
      </c>
      <c r="X1356" s="258">
        <v>15</v>
      </c>
      <c r="Y1356" s="259" t="s">
        <v>7080</v>
      </c>
      <c r="Z1356" s="259" t="s">
        <v>7081</v>
      </c>
      <c r="AA1356" s="70" t="s">
        <v>2461</v>
      </c>
      <c r="AB1356" s="260">
        <v>6</v>
      </c>
      <c r="AC1356" s="731">
        <v>5000000</v>
      </c>
      <c r="AD1356" s="731">
        <v>1000000</v>
      </c>
      <c r="AE1356" s="96"/>
      <c r="AF1356" s="96"/>
      <c r="AG1356" s="62">
        <v>1</v>
      </c>
      <c r="AH1356" s="91" t="s">
        <v>7864</v>
      </c>
      <c r="AI1356" s="91"/>
      <c r="AJ1356" s="4" t="s">
        <v>7865</v>
      </c>
      <c r="AK1356" s="16"/>
      <c r="AL1356" s="242"/>
    </row>
    <row r="1357" spans="1:38" s="404" customFormat="1" ht="25.5" customHeight="1">
      <c r="A1357" s="200" t="s">
        <v>270</v>
      </c>
      <c r="B1357" s="485" t="s">
        <v>3230</v>
      </c>
      <c r="C1357" s="462" t="s">
        <v>3901</v>
      </c>
      <c r="D1357" s="512" t="s">
        <v>8407</v>
      </c>
      <c r="E1357" s="96">
        <v>1500000</v>
      </c>
      <c r="F1357" s="62">
        <v>21</v>
      </c>
      <c r="G1357" s="28">
        <v>472023000877</v>
      </c>
      <c r="H1357" s="29">
        <v>40694</v>
      </c>
      <c r="I1357" s="28">
        <v>472043000877</v>
      </c>
      <c r="J1357" s="28">
        <v>1042708006</v>
      </c>
      <c r="K1357" s="39">
        <v>43539</v>
      </c>
      <c r="L1357" s="492">
        <v>8</v>
      </c>
      <c r="M1357" s="513" t="s">
        <v>6490</v>
      </c>
      <c r="N1357" s="503">
        <v>3710</v>
      </c>
      <c r="O1357" s="62">
        <v>1</v>
      </c>
      <c r="P1357" s="492"/>
      <c r="Q1357" s="755" t="s">
        <v>7961</v>
      </c>
      <c r="R1357" s="227"/>
      <c r="S1357" s="228"/>
      <c r="T1357" s="29"/>
      <c r="U1357" s="511">
        <v>1</v>
      </c>
      <c r="V1357" s="511">
        <v>3</v>
      </c>
      <c r="W1357" s="34">
        <v>1520</v>
      </c>
      <c r="X1357" s="34">
        <v>15</v>
      </c>
      <c r="Y1357" s="208"/>
      <c r="Z1357" s="208"/>
      <c r="AA1357" s="96" t="s">
        <v>2759</v>
      </c>
      <c r="AB1357" s="239">
        <v>16</v>
      </c>
      <c r="AC1357" s="731">
        <v>2000000</v>
      </c>
      <c r="AD1357" s="731">
        <v>2000000</v>
      </c>
      <c r="AE1357" s="96">
        <v>244</v>
      </c>
      <c r="AF1357" s="96">
        <v>238</v>
      </c>
      <c r="AG1357" s="63">
        <v>1</v>
      </c>
      <c r="AH1357" s="683" t="s">
        <v>4987</v>
      </c>
      <c r="AI1357" s="97"/>
      <c r="AJ1357" s="97"/>
      <c r="AK1357" s="700" t="s">
        <v>5110</v>
      </c>
      <c r="AL1357" s="701"/>
    </row>
    <row r="1358" spans="1:38" s="404" customFormat="1" ht="25.5" customHeight="1">
      <c r="A1358" s="200" t="s">
        <v>270</v>
      </c>
      <c r="B1358" s="485"/>
      <c r="C1358" s="462" t="s">
        <v>4069</v>
      </c>
      <c r="D1358" s="100" t="s">
        <v>7290</v>
      </c>
      <c r="E1358" s="96"/>
      <c r="F1358" s="163">
        <v>22</v>
      </c>
      <c r="G1358" s="28">
        <v>2174397243</v>
      </c>
      <c r="H1358" s="29" t="s">
        <v>7292</v>
      </c>
      <c r="I1358" s="28"/>
      <c r="J1358" s="28"/>
      <c r="K1358" s="39">
        <v>43437</v>
      </c>
      <c r="L1358" s="492">
        <v>1</v>
      </c>
      <c r="M1358" s="513" t="s">
        <v>7294</v>
      </c>
      <c r="N1358" s="503">
        <v>10462</v>
      </c>
      <c r="O1358" s="62">
        <v>2</v>
      </c>
      <c r="P1358" s="492">
        <v>1</v>
      </c>
      <c r="Q1358" s="85"/>
      <c r="R1358" s="227">
        <v>50</v>
      </c>
      <c r="S1358" s="228" t="s">
        <v>7296</v>
      </c>
      <c r="T1358" s="29"/>
      <c r="U1358" s="511"/>
      <c r="V1358" s="511"/>
      <c r="W1358" s="34">
        <v>2710</v>
      </c>
      <c r="X1358" s="34">
        <v>27</v>
      </c>
      <c r="Y1358" s="208" t="s">
        <v>6942</v>
      </c>
      <c r="Z1358" s="208" t="s">
        <v>7297</v>
      </c>
      <c r="AA1358" s="96" t="s">
        <v>2460</v>
      </c>
      <c r="AB1358" s="239">
        <v>3</v>
      </c>
      <c r="AC1358" s="731">
        <v>4255000</v>
      </c>
      <c r="AD1358" s="731">
        <v>0</v>
      </c>
      <c r="AE1358" s="96"/>
      <c r="AF1358" s="96"/>
      <c r="AG1358" s="63"/>
      <c r="AH1358" s="683"/>
      <c r="AI1358" s="97"/>
      <c r="AJ1358" s="97"/>
      <c r="AK1358" s="700"/>
      <c r="AL1358" s="701"/>
    </row>
    <row r="1359" spans="1:38" s="404" customFormat="1" ht="25.5" customHeight="1">
      <c r="A1359" s="200" t="s">
        <v>270</v>
      </c>
      <c r="B1359" s="485">
        <v>3602231049</v>
      </c>
      <c r="C1359" s="462" t="s">
        <v>4069</v>
      </c>
      <c r="D1359" s="100" t="s">
        <v>7291</v>
      </c>
      <c r="E1359" s="96">
        <v>540000</v>
      </c>
      <c r="F1359" s="62">
        <v>23</v>
      </c>
      <c r="G1359" s="28">
        <v>8757137863</v>
      </c>
      <c r="H1359" s="29" t="s">
        <v>7293</v>
      </c>
      <c r="I1359" s="28"/>
      <c r="J1359" s="28"/>
      <c r="K1359" s="39"/>
      <c r="L1359" s="492"/>
      <c r="M1359" s="513" t="s">
        <v>7295</v>
      </c>
      <c r="N1359" s="503">
        <v>15177.1</v>
      </c>
      <c r="O1359" s="62">
        <v>1</v>
      </c>
      <c r="P1359" s="492"/>
      <c r="Q1359" s="85"/>
      <c r="R1359" s="227">
        <v>50</v>
      </c>
      <c r="S1359" s="228" t="s">
        <v>8207</v>
      </c>
      <c r="T1359" s="29">
        <v>43555</v>
      </c>
      <c r="U1359" s="511"/>
      <c r="V1359" s="511"/>
      <c r="W1359" s="34">
        <v>2220</v>
      </c>
      <c r="X1359" s="34">
        <v>20</v>
      </c>
      <c r="Y1359" s="208" t="s">
        <v>7298</v>
      </c>
      <c r="Z1359" s="208" t="s">
        <v>7299</v>
      </c>
      <c r="AA1359" s="96" t="s">
        <v>2461</v>
      </c>
      <c r="AB1359" s="239">
        <v>6</v>
      </c>
      <c r="AC1359" s="731">
        <v>4000000</v>
      </c>
      <c r="AD1359" s="731">
        <v>540000</v>
      </c>
      <c r="AE1359" s="96"/>
      <c r="AF1359" s="96"/>
      <c r="AG1359" s="63"/>
      <c r="AH1359" s="683"/>
      <c r="AI1359" s="97"/>
      <c r="AJ1359" s="97"/>
      <c r="AK1359" s="700"/>
      <c r="AL1359" s="701"/>
    </row>
    <row r="1360" spans="1:38" s="404" customFormat="1" ht="25.5" customHeight="1">
      <c r="A1360" s="200" t="s">
        <v>270</v>
      </c>
      <c r="B1360" s="485"/>
      <c r="C1360" s="462" t="s">
        <v>4069</v>
      </c>
      <c r="D1360" s="100" t="s">
        <v>7394</v>
      </c>
      <c r="E1360" s="96">
        <v>250000</v>
      </c>
      <c r="F1360" s="163">
        <v>24</v>
      </c>
      <c r="G1360" s="28">
        <v>2123052923</v>
      </c>
      <c r="H1360" s="29">
        <v>43209</v>
      </c>
      <c r="I1360" s="28"/>
      <c r="J1360" s="28"/>
      <c r="K1360" s="39"/>
      <c r="L1360" s="492"/>
      <c r="M1360" s="513" t="s">
        <v>7396</v>
      </c>
      <c r="N1360" s="503">
        <v>31066</v>
      </c>
      <c r="O1360" s="62">
        <v>3</v>
      </c>
      <c r="P1360" s="492">
        <v>1</v>
      </c>
      <c r="Q1360" s="85"/>
      <c r="R1360" s="227">
        <v>50</v>
      </c>
      <c r="S1360" s="228" t="s">
        <v>5607</v>
      </c>
      <c r="T1360" s="29"/>
      <c r="U1360" s="511"/>
      <c r="V1360" s="511"/>
      <c r="W1360" s="34">
        <v>1520</v>
      </c>
      <c r="X1360" s="34">
        <v>15</v>
      </c>
      <c r="Y1360" s="208" t="s">
        <v>7397</v>
      </c>
      <c r="Z1360" s="208" t="s">
        <v>7398</v>
      </c>
      <c r="AA1360" s="96" t="s">
        <v>2467</v>
      </c>
      <c r="AB1360" s="239">
        <v>18</v>
      </c>
      <c r="AC1360" s="731">
        <v>33000000</v>
      </c>
      <c r="AD1360" s="731">
        <v>250000</v>
      </c>
      <c r="AE1360" s="96"/>
      <c r="AF1360" s="96"/>
      <c r="AG1360" s="63"/>
      <c r="AH1360" s="683"/>
      <c r="AI1360" s="97"/>
      <c r="AJ1360" s="97"/>
      <c r="AK1360" s="700"/>
      <c r="AL1360" s="701"/>
    </row>
    <row r="1361" spans="1:38" s="404" customFormat="1" ht="25.5" customHeight="1">
      <c r="A1361" s="200" t="s">
        <v>270</v>
      </c>
      <c r="B1361" s="485">
        <v>3603556963</v>
      </c>
      <c r="C1361" s="462" t="s">
        <v>4069</v>
      </c>
      <c r="D1361" s="100" t="s">
        <v>7395</v>
      </c>
      <c r="E1361" s="96">
        <v>6000000</v>
      </c>
      <c r="F1361" s="62">
        <v>25</v>
      </c>
      <c r="G1361" s="28">
        <v>5493580201</v>
      </c>
      <c r="H1361" s="29">
        <v>43222</v>
      </c>
      <c r="I1361" s="28"/>
      <c r="J1361" s="28"/>
      <c r="K1361" s="39">
        <v>43306</v>
      </c>
      <c r="L1361" s="492">
        <v>1</v>
      </c>
      <c r="M1361" s="513" t="s">
        <v>7399</v>
      </c>
      <c r="N1361" s="503">
        <v>168071</v>
      </c>
      <c r="O1361" s="62">
        <v>2</v>
      </c>
      <c r="P1361" s="492"/>
      <c r="Q1361" s="85" t="s">
        <v>7401</v>
      </c>
      <c r="R1361" s="227">
        <v>50</v>
      </c>
      <c r="S1361" s="228" t="s">
        <v>7400</v>
      </c>
      <c r="T1361" s="29"/>
      <c r="U1361" s="511"/>
      <c r="V1361" s="511"/>
      <c r="W1361" s="34">
        <v>3100</v>
      </c>
      <c r="X1361" s="34">
        <v>31</v>
      </c>
      <c r="Y1361" s="208" t="s">
        <v>7402</v>
      </c>
      <c r="Z1361" s="208" t="s">
        <v>7403</v>
      </c>
      <c r="AA1361" s="96" t="s">
        <v>7404</v>
      </c>
      <c r="AB1361" s="239">
        <v>16</v>
      </c>
      <c r="AC1361" s="731">
        <v>40000000</v>
      </c>
      <c r="AD1361" s="731">
        <v>6000000</v>
      </c>
      <c r="AE1361" s="96"/>
      <c r="AF1361" s="96"/>
      <c r="AG1361" s="63">
        <v>1</v>
      </c>
      <c r="AH1361" s="683" t="s">
        <v>7507</v>
      </c>
      <c r="AI1361" s="97"/>
      <c r="AJ1361" s="97"/>
      <c r="AK1361" s="700"/>
      <c r="AL1361" s="701"/>
    </row>
    <row r="1362" spans="1:38" s="404" customFormat="1" ht="25.5" customHeight="1">
      <c r="A1362" s="200" t="s">
        <v>270</v>
      </c>
      <c r="B1362" s="485"/>
      <c r="C1362" s="462" t="s">
        <v>4069</v>
      </c>
      <c r="D1362" s="100" t="s">
        <v>8737</v>
      </c>
      <c r="E1362" s="96">
        <v>300000</v>
      </c>
      <c r="F1362" s="163">
        <v>26</v>
      </c>
      <c r="G1362" s="28">
        <v>6596654421</v>
      </c>
      <c r="H1362" s="29">
        <v>43277</v>
      </c>
      <c r="I1362" s="28"/>
      <c r="J1362" s="28"/>
      <c r="K1362" s="39">
        <v>43662</v>
      </c>
      <c r="L1362" s="492">
        <v>1</v>
      </c>
      <c r="M1362" s="513" t="s">
        <v>7550</v>
      </c>
      <c r="N1362" s="503">
        <v>23325</v>
      </c>
      <c r="O1362" s="62">
        <v>2</v>
      </c>
      <c r="P1362" s="492">
        <v>1</v>
      </c>
      <c r="Q1362" s="85"/>
      <c r="R1362" s="227">
        <v>50</v>
      </c>
      <c r="S1362" s="228" t="s">
        <v>8738</v>
      </c>
      <c r="T1362" s="29"/>
      <c r="U1362" s="511"/>
      <c r="V1362" s="511"/>
      <c r="W1362" s="34">
        <v>1312</v>
      </c>
      <c r="X1362" s="34">
        <v>13</v>
      </c>
      <c r="Y1362" s="208" t="s">
        <v>7551</v>
      </c>
      <c r="Z1362" s="208" t="s">
        <v>7552</v>
      </c>
      <c r="AA1362" s="96" t="s">
        <v>2461</v>
      </c>
      <c r="AB1362" s="239">
        <v>6</v>
      </c>
      <c r="AC1362" s="731">
        <v>6000000</v>
      </c>
      <c r="AD1362" s="731">
        <v>300000</v>
      </c>
      <c r="AE1362" s="96"/>
      <c r="AF1362" s="96"/>
      <c r="AG1362" s="63"/>
      <c r="AH1362" s="683"/>
      <c r="AI1362" s="97"/>
      <c r="AJ1362" s="97"/>
      <c r="AK1362" s="700"/>
      <c r="AL1362" s="701"/>
    </row>
    <row r="1363" spans="1:38" s="404" customFormat="1" ht="25.5" customHeight="1">
      <c r="A1363" s="200" t="s">
        <v>270</v>
      </c>
      <c r="B1363" s="485"/>
      <c r="C1363" s="462" t="s">
        <v>4069</v>
      </c>
      <c r="D1363" s="100" t="s">
        <v>7783</v>
      </c>
      <c r="E1363" s="96">
        <v>900000</v>
      </c>
      <c r="F1363" s="62">
        <v>27</v>
      </c>
      <c r="G1363" s="28">
        <v>5492764466</v>
      </c>
      <c r="H1363" s="29">
        <v>43350</v>
      </c>
      <c r="I1363" s="28"/>
      <c r="J1363" s="28"/>
      <c r="K1363" s="39"/>
      <c r="L1363" s="492"/>
      <c r="M1363" s="513" t="s">
        <v>7784</v>
      </c>
      <c r="N1363" s="503">
        <v>10500</v>
      </c>
      <c r="O1363" s="62">
        <v>2</v>
      </c>
      <c r="P1363" s="492"/>
      <c r="Q1363" s="85"/>
      <c r="R1363" s="227">
        <v>50</v>
      </c>
      <c r="S1363" s="228" t="s">
        <v>7648</v>
      </c>
      <c r="T1363" s="29"/>
      <c r="U1363" s="511"/>
      <c r="V1363" s="511"/>
      <c r="W1363" s="34">
        <v>2593</v>
      </c>
      <c r="X1363" s="34">
        <v>25</v>
      </c>
      <c r="Y1363" s="208" t="s">
        <v>7785</v>
      </c>
      <c r="Z1363" s="208" t="s">
        <v>7786</v>
      </c>
      <c r="AA1363" s="96" t="s">
        <v>2468</v>
      </c>
      <c r="AB1363" s="239">
        <v>16</v>
      </c>
      <c r="AC1363" s="731">
        <v>2500000</v>
      </c>
      <c r="AD1363" s="731">
        <v>900000</v>
      </c>
      <c r="AE1363" s="96"/>
      <c r="AF1363" s="96"/>
      <c r="AG1363" s="63"/>
      <c r="AH1363" s="683"/>
      <c r="AI1363" s="97"/>
      <c r="AJ1363" s="97"/>
      <c r="AK1363" s="700"/>
      <c r="AL1363" s="701"/>
    </row>
    <row r="1364" spans="1:38" s="404" customFormat="1" ht="25.5" customHeight="1">
      <c r="A1364" s="200" t="s">
        <v>270</v>
      </c>
      <c r="B1364" s="485">
        <v>3603594824</v>
      </c>
      <c r="C1364" s="462" t="s">
        <v>4069</v>
      </c>
      <c r="D1364" s="512" t="s">
        <v>8743</v>
      </c>
      <c r="E1364" s="96">
        <v>2200000</v>
      </c>
      <c r="F1364" s="163">
        <v>28</v>
      </c>
      <c r="G1364" s="28">
        <v>5413116298</v>
      </c>
      <c r="H1364" s="29">
        <v>43374</v>
      </c>
      <c r="I1364" s="28"/>
      <c r="J1364" s="28"/>
      <c r="K1364" s="39">
        <v>43682</v>
      </c>
      <c r="L1364" s="492">
        <v>1</v>
      </c>
      <c r="M1364" s="513" t="s">
        <v>7787</v>
      </c>
      <c r="N1364" s="503">
        <v>5000</v>
      </c>
      <c r="O1364" s="62">
        <v>2</v>
      </c>
      <c r="P1364" s="492"/>
      <c r="Q1364" s="755" t="s">
        <v>7788</v>
      </c>
      <c r="R1364" s="227">
        <v>50</v>
      </c>
      <c r="S1364" s="228" t="s">
        <v>8744</v>
      </c>
      <c r="T1364" s="29"/>
      <c r="U1364" s="511">
        <v>1</v>
      </c>
      <c r="V1364" s="511"/>
      <c r="W1364" s="34">
        <v>2220</v>
      </c>
      <c r="X1364" s="34">
        <v>22</v>
      </c>
      <c r="Y1364" s="208" t="s">
        <v>7789</v>
      </c>
      <c r="Z1364" s="208" t="s">
        <v>7790</v>
      </c>
      <c r="AA1364" s="96" t="s">
        <v>2461</v>
      </c>
      <c r="AB1364" s="239">
        <v>6</v>
      </c>
      <c r="AC1364" s="731">
        <v>2200000</v>
      </c>
      <c r="AD1364" s="731">
        <v>2200000</v>
      </c>
      <c r="AE1364" s="96"/>
      <c r="AF1364" s="96"/>
      <c r="AG1364" s="63"/>
      <c r="AH1364" s="683"/>
      <c r="AI1364" s="97"/>
      <c r="AJ1364" s="97"/>
      <c r="AK1364" s="700"/>
      <c r="AL1364" s="701"/>
    </row>
    <row r="1365" spans="1:38" s="404" customFormat="1" ht="25.5" customHeight="1">
      <c r="A1365" s="200" t="s">
        <v>270</v>
      </c>
      <c r="B1365" s="485">
        <v>3603597166</v>
      </c>
      <c r="C1365" s="462" t="s">
        <v>4069</v>
      </c>
      <c r="D1365" s="512" t="s">
        <v>8725</v>
      </c>
      <c r="E1365" s="96">
        <v>1807031</v>
      </c>
      <c r="F1365" s="62">
        <v>29</v>
      </c>
      <c r="G1365" s="28">
        <v>3279129259</v>
      </c>
      <c r="H1365" s="29">
        <v>43382</v>
      </c>
      <c r="I1365" s="28"/>
      <c r="J1365" s="28"/>
      <c r="K1365" s="39">
        <v>43647</v>
      </c>
      <c r="L1365" s="492"/>
      <c r="M1365" s="513" t="s">
        <v>8019</v>
      </c>
      <c r="N1365" s="503">
        <v>40762</v>
      </c>
      <c r="O1365" s="62">
        <v>3</v>
      </c>
      <c r="P1365" s="492"/>
      <c r="Q1365" s="85"/>
      <c r="R1365" s="227">
        <v>50</v>
      </c>
      <c r="S1365" s="228" t="s">
        <v>5607</v>
      </c>
      <c r="T1365" s="29"/>
      <c r="U1365" s="511">
        <v>1</v>
      </c>
      <c r="V1365" s="511">
        <v>3</v>
      </c>
      <c r="W1365" s="34">
        <v>1709</v>
      </c>
      <c r="X1365" s="34">
        <v>17</v>
      </c>
      <c r="Y1365" s="208" t="s">
        <v>8020</v>
      </c>
      <c r="Z1365" s="208" t="s">
        <v>8021</v>
      </c>
      <c r="AA1365" s="96" t="s">
        <v>2461</v>
      </c>
      <c r="AB1365" s="239">
        <v>6</v>
      </c>
      <c r="AC1365" s="731">
        <v>5494343</v>
      </c>
      <c r="AD1365" s="731">
        <v>613763</v>
      </c>
      <c r="AE1365" s="96"/>
      <c r="AF1365" s="96"/>
      <c r="AG1365" s="63"/>
      <c r="AH1365" s="683"/>
      <c r="AI1365" s="97"/>
      <c r="AJ1365" s="97"/>
      <c r="AK1365" s="700"/>
      <c r="AL1365" s="701"/>
    </row>
    <row r="1366" spans="1:38" s="404" customFormat="1" ht="25.5" customHeight="1">
      <c r="A1366" s="200" t="s">
        <v>270</v>
      </c>
      <c r="B1366" s="485"/>
      <c r="C1366" s="462" t="s">
        <v>4069</v>
      </c>
      <c r="D1366" s="100" t="s">
        <v>8068</v>
      </c>
      <c r="E1366" s="96"/>
      <c r="F1366" s="163">
        <v>30</v>
      </c>
      <c r="G1366" s="28">
        <v>1056653286</v>
      </c>
      <c r="H1366" s="29">
        <v>43427</v>
      </c>
      <c r="I1366" s="28"/>
      <c r="J1366" s="28"/>
      <c r="K1366" s="39"/>
      <c r="L1366" s="492"/>
      <c r="M1366" s="513" t="s">
        <v>8070</v>
      </c>
      <c r="N1366" s="503">
        <v>8518</v>
      </c>
      <c r="O1366" s="62">
        <v>3</v>
      </c>
      <c r="P1366" s="492">
        <v>1</v>
      </c>
      <c r="Q1366" s="85"/>
      <c r="R1366" s="227">
        <v>50</v>
      </c>
      <c r="S1366" s="228" t="s">
        <v>7400</v>
      </c>
      <c r="T1366" s="29"/>
      <c r="U1366" s="511"/>
      <c r="V1366" s="511"/>
      <c r="W1366" s="34">
        <v>2220</v>
      </c>
      <c r="X1366" s="34">
        <v>22</v>
      </c>
      <c r="Y1366" s="208" t="s">
        <v>6948</v>
      </c>
      <c r="Z1366" s="208" t="s">
        <v>8071</v>
      </c>
      <c r="AA1366" s="96" t="s">
        <v>2460</v>
      </c>
      <c r="AB1366" s="239">
        <v>3</v>
      </c>
      <c r="AC1366" s="731">
        <v>1950000</v>
      </c>
      <c r="AD1366" s="731">
        <v>0</v>
      </c>
      <c r="AE1366" s="96"/>
      <c r="AF1366" s="96"/>
      <c r="AG1366" s="63"/>
      <c r="AH1366" s="683"/>
      <c r="AI1366" s="97"/>
      <c r="AJ1366" s="97"/>
      <c r="AK1366" s="700"/>
      <c r="AL1366" s="701"/>
    </row>
    <row r="1367" spans="1:38" s="404" customFormat="1" ht="25.5" customHeight="1">
      <c r="A1367" s="200" t="s">
        <v>270</v>
      </c>
      <c r="B1367" s="485"/>
      <c r="C1367" s="462" t="s">
        <v>4069</v>
      </c>
      <c r="D1367" s="100" t="s">
        <v>8124</v>
      </c>
      <c r="E1367" s="96">
        <v>5000000</v>
      </c>
      <c r="F1367" s="62">
        <v>31</v>
      </c>
      <c r="G1367" s="28">
        <v>1005096070</v>
      </c>
      <c r="H1367" s="29">
        <v>43444</v>
      </c>
      <c r="I1367" s="28"/>
      <c r="J1367" s="28"/>
      <c r="K1367" s="39"/>
      <c r="L1367" s="492"/>
      <c r="M1367" s="513" t="s">
        <v>8125</v>
      </c>
      <c r="N1367" s="503">
        <v>27837</v>
      </c>
      <c r="O1367" s="62">
        <v>3</v>
      </c>
      <c r="P1367" s="492"/>
      <c r="Q1367" s="85"/>
      <c r="R1367" s="227">
        <v>50</v>
      </c>
      <c r="S1367" s="228" t="s">
        <v>7648</v>
      </c>
      <c r="T1367" s="29"/>
      <c r="U1367" s="511"/>
      <c r="V1367" s="511"/>
      <c r="W1367" s="34">
        <v>3100</v>
      </c>
      <c r="X1367" s="34">
        <v>31</v>
      </c>
      <c r="Y1367" s="208" t="s">
        <v>8126</v>
      </c>
      <c r="Z1367" s="208" t="s">
        <v>8127</v>
      </c>
      <c r="AA1367" s="96" t="s">
        <v>4685</v>
      </c>
      <c r="AB1367" s="239">
        <v>2</v>
      </c>
      <c r="AC1367" s="731">
        <v>5000000</v>
      </c>
      <c r="AD1367" s="731">
        <v>0</v>
      </c>
      <c r="AE1367" s="96"/>
      <c r="AF1367" s="96"/>
      <c r="AG1367" s="63"/>
      <c r="AH1367" s="683"/>
      <c r="AI1367" s="97"/>
      <c r="AJ1367" s="97"/>
      <c r="AK1367" s="700"/>
      <c r="AL1367" s="701"/>
    </row>
    <row r="1368" spans="1:38" s="404" customFormat="1" ht="25.5" customHeight="1">
      <c r="A1368" s="200" t="s">
        <v>270</v>
      </c>
      <c r="B1368" s="485">
        <v>3603621281</v>
      </c>
      <c r="C1368" s="462" t="s">
        <v>4069</v>
      </c>
      <c r="D1368" s="100" t="s">
        <v>8255</v>
      </c>
      <c r="E1368" s="96">
        <v>3000000</v>
      </c>
      <c r="F1368" s="62">
        <v>32</v>
      </c>
      <c r="G1368" s="28">
        <v>7640015677</v>
      </c>
      <c r="H1368" s="29">
        <v>43476</v>
      </c>
      <c r="I1368" s="28"/>
      <c r="J1368" s="28"/>
      <c r="K1368" s="39"/>
      <c r="L1368" s="492"/>
      <c r="M1368" s="513" t="s">
        <v>8258</v>
      </c>
      <c r="N1368" s="503">
        <v>8445.6</v>
      </c>
      <c r="O1368" s="62">
        <v>2</v>
      </c>
      <c r="P1368" s="492"/>
      <c r="Q1368" s="85" t="s">
        <v>8261</v>
      </c>
      <c r="R1368" s="227">
        <v>50</v>
      </c>
      <c r="S1368" s="228" t="s">
        <v>8660</v>
      </c>
      <c r="T1368" s="29"/>
      <c r="U1368" s="511"/>
      <c r="V1368" s="511"/>
      <c r="W1368" s="34">
        <v>2930</v>
      </c>
      <c r="X1368" s="34">
        <v>29</v>
      </c>
      <c r="Y1368" s="208" t="s">
        <v>8262</v>
      </c>
      <c r="Z1368" s="208" t="s">
        <v>8263</v>
      </c>
      <c r="AA1368" s="96" t="s">
        <v>8264</v>
      </c>
      <c r="AB1368" s="239">
        <v>16</v>
      </c>
      <c r="AC1368" s="731">
        <v>10000000</v>
      </c>
      <c r="AD1368" s="731">
        <v>0</v>
      </c>
      <c r="AE1368" s="96"/>
      <c r="AF1368" s="96"/>
      <c r="AG1368" s="63"/>
      <c r="AH1368" s="683"/>
      <c r="AI1368" s="97"/>
      <c r="AJ1368" s="97"/>
      <c r="AK1368" s="700"/>
      <c r="AL1368" s="701"/>
    </row>
    <row r="1369" spans="1:38" s="404" customFormat="1" ht="25.5" customHeight="1">
      <c r="A1369" s="200" t="s">
        <v>270</v>
      </c>
      <c r="B1369" s="485"/>
      <c r="C1369" s="462" t="s">
        <v>4069</v>
      </c>
      <c r="D1369" s="100" t="s">
        <v>8256</v>
      </c>
      <c r="E1369" s="96">
        <v>1000000</v>
      </c>
      <c r="F1369" s="62">
        <v>33</v>
      </c>
      <c r="G1369" s="28">
        <v>5702791117</v>
      </c>
      <c r="H1369" s="29">
        <v>43479</v>
      </c>
      <c r="I1369" s="28"/>
      <c r="J1369" s="28"/>
      <c r="K1369" s="39"/>
      <c r="L1369" s="492"/>
      <c r="M1369" s="513" t="s">
        <v>8259</v>
      </c>
      <c r="N1369" s="503">
        <v>10000</v>
      </c>
      <c r="O1369" s="62">
        <v>2</v>
      </c>
      <c r="P1369" s="492"/>
      <c r="Q1369" s="85"/>
      <c r="R1369" s="227">
        <v>50</v>
      </c>
      <c r="S1369" s="228" t="s">
        <v>7296</v>
      </c>
      <c r="T1369" s="29"/>
      <c r="U1369" s="511"/>
      <c r="V1369" s="511"/>
      <c r="W1369" s="34">
        <v>20222</v>
      </c>
      <c r="X1369" s="34">
        <v>20</v>
      </c>
      <c r="Y1369" s="208" t="s">
        <v>8265</v>
      </c>
      <c r="Z1369" s="208" t="s">
        <v>8266</v>
      </c>
      <c r="AA1369" s="96" t="s">
        <v>2461</v>
      </c>
      <c r="AB1369" s="239">
        <v>6</v>
      </c>
      <c r="AC1369" s="731">
        <v>2550000</v>
      </c>
      <c r="AD1369" s="731">
        <v>0</v>
      </c>
      <c r="AE1369" s="96"/>
      <c r="AF1369" s="96"/>
      <c r="AG1369" s="63"/>
      <c r="AH1369" s="683"/>
      <c r="AI1369" s="97"/>
      <c r="AJ1369" s="97"/>
      <c r="AK1369" s="700"/>
      <c r="AL1369" s="701"/>
    </row>
    <row r="1370" spans="1:38" s="404" customFormat="1" ht="25.5" customHeight="1">
      <c r="A1370" s="200" t="s">
        <v>270</v>
      </c>
      <c r="B1370" s="485"/>
      <c r="C1370" s="462" t="s">
        <v>4069</v>
      </c>
      <c r="D1370" s="100" t="s">
        <v>8257</v>
      </c>
      <c r="E1370" s="96">
        <v>2500000</v>
      </c>
      <c r="F1370" s="62">
        <v>34</v>
      </c>
      <c r="G1370" s="28">
        <v>9860304272</v>
      </c>
      <c r="H1370" s="29">
        <v>43495</v>
      </c>
      <c r="I1370" s="28"/>
      <c r="J1370" s="28"/>
      <c r="K1370" s="39"/>
      <c r="L1370" s="492"/>
      <c r="M1370" s="513" t="s">
        <v>8260</v>
      </c>
      <c r="N1370" s="503">
        <v>10000</v>
      </c>
      <c r="O1370" s="62">
        <v>2</v>
      </c>
      <c r="P1370" s="492"/>
      <c r="Q1370" s="85"/>
      <c r="R1370" s="227">
        <v>50</v>
      </c>
      <c r="S1370" s="228" t="s">
        <v>7531</v>
      </c>
      <c r="T1370" s="29"/>
      <c r="U1370" s="511"/>
      <c r="V1370" s="511"/>
      <c r="W1370" s="34">
        <v>151</v>
      </c>
      <c r="X1370" s="34">
        <v>15</v>
      </c>
      <c r="Y1370" s="208" t="s">
        <v>8267</v>
      </c>
      <c r="Z1370" s="208" t="s">
        <v>8268</v>
      </c>
      <c r="AA1370" s="96" t="s">
        <v>435</v>
      </c>
      <c r="AB1370" s="239">
        <v>26</v>
      </c>
      <c r="AC1370" s="731">
        <v>5000000</v>
      </c>
      <c r="AD1370" s="731">
        <v>0</v>
      </c>
      <c r="AE1370" s="96"/>
      <c r="AF1370" s="96"/>
      <c r="AG1370" s="63"/>
      <c r="AH1370" s="683"/>
      <c r="AI1370" s="97"/>
      <c r="AJ1370" s="97"/>
      <c r="AK1370" s="700"/>
      <c r="AL1370" s="701"/>
    </row>
    <row r="1371" spans="1:38" s="404" customFormat="1" ht="25.5" customHeight="1">
      <c r="A1371" s="200" t="s">
        <v>270</v>
      </c>
      <c r="B1371" s="485"/>
      <c r="C1371" s="462" t="s">
        <v>4069</v>
      </c>
      <c r="D1371" s="100" t="s">
        <v>8456</v>
      </c>
      <c r="E1371" s="96">
        <v>3000000</v>
      </c>
      <c r="F1371" s="62">
        <v>35</v>
      </c>
      <c r="G1371" s="28">
        <v>5454438799</v>
      </c>
      <c r="H1371" s="29">
        <v>43563</v>
      </c>
      <c r="I1371" s="28"/>
      <c r="J1371" s="28"/>
      <c r="K1371" s="39"/>
      <c r="L1371" s="492"/>
      <c r="M1371" s="513" t="s">
        <v>8460</v>
      </c>
      <c r="N1371" s="503">
        <v>5000</v>
      </c>
      <c r="O1371" s="62">
        <v>3</v>
      </c>
      <c r="P1371" s="492"/>
      <c r="Q1371" s="85" t="s">
        <v>8463</v>
      </c>
      <c r="R1371" s="227">
        <v>50</v>
      </c>
      <c r="S1371" s="228" t="s">
        <v>7296</v>
      </c>
      <c r="T1371" s="29"/>
      <c r="U1371" s="511"/>
      <c r="V1371" s="511"/>
      <c r="W1371" s="34">
        <v>2219</v>
      </c>
      <c r="X1371" s="34">
        <v>22</v>
      </c>
      <c r="Y1371" s="208" t="s">
        <v>8465</v>
      </c>
      <c r="Z1371" s="208" t="s">
        <v>8466</v>
      </c>
      <c r="AA1371" s="96" t="s">
        <v>4685</v>
      </c>
      <c r="AB1371" s="239">
        <v>2</v>
      </c>
      <c r="AC1371" s="731">
        <v>3000000</v>
      </c>
      <c r="AD1371" s="731">
        <v>0</v>
      </c>
      <c r="AE1371" s="96"/>
      <c r="AF1371" s="96"/>
      <c r="AG1371" s="63"/>
      <c r="AH1371" s="683"/>
      <c r="AI1371" s="97"/>
      <c r="AJ1371" s="97"/>
      <c r="AK1371" s="700"/>
      <c r="AL1371" s="701"/>
    </row>
    <row r="1372" spans="1:38" s="404" customFormat="1" ht="25.5" customHeight="1">
      <c r="A1372" s="200" t="s">
        <v>270</v>
      </c>
      <c r="B1372" s="485"/>
      <c r="C1372" s="462" t="s">
        <v>4069</v>
      </c>
      <c r="D1372" s="100" t="s">
        <v>8457</v>
      </c>
      <c r="E1372" s="96">
        <v>16000000</v>
      </c>
      <c r="F1372" s="62">
        <v>36</v>
      </c>
      <c r="G1372" s="28">
        <v>8798987466</v>
      </c>
      <c r="H1372" s="29" t="s">
        <v>8443</v>
      </c>
      <c r="I1372" s="28"/>
      <c r="J1372" s="28"/>
      <c r="K1372" s="39"/>
      <c r="L1372" s="492"/>
      <c r="M1372" s="513" t="s">
        <v>8461</v>
      </c>
      <c r="N1372" s="503">
        <v>33205.1</v>
      </c>
      <c r="O1372" s="62">
        <v>3</v>
      </c>
      <c r="P1372" s="492"/>
      <c r="Q1372" s="85"/>
      <c r="R1372" s="227" t="s">
        <v>8464</v>
      </c>
      <c r="S1372" s="228" t="s">
        <v>7378</v>
      </c>
      <c r="T1372" s="29"/>
      <c r="U1372" s="511"/>
      <c r="V1372" s="511"/>
      <c r="W1372" s="34">
        <v>1079</v>
      </c>
      <c r="X1372" s="34">
        <v>10</v>
      </c>
      <c r="Y1372" s="208" t="s">
        <v>8455</v>
      </c>
      <c r="Z1372" s="208" t="s">
        <v>8467</v>
      </c>
      <c r="AA1372" s="96" t="s">
        <v>8468</v>
      </c>
      <c r="AB1372" s="239">
        <v>7</v>
      </c>
      <c r="AC1372" s="731">
        <v>18600000</v>
      </c>
      <c r="AD1372" s="731">
        <v>0</v>
      </c>
      <c r="AE1372" s="96"/>
      <c r="AF1372" s="96"/>
      <c r="AG1372" s="63"/>
      <c r="AH1372" s="683"/>
      <c r="AI1372" s="97"/>
      <c r="AJ1372" s="97"/>
      <c r="AK1372" s="700"/>
      <c r="AL1372" s="701"/>
    </row>
    <row r="1373" spans="1:38" s="404" customFormat="1" ht="25.5" customHeight="1">
      <c r="A1373" s="200" t="s">
        <v>270</v>
      </c>
      <c r="B1373" s="485"/>
      <c r="C1373" s="462" t="s">
        <v>4069</v>
      </c>
      <c r="D1373" s="100" t="s">
        <v>8458</v>
      </c>
      <c r="E1373" s="96">
        <v>1000000</v>
      </c>
      <c r="F1373" s="62">
        <v>37</v>
      </c>
      <c r="G1373" s="28">
        <v>7614841000</v>
      </c>
      <c r="H1373" s="29" t="s">
        <v>8459</v>
      </c>
      <c r="I1373" s="28"/>
      <c r="J1373" s="28"/>
      <c r="K1373" s="39"/>
      <c r="L1373" s="492"/>
      <c r="M1373" s="513" t="s">
        <v>8462</v>
      </c>
      <c r="N1373" s="503">
        <v>14440</v>
      </c>
      <c r="O1373" s="62">
        <v>3</v>
      </c>
      <c r="P1373" s="492"/>
      <c r="Q1373" s="85"/>
      <c r="R1373" s="227">
        <v>50</v>
      </c>
      <c r="S1373" s="228" t="s">
        <v>7477</v>
      </c>
      <c r="T1373" s="29"/>
      <c r="U1373" s="511"/>
      <c r="V1373" s="511"/>
      <c r="W1373" s="34">
        <v>1430</v>
      </c>
      <c r="X1373" s="34">
        <v>14</v>
      </c>
      <c r="Y1373" s="208" t="s">
        <v>8469</v>
      </c>
      <c r="Z1373" s="208" t="s">
        <v>8470</v>
      </c>
      <c r="AA1373" s="96" t="s">
        <v>3793</v>
      </c>
      <c r="AB1373" s="239">
        <v>41</v>
      </c>
      <c r="AC1373" s="731">
        <v>2500000</v>
      </c>
      <c r="AD1373" s="731">
        <v>0</v>
      </c>
      <c r="AE1373" s="96"/>
      <c r="AF1373" s="96"/>
      <c r="AG1373" s="63"/>
      <c r="AH1373" s="683"/>
      <c r="AI1373" s="97"/>
      <c r="AJ1373" s="97"/>
      <c r="AK1373" s="700"/>
      <c r="AL1373" s="701"/>
    </row>
    <row r="1374" spans="1:38" s="35" customFormat="1" ht="25.5" customHeight="1">
      <c r="A1374" s="198" t="s">
        <v>269</v>
      </c>
      <c r="B1374" s="135"/>
      <c r="C1374" s="255"/>
      <c r="D1374" s="254"/>
      <c r="E1374" s="135">
        <f>SUBTOTAL(9,E1336:E1365)</f>
        <v>179998987.86000001</v>
      </c>
      <c r="F1374" s="135">
        <f>COUNT(F1336:F1373)</f>
        <v>37</v>
      </c>
      <c r="G1374" s="135"/>
      <c r="H1374" s="135"/>
      <c r="I1374" s="135"/>
      <c r="J1374" s="123"/>
      <c r="K1374" s="135"/>
      <c r="L1374" s="125"/>
      <c r="M1374" s="135" t="s">
        <v>2204</v>
      </c>
      <c r="N1374" s="135">
        <f>SUBTOTAL(9,N1336:N1373)</f>
        <v>1697469.6000000003</v>
      </c>
      <c r="O1374" s="135"/>
      <c r="P1374" s="125"/>
      <c r="Q1374" s="256"/>
      <c r="R1374" s="254"/>
      <c r="S1374" s="254"/>
      <c r="T1374" s="248"/>
      <c r="U1374" s="135"/>
      <c r="V1374" s="135"/>
      <c r="W1374" s="135"/>
      <c r="X1374" s="135"/>
      <c r="Y1374" s="257"/>
      <c r="Z1374" s="257"/>
      <c r="AA1374" s="141"/>
      <c r="AB1374" s="142"/>
      <c r="AC1374" s="56">
        <v>673466335.86000001</v>
      </c>
      <c r="AD1374" s="56">
        <v>199207964.49685311</v>
      </c>
      <c r="AE1374" s="56">
        <f t="shared" ref="AE1374:AL1374" si="27">SUBTOTAL(9,AE1336:AE1373)</f>
        <v>3942</v>
      </c>
      <c r="AF1374" s="56">
        <f t="shared" si="27"/>
        <v>3865</v>
      </c>
      <c r="AG1374" s="56">
        <f t="shared" si="27"/>
        <v>14</v>
      </c>
      <c r="AH1374" s="56">
        <f t="shared" si="27"/>
        <v>0</v>
      </c>
      <c r="AI1374" s="56">
        <f t="shared" si="27"/>
        <v>0</v>
      </c>
      <c r="AJ1374" s="56">
        <f t="shared" si="27"/>
        <v>0</v>
      </c>
      <c r="AK1374" s="56">
        <f t="shared" si="27"/>
        <v>0</v>
      </c>
      <c r="AL1374" s="56">
        <f t="shared" si="27"/>
        <v>0</v>
      </c>
    </row>
    <row r="1375" spans="1:38" s="35" customFormat="1" ht="25.5" customHeight="1">
      <c r="A1375" s="198"/>
      <c r="B1375" s="135"/>
      <c r="C1375" s="255"/>
      <c r="D1375" s="254"/>
      <c r="E1375" s="135"/>
      <c r="F1375" s="135"/>
      <c r="G1375" s="135"/>
      <c r="H1375" s="135"/>
      <c r="I1375" s="135"/>
      <c r="J1375" s="123"/>
      <c r="K1375" s="135"/>
      <c r="L1375" s="125"/>
      <c r="M1375" s="135" t="s">
        <v>2205</v>
      </c>
      <c r="N1375" s="135"/>
      <c r="O1375" s="135"/>
      <c r="P1375" s="125"/>
      <c r="Q1375" s="256"/>
      <c r="R1375" s="254"/>
      <c r="S1375" s="254"/>
      <c r="T1375" s="122"/>
      <c r="U1375" s="135"/>
      <c r="V1375" s="135"/>
      <c r="W1375" s="135"/>
      <c r="X1375" s="135"/>
      <c r="Y1375" s="257"/>
      <c r="Z1375" s="257"/>
      <c r="AA1375" s="141"/>
      <c r="AB1375" s="142"/>
      <c r="AC1375" s="734"/>
      <c r="AD1375" s="734"/>
      <c r="AE1375" s="159"/>
      <c r="AF1375" s="159"/>
      <c r="AG1375" s="56"/>
      <c r="AH1375" s="134"/>
      <c r="AI1375" s="134"/>
      <c r="AJ1375" s="134"/>
      <c r="AK1375" s="54"/>
      <c r="AL1375" s="84"/>
    </row>
    <row r="1376" spans="1:38" s="71" customFormat="1" ht="25.5" customHeight="1">
      <c r="A1376" s="200" t="s">
        <v>839</v>
      </c>
      <c r="B1376" s="37" t="s">
        <v>7358</v>
      </c>
      <c r="C1376" s="92"/>
      <c r="D1376" s="26" t="s">
        <v>2207</v>
      </c>
      <c r="E1376" s="95"/>
      <c r="F1376" s="62">
        <v>1</v>
      </c>
      <c r="G1376" s="30">
        <v>47212000849</v>
      </c>
      <c r="H1376" s="29">
        <v>40513</v>
      </c>
      <c r="I1376" s="29"/>
      <c r="J1376" s="30">
        <v>9888284236</v>
      </c>
      <c r="K1376" s="39">
        <v>43290</v>
      </c>
      <c r="L1376" s="40">
        <v>2</v>
      </c>
      <c r="M1376" s="92" t="s">
        <v>2206</v>
      </c>
      <c r="N1376" s="95">
        <v>52200</v>
      </c>
      <c r="O1376" s="62">
        <v>1</v>
      </c>
      <c r="P1376" s="40"/>
      <c r="Q1376" s="15"/>
      <c r="R1376" s="95"/>
      <c r="S1376" s="96"/>
      <c r="T1376" s="29"/>
      <c r="U1376" s="213"/>
      <c r="V1376" s="213"/>
      <c r="W1376" s="34">
        <v>1080</v>
      </c>
      <c r="X1376" s="34">
        <v>10</v>
      </c>
      <c r="Y1376" s="208"/>
      <c r="Z1376" s="208"/>
      <c r="AA1376" s="96" t="s">
        <v>2208</v>
      </c>
      <c r="AB1376" s="241">
        <v>18</v>
      </c>
      <c r="AC1376" s="731">
        <v>38364071</v>
      </c>
      <c r="AD1376" s="731">
        <v>28000000</v>
      </c>
      <c r="AE1376" s="96">
        <v>105</v>
      </c>
      <c r="AF1376" s="96">
        <v>104</v>
      </c>
      <c r="AG1376" s="62"/>
      <c r="AH1376" s="91" t="s">
        <v>7356</v>
      </c>
      <c r="AI1376" s="91"/>
      <c r="AJ1376" s="4" t="s">
        <v>7357</v>
      </c>
      <c r="AK1376" s="16"/>
      <c r="AL1376" s="242"/>
    </row>
    <row r="1377" spans="1:38" s="71" customFormat="1" ht="25.5" customHeight="1">
      <c r="A1377" s="200" t="s">
        <v>839</v>
      </c>
      <c r="B1377" s="37" t="s">
        <v>4995</v>
      </c>
      <c r="C1377" s="92" t="s">
        <v>4213</v>
      </c>
      <c r="D1377" s="26" t="s">
        <v>4107</v>
      </c>
      <c r="E1377" s="95"/>
      <c r="F1377" s="62">
        <v>2</v>
      </c>
      <c r="G1377" s="30">
        <v>47212001092</v>
      </c>
      <c r="H1377" s="29">
        <v>41681</v>
      </c>
      <c r="I1377" s="29"/>
      <c r="J1377" s="30">
        <v>8763178438</v>
      </c>
      <c r="K1377" s="39">
        <v>42934</v>
      </c>
      <c r="L1377" s="40">
        <v>3</v>
      </c>
      <c r="M1377" s="92" t="s">
        <v>4104</v>
      </c>
      <c r="N1377" s="95">
        <v>83300</v>
      </c>
      <c r="O1377" s="62">
        <v>1</v>
      </c>
      <c r="P1377" s="40"/>
      <c r="Q1377" s="15"/>
      <c r="R1377" s="95" t="s">
        <v>4106</v>
      </c>
      <c r="S1377" s="96" t="s">
        <v>4931</v>
      </c>
      <c r="T1377" s="29" t="s">
        <v>4601</v>
      </c>
      <c r="U1377" s="213"/>
      <c r="V1377" s="213"/>
      <c r="W1377" s="34">
        <v>1080</v>
      </c>
      <c r="X1377" s="34">
        <v>10</v>
      </c>
      <c r="Y1377" s="208"/>
      <c r="Z1377" s="208"/>
      <c r="AA1377" s="96" t="s">
        <v>2759</v>
      </c>
      <c r="AB1377" s="241">
        <v>16</v>
      </c>
      <c r="AC1377" s="731">
        <v>15149998</v>
      </c>
      <c r="AD1377" s="731">
        <v>14000000</v>
      </c>
      <c r="AE1377" s="96">
        <v>198</v>
      </c>
      <c r="AF1377" s="96">
        <v>197</v>
      </c>
      <c r="AG1377" s="62" t="s">
        <v>6385</v>
      </c>
      <c r="AH1377" s="91" t="s">
        <v>4996</v>
      </c>
      <c r="AI1377" s="91" t="s">
        <v>4997</v>
      </c>
      <c r="AJ1377" s="91"/>
      <c r="AK1377" s="238" t="s">
        <v>4218</v>
      </c>
      <c r="AL1377" s="213"/>
    </row>
    <row r="1378" spans="1:38" s="71" customFormat="1" ht="25.5" customHeight="1">
      <c r="A1378" s="200" t="s">
        <v>839</v>
      </c>
      <c r="B1378" s="37">
        <v>3603280634</v>
      </c>
      <c r="C1378" s="92" t="s">
        <v>4661</v>
      </c>
      <c r="D1378" s="26" t="s">
        <v>4662</v>
      </c>
      <c r="E1378" s="95">
        <v>700000</v>
      </c>
      <c r="F1378" s="62">
        <v>3</v>
      </c>
      <c r="G1378" s="30">
        <v>472043001223</v>
      </c>
      <c r="H1378" s="29">
        <v>42115</v>
      </c>
      <c r="I1378" s="29"/>
      <c r="J1378" s="30"/>
      <c r="K1378" s="39">
        <v>42177</v>
      </c>
      <c r="L1378" s="40"/>
      <c r="M1378" s="92" t="s">
        <v>4660</v>
      </c>
      <c r="N1378" s="95">
        <v>6083</v>
      </c>
      <c r="O1378" s="62">
        <v>1</v>
      </c>
      <c r="P1378" s="40"/>
      <c r="Q1378" s="15"/>
      <c r="R1378" s="95">
        <v>43</v>
      </c>
      <c r="S1378" s="96" t="s">
        <v>4605</v>
      </c>
      <c r="T1378" s="29">
        <v>42369</v>
      </c>
      <c r="U1378" s="213"/>
      <c r="V1378" s="213"/>
      <c r="W1378" s="34">
        <v>2220</v>
      </c>
      <c r="X1378" s="34">
        <v>22</v>
      </c>
      <c r="Y1378" s="208" t="s">
        <v>4663</v>
      </c>
      <c r="Z1378" s="208" t="s">
        <v>4664</v>
      </c>
      <c r="AA1378" s="96" t="s">
        <v>2461</v>
      </c>
      <c r="AB1378" s="241">
        <v>6</v>
      </c>
      <c r="AC1378" s="731">
        <v>1500000</v>
      </c>
      <c r="AD1378" s="731">
        <v>1500000</v>
      </c>
      <c r="AE1378" s="96">
        <v>20</v>
      </c>
      <c r="AF1378" s="96">
        <v>18</v>
      </c>
      <c r="AG1378" s="62">
        <v>1</v>
      </c>
      <c r="AH1378" s="91" t="s">
        <v>6842</v>
      </c>
      <c r="AI1378" s="91"/>
      <c r="AJ1378" s="91"/>
      <c r="AK1378" s="238"/>
      <c r="AL1378" s="213"/>
    </row>
    <row r="1379" spans="1:38" s="71" customFormat="1" ht="25.5" customHeight="1">
      <c r="A1379" s="200" t="s">
        <v>839</v>
      </c>
      <c r="B1379" s="212">
        <v>3603275377</v>
      </c>
      <c r="C1379" s="92" t="s">
        <v>4661</v>
      </c>
      <c r="D1379" s="26" t="s">
        <v>8292</v>
      </c>
      <c r="E1379" s="95">
        <v>880000</v>
      </c>
      <c r="F1379" s="62">
        <v>4</v>
      </c>
      <c r="G1379" s="30" t="s">
        <v>7672</v>
      </c>
      <c r="H1379" s="29">
        <v>42118</v>
      </c>
      <c r="I1379" s="752"/>
      <c r="J1379" s="30">
        <v>7657734243</v>
      </c>
      <c r="K1379" s="39">
        <v>43470</v>
      </c>
      <c r="L1379" s="40">
        <v>3</v>
      </c>
      <c r="M1379" s="92" t="s">
        <v>7673</v>
      </c>
      <c r="N1379" s="95">
        <v>13000</v>
      </c>
      <c r="O1379" s="62">
        <v>1</v>
      </c>
      <c r="P1379" s="40"/>
      <c r="Q1379" s="15"/>
      <c r="R1379" s="95" t="s">
        <v>7674</v>
      </c>
      <c r="S1379" s="96" t="s">
        <v>4931</v>
      </c>
      <c r="T1379" s="29" t="s">
        <v>4931</v>
      </c>
      <c r="U1379" s="213">
        <v>1</v>
      </c>
      <c r="V1379" s="213">
        <v>3</v>
      </c>
      <c r="W1379" s="34">
        <v>6810</v>
      </c>
      <c r="X1379" s="34">
        <v>68</v>
      </c>
      <c r="Y1379" s="208" t="s">
        <v>7675</v>
      </c>
      <c r="Z1379" s="208" t="s">
        <v>7676</v>
      </c>
      <c r="AA1379" s="96" t="s">
        <v>4171</v>
      </c>
      <c r="AB1379" s="241">
        <v>16</v>
      </c>
      <c r="AC1379" s="731">
        <v>2640000</v>
      </c>
      <c r="AD1379" s="731">
        <v>880000</v>
      </c>
      <c r="AE1379" s="96"/>
      <c r="AF1379" s="96"/>
      <c r="AG1379" s="62">
        <v>1</v>
      </c>
      <c r="AH1379" s="91" t="s">
        <v>8662</v>
      </c>
      <c r="AI1379" s="91"/>
      <c r="AJ1379" s="91"/>
      <c r="AK1379" s="238"/>
      <c r="AL1379" s="213"/>
    </row>
    <row r="1380" spans="1:38" s="71" customFormat="1" ht="25.5" customHeight="1">
      <c r="A1380" s="200" t="s">
        <v>839</v>
      </c>
      <c r="B1380" s="37">
        <v>3603304564</v>
      </c>
      <c r="C1380" s="92" t="s">
        <v>4661</v>
      </c>
      <c r="D1380" s="26" t="s">
        <v>4874</v>
      </c>
      <c r="E1380" s="95">
        <v>8300000</v>
      </c>
      <c r="F1380" s="62">
        <v>5</v>
      </c>
      <c r="G1380" s="30">
        <v>6582881346</v>
      </c>
      <c r="H1380" s="29">
        <v>42230</v>
      </c>
      <c r="I1380" s="29"/>
      <c r="J1380" s="30"/>
      <c r="K1380" s="39">
        <v>43518</v>
      </c>
      <c r="L1380" s="40">
        <v>5</v>
      </c>
      <c r="M1380" s="92" t="s">
        <v>5045</v>
      </c>
      <c r="N1380" s="95">
        <v>27610</v>
      </c>
      <c r="O1380" s="62">
        <v>1</v>
      </c>
      <c r="P1380" s="40"/>
      <c r="Q1380" s="15"/>
      <c r="R1380" s="95">
        <v>44</v>
      </c>
      <c r="S1380" s="96" t="s">
        <v>5541</v>
      </c>
      <c r="T1380" s="29">
        <v>42694</v>
      </c>
      <c r="U1380" s="213">
        <v>1</v>
      </c>
      <c r="V1380" s="213">
        <v>3</v>
      </c>
      <c r="W1380" s="34">
        <v>1080</v>
      </c>
      <c r="X1380" s="34">
        <v>10</v>
      </c>
      <c r="Y1380" s="208" t="s">
        <v>4875</v>
      </c>
      <c r="Z1380" s="208" t="s">
        <v>4876</v>
      </c>
      <c r="AA1380" s="96" t="s">
        <v>4171</v>
      </c>
      <c r="AB1380" s="241">
        <v>16</v>
      </c>
      <c r="AC1380" s="731">
        <v>20000000</v>
      </c>
      <c r="AD1380" s="731">
        <v>8300000</v>
      </c>
      <c r="AE1380" s="96">
        <v>37</v>
      </c>
      <c r="AF1380" s="96">
        <v>36</v>
      </c>
      <c r="AG1380" s="62">
        <v>1</v>
      </c>
      <c r="AH1380" s="91" t="s">
        <v>5540</v>
      </c>
      <c r="AI1380" s="91" t="s">
        <v>5747</v>
      </c>
      <c r="AJ1380" s="91"/>
      <c r="AK1380" s="238"/>
      <c r="AL1380" s="213"/>
    </row>
    <row r="1381" spans="1:38" s="404" customFormat="1" ht="25.5" customHeight="1">
      <c r="A1381" s="63" t="s">
        <v>839</v>
      </c>
      <c r="B1381" s="37" t="s">
        <v>5666</v>
      </c>
      <c r="C1381" s="92" t="s">
        <v>4661</v>
      </c>
      <c r="D1381" s="26" t="s">
        <v>5246</v>
      </c>
      <c r="E1381" s="433">
        <v>1200000</v>
      </c>
      <c r="F1381" s="62">
        <v>6</v>
      </c>
      <c r="G1381" s="422">
        <v>1066667814</v>
      </c>
      <c r="H1381" s="429">
        <v>42459</v>
      </c>
      <c r="I1381" s="29"/>
      <c r="J1381" s="422"/>
      <c r="K1381" s="39">
        <v>42928</v>
      </c>
      <c r="L1381" s="424">
        <v>1</v>
      </c>
      <c r="M1381" s="420" t="s">
        <v>5247</v>
      </c>
      <c r="N1381" s="405">
        <v>10970</v>
      </c>
      <c r="O1381" s="62">
        <v>1</v>
      </c>
      <c r="P1381" s="40">
        <v>2</v>
      </c>
      <c r="Q1381" s="15"/>
      <c r="R1381" s="95">
        <v>50</v>
      </c>
      <c r="S1381" s="96" t="s">
        <v>5248</v>
      </c>
      <c r="T1381" s="29">
        <v>42755</v>
      </c>
      <c r="U1381" s="402">
        <v>1</v>
      </c>
      <c r="V1381" s="402"/>
      <c r="W1381" s="34">
        <v>2220</v>
      </c>
      <c r="X1381" s="34">
        <v>22</v>
      </c>
      <c r="Y1381" s="208" t="s">
        <v>5249</v>
      </c>
      <c r="Z1381" s="208" t="s">
        <v>5250</v>
      </c>
      <c r="AA1381" s="96" t="s">
        <v>5251</v>
      </c>
      <c r="AB1381" s="239">
        <v>6</v>
      </c>
      <c r="AC1381" s="731">
        <v>3600000</v>
      </c>
      <c r="AD1381" s="731">
        <v>3600000</v>
      </c>
      <c r="AE1381" s="96">
        <v>110</v>
      </c>
      <c r="AF1381" s="96">
        <v>106</v>
      </c>
      <c r="AG1381" s="63">
        <v>1</v>
      </c>
      <c r="AH1381" s="97" t="s">
        <v>8092</v>
      </c>
      <c r="AI1381" s="97"/>
      <c r="AJ1381" s="438" t="s">
        <v>6020</v>
      </c>
      <c r="AK1381" s="16"/>
      <c r="AL1381" s="407"/>
    </row>
    <row r="1382" spans="1:38" s="404" customFormat="1" ht="25.5" customHeight="1">
      <c r="A1382" s="63" t="s">
        <v>839</v>
      </c>
      <c r="B1382" s="37" t="s">
        <v>5664</v>
      </c>
      <c r="C1382" s="92" t="s">
        <v>4661</v>
      </c>
      <c r="D1382" s="26" t="s">
        <v>5268</v>
      </c>
      <c r="E1382" s="433">
        <v>3000000</v>
      </c>
      <c r="F1382" s="62">
        <v>7</v>
      </c>
      <c r="G1382" s="422">
        <v>3210254547</v>
      </c>
      <c r="H1382" s="429">
        <v>42467</v>
      </c>
      <c r="I1382" s="29"/>
      <c r="J1382" s="422"/>
      <c r="K1382" s="39">
        <v>42696</v>
      </c>
      <c r="L1382" s="424">
        <v>2</v>
      </c>
      <c r="M1382" s="420" t="s">
        <v>5422</v>
      </c>
      <c r="N1382" s="405">
        <v>13850</v>
      </c>
      <c r="O1382" s="62">
        <v>1</v>
      </c>
      <c r="P1382" s="40">
        <v>2</v>
      </c>
      <c r="Q1382" s="15"/>
      <c r="R1382" s="95">
        <v>43</v>
      </c>
      <c r="S1382" s="96" t="s">
        <v>6717</v>
      </c>
      <c r="T1382" s="29"/>
      <c r="U1382" s="402"/>
      <c r="V1382" s="402"/>
      <c r="W1382" s="34">
        <v>1329</v>
      </c>
      <c r="X1382" s="34">
        <v>13</v>
      </c>
      <c r="Y1382" s="208" t="s">
        <v>5269</v>
      </c>
      <c r="Z1382" s="208" t="s">
        <v>5270</v>
      </c>
      <c r="AA1382" s="96" t="s">
        <v>3793</v>
      </c>
      <c r="AB1382" s="239">
        <v>41</v>
      </c>
      <c r="AC1382" s="731">
        <v>4000000</v>
      </c>
      <c r="AD1382" s="731">
        <v>3000000</v>
      </c>
      <c r="AE1382" s="96">
        <v>65</v>
      </c>
      <c r="AF1382" s="96">
        <v>52</v>
      </c>
      <c r="AG1382" s="63">
        <v>1</v>
      </c>
      <c r="AH1382" s="97" t="s">
        <v>7512</v>
      </c>
      <c r="AI1382" s="97"/>
      <c r="AJ1382" s="97"/>
      <c r="AK1382" s="16"/>
      <c r="AL1382" s="407"/>
    </row>
    <row r="1383" spans="1:38" s="404" customFormat="1" ht="25.5" customHeight="1">
      <c r="A1383" s="63" t="s">
        <v>839</v>
      </c>
      <c r="B1383" s="37" t="s">
        <v>5669</v>
      </c>
      <c r="C1383" s="92" t="s">
        <v>4661</v>
      </c>
      <c r="D1383" s="26" t="s">
        <v>5366</v>
      </c>
      <c r="E1383" s="433">
        <v>1300000</v>
      </c>
      <c r="F1383" s="62">
        <v>8</v>
      </c>
      <c r="G1383" s="422">
        <v>5448378085</v>
      </c>
      <c r="H1383" s="429">
        <v>42502</v>
      </c>
      <c r="I1383" s="29"/>
      <c r="J1383" s="422"/>
      <c r="K1383" s="39">
        <v>43417</v>
      </c>
      <c r="L1383" s="424">
        <v>1</v>
      </c>
      <c r="M1383" s="420" t="s">
        <v>5367</v>
      </c>
      <c r="N1383" s="405">
        <v>13850</v>
      </c>
      <c r="O1383" s="62">
        <v>1</v>
      </c>
      <c r="P1383" s="40">
        <v>2</v>
      </c>
      <c r="Q1383" s="15"/>
      <c r="R1383" s="95">
        <v>42</v>
      </c>
      <c r="S1383" s="96" t="s">
        <v>6024</v>
      </c>
      <c r="T1383" s="29">
        <v>42887</v>
      </c>
      <c r="U1383" s="402"/>
      <c r="V1383" s="402"/>
      <c r="W1383" s="34">
        <v>2013</v>
      </c>
      <c r="X1383" s="34">
        <v>20</v>
      </c>
      <c r="Y1383" s="208" t="s">
        <v>8082</v>
      </c>
      <c r="Z1383" s="208"/>
      <c r="AA1383" s="96" t="s">
        <v>2461</v>
      </c>
      <c r="AB1383" s="239">
        <v>6</v>
      </c>
      <c r="AC1383" s="731">
        <v>3000000</v>
      </c>
      <c r="AD1383" s="731">
        <v>1370000</v>
      </c>
      <c r="AE1383" s="96">
        <v>12</v>
      </c>
      <c r="AF1383" s="96">
        <v>11</v>
      </c>
      <c r="AG1383" s="63">
        <v>1</v>
      </c>
      <c r="AH1383" s="97" t="s">
        <v>8189</v>
      </c>
      <c r="AI1383" s="97"/>
      <c r="AJ1383" s="97"/>
      <c r="AK1383" s="16"/>
      <c r="AL1383" s="407"/>
    </row>
    <row r="1384" spans="1:38" s="71" customFormat="1" ht="25.5" customHeight="1">
      <c r="A1384" s="200" t="s">
        <v>839</v>
      </c>
      <c r="B1384" s="37">
        <v>3603413411</v>
      </c>
      <c r="C1384" s="92" t="s">
        <v>4661</v>
      </c>
      <c r="D1384" s="26" t="s">
        <v>5629</v>
      </c>
      <c r="E1384" s="95">
        <v>100000000</v>
      </c>
      <c r="F1384" s="62">
        <v>9</v>
      </c>
      <c r="G1384" s="30">
        <v>7678325834</v>
      </c>
      <c r="H1384" s="29">
        <v>42643</v>
      </c>
      <c r="I1384" s="29"/>
      <c r="J1384" s="30"/>
      <c r="K1384" s="39">
        <v>43426</v>
      </c>
      <c r="L1384" s="40">
        <v>1</v>
      </c>
      <c r="M1384" s="765" t="s">
        <v>5630</v>
      </c>
      <c r="N1384" s="95">
        <v>603343</v>
      </c>
      <c r="O1384" s="62">
        <v>2</v>
      </c>
      <c r="P1384" s="40">
        <v>2</v>
      </c>
      <c r="Q1384" s="15"/>
      <c r="R1384" s="95" t="s">
        <v>5631</v>
      </c>
      <c r="S1384" s="766" t="s">
        <v>8328</v>
      </c>
      <c r="T1384" s="29"/>
      <c r="U1384" s="213"/>
      <c r="V1384" s="213"/>
      <c r="W1384" s="34">
        <v>1520</v>
      </c>
      <c r="X1384" s="34">
        <v>15</v>
      </c>
      <c r="Y1384" s="208" t="s">
        <v>5632</v>
      </c>
      <c r="Z1384" s="208" t="s">
        <v>5633</v>
      </c>
      <c r="AA1384" s="96" t="s">
        <v>435</v>
      </c>
      <c r="AB1384" s="241">
        <v>26</v>
      </c>
      <c r="AC1384" s="731">
        <v>120000000</v>
      </c>
      <c r="AD1384" s="731">
        <v>50000000</v>
      </c>
      <c r="AE1384" s="96"/>
      <c r="AF1384" s="96"/>
      <c r="AG1384" s="62">
        <v>1</v>
      </c>
      <c r="AH1384" s="91" t="s">
        <v>7866</v>
      </c>
      <c r="AI1384" s="91"/>
      <c r="AJ1384" s="91"/>
      <c r="AK1384" s="238"/>
      <c r="AL1384" s="213"/>
    </row>
    <row r="1385" spans="1:38" s="71" customFormat="1" ht="25.5" customHeight="1">
      <c r="A1385" s="200" t="s">
        <v>839</v>
      </c>
      <c r="B1385" s="37">
        <v>3603586735</v>
      </c>
      <c r="C1385" s="92" t="s">
        <v>4661</v>
      </c>
      <c r="D1385" s="26" t="s">
        <v>7704</v>
      </c>
      <c r="E1385" s="95">
        <v>5900000</v>
      </c>
      <c r="F1385" s="62">
        <v>10</v>
      </c>
      <c r="G1385" s="30">
        <v>3256665912</v>
      </c>
      <c r="H1385" s="29">
        <v>43347</v>
      </c>
      <c r="I1385" s="29"/>
      <c r="J1385" s="30"/>
      <c r="K1385" s="39">
        <v>43665</v>
      </c>
      <c r="L1385" s="40">
        <v>2</v>
      </c>
      <c r="M1385" s="92" t="s">
        <v>7705</v>
      </c>
      <c r="N1385" s="95">
        <v>81600</v>
      </c>
      <c r="O1385" s="62">
        <v>2</v>
      </c>
      <c r="P1385" s="40"/>
      <c r="Q1385" s="15"/>
      <c r="R1385" s="95">
        <v>50</v>
      </c>
      <c r="S1385" s="96" t="s">
        <v>7706</v>
      </c>
      <c r="T1385" s="29"/>
      <c r="U1385" s="213"/>
      <c r="V1385" s="213"/>
      <c r="W1385" s="34">
        <v>5210</v>
      </c>
      <c r="X1385" s="34">
        <v>52</v>
      </c>
      <c r="Y1385" s="208" t="s">
        <v>7707</v>
      </c>
      <c r="Z1385" s="208" t="s">
        <v>7708</v>
      </c>
      <c r="AA1385" s="96" t="s">
        <v>4171</v>
      </c>
      <c r="AB1385" s="241">
        <v>16</v>
      </c>
      <c r="AC1385" s="731">
        <v>12000000</v>
      </c>
      <c r="AD1385" s="731">
        <v>4300000</v>
      </c>
      <c r="AE1385" s="96"/>
      <c r="AF1385" s="96"/>
      <c r="AG1385" s="62">
        <v>1</v>
      </c>
      <c r="AH1385" s="91" t="s">
        <v>7848</v>
      </c>
      <c r="AI1385" s="91"/>
      <c r="AJ1385" s="91"/>
      <c r="AK1385" s="238"/>
      <c r="AL1385" s="213"/>
    </row>
    <row r="1386" spans="1:38" s="35" customFormat="1" ht="25.5" customHeight="1">
      <c r="A1386" s="198" t="s">
        <v>838</v>
      </c>
      <c r="B1386" s="53"/>
      <c r="C1386" s="73"/>
      <c r="D1386" s="120"/>
      <c r="E1386" s="159">
        <f>SUBTOTAL(9,E1375:E1385)</f>
        <v>121280000</v>
      </c>
      <c r="F1386" s="53">
        <f>COUNT(F1375:F1385)</f>
        <v>10</v>
      </c>
      <c r="G1386" s="123"/>
      <c r="H1386" s="122"/>
      <c r="I1386" s="122"/>
      <c r="J1386" s="123"/>
      <c r="K1386" s="124"/>
      <c r="L1386" s="125"/>
      <c r="M1386" s="56" t="s">
        <v>2209</v>
      </c>
      <c r="N1386" s="56">
        <f>SUBTOTAL(9,N1375:N1385)</f>
        <v>905806</v>
      </c>
      <c r="O1386" s="126"/>
      <c r="P1386" s="76"/>
      <c r="Q1386" s="77"/>
      <c r="R1386" s="127"/>
      <c r="S1386" s="137"/>
      <c r="T1386" s="122"/>
      <c r="U1386" s="138"/>
      <c r="V1386" s="138"/>
      <c r="W1386" s="139"/>
      <c r="X1386" s="139"/>
      <c r="Y1386" s="140"/>
      <c r="Z1386" s="140"/>
      <c r="AA1386" s="141"/>
      <c r="AB1386" s="142"/>
      <c r="AC1386" s="733">
        <v>220254069</v>
      </c>
      <c r="AD1386" s="733">
        <v>114950000</v>
      </c>
      <c r="AE1386" s="56">
        <f t="shared" ref="AE1386:AG1386" si="28">SUBTOTAL(9,AE1375:AE1385)</f>
        <v>547</v>
      </c>
      <c r="AF1386" s="56">
        <f t="shared" si="28"/>
        <v>524</v>
      </c>
      <c r="AG1386" s="56">
        <f t="shared" si="28"/>
        <v>8</v>
      </c>
      <c r="AH1386" s="134"/>
      <c r="AI1386" s="134"/>
      <c r="AJ1386" s="134"/>
      <c r="AK1386" s="54"/>
      <c r="AL1386" s="84"/>
    </row>
    <row r="1387" spans="1:38" s="35" customFormat="1" ht="25.5" customHeight="1">
      <c r="A1387" s="198"/>
      <c r="B1387" s="53"/>
      <c r="C1387" s="73"/>
      <c r="D1387" s="120"/>
      <c r="E1387" s="159"/>
      <c r="F1387" s="56"/>
      <c r="G1387" s="123"/>
      <c r="H1387" s="122"/>
      <c r="I1387" s="122"/>
      <c r="J1387" s="123"/>
      <c r="K1387" s="124"/>
      <c r="L1387" s="125"/>
      <c r="M1387" s="56" t="s">
        <v>2210</v>
      </c>
      <c r="N1387" s="159"/>
      <c r="O1387" s="126"/>
      <c r="P1387" s="76"/>
      <c r="Q1387" s="77"/>
      <c r="R1387" s="127"/>
      <c r="S1387" s="137"/>
      <c r="T1387" s="122"/>
      <c r="U1387" s="138"/>
      <c r="V1387" s="138"/>
      <c r="W1387" s="139"/>
      <c r="X1387" s="139"/>
      <c r="Y1387" s="140"/>
      <c r="Z1387" s="140"/>
      <c r="AA1387" s="141"/>
      <c r="AB1387" s="142"/>
      <c r="AC1387" s="734"/>
      <c r="AD1387" s="734"/>
      <c r="AE1387" s="159"/>
      <c r="AF1387" s="159"/>
      <c r="AG1387" s="56"/>
      <c r="AH1387" s="134"/>
      <c r="AI1387" s="134"/>
      <c r="AJ1387" s="134"/>
      <c r="AK1387" s="54"/>
      <c r="AL1387" s="84"/>
    </row>
    <row r="1388" spans="1:38" s="71" customFormat="1" ht="25.5" customHeight="1">
      <c r="A1388" s="200" t="s">
        <v>841</v>
      </c>
      <c r="B1388" s="37"/>
      <c r="C1388" s="92"/>
      <c r="D1388" s="26" t="s">
        <v>3667</v>
      </c>
      <c r="E1388" s="95">
        <v>8000000</v>
      </c>
      <c r="F1388" s="62">
        <v>1</v>
      </c>
      <c r="G1388" s="30">
        <v>47212001005</v>
      </c>
      <c r="H1388" s="29">
        <v>41362</v>
      </c>
      <c r="I1388" s="29"/>
      <c r="J1388" s="30">
        <v>2135033612</v>
      </c>
      <c r="K1388" s="39">
        <v>42300</v>
      </c>
      <c r="L1388" s="40"/>
      <c r="M1388" s="92" t="s">
        <v>3666</v>
      </c>
      <c r="N1388" s="95">
        <v>220167</v>
      </c>
      <c r="O1388" s="62">
        <v>1</v>
      </c>
      <c r="P1388" s="40"/>
      <c r="Q1388" s="15"/>
      <c r="R1388" s="95"/>
      <c r="S1388" s="96"/>
      <c r="T1388" s="29"/>
      <c r="U1388" s="213"/>
      <c r="V1388" s="213"/>
      <c r="W1388" s="34">
        <v>1520</v>
      </c>
      <c r="X1388" s="34">
        <v>15</v>
      </c>
      <c r="Y1388" s="208"/>
      <c r="Z1388" s="208"/>
      <c r="AA1388" s="96" t="s">
        <v>2461</v>
      </c>
      <c r="AB1388" s="241">
        <v>6</v>
      </c>
      <c r="AC1388" s="731">
        <v>8000000</v>
      </c>
      <c r="AD1388" s="731">
        <v>8000000</v>
      </c>
      <c r="AE1388" s="96">
        <v>0</v>
      </c>
      <c r="AF1388" s="96">
        <v>0</v>
      </c>
      <c r="AG1388" s="62"/>
      <c r="AH1388" s="91"/>
      <c r="AI1388" s="91"/>
      <c r="AJ1388" s="91"/>
      <c r="AK1388" s="16"/>
      <c r="AL1388" s="242"/>
    </row>
    <row r="1389" spans="1:38" s="71" customFormat="1" ht="25.5" customHeight="1">
      <c r="A1389" s="200" t="s">
        <v>841</v>
      </c>
      <c r="B1389" s="37">
        <v>3603078259</v>
      </c>
      <c r="C1389" s="249" t="s">
        <v>4070</v>
      </c>
      <c r="D1389" s="246" t="s">
        <v>3729</v>
      </c>
      <c r="E1389" s="250">
        <v>2194400</v>
      </c>
      <c r="F1389" s="163">
        <v>2</v>
      </c>
      <c r="G1389" s="162">
        <v>472023001045</v>
      </c>
      <c r="H1389" s="243">
        <v>41526</v>
      </c>
      <c r="I1389" s="243"/>
      <c r="J1389" s="162">
        <v>5405107451</v>
      </c>
      <c r="K1389" s="251">
        <v>43425</v>
      </c>
      <c r="L1389" s="252">
        <v>3</v>
      </c>
      <c r="M1389" s="249" t="s">
        <v>3728</v>
      </c>
      <c r="N1389" s="250">
        <v>10000</v>
      </c>
      <c r="O1389" s="163">
        <v>1</v>
      </c>
      <c r="P1389" s="252"/>
      <c r="Q1389" s="253"/>
      <c r="R1389" s="250"/>
      <c r="S1389" s="261"/>
      <c r="T1389" s="29" t="s">
        <v>5054</v>
      </c>
      <c r="U1389" s="262"/>
      <c r="V1389" s="262"/>
      <c r="W1389" s="263">
        <v>1079</v>
      </c>
      <c r="X1389" s="263">
        <v>10</v>
      </c>
      <c r="Y1389" s="264"/>
      <c r="Z1389" s="264"/>
      <c r="AA1389" s="261" t="s">
        <v>2460</v>
      </c>
      <c r="AB1389" s="265">
        <v>3</v>
      </c>
      <c r="AC1389" s="731">
        <v>6500000</v>
      </c>
      <c r="AD1389" s="731">
        <v>5874844</v>
      </c>
      <c r="AE1389" s="96">
        <v>16</v>
      </c>
      <c r="AF1389" s="96">
        <v>16</v>
      </c>
      <c r="AG1389" s="62">
        <v>1</v>
      </c>
      <c r="AH1389" s="91" t="s">
        <v>8676</v>
      </c>
      <c r="AI1389" s="91"/>
      <c r="AJ1389" s="91"/>
      <c r="AK1389" s="16"/>
      <c r="AL1389" s="242"/>
    </row>
    <row r="1390" spans="1:38" s="71" customFormat="1" ht="25.5" customHeight="1">
      <c r="A1390" s="200" t="s">
        <v>841</v>
      </c>
      <c r="B1390" s="37">
        <v>3600663685</v>
      </c>
      <c r="C1390" s="92" t="s">
        <v>3861</v>
      </c>
      <c r="D1390" s="26"/>
      <c r="E1390" s="95"/>
      <c r="F1390" s="62">
        <v>3</v>
      </c>
      <c r="G1390" s="30">
        <v>47222001104</v>
      </c>
      <c r="H1390" s="29">
        <v>41715</v>
      </c>
      <c r="I1390" s="29"/>
      <c r="J1390" s="30">
        <v>5408222231</v>
      </c>
      <c r="K1390" s="39">
        <v>43340</v>
      </c>
      <c r="L1390" s="40">
        <v>1</v>
      </c>
      <c r="M1390" s="92" t="s">
        <v>4162</v>
      </c>
      <c r="N1390" s="95">
        <v>47600</v>
      </c>
      <c r="O1390" s="62">
        <v>1</v>
      </c>
      <c r="P1390" s="40"/>
      <c r="Q1390" s="15"/>
      <c r="R1390" s="95" t="s">
        <v>4163</v>
      </c>
      <c r="S1390" s="96" t="s">
        <v>4937</v>
      </c>
      <c r="T1390" s="29">
        <v>42278</v>
      </c>
      <c r="U1390" s="213"/>
      <c r="V1390" s="213"/>
      <c r="W1390" s="34">
        <v>1329</v>
      </c>
      <c r="X1390" s="34">
        <v>13</v>
      </c>
      <c r="Y1390" s="208"/>
      <c r="Z1390" s="208"/>
      <c r="AA1390" s="96" t="s">
        <v>2461</v>
      </c>
      <c r="AB1390" s="241">
        <v>6</v>
      </c>
      <c r="AC1390" s="731">
        <v>11000000</v>
      </c>
      <c r="AD1390" s="731">
        <v>6596863</v>
      </c>
      <c r="AE1390" s="96">
        <v>0</v>
      </c>
      <c r="AF1390" s="96">
        <v>0</v>
      </c>
      <c r="AG1390" s="62"/>
      <c r="AH1390" s="91" t="s">
        <v>5344</v>
      </c>
      <c r="AI1390" s="91" t="s">
        <v>5345</v>
      </c>
      <c r="AJ1390" s="204" t="s">
        <v>5346</v>
      </c>
      <c r="AK1390" s="16"/>
      <c r="AL1390" s="242"/>
    </row>
    <row r="1391" spans="1:38" s="71" customFormat="1" ht="25.5" customHeight="1">
      <c r="A1391" s="200" t="s">
        <v>841</v>
      </c>
      <c r="B1391" s="37">
        <v>3603176697</v>
      </c>
      <c r="C1391" s="92" t="s">
        <v>4070</v>
      </c>
      <c r="D1391" s="26" t="s">
        <v>5551</v>
      </c>
      <c r="E1391" s="95">
        <v>18000000</v>
      </c>
      <c r="F1391" s="163">
        <v>4</v>
      </c>
      <c r="G1391" s="30">
        <v>472043001113</v>
      </c>
      <c r="H1391" s="29">
        <v>41747</v>
      </c>
      <c r="I1391" s="29"/>
      <c r="J1391" s="30">
        <v>5432263312</v>
      </c>
      <c r="K1391" s="39">
        <v>43655</v>
      </c>
      <c r="L1391" s="40">
        <v>5</v>
      </c>
      <c r="M1391" s="92" t="s">
        <v>4198</v>
      </c>
      <c r="N1391" s="95">
        <v>120000</v>
      </c>
      <c r="O1391" s="62">
        <v>1</v>
      </c>
      <c r="P1391" s="40"/>
      <c r="Q1391" s="15"/>
      <c r="R1391" s="95" t="s">
        <v>4199</v>
      </c>
      <c r="S1391" s="96" t="s">
        <v>4934</v>
      </c>
      <c r="T1391" s="29"/>
      <c r="U1391" s="213">
        <v>1</v>
      </c>
      <c r="V1391" s="213">
        <v>3</v>
      </c>
      <c r="W1391" s="34">
        <v>1311</v>
      </c>
      <c r="X1391" s="34">
        <v>13</v>
      </c>
      <c r="Y1391" s="208"/>
      <c r="Z1391" s="208"/>
      <c r="AA1391" s="96" t="s">
        <v>2461</v>
      </c>
      <c r="AB1391" s="241">
        <v>6</v>
      </c>
      <c r="AC1391" s="731">
        <v>102960000</v>
      </c>
      <c r="AD1391" s="731">
        <v>74463000</v>
      </c>
      <c r="AE1391" s="96">
        <v>404</v>
      </c>
      <c r="AF1391" s="96">
        <v>398</v>
      </c>
      <c r="AG1391" s="62">
        <v>1</v>
      </c>
      <c r="AH1391" s="91" t="s">
        <v>4774</v>
      </c>
      <c r="AI1391" s="91"/>
      <c r="AJ1391" s="91"/>
      <c r="AK1391" s="16"/>
      <c r="AL1391" s="242"/>
    </row>
    <row r="1392" spans="1:38" s="71" customFormat="1" ht="25.5" customHeight="1">
      <c r="A1392" s="200" t="s">
        <v>841</v>
      </c>
      <c r="B1392" s="37">
        <v>3603205210</v>
      </c>
      <c r="C1392" s="92" t="s">
        <v>4070</v>
      </c>
      <c r="D1392" s="26" t="s">
        <v>4304</v>
      </c>
      <c r="E1392" s="95">
        <v>4000000</v>
      </c>
      <c r="F1392" s="62">
        <v>5</v>
      </c>
      <c r="G1392" s="30">
        <v>472043001143</v>
      </c>
      <c r="H1392" s="29">
        <v>41856</v>
      </c>
      <c r="I1392" s="29"/>
      <c r="J1392" s="30">
        <v>3220682757</v>
      </c>
      <c r="K1392" s="39">
        <v>42926</v>
      </c>
      <c r="L1392" s="40">
        <v>2</v>
      </c>
      <c r="M1392" s="92" t="s">
        <v>4303</v>
      </c>
      <c r="N1392" s="95">
        <v>100000</v>
      </c>
      <c r="O1392" s="62">
        <v>1</v>
      </c>
      <c r="P1392" s="40"/>
      <c r="Q1392" s="15"/>
      <c r="R1392" s="95" t="s">
        <v>4305</v>
      </c>
      <c r="S1392" s="96" t="s">
        <v>6377</v>
      </c>
      <c r="T1392" s="29" t="s">
        <v>6179</v>
      </c>
      <c r="U1392" s="213"/>
      <c r="V1392" s="213"/>
      <c r="W1392" s="34">
        <v>1410</v>
      </c>
      <c r="X1392" s="34">
        <v>14</v>
      </c>
      <c r="Y1392" s="208"/>
      <c r="Z1392" s="208"/>
      <c r="AA1392" s="96" t="s">
        <v>4306</v>
      </c>
      <c r="AB1392" s="241">
        <v>31</v>
      </c>
      <c r="AC1392" s="731">
        <v>60000000</v>
      </c>
      <c r="AD1392" s="731">
        <v>23500000</v>
      </c>
      <c r="AE1392" s="96">
        <v>0</v>
      </c>
      <c r="AF1392" s="96">
        <v>0</v>
      </c>
      <c r="AG1392" s="62">
        <v>1</v>
      </c>
      <c r="AH1392" s="91" t="s">
        <v>7052</v>
      </c>
      <c r="AI1392" s="91"/>
      <c r="AJ1392" s="4" t="s">
        <v>7053</v>
      </c>
      <c r="AK1392" s="16"/>
      <c r="AL1392" s="242"/>
    </row>
    <row r="1393" spans="1:38" s="71" customFormat="1" ht="25.5" customHeight="1">
      <c r="A1393" s="200" t="s">
        <v>841</v>
      </c>
      <c r="B1393" s="37">
        <v>3603265675</v>
      </c>
      <c r="C1393" s="92" t="s">
        <v>4070</v>
      </c>
      <c r="D1393" s="26" t="s">
        <v>6631</v>
      </c>
      <c r="E1393" s="95">
        <v>4200000</v>
      </c>
      <c r="F1393" s="163">
        <v>6</v>
      </c>
      <c r="G1393" s="30">
        <v>472043001195</v>
      </c>
      <c r="H1393" s="29">
        <v>42065</v>
      </c>
      <c r="I1393" s="29"/>
      <c r="J1393" s="30">
        <v>4340023561</v>
      </c>
      <c r="K1393" s="39">
        <v>42590</v>
      </c>
      <c r="L1393" s="40">
        <v>1</v>
      </c>
      <c r="M1393" s="92" t="s">
        <v>4486</v>
      </c>
      <c r="N1393" s="95">
        <v>33000</v>
      </c>
      <c r="O1393" s="62">
        <v>1</v>
      </c>
      <c r="P1393" s="40"/>
      <c r="Q1393" s="15"/>
      <c r="R1393" s="95">
        <v>50</v>
      </c>
      <c r="S1393" s="96" t="s">
        <v>4487</v>
      </c>
      <c r="T1393" s="29" t="s">
        <v>5485</v>
      </c>
      <c r="U1393" s="213"/>
      <c r="V1393" s="213"/>
      <c r="W1393" s="34">
        <v>1702</v>
      </c>
      <c r="X1393" s="34">
        <v>17</v>
      </c>
      <c r="Y1393" s="208" t="s">
        <v>4488</v>
      </c>
      <c r="Z1393" s="208" t="s">
        <v>4489</v>
      </c>
      <c r="AA1393" s="96" t="s">
        <v>2461</v>
      </c>
      <c r="AB1393" s="241">
        <v>6</v>
      </c>
      <c r="AC1393" s="731">
        <v>14000000</v>
      </c>
      <c r="AD1393" s="731">
        <v>12130000</v>
      </c>
      <c r="AE1393" s="96"/>
      <c r="AF1393" s="96"/>
      <c r="AG1393" s="62">
        <v>1</v>
      </c>
      <c r="AH1393" s="91" t="s">
        <v>6030</v>
      </c>
      <c r="AI1393" s="91"/>
      <c r="AJ1393" s="91"/>
      <c r="AK1393" s="16"/>
      <c r="AL1393" s="242"/>
    </row>
    <row r="1394" spans="1:38" s="404" customFormat="1" ht="25.5" customHeight="1">
      <c r="A1394" s="200" t="s">
        <v>841</v>
      </c>
      <c r="B1394" s="37">
        <v>3603287277</v>
      </c>
      <c r="C1394" s="92" t="s">
        <v>4070</v>
      </c>
      <c r="D1394" s="26" t="s">
        <v>6806</v>
      </c>
      <c r="E1394" s="96">
        <v>3000000</v>
      </c>
      <c r="F1394" s="62">
        <v>7</v>
      </c>
      <c r="G1394" s="30">
        <v>472043001233</v>
      </c>
      <c r="H1394" s="29">
        <v>42149</v>
      </c>
      <c r="I1394" s="29"/>
      <c r="J1394" s="30">
        <v>1018270856</v>
      </c>
      <c r="K1394" s="39">
        <v>42996</v>
      </c>
      <c r="L1394" s="40">
        <v>3</v>
      </c>
      <c r="M1394" s="92" t="s">
        <v>4690</v>
      </c>
      <c r="N1394" s="405">
        <v>26538</v>
      </c>
      <c r="O1394" s="62">
        <v>1</v>
      </c>
      <c r="P1394" s="40"/>
      <c r="Q1394" s="15"/>
      <c r="R1394" s="95">
        <v>49</v>
      </c>
      <c r="S1394" s="96" t="s">
        <v>6052</v>
      </c>
      <c r="T1394" s="29" t="s">
        <v>6187</v>
      </c>
      <c r="U1394" s="508"/>
      <c r="V1394" s="508"/>
      <c r="W1394" s="711" t="s">
        <v>4691</v>
      </c>
      <c r="X1394" s="531">
        <v>15</v>
      </c>
      <c r="Y1394" s="208" t="s">
        <v>4692</v>
      </c>
      <c r="Z1394" s="208" t="s">
        <v>4693</v>
      </c>
      <c r="AA1394" s="95" t="s">
        <v>2461</v>
      </c>
      <c r="AB1394" s="239">
        <v>6</v>
      </c>
      <c r="AC1394" s="731">
        <v>12000000</v>
      </c>
      <c r="AD1394" s="731">
        <v>10168840</v>
      </c>
      <c r="AE1394" s="96">
        <v>78</v>
      </c>
      <c r="AF1394" s="96">
        <v>70</v>
      </c>
      <c r="AG1394" s="63">
        <v>1</v>
      </c>
      <c r="AH1394" s="97" t="s">
        <v>6846</v>
      </c>
      <c r="AI1394" s="97"/>
      <c r="AJ1394" s="97"/>
      <c r="AK1394" s="16"/>
      <c r="AL1394" s="407"/>
    </row>
    <row r="1395" spans="1:38" s="71" customFormat="1" ht="25.5" customHeight="1">
      <c r="A1395" s="200" t="s">
        <v>841</v>
      </c>
      <c r="B1395" s="37">
        <v>3603328290</v>
      </c>
      <c r="C1395" s="92" t="s">
        <v>4070</v>
      </c>
      <c r="D1395" s="26" t="s">
        <v>4919</v>
      </c>
      <c r="E1395" s="95">
        <v>1320000</v>
      </c>
      <c r="F1395" s="163">
        <v>8</v>
      </c>
      <c r="G1395" s="30">
        <v>6546375464</v>
      </c>
      <c r="H1395" s="29" t="s">
        <v>4920</v>
      </c>
      <c r="I1395" s="29"/>
      <c r="J1395" s="30"/>
      <c r="K1395" s="39">
        <v>42587</v>
      </c>
      <c r="L1395" s="40">
        <v>2</v>
      </c>
      <c r="M1395" s="92" t="s">
        <v>5090</v>
      </c>
      <c r="N1395" s="95">
        <v>40098.1</v>
      </c>
      <c r="O1395" s="62">
        <v>1</v>
      </c>
      <c r="P1395" s="40"/>
      <c r="Q1395" s="15"/>
      <c r="R1395" s="95">
        <v>50</v>
      </c>
      <c r="S1395" s="96" t="s">
        <v>5487</v>
      </c>
      <c r="T1395" s="29" t="s">
        <v>5599</v>
      </c>
      <c r="U1395" s="213"/>
      <c r="V1395" s="213"/>
      <c r="W1395" s="34">
        <v>1322</v>
      </c>
      <c r="X1395" s="34">
        <v>13</v>
      </c>
      <c r="Y1395" s="208" t="s">
        <v>4921</v>
      </c>
      <c r="Z1395" s="208" t="s">
        <v>4922</v>
      </c>
      <c r="AA1395" s="96" t="s">
        <v>121</v>
      </c>
      <c r="AB1395" s="241">
        <v>7</v>
      </c>
      <c r="AC1395" s="731">
        <v>13400000</v>
      </c>
      <c r="AD1395" s="731">
        <v>1320000</v>
      </c>
      <c r="AE1395" s="96"/>
      <c r="AF1395" s="96"/>
      <c r="AG1395" s="62">
        <v>1</v>
      </c>
      <c r="AH1395" s="91" t="s">
        <v>6060</v>
      </c>
      <c r="AI1395" s="91" t="s">
        <v>6059</v>
      </c>
      <c r="AJ1395" s="91"/>
      <c r="AK1395" s="16"/>
      <c r="AL1395" s="242"/>
    </row>
    <row r="1396" spans="1:38" s="71" customFormat="1" ht="25.5" customHeight="1">
      <c r="A1396" s="200" t="s">
        <v>841</v>
      </c>
      <c r="B1396" s="37" t="s">
        <v>6003</v>
      </c>
      <c r="C1396" s="92" t="s">
        <v>4070</v>
      </c>
      <c r="D1396" s="26" t="s">
        <v>7123</v>
      </c>
      <c r="E1396" s="95">
        <v>1000000</v>
      </c>
      <c r="F1396" s="163">
        <v>9</v>
      </c>
      <c r="G1396" s="30">
        <v>5407566413</v>
      </c>
      <c r="H1396" s="29">
        <v>42655</v>
      </c>
      <c r="I1396" s="29"/>
      <c r="J1396" s="30"/>
      <c r="K1396" s="39">
        <v>43276</v>
      </c>
      <c r="L1396" s="40">
        <v>3</v>
      </c>
      <c r="M1396" s="92" t="s">
        <v>5689</v>
      </c>
      <c r="N1396" s="95">
        <v>10500</v>
      </c>
      <c r="O1396" s="62">
        <v>1</v>
      </c>
      <c r="P1396" s="40">
        <v>2</v>
      </c>
      <c r="Q1396" s="15"/>
      <c r="R1396" s="95">
        <v>44</v>
      </c>
      <c r="S1396" s="96" t="s">
        <v>6794</v>
      </c>
      <c r="T1396" s="29" t="s">
        <v>7117</v>
      </c>
      <c r="U1396" s="213">
        <v>1</v>
      </c>
      <c r="V1396" s="213">
        <v>3</v>
      </c>
      <c r="W1396" s="34">
        <v>2220</v>
      </c>
      <c r="X1396" s="34">
        <v>22</v>
      </c>
      <c r="Y1396" s="208" t="s">
        <v>5690</v>
      </c>
      <c r="Z1396" s="208" t="s">
        <v>5691</v>
      </c>
      <c r="AA1396" s="96" t="s">
        <v>2461</v>
      </c>
      <c r="AB1396" s="241">
        <v>6</v>
      </c>
      <c r="AC1396" s="731">
        <v>3000000</v>
      </c>
      <c r="AD1396" s="731">
        <v>2400000</v>
      </c>
      <c r="AE1396" s="96">
        <v>16</v>
      </c>
      <c r="AF1396" s="96">
        <v>14</v>
      </c>
      <c r="AG1396" s="62">
        <v>1</v>
      </c>
      <c r="AH1396" s="91" t="s">
        <v>7431</v>
      </c>
      <c r="AI1396" s="91" t="s">
        <v>7432</v>
      </c>
      <c r="AJ1396" s="91"/>
      <c r="AK1396" s="16"/>
      <c r="AL1396" s="242"/>
    </row>
    <row r="1397" spans="1:38" s="71" customFormat="1" ht="25.5" customHeight="1">
      <c r="A1397" s="200" t="s">
        <v>841</v>
      </c>
      <c r="B1397" s="37">
        <v>3603417737</v>
      </c>
      <c r="C1397" s="92" t="s">
        <v>4070</v>
      </c>
      <c r="D1397" s="26" t="s">
        <v>5708</v>
      </c>
      <c r="E1397" s="95">
        <v>15000000</v>
      </c>
      <c r="F1397" s="163">
        <v>10</v>
      </c>
      <c r="G1397" s="30">
        <v>2166438872</v>
      </c>
      <c r="H1397" s="29">
        <v>42667</v>
      </c>
      <c r="I1397" s="29"/>
      <c r="J1397" s="30"/>
      <c r="K1397" s="39">
        <v>43349</v>
      </c>
      <c r="L1397" s="40">
        <v>3</v>
      </c>
      <c r="M1397" s="92" t="s">
        <v>5709</v>
      </c>
      <c r="N1397" s="95">
        <v>67600</v>
      </c>
      <c r="O1397" s="62">
        <v>1</v>
      </c>
      <c r="P1397" s="40">
        <v>3</v>
      </c>
      <c r="Q1397" s="15"/>
      <c r="R1397" s="95">
        <v>50</v>
      </c>
      <c r="S1397" s="96" t="s">
        <v>6819</v>
      </c>
      <c r="T1397" s="29" t="s">
        <v>6891</v>
      </c>
      <c r="U1397" s="213"/>
      <c r="V1397" s="213"/>
      <c r="W1397" s="34">
        <v>2610</v>
      </c>
      <c r="X1397" s="34">
        <v>26</v>
      </c>
      <c r="Y1397" s="208" t="s">
        <v>6685</v>
      </c>
      <c r="Z1397" s="208"/>
      <c r="AA1397" s="96" t="s">
        <v>2461</v>
      </c>
      <c r="AB1397" s="241">
        <v>6</v>
      </c>
      <c r="AC1397" s="731">
        <v>34500000</v>
      </c>
      <c r="AD1397" s="731">
        <v>15000000</v>
      </c>
      <c r="AE1397" s="96"/>
      <c r="AF1397" s="96"/>
      <c r="AG1397" s="62"/>
      <c r="AH1397" s="267" t="s">
        <v>8341</v>
      </c>
      <c r="AI1397" s="91"/>
      <c r="AJ1397" s="91"/>
      <c r="AK1397" s="16"/>
      <c r="AL1397" s="242"/>
    </row>
    <row r="1398" spans="1:38" s="71" customFormat="1" ht="25.5" customHeight="1">
      <c r="A1398" s="200" t="s">
        <v>841</v>
      </c>
      <c r="B1398" s="37" t="s">
        <v>6959</v>
      </c>
      <c r="C1398" s="92" t="s">
        <v>4070</v>
      </c>
      <c r="D1398" s="26" t="s">
        <v>6386</v>
      </c>
      <c r="E1398" s="95">
        <v>950000</v>
      </c>
      <c r="F1398" s="163">
        <v>11</v>
      </c>
      <c r="G1398" s="30">
        <v>6515730475</v>
      </c>
      <c r="H1398" s="29">
        <v>42916</v>
      </c>
      <c r="I1398" s="29"/>
      <c r="J1398" s="30"/>
      <c r="K1398" s="39">
        <v>43137</v>
      </c>
      <c r="L1398" s="40">
        <v>1</v>
      </c>
      <c r="M1398" s="92" t="s">
        <v>6387</v>
      </c>
      <c r="N1398" s="95">
        <v>32162.6</v>
      </c>
      <c r="O1398" s="62">
        <v>1</v>
      </c>
      <c r="P1398" s="40"/>
      <c r="Q1398" s="15"/>
      <c r="R1398" s="95">
        <v>43</v>
      </c>
      <c r="S1398" s="96" t="s">
        <v>6388</v>
      </c>
      <c r="T1398" s="29">
        <v>43183</v>
      </c>
      <c r="U1398" s="213"/>
      <c r="V1398" s="213"/>
      <c r="W1398" s="34">
        <v>2220</v>
      </c>
      <c r="X1398" s="34">
        <v>22</v>
      </c>
      <c r="Y1398" s="208" t="s">
        <v>6389</v>
      </c>
      <c r="Z1398" s="208" t="s">
        <v>6390</v>
      </c>
      <c r="AA1398" s="96" t="s">
        <v>2461</v>
      </c>
      <c r="AB1398" s="241">
        <v>6</v>
      </c>
      <c r="AC1398" s="731">
        <v>11000000</v>
      </c>
      <c r="AD1398" s="731">
        <v>950000</v>
      </c>
      <c r="AE1398" s="96">
        <v>125</v>
      </c>
      <c r="AF1398" s="96">
        <v>120</v>
      </c>
      <c r="AG1398" s="62">
        <v>1</v>
      </c>
      <c r="AH1398" s="91" t="s">
        <v>8658</v>
      </c>
      <c r="AI1398" s="91"/>
      <c r="AJ1398" s="91"/>
      <c r="AK1398" s="16"/>
      <c r="AL1398" s="242"/>
    </row>
    <row r="1399" spans="1:38" s="71" customFormat="1" ht="25.5" customHeight="1">
      <c r="A1399" s="200" t="s">
        <v>841</v>
      </c>
      <c r="B1399" s="37"/>
      <c r="C1399" s="92" t="s">
        <v>4070</v>
      </c>
      <c r="D1399" s="26" t="s">
        <v>8174</v>
      </c>
      <c r="E1399" s="95">
        <v>850000</v>
      </c>
      <c r="F1399" s="163">
        <v>12</v>
      </c>
      <c r="G1399" s="30">
        <v>7627806436</v>
      </c>
      <c r="H1399" s="29">
        <v>43087</v>
      </c>
      <c r="I1399" s="29"/>
      <c r="J1399" s="30"/>
      <c r="K1399" s="39">
        <v>43455</v>
      </c>
      <c r="L1399" s="40">
        <v>2</v>
      </c>
      <c r="M1399" s="92" t="s">
        <v>7082</v>
      </c>
      <c r="N1399" s="95">
        <v>7000</v>
      </c>
      <c r="O1399" s="62">
        <v>1</v>
      </c>
      <c r="P1399" s="40"/>
      <c r="Q1399" s="15"/>
      <c r="R1399" s="95">
        <v>40</v>
      </c>
      <c r="S1399" s="96" t="s">
        <v>5015</v>
      </c>
      <c r="T1399" s="29"/>
      <c r="U1399" s="213"/>
      <c r="V1399" s="213"/>
      <c r="W1399" s="34">
        <v>432</v>
      </c>
      <c r="X1399" s="34">
        <v>43</v>
      </c>
      <c r="Y1399" s="208" t="s">
        <v>7083</v>
      </c>
      <c r="Z1399" s="208" t="s">
        <v>7084</v>
      </c>
      <c r="AA1399" s="96" t="s">
        <v>2461</v>
      </c>
      <c r="AB1399" s="241">
        <v>6</v>
      </c>
      <c r="AC1399" s="731">
        <v>850000</v>
      </c>
      <c r="AD1399" s="731">
        <v>850000</v>
      </c>
      <c r="AE1399" s="96"/>
      <c r="AF1399" s="96"/>
      <c r="AG1399" s="62"/>
      <c r="AH1399" s="91"/>
      <c r="AI1399" s="91"/>
      <c r="AJ1399" s="91"/>
      <c r="AK1399" s="16"/>
      <c r="AL1399" s="242"/>
    </row>
    <row r="1400" spans="1:38" s="71" customFormat="1" ht="25.5" customHeight="1">
      <c r="A1400" s="200" t="s">
        <v>841</v>
      </c>
      <c r="B1400" s="37">
        <v>3603539478</v>
      </c>
      <c r="C1400" s="92" t="s">
        <v>4070</v>
      </c>
      <c r="D1400" s="26" t="s">
        <v>7300</v>
      </c>
      <c r="E1400" s="95">
        <v>4209998</v>
      </c>
      <c r="F1400" s="163">
        <v>13</v>
      </c>
      <c r="G1400" s="30">
        <v>8739119576</v>
      </c>
      <c r="H1400" s="29" t="s">
        <v>7292</v>
      </c>
      <c r="I1400" s="29"/>
      <c r="J1400" s="30"/>
      <c r="K1400" s="39"/>
      <c r="L1400" s="40"/>
      <c r="M1400" s="92" t="s">
        <v>7303</v>
      </c>
      <c r="N1400" s="95">
        <v>17000</v>
      </c>
      <c r="O1400" s="62">
        <v>1</v>
      </c>
      <c r="P1400" s="40"/>
      <c r="Q1400" s="15"/>
      <c r="R1400" s="95">
        <v>50</v>
      </c>
      <c r="S1400" s="96" t="s">
        <v>7498</v>
      </c>
      <c r="T1400" s="29" t="s">
        <v>6905</v>
      </c>
      <c r="U1400" s="213"/>
      <c r="V1400" s="213"/>
      <c r="W1400" s="34">
        <v>2610</v>
      </c>
      <c r="X1400" s="34">
        <v>26</v>
      </c>
      <c r="Y1400" s="208" t="s">
        <v>7321</v>
      </c>
      <c r="Z1400" s="208" t="s">
        <v>7322</v>
      </c>
      <c r="AA1400" s="96" t="s">
        <v>2461</v>
      </c>
      <c r="AB1400" s="241">
        <v>6</v>
      </c>
      <c r="AC1400" s="731">
        <v>4209998</v>
      </c>
      <c r="AD1400" s="731">
        <v>4209998</v>
      </c>
      <c r="AE1400" s="96"/>
      <c r="AF1400" s="96"/>
      <c r="AG1400" s="62">
        <v>1</v>
      </c>
      <c r="AH1400" s="91" t="s">
        <v>7882</v>
      </c>
      <c r="AI1400" s="91" t="s">
        <v>7764</v>
      </c>
      <c r="AJ1400" s="91"/>
      <c r="AK1400" s="16"/>
      <c r="AL1400" s="242"/>
    </row>
    <row r="1401" spans="1:38" s="71" customFormat="1" ht="25.5" customHeight="1">
      <c r="A1401" s="200" t="s">
        <v>841</v>
      </c>
      <c r="B1401" s="37">
        <v>3603186688</v>
      </c>
      <c r="C1401" s="92" t="s">
        <v>4070</v>
      </c>
      <c r="D1401" s="26" t="s">
        <v>7301</v>
      </c>
      <c r="E1401" s="95">
        <v>915332</v>
      </c>
      <c r="F1401" s="163">
        <v>14</v>
      </c>
      <c r="G1401" s="30">
        <v>6558184882</v>
      </c>
      <c r="H1401" s="29" t="s">
        <v>7302</v>
      </c>
      <c r="I1401" s="29"/>
      <c r="J1401" s="30"/>
      <c r="K1401" s="39"/>
      <c r="L1401" s="40"/>
      <c r="M1401" s="92" t="s">
        <v>7304</v>
      </c>
      <c r="N1401" s="95">
        <v>12000</v>
      </c>
      <c r="O1401" s="62">
        <v>1</v>
      </c>
      <c r="P1401" s="40"/>
      <c r="Q1401" s="15"/>
      <c r="R1401" s="95">
        <v>50</v>
      </c>
      <c r="S1401" s="96" t="s">
        <v>7887</v>
      </c>
      <c r="T1401" s="29" t="s">
        <v>7445</v>
      </c>
      <c r="U1401" s="213"/>
      <c r="V1401" s="213"/>
      <c r="W1401" s="34">
        <v>2410</v>
      </c>
      <c r="X1401" s="34">
        <v>24</v>
      </c>
      <c r="Y1401" s="208" t="s">
        <v>7305</v>
      </c>
      <c r="Z1401" s="208" t="s">
        <v>7306</v>
      </c>
      <c r="AA1401" s="96" t="s">
        <v>2461</v>
      </c>
      <c r="AB1401" s="241">
        <v>6</v>
      </c>
      <c r="AC1401" s="731">
        <v>3500000</v>
      </c>
      <c r="AD1401" s="731">
        <v>915332</v>
      </c>
      <c r="AE1401" s="96"/>
      <c r="AF1401" s="96"/>
      <c r="AG1401" s="62"/>
      <c r="AH1401" s="91"/>
      <c r="AI1401" s="91"/>
      <c r="AJ1401" s="91"/>
      <c r="AK1401" s="16"/>
      <c r="AL1401" s="242"/>
    </row>
    <row r="1402" spans="1:38" s="71" customFormat="1" ht="25.5" customHeight="1">
      <c r="A1402" s="200" t="s">
        <v>841</v>
      </c>
      <c r="B1402" s="37"/>
      <c r="C1402" s="92" t="s">
        <v>4070</v>
      </c>
      <c r="D1402" s="26" t="s">
        <v>7390</v>
      </c>
      <c r="E1402" s="95">
        <v>7000000</v>
      </c>
      <c r="F1402" s="163">
        <v>15</v>
      </c>
      <c r="G1402" s="30">
        <v>6559412417</v>
      </c>
      <c r="H1402" s="29">
        <v>43214</v>
      </c>
      <c r="I1402" s="29"/>
      <c r="J1402" s="30"/>
      <c r="K1402" s="39"/>
      <c r="L1402" s="40"/>
      <c r="M1402" s="92" t="s">
        <v>7391</v>
      </c>
      <c r="N1402" s="95">
        <v>71222.600000000006</v>
      </c>
      <c r="O1402" s="62">
        <v>2</v>
      </c>
      <c r="P1402" s="40"/>
      <c r="Q1402" s="15"/>
      <c r="R1402" s="95">
        <v>50</v>
      </c>
      <c r="S1402" s="96" t="s">
        <v>8558</v>
      </c>
      <c r="T1402" s="29"/>
      <c r="U1402" s="213"/>
      <c r="V1402" s="213"/>
      <c r="W1402" s="34">
        <v>2592</v>
      </c>
      <c r="X1402" s="34">
        <v>25</v>
      </c>
      <c r="Y1402" s="208" t="s">
        <v>7392</v>
      </c>
      <c r="Z1402" s="208" t="s">
        <v>7393</v>
      </c>
      <c r="AA1402" s="96" t="s">
        <v>3793</v>
      </c>
      <c r="AB1402" s="241">
        <v>41</v>
      </c>
      <c r="AC1402" s="731">
        <v>20000000</v>
      </c>
      <c r="AD1402" s="731">
        <v>7000000</v>
      </c>
      <c r="AE1402" s="96"/>
      <c r="AF1402" s="96"/>
      <c r="AG1402" s="62"/>
      <c r="AH1402" s="91"/>
      <c r="AI1402" s="91"/>
      <c r="AJ1402" s="91"/>
      <c r="AK1402" s="16"/>
      <c r="AL1402" s="242"/>
    </row>
    <row r="1403" spans="1:38" s="71" customFormat="1" ht="25.5" customHeight="1">
      <c r="A1403" s="200" t="s">
        <v>841</v>
      </c>
      <c r="B1403" s="37"/>
      <c r="C1403" s="92" t="s">
        <v>4070</v>
      </c>
      <c r="D1403" s="26" t="s">
        <v>7471</v>
      </c>
      <c r="E1403" s="95">
        <v>22540000</v>
      </c>
      <c r="F1403" s="163">
        <v>16</v>
      </c>
      <c r="G1403" s="30">
        <v>6520055230</v>
      </c>
      <c r="H1403" s="29">
        <v>43235</v>
      </c>
      <c r="I1403" s="29"/>
      <c r="J1403" s="30"/>
      <c r="K1403" s="39"/>
      <c r="L1403" s="40"/>
      <c r="M1403" s="92" t="s">
        <v>7474</v>
      </c>
      <c r="N1403" s="95">
        <v>132594.4</v>
      </c>
      <c r="O1403" s="62">
        <v>2</v>
      </c>
      <c r="P1403" s="40"/>
      <c r="Q1403" s="15"/>
      <c r="R1403" s="95">
        <v>42</v>
      </c>
      <c r="S1403" s="96" t="s">
        <v>7296</v>
      </c>
      <c r="T1403" s="29"/>
      <c r="U1403" s="213"/>
      <c r="V1403" s="213"/>
      <c r="W1403" s="34">
        <v>6810</v>
      </c>
      <c r="X1403" s="34">
        <v>68</v>
      </c>
      <c r="Y1403" s="208" t="s">
        <v>7478</v>
      </c>
      <c r="Z1403" s="208" t="s">
        <v>7479</v>
      </c>
      <c r="AA1403" s="96" t="s">
        <v>121</v>
      </c>
      <c r="AB1403" s="241">
        <v>7</v>
      </c>
      <c r="AC1403" s="731">
        <v>32146000</v>
      </c>
      <c r="AD1403" s="731">
        <v>0</v>
      </c>
      <c r="AE1403" s="96"/>
      <c r="AF1403" s="96"/>
      <c r="AG1403" s="62"/>
      <c r="AH1403" s="91"/>
      <c r="AI1403" s="91"/>
      <c r="AJ1403" s="91"/>
      <c r="AK1403" s="16"/>
      <c r="AL1403" s="242"/>
    </row>
    <row r="1404" spans="1:38" s="71" customFormat="1" ht="25.5" customHeight="1">
      <c r="A1404" s="200" t="s">
        <v>841</v>
      </c>
      <c r="B1404" s="37"/>
      <c r="C1404" s="92" t="s">
        <v>4070</v>
      </c>
      <c r="D1404" s="26" t="s">
        <v>7473</v>
      </c>
      <c r="E1404" s="95">
        <v>930000</v>
      </c>
      <c r="F1404" s="163">
        <v>17</v>
      </c>
      <c r="G1404" s="30">
        <v>9955991502</v>
      </c>
      <c r="H1404" s="29">
        <v>43235</v>
      </c>
      <c r="I1404" s="29"/>
      <c r="J1404" s="30"/>
      <c r="K1404" s="39">
        <v>43549</v>
      </c>
      <c r="L1404" s="40">
        <v>2</v>
      </c>
      <c r="M1404" s="92" t="s">
        <v>7475</v>
      </c>
      <c r="N1404" s="95">
        <v>32000</v>
      </c>
      <c r="O1404" s="62">
        <v>2</v>
      </c>
      <c r="P1404" s="40"/>
      <c r="Q1404" s="15"/>
      <c r="R1404" s="95">
        <v>50</v>
      </c>
      <c r="S1404" s="96" t="s">
        <v>8412</v>
      </c>
      <c r="T1404" s="29"/>
      <c r="U1404" s="213"/>
      <c r="V1404" s="213"/>
      <c r="W1404" s="34">
        <v>2220</v>
      </c>
      <c r="X1404" s="34">
        <v>22</v>
      </c>
      <c r="Y1404" s="208" t="s">
        <v>7480</v>
      </c>
      <c r="Z1404" s="208" t="s">
        <v>7481</v>
      </c>
      <c r="AA1404" s="96" t="s">
        <v>2461</v>
      </c>
      <c r="AB1404" s="241">
        <v>6</v>
      </c>
      <c r="AC1404" s="731">
        <v>7000000</v>
      </c>
      <c r="AD1404" s="731">
        <v>0</v>
      </c>
      <c r="AE1404" s="96"/>
      <c r="AF1404" s="96"/>
      <c r="AG1404" s="62"/>
      <c r="AH1404" s="91"/>
      <c r="AI1404" s="91"/>
      <c r="AJ1404" s="91"/>
      <c r="AK1404" s="16"/>
      <c r="AL1404" s="242"/>
    </row>
    <row r="1405" spans="1:38" s="71" customFormat="1" ht="25.5" customHeight="1">
      <c r="A1405" s="200" t="s">
        <v>841</v>
      </c>
      <c r="B1405" s="37">
        <v>3603559989</v>
      </c>
      <c r="C1405" s="92" t="s">
        <v>4070</v>
      </c>
      <c r="D1405" s="26" t="s">
        <v>7472</v>
      </c>
      <c r="E1405" s="95">
        <v>962543</v>
      </c>
      <c r="F1405" s="163">
        <v>18</v>
      </c>
      <c r="G1405" s="30">
        <v>7671935882</v>
      </c>
      <c r="H1405" s="29">
        <v>43238</v>
      </c>
      <c r="I1405" s="29"/>
      <c r="J1405" s="30"/>
      <c r="K1405" s="39">
        <v>43497</v>
      </c>
      <c r="L1405" s="40">
        <v>1</v>
      </c>
      <c r="M1405" s="92" t="s">
        <v>7476</v>
      </c>
      <c r="N1405" s="95">
        <v>12000</v>
      </c>
      <c r="O1405" s="62">
        <v>2</v>
      </c>
      <c r="P1405" s="40"/>
      <c r="Q1405" s="15"/>
      <c r="R1405" s="95">
        <v>42</v>
      </c>
      <c r="S1405" s="96" t="s">
        <v>7477</v>
      </c>
      <c r="T1405" s="29"/>
      <c r="U1405" s="213"/>
      <c r="V1405" s="213"/>
      <c r="W1405" s="34">
        <v>3290</v>
      </c>
      <c r="X1405" s="34">
        <v>32</v>
      </c>
      <c r="Y1405" s="208" t="s">
        <v>7482</v>
      </c>
      <c r="Z1405" s="208" t="s">
        <v>7483</v>
      </c>
      <c r="AA1405" s="96" t="s">
        <v>2461</v>
      </c>
      <c r="AB1405" s="241">
        <v>6</v>
      </c>
      <c r="AC1405" s="731">
        <v>5000000</v>
      </c>
      <c r="AD1405" s="731">
        <v>0</v>
      </c>
      <c r="AE1405" s="96"/>
      <c r="AF1405" s="96"/>
      <c r="AG1405" s="62">
        <v>1</v>
      </c>
      <c r="AH1405" s="91" t="s">
        <v>7687</v>
      </c>
      <c r="AI1405" s="91"/>
      <c r="AJ1405" s="91"/>
      <c r="AK1405" s="16"/>
      <c r="AL1405" s="242"/>
    </row>
    <row r="1406" spans="1:38" s="71" customFormat="1" ht="25.5" customHeight="1">
      <c r="A1406" s="200" t="s">
        <v>841</v>
      </c>
      <c r="B1406" s="37"/>
      <c r="C1406" s="92" t="s">
        <v>4070</v>
      </c>
      <c r="D1406" s="26" t="s">
        <v>7526</v>
      </c>
      <c r="E1406" s="95">
        <v>1100000</v>
      </c>
      <c r="F1406" s="163">
        <v>19</v>
      </c>
      <c r="G1406" s="30">
        <v>3227358768</v>
      </c>
      <c r="H1406" s="29">
        <v>43262</v>
      </c>
      <c r="I1406" s="29"/>
      <c r="J1406" s="30"/>
      <c r="K1406" s="39"/>
      <c r="L1406" s="40"/>
      <c r="M1406" s="92" t="s">
        <v>7528</v>
      </c>
      <c r="N1406" s="95">
        <v>5000</v>
      </c>
      <c r="O1406" s="62">
        <v>2</v>
      </c>
      <c r="P1406" s="40"/>
      <c r="Q1406" s="15"/>
      <c r="R1406" s="95">
        <v>42</v>
      </c>
      <c r="S1406" s="96" t="s">
        <v>7531</v>
      </c>
      <c r="T1406" s="29"/>
      <c r="U1406" s="213"/>
      <c r="V1406" s="213"/>
      <c r="W1406" s="34">
        <v>1030</v>
      </c>
      <c r="X1406" s="34">
        <v>10</v>
      </c>
      <c r="Y1406" s="208" t="s">
        <v>7532</v>
      </c>
      <c r="Z1406" s="208" t="s">
        <v>7533</v>
      </c>
      <c r="AA1406" s="96" t="s">
        <v>2461</v>
      </c>
      <c r="AB1406" s="241">
        <v>6</v>
      </c>
      <c r="AC1406" s="731">
        <v>1600000</v>
      </c>
      <c r="AD1406" s="731">
        <v>0</v>
      </c>
      <c r="AE1406" s="96"/>
      <c r="AF1406" s="96"/>
      <c r="AG1406" s="62"/>
      <c r="AH1406" s="91"/>
      <c r="AI1406" s="91"/>
      <c r="AJ1406" s="91"/>
      <c r="AK1406" s="16"/>
      <c r="AL1406" s="242"/>
    </row>
    <row r="1407" spans="1:38" s="71" customFormat="1" ht="25.5" customHeight="1">
      <c r="A1407" s="200" t="s">
        <v>841</v>
      </c>
      <c r="B1407" s="37">
        <v>3603567203</v>
      </c>
      <c r="C1407" s="92" t="s">
        <v>4070</v>
      </c>
      <c r="D1407" s="26" t="s">
        <v>7527</v>
      </c>
      <c r="E1407" s="95">
        <v>2409000</v>
      </c>
      <c r="F1407" s="163">
        <v>20</v>
      </c>
      <c r="G1407" s="30">
        <v>6502893594</v>
      </c>
      <c r="H1407" s="29">
        <v>43263</v>
      </c>
      <c r="I1407" s="29"/>
      <c r="J1407" s="30"/>
      <c r="K1407" s="39">
        <v>43417</v>
      </c>
      <c r="L1407" s="40">
        <v>1</v>
      </c>
      <c r="M1407" s="92" t="s">
        <v>7529</v>
      </c>
      <c r="N1407" s="95">
        <v>30000</v>
      </c>
      <c r="O1407" s="62">
        <v>1</v>
      </c>
      <c r="P1407" s="40"/>
      <c r="Q1407" s="15"/>
      <c r="R1407" s="95" t="s">
        <v>7530</v>
      </c>
      <c r="S1407" s="96" t="s">
        <v>8361</v>
      </c>
      <c r="T1407" s="29" t="s">
        <v>7531</v>
      </c>
      <c r="U1407" s="213"/>
      <c r="V1407" s="213"/>
      <c r="W1407" s="34">
        <v>2640</v>
      </c>
      <c r="X1407" s="34">
        <v>26</v>
      </c>
      <c r="Y1407" s="208" t="s">
        <v>7534</v>
      </c>
      <c r="Z1407" s="208" t="s">
        <v>7535</v>
      </c>
      <c r="AA1407" s="96" t="s">
        <v>2461</v>
      </c>
      <c r="AB1407" s="241">
        <v>6</v>
      </c>
      <c r="AC1407" s="731">
        <v>8000000</v>
      </c>
      <c r="AD1407" s="731">
        <v>0</v>
      </c>
      <c r="AE1407" s="96"/>
      <c r="AF1407" s="96"/>
      <c r="AG1407" s="62">
        <v>1</v>
      </c>
      <c r="AH1407" s="91" t="s">
        <v>8339</v>
      </c>
      <c r="AI1407" s="91"/>
      <c r="AJ1407" s="91"/>
      <c r="AK1407" s="16"/>
      <c r="AL1407" s="242"/>
    </row>
    <row r="1408" spans="1:38" s="71" customFormat="1" ht="25.5" customHeight="1">
      <c r="A1408" s="200" t="s">
        <v>841</v>
      </c>
      <c r="B1408" s="37">
        <v>3603574257</v>
      </c>
      <c r="C1408" s="92" t="s">
        <v>4070</v>
      </c>
      <c r="D1408" s="26" t="s">
        <v>7651</v>
      </c>
      <c r="E1408" s="95">
        <v>583886.13</v>
      </c>
      <c r="F1408" s="163">
        <v>21</v>
      </c>
      <c r="G1408" s="30">
        <v>3276837531</v>
      </c>
      <c r="H1408" s="29">
        <v>43291</v>
      </c>
      <c r="I1408" s="29"/>
      <c r="J1408" s="30"/>
      <c r="K1408" s="39">
        <v>43433</v>
      </c>
      <c r="L1408" s="40">
        <v>1</v>
      </c>
      <c r="M1408" s="92" t="s">
        <v>7686</v>
      </c>
      <c r="N1408" s="95">
        <v>10177.9</v>
      </c>
      <c r="O1408" s="62">
        <v>3</v>
      </c>
      <c r="P1408" s="40"/>
      <c r="Q1408" s="15"/>
      <c r="R1408" s="95">
        <v>43</v>
      </c>
      <c r="S1408" s="96" t="s">
        <v>7652</v>
      </c>
      <c r="T1408" s="29"/>
      <c r="U1408" s="213"/>
      <c r="V1408" s="213"/>
      <c r="W1408" s="34">
        <v>2599</v>
      </c>
      <c r="X1408" s="34">
        <v>25</v>
      </c>
      <c r="Y1408" s="208" t="s">
        <v>7653</v>
      </c>
      <c r="Z1408" s="208" t="s">
        <v>7654</v>
      </c>
      <c r="AA1408" s="96" t="s">
        <v>2461</v>
      </c>
      <c r="AB1408" s="241">
        <v>6</v>
      </c>
      <c r="AC1408" s="731">
        <v>3000000</v>
      </c>
      <c r="AD1408" s="731">
        <v>0</v>
      </c>
      <c r="AE1408" s="96"/>
      <c r="AF1408" s="96"/>
      <c r="AG1408" s="62">
        <v>1</v>
      </c>
      <c r="AH1408" s="91" t="s">
        <v>7687</v>
      </c>
      <c r="AI1408" s="91"/>
      <c r="AJ1408" s="91"/>
      <c r="AK1408" s="16"/>
      <c r="AL1408" s="242"/>
    </row>
    <row r="1409" spans="1:38" s="71" customFormat="1" ht="25.5" customHeight="1">
      <c r="A1409" s="200" t="s">
        <v>841</v>
      </c>
      <c r="B1409" s="37">
        <v>3603580518</v>
      </c>
      <c r="C1409" s="92" t="s">
        <v>4070</v>
      </c>
      <c r="D1409" s="26" t="s">
        <v>7677</v>
      </c>
      <c r="E1409" s="95">
        <v>1200000</v>
      </c>
      <c r="F1409" s="163">
        <v>22</v>
      </c>
      <c r="G1409" s="30">
        <v>7682538609</v>
      </c>
      <c r="H1409" s="29">
        <v>43315</v>
      </c>
      <c r="I1409" s="29"/>
      <c r="J1409" s="30"/>
      <c r="K1409" s="39"/>
      <c r="L1409" s="40"/>
      <c r="M1409" s="92" t="s">
        <v>7678</v>
      </c>
      <c r="N1409" s="95">
        <v>10000</v>
      </c>
      <c r="O1409" s="62">
        <v>2</v>
      </c>
      <c r="P1409" s="40">
        <v>3</v>
      </c>
      <c r="Q1409" s="15"/>
      <c r="R1409" s="95">
        <v>50</v>
      </c>
      <c r="S1409" s="96" t="s">
        <v>8561</v>
      </c>
      <c r="T1409" s="29"/>
      <c r="U1409" s="213"/>
      <c r="V1409" s="213"/>
      <c r="W1409" s="34">
        <v>1321</v>
      </c>
      <c r="X1409" s="34">
        <v>13</v>
      </c>
      <c r="Y1409" s="208" t="s">
        <v>7679</v>
      </c>
      <c r="Z1409" s="208" t="s">
        <v>7680</v>
      </c>
      <c r="AA1409" s="96" t="s">
        <v>2461</v>
      </c>
      <c r="AB1409" s="241">
        <v>6</v>
      </c>
      <c r="AC1409" s="731">
        <v>1700000</v>
      </c>
      <c r="AD1409" s="731">
        <v>0</v>
      </c>
      <c r="AE1409" s="96"/>
      <c r="AF1409" s="96"/>
      <c r="AG1409" s="62"/>
      <c r="AH1409" s="91"/>
      <c r="AI1409" s="91"/>
      <c r="AJ1409" s="91"/>
      <c r="AK1409" s="16"/>
      <c r="AL1409" s="242"/>
    </row>
    <row r="1410" spans="1:38" s="71" customFormat="1" ht="25.5" customHeight="1">
      <c r="A1410" s="200" t="s">
        <v>841</v>
      </c>
      <c r="B1410" s="37">
        <v>3603582307</v>
      </c>
      <c r="C1410" s="92" t="s">
        <v>4070</v>
      </c>
      <c r="D1410" s="26" t="s">
        <v>7701</v>
      </c>
      <c r="E1410" s="95">
        <v>6000000</v>
      </c>
      <c r="F1410" s="163">
        <v>23</v>
      </c>
      <c r="G1410" s="30">
        <v>6578366906</v>
      </c>
      <c r="H1410" s="29">
        <v>43326</v>
      </c>
      <c r="I1410" s="29"/>
      <c r="J1410" s="30"/>
      <c r="K1410" s="39">
        <v>43367</v>
      </c>
      <c r="L1410" s="40">
        <v>1</v>
      </c>
      <c r="M1410" s="92" t="s">
        <v>7734</v>
      </c>
      <c r="N1410" s="95">
        <v>30733.1</v>
      </c>
      <c r="O1410" s="62">
        <v>2</v>
      </c>
      <c r="P1410" s="40">
        <v>3</v>
      </c>
      <c r="Q1410" s="15"/>
      <c r="R1410" s="95">
        <v>50</v>
      </c>
      <c r="S1410" s="96" t="s">
        <v>8562</v>
      </c>
      <c r="T1410" s="29"/>
      <c r="U1410" s="213"/>
      <c r="V1410" s="213"/>
      <c r="W1410" s="34">
        <v>2824</v>
      </c>
      <c r="X1410" s="34">
        <v>28</v>
      </c>
      <c r="Y1410" s="208" t="s">
        <v>7702</v>
      </c>
      <c r="Z1410" s="208" t="s">
        <v>7703</v>
      </c>
      <c r="AA1410" s="96" t="s">
        <v>6697</v>
      </c>
      <c r="AB1410" s="241">
        <v>10</v>
      </c>
      <c r="AC1410" s="731">
        <v>6000000</v>
      </c>
      <c r="AD1410" s="731">
        <v>0</v>
      </c>
      <c r="AE1410" s="96"/>
      <c r="AF1410" s="96"/>
      <c r="AG1410" s="62"/>
      <c r="AH1410" s="267" t="s">
        <v>7735</v>
      </c>
      <c r="AI1410" s="91"/>
      <c r="AJ1410" s="91"/>
      <c r="AK1410" s="16"/>
      <c r="AL1410" s="242"/>
    </row>
    <row r="1411" spans="1:38" s="71" customFormat="1" ht="25.5" customHeight="1">
      <c r="A1411" s="200" t="s">
        <v>841</v>
      </c>
      <c r="B1411" s="37"/>
      <c r="C1411" s="92" t="s">
        <v>4070</v>
      </c>
      <c r="D1411" s="26" t="s">
        <v>7817</v>
      </c>
      <c r="E1411" s="95">
        <v>450000</v>
      </c>
      <c r="F1411" s="163">
        <v>24</v>
      </c>
      <c r="G1411" s="30">
        <v>2134832627</v>
      </c>
      <c r="H1411" s="29">
        <v>43374</v>
      </c>
      <c r="I1411" s="29"/>
      <c r="J1411" s="30"/>
      <c r="K1411" s="39"/>
      <c r="L1411" s="40"/>
      <c r="M1411" s="92" t="s">
        <v>7814</v>
      </c>
      <c r="N1411" s="95">
        <v>7000</v>
      </c>
      <c r="O1411" s="62">
        <v>3</v>
      </c>
      <c r="P1411" s="40"/>
      <c r="Q1411" s="15"/>
      <c r="R1411" s="95">
        <v>50</v>
      </c>
      <c r="S1411" s="96" t="s">
        <v>7816</v>
      </c>
      <c r="T1411" s="29"/>
      <c r="U1411" s="213"/>
      <c r="V1411" s="213"/>
      <c r="W1411" s="34">
        <v>2599</v>
      </c>
      <c r="X1411" s="34">
        <v>25</v>
      </c>
      <c r="Y1411" s="208" t="s">
        <v>7819</v>
      </c>
      <c r="Z1411" s="208" t="s">
        <v>7820</v>
      </c>
      <c r="AA1411" s="96" t="s">
        <v>2461</v>
      </c>
      <c r="AB1411" s="241">
        <v>6</v>
      </c>
      <c r="AC1411" s="731">
        <v>1625000</v>
      </c>
      <c r="AD1411" s="731">
        <v>0</v>
      </c>
      <c r="AE1411" s="96"/>
      <c r="AF1411" s="96"/>
      <c r="AG1411" s="62"/>
      <c r="AH1411" s="267"/>
      <c r="AI1411" s="91"/>
      <c r="AJ1411" s="91"/>
      <c r="AK1411" s="16"/>
      <c r="AL1411" s="242"/>
    </row>
    <row r="1412" spans="1:38" s="71" customFormat="1" ht="25.5" customHeight="1">
      <c r="A1412" s="200" t="s">
        <v>841</v>
      </c>
      <c r="B1412" s="37">
        <v>3603592471</v>
      </c>
      <c r="C1412" s="92" t="s">
        <v>4070</v>
      </c>
      <c r="D1412" s="26" t="s">
        <v>7818</v>
      </c>
      <c r="E1412" s="95">
        <v>800000</v>
      </c>
      <c r="F1412" s="163">
        <v>25</v>
      </c>
      <c r="G1412" s="30">
        <v>7632152125</v>
      </c>
      <c r="H1412" s="29">
        <v>43374</v>
      </c>
      <c r="I1412" s="29"/>
      <c r="J1412" s="30"/>
      <c r="K1412" s="39">
        <v>43437</v>
      </c>
      <c r="L1412" s="40">
        <v>1</v>
      </c>
      <c r="M1412" s="92" t="s">
        <v>7815</v>
      </c>
      <c r="N1412" s="95">
        <v>10000</v>
      </c>
      <c r="O1412" s="62">
        <v>3</v>
      </c>
      <c r="P1412" s="40"/>
      <c r="Q1412" s="15"/>
      <c r="R1412" s="95">
        <v>50</v>
      </c>
      <c r="S1412" s="96" t="s">
        <v>7611</v>
      </c>
      <c r="T1412" s="29"/>
      <c r="U1412" s="213"/>
      <c r="V1412" s="213"/>
      <c r="W1412" s="34">
        <v>2220</v>
      </c>
      <c r="X1412" s="34">
        <v>20</v>
      </c>
      <c r="Y1412" s="208" t="s">
        <v>7821</v>
      </c>
      <c r="Z1412" s="208" t="s">
        <v>7822</v>
      </c>
      <c r="AA1412" s="96" t="s">
        <v>2461</v>
      </c>
      <c r="AB1412" s="241">
        <v>6</v>
      </c>
      <c r="AC1412" s="731">
        <v>3000000</v>
      </c>
      <c r="AD1412" s="731">
        <v>0</v>
      </c>
      <c r="AE1412" s="96"/>
      <c r="AF1412" s="96"/>
      <c r="AG1412" s="62"/>
      <c r="AH1412" s="267"/>
      <c r="AI1412" s="91"/>
      <c r="AJ1412" s="91"/>
      <c r="AK1412" s="16"/>
      <c r="AL1412" s="242"/>
    </row>
    <row r="1413" spans="1:38" s="71" customFormat="1" ht="25.5" customHeight="1">
      <c r="A1413" s="200" t="s">
        <v>841</v>
      </c>
      <c r="B1413" s="37">
        <v>3603594077</v>
      </c>
      <c r="C1413" s="92" t="s">
        <v>4070</v>
      </c>
      <c r="D1413" s="26" t="s">
        <v>8022</v>
      </c>
      <c r="E1413" s="95">
        <v>10000000</v>
      </c>
      <c r="F1413" s="163">
        <v>26</v>
      </c>
      <c r="G1413" s="30">
        <v>4309293875</v>
      </c>
      <c r="H1413" s="29">
        <v>43385</v>
      </c>
      <c r="I1413" s="29"/>
      <c r="J1413" s="30"/>
      <c r="K1413" s="39">
        <v>43613</v>
      </c>
      <c r="L1413" s="40">
        <v>2</v>
      </c>
      <c r="M1413" s="92" t="s">
        <v>8024</v>
      </c>
      <c r="N1413" s="95">
        <v>40762</v>
      </c>
      <c r="O1413" s="62">
        <v>2</v>
      </c>
      <c r="P1413" s="40"/>
      <c r="Q1413" s="15"/>
      <c r="R1413" s="95">
        <v>50</v>
      </c>
      <c r="S1413" s="96" t="s">
        <v>7296</v>
      </c>
      <c r="T1413" s="29"/>
      <c r="U1413" s="213"/>
      <c r="V1413" s="213"/>
      <c r="W1413" s="34">
        <v>2610</v>
      </c>
      <c r="X1413" s="34">
        <v>26</v>
      </c>
      <c r="Y1413" s="208" t="s">
        <v>8026</v>
      </c>
      <c r="Z1413" s="208" t="s">
        <v>8027</v>
      </c>
      <c r="AA1413" s="96" t="s">
        <v>2461</v>
      </c>
      <c r="AB1413" s="241">
        <v>6</v>
      </c>
      <c r="AC1413" s="731">
        <v>27000000</v>
      </c>
      <c r="AD1413" s="731">
        <v>10000000</v>
      </c>
      <c r="AE1413" s="96">
        <v>70</v>
      </c>
      <c r="AF1413" s="96">
        <v>64</v>
      </c>
      <c r="AG1413" s="62">
        <v>1</v>
      </c>
      <c r="AH1413" s="267" t="s">
        <v>8186</v>
      </c>
      <c r="AI1413" s="91"/>
      <c r="AJ1413" s="91"/>
      <c r="AK1413" s="16"/>
      <c r="AL1413" s="242"/>
    </row>
    <row r="1414" spans="1:38" s="71" customFormat="1" ht="25.5" customHeight="1">
      <c r="A1414" s="200" t="s">
        <v>841</v>
      </c>
      <c r="B1414" s="37"/>
      <c r="C1414" s="92" t="s">
        <v>4070</v>
      </c>
      <c r="D1414" s="26" t="s">
        <v>8023</v>
      </c>
      <c r="E1414" s="95">
        <v>5500000</v>
      </c>
      <c r="F1414" s="163">
        <v>27</v>
      </c>
      <c r="G1414" s="30">
        <v>6529307922</v>
      </c>
      <c r="H1414" s="29">
        <v>43396</v>
      </c>
      <c r="I1414" s="29"/>
      <c r="J1414" s="30"/>
      <c r="K1414" s="39"/>
      <c r="L1414" s="40"/>
      <c r="M1414" s="92" t="s">
        <v>8025</v>
      </c>
      <c r="N1414" s="95">
        <v>10080</v>
      </c>
      <c r="O1414" s="62">
        <v>2</v>
      </c>
      <c r="P1414" s="40"/>
      <c r="Q1414" s="15"/>
      <c r="R1414" s="95">
        <v>50</v>
      </c>
      <c r="S1414" s="96" t="s">
        <v>8208</v>
      </c>
      <c r="T1414" s="29"/>
      <c r="U1414" s="213"/>
      <c r="V1414" s="213"/>
      <c r="W1414" s="34">
        <v>2220</v>
      </c>
      <c r="X1414" s="34">
        <v>22</v>
      </c>
      <c r="Y1414" s="208" t="s">
        <v>8028</v>
      </c>
      <c r="Z1414" s="208" t="s">
        <v>8029</v>
      </c>
      <c r="AA1414" s="96" t="s">
        <v>2461</v>
      </c>
      <c r="AB1414" s="241">
        <v>6</v>
      </c>
      <c r="AC1414" s="731">
        <v>5500000</v>
      </c>
      <c r="AD1414" s="731">
        <v>0</v>
      </c>
      <c r="AE1414" s="96"/>
      <c r="AF1414" s="96"/>
      <c r="AG1414" s="62"/>
      <c r="AH1414" s="267"/>
      <c r="AI1414" s="91"/>
      <c r="AJ1414" s="91"/>
      <c r="AK1414" s="16"/>
      <c r="AL1414" s="242"/>
    </row>
    <row r="1415" spans="1:38" s="71" customFormat="1" ht="25.5" customHeight="1">
      <c r="A1415" s="200" t="s">
        <v>841</v>
      </c>
      <c r="B1415" s="37">
        <v>3603604670</v>
      </c>
      <c r="C1415" s="92" t="s">
        <v>4070</v>
      </c>
      <c r="D1415" s="26" t="s">
        <v>8072</v>
      </c>
      <c r="E1415" s="95">
        <v>1000000</v>
      </c>
      <c r="F1415" s="163">
        <v>28</v>
      </c>
      <c r="G1415" s="30">
        <v>1097714228</v>
      </c>
      <c r="H1415" s="29" t="s">
        <v>8069</v>
      </c>
      <c r="I1415" s="29"/>
      <c r="J1415" s="30"/>
      <c r="K1415" s="39"/>
      <c r="L1415" s="40"/>
      <c r="M1415" s="92" t="s">
        <v>8073</v>
      </c>
      <c r="N1415" s="95">
        <v>10000</v>
      </c>
      <c r="O1415" s="62">
        <v>2</v>
      </c>
      <c r="P1415" s="40"/>
      <c r="Q1415" s="15"/>
      <c r="R1415" s="95">
        <v>50</v>
      </c>
      <c r="S1415" s="96" t="s">
        <v>7816</v>
      </c>
      <c r="T1415" s="29"/>
      <c r="U1415" s="213"/>
      <c r="V1415" s="213"/>
      <c r="W1415" s="34">
        <v>2599</v>
      </c>
      <c r="X1415" s="34">
        <v>25</v>
      </c>
      <c r="Y1415" s="208" t="s">
        <v>8075</v>
      </c>
      <c r="Z1415" s="208" t="s">
        <v>8076</v>
      </c>
      <c r="AA1415" s="96" t="s">
        <v>2461</v>
      </c>
      <c r="AB1415" s="241">
        <v>6</v>
      </c>
      <c r="AC1415" s="731">
        <v>3000000</v>
      </c>
      <c r="AD1415" s="731">
        <v>0</v>
      </c>
      <c r="AE1415" s="96"/>
      <c r="AF1415" s="96"/>
      <c r="AG1415" s="62"/>
      <c r="AH1415" s="267"/>
      <c r="AI1415" s="91"/>
      <c r="AJ1415" s="91"/>
      <c r="AK1415" s="16"/>
      <c r="AL1415" s="242"/>
    </row>
    <row r="1416" spans="1:38" s="71" customFormat="1" ht="25.5" customHeight="1">
      <c r="A1416" s="200" t="s">
        <v>841</v>
      </c>
      <c r="B1416" s="37"/>
      <c r="C1416" s="92" t="s">
        <v>4070</v>
      </c>
      <c r="D1416" s="26" t="s">
        <v>8149</v>
      </c>
      <c r="E1416" s="95">
        <v>3000000</v>
      </c>
      <c r="F1416" s="163">
        <v>29</v>
      </c>
      <c r="G1416" s="30">
        <v>7670203078</v>
      </c>
      <c r="H1416" s="29">
        <v>43448</v>
      </c>
      <c r="I1416" s="29"/>
      <c r="J1416" s="30"/>
      <c r="K1416" s="39"/>
      <c r="L1416" s="40"/>
      <c r="M1416" s="92" t="s">
        <v>8150</v>
      </c>
      <c r="N1416" s="95">
        <v>35600</v>
      </c>
      <c r="O1416" s="62">
        <v>3</v>
      </c>
      <c r="P1416" s="40"/>
      <c r="Q1416" s="15"/>
      <c r="R1416" s="95">
        <v>42</v>
      </c>
      <c r="S1416" s="96" t="s">
        <v>7648</v>
      </c>
      <c r="T1416" s="29"/>
      <c r="U1416" s="213"/>
      <c r="V1416" s="213"/>
      <c r="W1416" s="34">
        <v>2592</v>
      </c>
      <c r="X1416" s="34">
        <v>25</v>
      </c>
      <c r="Y1416" s="208" t="s">
        <v>8151</v>
      </c>
      <c r="Z1416" s="208" t="s">
        <v>8152</v>
      </c>
      <c r="AA1416" s="96" t="s">
        <v>2461</v>
      </c>
      <c r="AB1416" s="241">
        <v>6</v>
      </c>
      <c r="AC1416" s="731">
        <v>9000000</v>
      </c>
      <c r="AD1416" s="731">
        <v>0</v>
      </c>
      <c r="AE1416" s="96"/>
      <c r="AF1416" s="96"/>
      <c r="AG1416" s="62"/>
      <c r="AH1416" s="267"/>
      <c r="AI1416" s="91"/>
      <c r="AJ1416" s="91"/>
      <c r="AK1416" s="16"/>
      <c r="AL1416" s="242"/>
    </row>
    <row r="1417" spans="1:38" s="71" customFormat="1" ht="25.5" customHeight="1">
      <c r="A1417" s="200" t="s">
        <v>841</v>
      </c>
      <c r="B1417" s="37"/>
      <c r="C1417" s="92" t="s">
        <v>4070</v>
      </c>
      <c r="D1417" s="26" t="s">
        <v>8436</v>
      </c>
      <c r="E1417" s="95">
        <v>9000000</v>
      </c>
      <c r="F1417" s="163">
        <v>30</v>
      </c>
      <c r="G1417" s="30">
        <v>8761317217</v>
      </c>
      <c r="H1417" s="29">
        <v>43553</v>
      </c>
      <c r="I1417" s="29"/>
      <c r="J1417" s="30"/>
      <c r="K1417" s="39"/>
      <c r="L1417" s="40"/>
      <c r="M1417" s="92" t="s">
        <v>8437</v>
      </c>
      <c r="N1417" s="95">
        <v>30000</v>
      </c>
      <c r="O1417" s="62">
        <v>3</v>
      </c>
      <c r="P1417" s="40"/>
      <c r="Q1417" s="15"/>
      <c r="R1417" s="95">
        <v>50</v>
      </c>
      <c r="S1417" s="96" t="s">
        <v>7816</v>
      </c>
      <c r="T1417" s="29"/>
      <c r="U1417" s="213"/>
      <c r="V1417" s="213"/>
      <c r="W1417" s="34">
        <v>2310</v>
      </c>
      <c r="X1417" s="34">
        <v>23</v>
      </c>
      <c r="Y1417" s="208" t="s">
        <v>8438</v>
      </c>
      <c r="Z1417" s="208" t="s">
        <v>8439</v>
      </c>
      <c r="AA1417" s="96" t="s">
        <v>8382</v>
      </c>
      <c r="AB1417" s="241">
        <v>16</v>
      </c>
      <c r="AC1417" s="731">
        <v>9000000</v>
      </c>
      <c r="AD1417" s="731">
        <v>0</v>
      </c>
      <c r="AE1417" s="96"/>
      <c r="AF1417" s="96"/>
      <c r="AG1417" s="62"/>
      <c r="AH1417" s="267"/>
      <c r="AI1417" s="91"/>
      <c r="AJ1417" s="91"/>
      <c r="AK1417" s="16"/>
      <c r="AL1417" s="242"/>
    </row>
    <row r="1418" spans="1:38" s="71" customFormat="1" ht="25.5" customHeight="1">
      <c r="A1418" s="200" t="s">
        <v>841</v>
      </c>
      <c r="B1418" s="37"/>
      <c r="C1418" s="92" t="s">
        <v>4070</v>
      </c>
      <c r="D1418" s="26" t="s">
        <v>8617</v>
      </c>
      <c r="E1418" s="95">
        <v>5200000</v>
      </c>
      <c r="F1418" s="163">
        <v>31</v>
      </c>
      <c r="G1418" s="30">
        <v>5451415220</v>
      </c>
      <c r="H1418" s="29">
        <v>43633</v>
      </c>
      <c r="I1418" s="29"/>
      <c r="J1418" s="30"/>
      <c r="K1418" s="39"/>
      <c r="L1418" s="40"/>
      <c r="M1418" s="92" t="s">
        <v>8618</v>
      </c>
      <c r="N1418" s="95">
        <v>50000</v>
      </c>
      <c r="O1418" s="62">
        <v>3</v>
      </c>
      <c r="P1418" s="40"/>
      <c r="Q1418" s="15"/>
      <c r="R1418" s="95">
        <v>42</v>
      </c>
      <c r="S1418" s="96" t="s">
        <v>8619</v>
      </c>
      <c r="T1418" s="29"/>
      <c r="U1418" s="213"/>
      <c r="V1418" s="213"/>
      <c r="W1418" s="34">
        <v>2818</v>
      </c>
      <c r="X1418" s="34">
        <v>28</v>
      </c>
      <c r="Y1418" s="208" t="s">
        <v>8620</v>
      </c>
      <c r="Z1418" s="208" t="s">
        <v>8621</v>
      </c>
      <c r="AA1418" s="96" t="s">
        <v>4171</v>
      </c>
      <c r="AB1418" s="241">
        <v>16</v>
      </c>
      <c r="AC1418" s="731">
        <v>20000000</v>
      </c>
      <c r="AD1418" s="731">
        <v>0</v>
      </c>
      <c r="AE1418" s="96"/>
      <c r="AF1418" s="96"/>
      <c r="AG1418" s="62"/>
      <c r="AH1418" s="267"/>
      <c r="AI1418" s="91"/>
      <c r="AJ1418" s="91"/>
      <c r="AK1418" s="16"/>
      <c r="AL1418" s="242"/>
    </row>
    <row r="1419" spans="1:38" s="35" customFormat="1" ht="25.5" customHeight="1">
      <c r="A1419" s="198" t="s">
        <v>840</v>
      </c>
      <c r="B1419" s="53"/>
      <c r="C1419" s="73"/>
      <c r="D1419" s="120"/>
      <c r="E1419" s="56">
        <f>SUBTOTAL(9,E1387:E1418)</f>
        <v>141315159.13</v>
      </c>
      <c r="F1419" s="53">
        <f>COUNT(F1387:F1418)</f>
        <v>31</v>
      </c>
      <c r="G1419" s="123"/>
      <c r="H1419" s="122"/>
      <c r="I1419" s="122"/>
      <c r="J1419" s="123"/>
      <c r="K1419" s="124"/>
      <c r="L1419" s="125"/>
      <c r="M1419" s="56" t="s">
        <v>2211</v>
      </c>
      <c r="N1419" s="56">
        <f>SUBTOTAL(9,N1387:N1418)</f>
        <v>1270835.7</v>
      </c>
      <c r="O1419" s="126"/>
      <c r="P1419" s="76"/>
      <c r="Q1419" s="77"/>
      <c r="R1419" s="127"/>
      <c r="S1419" s="137"/>
      <c r="T1419" s="122"/>
      <c r="U1419" s="138"/>
      <c r="V1419" s="138"/>
      <c r="W1419" s="139"/>
      <c r="X1419" s="139"/>
      <c r="Y1419" s="140"/>
      <c r="Z1419" s="140"/>
      <c r="AA1419" s="141"/>
      <c r="AB1419" s="142"/>
      <c r="AC1419" s="56">
        <v>447490998</v>
      </c>
      <c r="AD1419" s="56">
        <v>183378877</v>
      </c>
      <c r="AE1419" s="56">
        <f t="shared" ref="AE1419:AG1419" si="29">SUBTOTAL(9,AE1387:AE1418)</f>
        <v>709</v>
      </c>
      <c r="AF1419" s="56">
        <f t="shared" si="29"/>
        <v>682</v>
      </c>
      <c r="AG1419" s="56">
        <f t="shared" si="29"/>
        <v>13</v>
      </c>
      <c r="AH1419" s="134"/>
      <c r="AI1419" s="134"/>
      <c r="AJ1419" s="134"/>
      <c r="AK1419" s="54"/>
      <c r="AL1419" s="84"/>
    </row>
    <row r="1420" spans="1:38" s="35" customFormat="1" ht="25.5" customHeight="1">
      <c r="A1420" s="198"/>
      <c r="B1420" s="53"/>
      <c r="C1420" s="73"/>
      <c r="D1420" s="120"/>
      <c r="E1420" s="159"/>
      <c r="F1420" s="56"/>
      <c r="G1420" s="123"/>
      <c r="H1420" s="122"/>
      <c r="I1420" s="122"/>
      <c r="J1420" s="123"/>
      <c r="K1420" s="124"/>
      <c r="L1420" s="125"/>
      <c r="M1420" s="56" t="s">
        <v>2828</v>
      </c>
      <c r="N1420" s="159"/>
      <c r="O1420" s="126"/>
      <c r="P1420" s="76"/>
      <c r="Q1420" s="77"/>
      <c r="R1420" s="127"/>
      <c r="S1420" s="137"/>
      <c r="T1420" s="122"/>
      <c r="U1420" s="138"/>
      <c r="V1420" s="138"/>
      <c r="W1420" s="139"/>
      <c r="X1420" s="139"/>
      <c r="Y1420" s="140"/>
      <c r="Z1420" s="140"/>
      <c r="AA1420" s="141"/>
      <c r="AB1420" s="142"/>
      <c r="AC1420" s="734"/>
      <c r="AD1420" s="734"/>
      <c r="AE1420" s="159"/>
      <c r="AF1420" s="159"/>
      <c r="AG1420" s="56"/>
      <c r="AH1420" s="134"/>
      <c r="AI1420" s="134"/>
      <c r="AJ1420" s="134"/>
      <c r="AK1420" s="54"/>
      <c r="AL1420" s="84"/>
    </row>
    <row r="1421" spans="1:38" s="71" customFormat="1" ht="25.5" customHeight="1">
      <c r="A1421" s="200" t="s">
        <v>959</v>
      </c>
      <c r="B1421" s="119" t="s">
        <v>3521</v>
      </c>
      <c r="C1421" s="92" t="s">
        <v>4071</v>
      </c>
      <c r="D1421" s="26" t="s">
        <v>2899</v>
      </c>
      <c r="E1421" s="95">
        <v>10045025</v>
      </c>
      <c r="F1421" s="62">
        <v>1</v>
      </c>
      <c r="G1421" s="30">
        <v>471043000128</v>
      </c>
      <c r="H1421" s="29">
        <v>39629</v>
      </c>
      <c r="I1421" s="30">
        <v>472023001057</v>
      </c>
      <c r="J1421" s="30">
        <v>5461681732</v>
      </c>
      <c r="K1421" s="39">
        <v>43531</v>
      </c>
      <c r="L1421" s="40">
        <v>5</v>
      </c>
      <c r="M1421" s="91" t="s">
        <v>3768</v>
      </c>
      <c r="N1421" s="95">
        <f>5.457*10000</f>
        <v>54570</v>
      </c>
      <c r="O1421" s="62">
        <v>1</v>
      </c>
      <c r="P1421" s="40"/>
      <c r="Q1421" s="15"/>
      <c r="R1421" s="95"/>
      <c r="S1421" s="96"/>
      <c r="T1421" s="29"/>
      <c r="U1421" s="213"/>
      <c r="V1421" s="213"/>
      <c r="W1421" s="34">
        <v>1410</v>
      </c>
      <c r="X1421" s="34">
        <v>14</v>
      </c>
      <c r="Y1421" s="208"/>
      <c r="Z1421" s="208"/>
      <c r="AA1421" s="96" t="s">
        <v>2459</v>
      </c>
      <c r="AB1421" s="236">
        <v>5</v>
      </c>
      <c r="AC1421" s="731">
        <v>12000000</v>
      </c>
      <c r="AD1421" s="731">
        <v>10045000</v>
      </c>
      <c r="AE1421" s="96">
        <v>876</v>
      </c>
      <c r="AF1421" s="96">
        <v>866</v>
      </c>
      <c r="AG1421" s="62">
        <v>1</v>
      </c>
      <c r="AH1421" s="91" t="s">
        <v>3730</v>
      </c>
      <c r="AI1421" s="91" t="s">
        <v>5283</v>
      </c>
      <c r="AJ1421" s="91"/>
      <c r="AK1421" s="16"/>
      <c r="AL1421" s="242"/>
    </row>
    <row r="1422" spans="1:38" s="71" customFormat="1" ht="25.5" customHeight="1">
      <c r="A1422" s="200" t="s">
        <v>959</v>
      </c>
      <c r="B1422" s="37" t="s">
        <v>3503</v>
      </c>
      <c r="C1422" s="92" t="s">
        <v>4071</v>
      </c>
      <c r="D1422" s="26" t="s">
        <v>2899</v>
      </c>
      <c r="E1422" s="95">
        <v>3000000</v>
      </c>
      <c r="F1422" s="62">
        <v>2</v>
      </c>
      <c r="G1422" s="30">
        <v>471043000112</v>
      </c>
      <c r="H1422" s="29">
        <v>39587</v>
      </c>
      <c r="I1422" s="30">
        <v>472043000963</v>
      </c>
      <c r="J1422" s="30">
        <v>7670134284</v>
      </c>
      <c r="K1422" s="39">
        <v>42646</v>
      </c>
      <c r="L1422" s="40">
        <v>4</v>
      </c>
      <c r="M1422" s="91" t="s">
        <v>2900</v>
      </c>
      <c r="N1422" s="95"/>
      <c r="O1422" s="62">
        <v>1</v>
      </c>
      <c r="P1422" s="40"/>
      <c r="Q1422" s="15"/>
      <c r="R1422" s="95"/>
      <c r="S1422" s="96"/>
      <c r="T1422" s="29"/>
      <c r="U1422" s="213"/>
      <c r="V1422" s="213"/>
      <c r="W1422" s="34">
        <v>1410</v>
      </c>
      <c r="X1422" s="34">
        <v>14</v>
      </c>
      <c r="Y1422" s="208" t="s">
        <v>5634</v>
      </c>
      <c r="Z1422" s="208"/>
      <c r="AA1422" s="96" t="s">
        <v>5371</v>
      </c>
      <c r="AB1422" s="236">
        <v>49</v>
      </c>
      <c r="AC1422" s="731">
        <v>10000000</v>
      </c>
      <c r="AD1422" s="731">
        <v>10000000</v>
      </c>
      <c r="AE1422" s="96">
        <v>633</v>
      </c>
      <c r="AF1422" s="96">
        <v>627</v>
      </c>
      <c r="AG1422" s="62"/>
      <c r="AH1422" s="91" t="s">
        <v>2919</v>
      </c>
      <c r="AI1422" s="91" t="s">
        <v>2920</v>
      </c>
      <c r="AJ1422" s="91"/>
      <c r="AK1422" s="16"/>
      <c r="AL1422" s="242"/>
    </row>
    <row r="1423" spans="1:38" s="71" customFormat="1" ht="25.5" customHeight="1">
      <c r="A1423" s="200" t="s">
        <v>959</v>
      </c>
      <c r="B1423" s="37">
        <v>3700662244</v>
      </c>
      <c r="C1423" s="92" t="s">
        <v>4071</v>
      </c>
      <c r="D1423" s="26" t="s">
        <v>2902</v>
      </c>
      <c r="E1423" s="95">
        <v>200000</v>
      </c>
      <c r="F1423" s="62">
        <v>3</v>
      </c>
      <c r="G1423" s="30">
        <v>472043000949</v>
      </c>
      <c r="H1423" s="29">
        <v>40157</v>
      </c>
      <c r="I1423" s="29"/>
      <c r="J1423" s="30"/>
      <c r="K1423" s="39">
        <v>41114</v>
      </c>
      <c r="L1423" s="40"/>
      <c r="M1423" s="91" t="s">
        <v>2901</v>
      </c>
      <c r="N1423" s="95"/>
      <c r="O1423" s="62">
        <v>1</v>
      </c>
      <c r="P1423" s="40"/>
      <c r="Q1423" s="15"/>
      <c r="R1423" s="95"/>
      <c r="S1423" s="96"/>
      <c r="T1423" s="29"/>
      <c r="U1423" s="213"/>
      <c r="V1423" s="213"/>
      <c r="W1423" s="34">
        <v>2710</v>
      </c>
      <c r="X1423" s="34">
        <v>27</v>
      </c>
      <c r="Y1423" s="208"/>
      <c r="Z1423" s="208"/>
      <c r="AA1423" s="96" t="s">
        <v>2461</v>
      </c>
      <c r="AB1423" s="236">
        <v>6</v>
      </c>
      <c r="AC1423" s="731">
        <v>500000</v>
      </c>
      <c r="AD1423" s="731">
        <v>500000</v>
      </c>
      <c r="AE1423" s="96">
        <v>20</v>
      </c>
      <c r="AF1423" s="96">
        <v>19</v>
      </c>
      <c r="AG1423" s="62">
        <v>1</v>
      </c>
      <c r="AH1423" s="91" t="s">
        <v>4438</v>
      </c>
      <c r="AI1423" s="91" t="s">
        <v>5046</v>
      </c>
      <c r="AJ1423" s="204" t="s">
        <v>5997</v>
      </c>
      <c r="AK1423" s="16"/>
      <c r="AL1423" s="242"/>
    </row>
    <row r="1424" spans="1:38" s="71" customFormat="1" ht="25.5" customHeight="1">
      <c r="A1424" s="200" t="s">
        <v>959</v>
      </c>
      <c r="B1424" s="37" t="s">
        <v>8103</v>
      </c>
      <c r="C1424" s="92"/>
      <c r="D1424" s="26" t="s">
        <v>3725</v>
      </c>
      <c r="E1424" s="95"/>
      <c r="F1424" s="62">
        <v>4</v>
      </c>
      <c r="G1424" s="30">
        <v>47212001038</v>
      </c>
      <c r="H1424" s="29">
        <v>41507</v>
      </c>
      <c r="I1424" s="29"/>
      <c r="J1424" s="30">
        <v>6586316271</v>
      </c>
      <c r="K1424" s="39">
        <v>42529</v>
      </c>
      <c r="L1424" s="40"/>
      <c r="M1424" s="91" t="s">
        <v>3724</v>
      </c>
      <c r="N1424" s="95">
        <v>31807</v>
      </c>
      <c r="O1424" s="62">
        <v>1</v>
      </c>
      <c r="P1424" s="40"/>
      <c r="Q1424" s="15"/>
      <c r="R1424" s="95"/>
      <c r="S1424" s="96"/>
      <c r="T1424" s="29"/>
      <c r="U1424" s="213"/>
      <c r="V1424" s="213"/>
      <c r="W1424" s="34">
        <v>1512</v>
      </c>
      <c r="X1424" s="34">
        <v>15</v>
      </c>
      <c r="Y1424" s="208"/>
      <c r="Z1424" s="208"/>
      <c r="AA1424" s="96" t="s">
        <v>2461</v>
      </c>
      <c r="AB1424" s="241">
        <v>6</v>
      </c>
      <c r="AC1424" s="731">
        <v>2000000</v>
      </c>
      <c r="AD1424" s="731">
        <v>2000000</v>
      </c>
      <c r="AE1424" s="96">
        <v>1139</v>
      </c>
      <c r="AF1424" s="96">
        <v>1130</v>
      </c>
      <c r="AG1424" s="62">
        <v>1</v>
      </c>
      <c r="AH1424" s="91" t="s">
        <v>8184</v>
      </c>
      <c r="AI1424" s="91"/>
      <c r="AJ1424" s="91"/>
      <c r="AK1424" s="16"/>
      <c r="AL1424" s="242"/>
    </row>
    <row r="1425" spans="1:38" s="71" customFormat="1" ht="25.5" customHeight="1">
      <c r="A1425" s="200" t="s">
        <v>959</v>
      </c>
      <c r="B1425" s="37">
        <v>3603210193</v>
      </c>
      <c r="C1425" s="92" t="s">
        <v>4071</v>
      </c>
      <c r="D1425" s="26" t="s">
        <v>6222</v>
      </c>
      <c r="E1425" s="95">
        <v>700000</v>
      </c>
      <c r="F1425" s="62">
        <v>5</v>
      </c>
      <c r="G1425" s="30">
        <v>472043001146</v>
      </c>
      <c r="H1425" s="29">
        <v>41865</v>
      </c>
      <c r="I1425" s="29"/>
      <c r="J1425" s="30">
        <v>6526826554</v>
      </c>
      <c r="K1425" s="39">
        <v>42814</v>
      </c>
      <c r="L1425" s="40">
        <v>3</v>
      </c>
      <c r="M1425" s="91" t="s">
        <v>4312</v>
      </c>
      <c r="N1425" s="95">
        <v>12429</v>
      </c>
      <c r="O1425" s="62">
        <v>1</v>
      </c>
      <c r="P1425" s="40"/>
      <c r="Q1425" s="15"/>
      <c r="R1425" s="95" t="s">
        <v>4313</v>
      </c>
      <c r="S1425" s="96" t="s">
        <v>7149</v>
      </c>
      <c r="T1425" s="29" t="s">
        <v>5592</v>
      </c>
      <c r="U1425" s="213"/>
      <c r="V1425" s="213"/>
      <c r="W1425" s="34">
        <v>2420</v>
      </c>
      <c r="X1425" s="34">
        <v>24</v>
      </c>
      <c r="Y1425" s="208"/>
      <c r="Z1425" s="208"/>
      <c r="AA1425" s="96" t="s">
        <v>2461</v>
      </c>
      <c r="AB1425" s="241">
        <v>6</v>
      </c>
      <c r="AC1425" s="731">
        <v>2300000</v>
      </c>
      <c r="AD1425" s="731">
        <v>700000</v>
      </c>
      <c r="AE1425" s="96">
        <v>0</v>
      </c>
      <c r="AF1425" s="96">
        <v>0</v>
      </c>
      <c r="AG1425" s="62">
        <v>1</v>
      </c>
      <c r="AH1425" s="91" t="s">
        <v>6016</v>
      </c>
      <c r="AI1425" s="91"/>
      <c r="AJ1425" s="91"/>
      <c r="AK1425" s="16"/>
      <c r="AL1425" s="242"/>
    </row>
    <row r="1426" spans="1:38" s="71" customFormat="1" ht="25.5" customHeight="1">
      <c r="A1426" s="200" t="s">
        <v>959</v>
      </c>
      <c r="B1426" s="37">
        <v>3603266679</v>
      </c>
      <c r="C1426" s="92" t="s">
        <v>4071</v>
      </c>
      <c r="D1426" s="26" t="s">
        <v>4562</v>
      </c>
      <c r="E1426" s="95">
        <v>4000000</v>
      </c>
      <c r="F1426" s="62">
        <v>6</v>
      </c>
      <c r="G1426" s="30">
        <v>472043001199</v>
      </c>
      <c r="H1426" s="29">
        <v>42047</v>
      </c>
      <c r="I1426" s="29"/>
      <c r="J1426" s="30">
        <v>9801355466</v>
      </c>
      <c r="K1426" s="39">
        <v>42654</v>
      </c>
      <c r="L1426" s="40">
        <v>2</v>
      </c>
      <c r="M1426" s="91" t="s">
        <v>4561</v>
      </c>
      <c r="N1426" s="95">
        <v>31839</v>
      </c>
      <c r="O1426" s="62">
        <v>1</v>
      </c>
      <c r="P1426" s="40"/>
      <c r="Q1426" s="15"/>
      <c r="R1426" s="95">
        <v>48</v>
      </c>
      <c r="S1426" s="96" t="s">
        <v>4563</v>
      </c>
      <c r="T1426" s="29">
        <v>42621</v>
      </c>
      <c r="U1426" s="213"/>
      <c r="V1426" s="213"/>
      <c r="W1426" s="34">
        <v>2220</v>
      </c>
      <c r="X1426" s="34">
        <v>22</v>
      </c>
      <c r="Y1426" s="208" t="s">
        <v>4564</v>
      </c>
      <c r="Z1426" s="208" t="s">
        <v>4565</v>
      </c>
      <c r="AA1426" s="96" t="s">
        <v>4171</v>
      </c>
      <c r="AB1426" s="241">
        <v>16</v>
      </c>
      <c r="AC1426" s="731">
        <v>12000000</v>
      </c>
      <c r="AD1426" s="731">
        <v>4000000</v>
      </c>
      <c r="AE1426" s="96">
        <v>31</v>
      </c>
      <c r="AF1426" s="96">
        <v>28</v>
      </c>
      <c r="AG1426" s="62"/>
      <c r="AH1426" s="91" t="s">
        <v>6747</v>
      </c>
      <c r="AI1426" s="91"/>
      <c r="AJ1426" s="91"/>
      <c r="AK1426" s="16"/>
      <c r="AL1426" s="242"/>
    </row>
    <row r="1427" spans="1:38" s="71" customFormat="1" ht="25.5" customHeight="1">
      <c r="A1427" s="200" t="s">
        <v>959</v>
      </c>
      <c r="B1427" s="37">
        <v>3603273242</v>
      </c>
      <c r="C1427" s="92" t="s">
        <v>4071</v>
      </c>
      <c r="D1427" s="26" t="s">
        <v>4765</v>
      </c>
      <c r="E1427" s="95">
        <v>30000000</v>
      </c>
      <c r="F1427" s="62">
        <v>7</v>
      </c>
      <c r="G1427" s="30">
        <v>472043001207</v>
      </c>
      <c r="H1427" s="29">
        <v>42079</v>
      </c>
      <c r="I1427" s="29"/>
      <c r="J1427" s="30">
        <v>5461365788</v>
      </c>
      <c r="K1427" s="39">
        <v>43139</v>
      </c>
      <c r="L1427" s="40">
        <v>4</v>
      </c>
      <c r="M1427" s="91" t="s">
        <v>4619</v>
      </c>
      <c r="N1427" s="95">
        <v>137625.1</v>
      </c>
      <c r="O1427" s="62">
        <v>1</v>
      </c>
      <c r="P1427" s="40"/>
      <c r="Q1427" s="15"/>
      <c r="R1427" s="95">
        <v>48</v>
      </c>
      <c r="S1427" s="96" t="s">
        <v>5354</v>
      </c>
      <c r="T1427" s="29" t="s">
        <v>5354</v>
      </c>
      <c r="U1427" s="213"/>
      <c r="V1427" s="213"/>
      <c r="W1427" s="34">
        <v>1520</v>
      </c>
      <c r="X1427" s="34">
        <v>15</v>
      </c>
      <c r="Y1427" s="208" t="s">
        <v>4621</v>
      </c>
      <c r="Z1427" s="208" t="s">
        <v>4622</v>
      </c>
      <c r="AA1427" s="96" t="s">
        <v>435</v>
      </c>
      <c r="AB1427" s="241">
        <v>26</v>
      </c>
      <c r="AC1427" s="731">
        <v>45000000</v>
      </c>
      <c r="AD1427" s="731">
        <v>30000000</v>
      </c>
      <c r="AE1427" s="96">
        <v>834</v>
      </c>
      <c r="AF1427" s="96">
        <v>799</v>
      </c>
      <c r="AG1427" s="62"/>
      <c r="AH1427" s="91" t="s">
        <v>5342</v>
      </c>
      <c r="AI1427" s="91"/>
      <c r="AJ1427" s="91"/>
      <c r="AK1427" s="16"/>
      <c r="AL1427" s="242"/>
    </row>
    <row r="1428" spans="1:38" s="71" customFormat="1" ht="25.5" customHeight="1">
      <c r="A1428" s="200" t="s">
        <v>959</v>
      </c>
      <c r="B1428" s="37">
        <v>3603321305</v>
      </c>
      <c r="C1428" s="92" t="s">
        <v>4071</v>
      </c>
      <c r="D1428" s="26" t="s">
        <v>5029</v>
      </c>
      <c r="E1428" s="95"/>
      <c r="F1428" s="62">
        <v>8</v>
      </c>
      <c r="G1428" s="30">
        <v>4341443376</v>
      </c>
      <c r="H1428" s="29" t="s">
        <v>5030</v>
      </c>
      <c r="I1428" s="29"/>
      <c r="J1428" s="30"/>
      <c r="K1428" s="39">
        <v>43389</v>
      </c>
      <c r="L1428" s="40">
        <v>1</v>
      </c>
      <c r="M1428" s="91" t="s">
        <v>5031</v>
      </c>
      <c r="N1428" s="95">
        <v>80000</v>
      </c>
      <c r="O1428" s="62">
        <v>2</v>
      </c>
      <c r="P1428" s="40"/>
      <c r="Q1428" s="15"/>
      <c r="R1428" s="95">
        <v>47</v>
      </c>
      <c r="S1428" s="406" t="s">
        <v>7983</v>
      </c>
      <c r="T1428" s="29"/>
      <c r="U1428" s="213"/>
      <c r="V1428" s="213"/>
      <c r="W1428" s="34">
        <v>2750</v>
      </c>
      <c r="X1428" s="34">
        <v>27</v>
      </c>
      <c r="Y1428" s="208" t="s">
        <v>5032</v>
      </c>
      <c r="Z1428" s="208" t="s">
        <v>5033</v>
      </c>
      <c r="AA1428" s="96" t="s">
        <v>6933</v>
      </c>
      <c r="AB1428" s="241">
        <v>11</v>
      </c>
      <c r="AC1428" s="731">
        <v>20000000</v>
      </c>
      <c r="AD1428" s="731">
        <v>0</v>
      </c>
      <c r="AE1428" s="96"/>
      <c r="AF1428" s="96"/>
      <c r="AG1428" s="62"/>
      <c r="AH1428" s="91"/>
      <c r="AI1428" s="91"/>
      <c r="AJ1428" s="91"/>
      <c r="AK1428" s="16"/>
      <c r="AL1428" s="242"/>
    </row>
    <row r="1429" spans="1:38" s="71" customFormat="1" ht="25.5" customHeight="1">
      <c r="A1429" s="200" t="s">
        <v>959</v>
      </c>
      <c r="B1429" s="37">
        <v>3603321270</v>
      </c>
      <c r="C1429" s="92" t="s">
        <v>4071</v>
      </c>
      <c r="D1429" s="26" t="s">
        <v>5034</v>
      </c>
      <c r="E1429" s="95">
        <v>50000000</v>
      </c>
      <c r="F1429" s="62">
        <v>9</v>
      </c>
      <c r="G1429" s="30">
        <v>8724127651</v>
      </c>
      <c r="H1429" s="29" t="s">
        <v>5030</v>
      </c>
      <c r="I1429" s="29"/>
      <c r="J1429" s="30"/>
      <c r="K1429" s="39">
        <v>43461</v>
      </c>
      <c r="L1429" s="40">
        <v>2</v>
      </c>
      <c r="M1429" s="91" t="s">
        <v>6928</v>
      </c>
      <c r="N1429" s="95">
        <v>390000</v>
      </c>
      <c r="O1429" s="62">
        <v>2</v>
      </c>
      <c r="P1429" s="40"/>
      <c r="Q1429" s="15"/>
      <c r="R1429" s="95">
        <v>47</v>
      </c>
      <c r="S1429" s="96" t="s">
        <v>8318</v>
      </c>
      <c r="T1429" s="29"/>
      <c r="U1429" s="213"/>
      <c r="V1429" s="213"/>
      <c r="W1429" s="34">
        <v>2821</v>
      </c>
      <c r="X1429" s="34">
        <v>28</v>
      </c>
      <c r="Y1429" s="208" t="s">
        <v>5035</v>
      </c>
      <c r="Z1429" s="208" t="s">
        <v>5033</v>
      </c>
      <c r="AA1429" s="96" t="s">
        <v>6933</v>
      </c>
      <c r="AB1429" s="241">
        <v>11</v>
      </c>
      <c r="AC1429" s="731">
        <v>100000000</v>
      </c>
      <c r="AD1429" s="731">
        <v>50000000</v>
      </c>
      <c r="AE1429" s="96"/>
      <c r="AF1429" s="96"/>
      <c r="AG1429" s="62"/>
      <c r="AH1429" s="91"/>
      <c r="AI1429" s="91"/>
      <c r="AJ1429" s="91"/>
      <c r="AK1429" s="16"/>
      <c r="AL1429" s="242"/>
    </row>
    <row r="1430" spans="1:38" s="404" customFormat="1" ht="25.5" customHeight="1">
      <c r="A1430" s="63" t="s">
        <v>959</v>
      </c>
      <c r="B1430" s="37" t="s">
        <v>5670</v>
      </c>
      <c r="C1430" s="92" t="s">
        <v>4071</v>
      </c>
      <c r="D1430" s="26" t="s">
        <v>879</v>
      </c>
      <c r="E1430" s="433">
        <v>2000000</v>
      </c>
      <c r="F1430" s="62">
        <v>10</v>
      </c>
      <c r="G1430" s="422">
        <v>2162418760</v>
      </c>
      <c r="H1430" s="429">
        <v>42502</v>
      </c>
      <c r="I1430" s="29"/>
      <c r="J1430" s="422"/>
      <c r="K1430" s="39">
        <v>42912</v>
      </c>
      <c r="L1430" s="424">
        <v>1</v>
      </c>
      <c r="M1430" s="420" t="s">
        <v>5368</v>
      </c>
      <c r="N1430" s="405">
        <v>37771</v>
      </c>
      <c r="O1430" s="62">
        <v>1</v>
      </c>
      <c r="P1430" s="40">
        <v>2</v>
      </c>
      <c r="Q1430" s="15"/>
      <c r="R1430" s="95">
        <v>47</v>
      </c>
      <c r="S1430" s="96" t="s">
        <v>6379</v>
      </c>
      <c r="T1430" s="29">
        <v>43028</v>
      </c>
      <c r="U1430" s="402"/>
      <c r="V1430" s="402"/>
      <c r="W1430" s="34">
        <v>2220</v>
      </c>
      <c r="X1430" s="34">
        <v>22</v>
      </c>
      <c r="Y1430" s="208" t="s">
        <v>5369</v>
      </c>
      <c r="Z1430" s="208" t="s">
        <v>5370</v>
      </c>
      <c r="AA1430" s="96" t="s">
        <v>5371</v>
      </c>
      <c r="AB1430" s="239">
        <v>49</v>
      </c>
      <c r="AC1430" s="731">
        <v>6000000</v>
      </c>
      <c r="AD1430" s="731">
        <v>2000000</v>
      </c>
      <c r="AE1430" s="96"/>
      <c r="AF1430" s="96"/>
      <c r="AG1430" s="63"/>
      <c r="AH1430" s="97" t="s">
        <v>5671</v>
      </c>
      <c r="AI1430" s="97"/>
      <c r="AJ1430" s="719" t="s">
        <v>6863</v>
      </c>
      <c r="AK1430" s="16"/>
      <c r="AL1430" s="407"/>
    </row>
    <row r="1431" spans="1:38" s="71" customFormat="1" ht="25.5" customHeight="1">
      <c r="A1431" s="200" t="s">
        <v>959</v>
      </c>
      <c r="B1431" s="37"/>
      <c r="C1431" s="92" t="s">
        <v>4071</v>
      </c>
      <c r="D1431" s="26" t="s">
        <v>5544</v>
      </c>
      <c r="E1431" s="95">
        <v>1300000</v>
      </c>
      <c r="F1431" s="62">
        <v>11</v>
      </c>
      <c r="G1431" s="30">
        <v>1083012835</v>
      </c>
      <c r="H1431" s="29">
        <v>42608</v>
      </c>
      <c r="I1431" s="29"/>
      <c r="J1431" s="30"/>
      <c r="K1431" s="39"/>
      <c r="L1431" s="40"/>
      <c r="M1431" s="91" t="s">
        <v>5545</v>
      </c>
      <c r="N1431" s="95">
        <v>18301</v>
      </c>
      <c r="O1431" s="62">
        <v>2</v>
      </c>
      <c r="P1431" s="40"/>
      <c r="Q1431" s="15"/>
      <c r="R1431" s="95">
        <v>47</v>
      </c>
      <c r="S1431" s="96" t="s">
        <v>7203</v>
      </c>
      <c r="T1431" s="29"/>
      <c r="U1431" s="213"/>
      <c r="V1431" s="213"/>
      <c r="W1431" s="34">
        <v>1520</v>
      </c>
      <c r="X1431" s="34">
        <v>15</v>
      </c>
      <c r="Y1431" s="208" t="s">
        <v>5546</v>
      </c>
      <c r="Z1431" s="208" t="s">
        <v>5547</v>
      </c>
      <c r="AA1431" s="96" t="s">
        <v>2868</v>
      </c>
      <c r="AB1431" s="241">
        <v>31</v>
      </c>
      <c r="AC1431" s="731">
        <v>3000000</v>
      </c>
      <c r="AD1431" s="731">
        <v>1300000</v>
      </c>
      <c r="AE1431" s="96"/>
      <c r="AF1431" s="96"/>
      <c r="AG1431" s="62"/>
      <c r="AH1431" s="91"/>
      <c r="AI1431" s="91"/>
      <c r="AJ1431" s="91"/>
      <c r="AK1431" s="16"/>
      <c r="AL1431" s="242"/>
    </row>
    <row r="1432" spans="1:38" s="71" customFormat="1" ht="25.5" customHeight="1">
      <c r="A1432" s="200" t="s">
        <v>959</v>
      </c>
      <c r="B1432" s="37">
        <v>3600818804</v>
      </c>
      <c r="C1432" s="92" t="s">
        <v>4071</v>
      </c>
      <c r="D1432" s="26" t="s">
        <v>5958</v>
      </c>
      <c r="E1432" s="95">
        <v>1600000</v>
      </c>
      <c r="F1432" s="62">
        <v>12</v>
      </c>
      <c r="G1432" s="30">
        <v>2102347752</v>
      </c>
      <c r="H1432" s="29">
        <v>42677</v>
      </c>
      <c r="I1432" s="29"/>
      <c r="J1432" s="30"/>
      <c r="K1432" s="39"/>
      <c r="L1432" s="40"/>
      <c r="M1432" s="91" t="s">
        <v>5959</v>
      </c>
      <c r="N1432" s="95">
        <v>9060</v>
      </c>
      <c r="O1432" s="62">
        <v>1</v>
      </c>
      <c r="P1432" s="40"/>
      <c r="Q1432" s="15" t="s">
        <v>7361</v>
      </c>
      <c r="R1432" s="95">
        <v>50</v>
      </c>
      <c r="S1432" s="96" t="s">
        <v>5960</v>
      </c>
      <c r="T1432" s="29"/>
      <c r="U1432" s="213"/>
      <c r="V1432" s="213"/>
      <c r="W1432" s="34">
        <v>1512</v>
      </c>
      <c r="X1432" s="34">
        <v>15</v>
      </c>
      <c r="Y1432" s="208" t="s">
        <v>5961</v>
      </c>
      <c r="Z1432" s="208" t="s">
        <v>5962</v>
      </c>
      <c r="AA1432" s="96" t="s">
        <v>2461</v>
      </c>
      <c r="AB1432" s="241">
        <v>6</v>
      </c>
      <c r="AC1432" s="731">
        <v>2000000</v>
      </c>
      <c r="AD1432" s="731">
        <v>1600000</v>
      </c>
      <c r="AE1432" s="96">
        <v>343</v>
      </c>
      <c r="AF1432" s="96">
        <v>340</v>
      </c>
      <c r="AG1432" s="62">
        <v>1</v>
      </c>
      <c r="AH1432" s="91" t="s">
        <v>7365</v>
      </c>
      <c r="AI1432" s="91"/>
      <c r="AJ1432" s="91"/>
      <c r="AK1432" s="16"/>
      <c r="AL1432" s="242"/>
    </row>
    <row r="1433" spans="1:38" s="71" customFormat="1" ht="25.5" customHeight="1">
      <c r="A1433" s="200" t="s">
        <v>959</v>
      </c>
      <c r="B1433" s="37"/>
      <c r="C1433" s="92" t="s">
        <v>4071</v>
      </c>
      <c r="D1433" s="26" t="s">
        <v>5916</v>
      </c>
      <c r="E1433" s="95">
        <v>3200000</v>
      </c>
      <c r="F1433" s="62">
        <v>13</v>
      </c>
      <c r="G1433" s="30">
        <v>3215107053</v>
      </c>
      <c r="H1433" s="29">
        <v>42688</v>
      </c>
      <c r="I1433" s="29"/>
      <c r="J1433" s="30"/>
      <c r="K1433" s="39">
        <v>43010</v>
      </c>
      <c r="L1433" s="40">
        <v>1</v>
      </c>
      <c r="M1433" s="91" t="s">
        <v>7729</v>
      </c>
      <c r="N1433" s="95">
        <v>29656</v>
      </c>
      <c r="O1433" s="62">
        <v>2</v>
      </c>
      <c r="P1433" s="40"/>
      <c r="Q1433" s="15"/>
      <c r="R1433" s="95">
        <v>42</v>
      </c>
      <c r="S1433" s="96" t="s">
        <v>7104</v>
      </c>
      <c r="T1433" s="29"/>
      <c r="U1433" s="213"/>
      <c r="V1433" s="213"/>
      <c r="W1433" s="34">
        <v>2813</v>
      </c>
      <c r="X1433" s="34">
        <v>28</v>
      </c>
      <c r="Y1433" s="208" t="s">
        <v>5917</v>
      </c>
      <c r="Z1433" s="208" t="s">
        <v>5918</v>
      </c>
      <c r="AA1433" s="96" t="s">
        <v>2459</v>
      </c>
      <c r="AB1433" s="241">
        <v>5</v>
      </c>
      <c r="AC1433" s="731">
        <v>4000000</v>
      </c>
      <c r="AD1433" s="731">
        <v>0</v>
      </c>
      <c r="AE1433" s="96"/>
      <c r="AF1433" s="96"/>
      <c r="AG1433" s="62"/>
      <c r="AH1433" s="91"/>
      <c r="AI1433" s="91"/>
      <c r="AJ1433" s="91"/>
      <c r="AK1433" s="16"/>
      <c r="AL1433" s="242"/>
    </row>
    <row r="1434" spans="1:38" s="71" customFormat="1" ht="25.5" customHeight="1">
      <c r="A1434" s="200"/>
      <c r="B1434" s="37"/>
      <c r="C1434" s="92"/>
      <c r="D1434" s="26"/>
      <c r="E1434" s="95"/>
      <c r="F1434" s="62"/>
      <c r="G1434" s="30"/>
      <c r="H1434" s="29"/>
      <c r="I1434" s="29"/>
      <c r="J1434" s="30"/>
      <c r="K1434" s="39"/>
      <c r="L1434" s="40"/>
      <c r="M1434" s="62"/>
      <c r="N1434" s="95"/>
      <c r="O1434" s="62"/>
      <c r="P1434" s="40"/>
      <c r="Q1434" s="15"/>
      <c r="R1434" s="95"/>
      <c r="S1434" s="96"/>
      <c r="T1434" s="29"/>
      <c r="U1434" s="213"/>
      <c r="V1434" s="213"/>
      <c r="W1434" s="34"/>
      <c r="X1434" s="34"/>
      <c r="Y1434" s="208"/>
      <c r="Z1434" s="208"/>
      <c r="AA1434" s="96"/>
      <c r="AB1434" s="241"/>
      <c r="AC1434" s="731">
        <v>0</v>
      </c>
      <c r="AD1434" s="731">
        <v>0</v>
      </c>
      <c r="AE1434" s="95"/>
      <c r="AF1434" s="95"/>
      <c r="AG1434" s="62"/>
      <c r="AH1434" s="91"/>
      <c r="AI1434" s="91"/>
      <c r="AJ1434" s="91"/>
      <c r="AK1434" s="16"/>
      <c r="AL1434" s="242"/>
    </row>
    <row r="1435" spans="1:38" s="35" customFormat="1" ht="25.5" customHeight="1">
      <c r="A1435" s="198" t="s">
        <v>958</v>
      </c>
      <c r="B1435" s="53"/>
      <c r="C1435" s="73"/>
      <c r="D1435" s="120"/>
      <c r="E1435" s="56">
        <f>SUBTOTAL(9,E1420:E1434)</f>
        <v>106045025</v>
      </c>
      <c r="F1435" s="53">
        <f>COUNT(F1420:F1434)</f>
        <v>13</v>
      </c>
      <c r="G1435" s="123"/>
      <c r="H1435" s="122"/>
      <c r="I1435" s="122"/>
      <c r="J1435" s="123"/>
      <c r="K1435" s="124"/>
      <c r="L1435" s="125"/>
      <c r="M1435" s="56" t="s">
        <v>2830</v>
      </c>
      <c r="N1435" s="56">
        <f>SUBTOTAL(9,N1420:N1434)</f>
        <v>833058.1</v>
      </c>
      <c r="O1435" s="126"/>
      <c r="P1435" s="76"/>
      <c r="Q1435" s="77"/>
      <c r="R1435" s="127"/>
      <c r="S1435" s="137"/>
      <c r="T1435" s="122"/>
      <c r="U1435" s="138"/>
      <c r="V1435" s="138"/>
      <c r="W1435" s="139"/>
      <c r="X1435" s="139"/>
      <c r="Y1435" s="140"/>
      <c r="Z1435" s="140"/>
      <c r="AA1435" s="141"/>
      <c r="AB1435" s="142"/>
      <c r="AC1435" s="733">
        <v>218800000</v>
      </c>
      <c r="AD1435" s="733">
        <v>112145000</v>
      </c>
      <c r="AE1435" s="56">
        <f t="shared" ref="AE1435:AG1435" si="30">SUBTOTAL(9,AE1420:AE1434)</f>
        <v>3876</v>
      </c>
      <c r="AF1435" s="56">
        <f t="shared" si="30"/>
        <v>3809</v>
      </c>
      <c r="AG1435" s="56">
        <f t="shared" si="30"/>
        <v>5</v>
      </c>
      <c r="AH1435" s="134"/>
      <c r="AI1435" s="134"/>
      <c r="AJ1435" s="134"/>
      <c r="AK1435" s="54"/>
      <c r="AL1435" s="84"/>
    </row>
    <row r="1436" spans="1:38" s="35" customFormat="1" ht="25.5" customHeight="1">
      <c r="A1436" s="198"/>
      <c r="B1436" s="53"/>
      <c r="C1436" s="73"/>
      <c r="D1436" s="120"/>
      <c r="E1436" s="159"/>
      <c r="F1436" s="56"/>
      <c r="G1436" s="123"/>
      <c r="H1436" s="122"/>
      <c r="I1436" s="122"/>
      <c r="J1436" s="123"/>
      <c r="K1436" s="124"/>
      <c r="L1436" s="125"/>
      <c r="M1436" s="56" t="s">
        <v>4808</v>
      </c>
      <c r="N1436" s="159"/>
      <c r="O1436" s="126"/>
      <c r="P1436" s="76"/>
      <c r="Q1436" s="77"/>
      <c r="R1436" s="127"/>
      <c r="S1436" s="137"/>
      <c r="T1436" s="122"/>
      <c r="U1436" s="138"/>
      <c r="V1436" s="138"/>
      <c r="W1436" s="139"/>
      <c r="X1436" s="139"/>
      <c r="Y1436" s="140"/>
      <c r="Z1436" s="140"/>
      <c r="AA1436" s="141"/>
      <c r="AB1436" s="142"/>
      <c r="AC1436" s="734"/>
      <c r="AD1436" s="734"/>
      <c r="AE1436" s="159"/>
      <c r="AF1436" s="159"/>
      <c r="AG1436" s="56"/>
      <c r="AH1436" s="134"/>
      <c r="AI1436" s="134"/>
      <c r="AJ1436" s="134"/>
      <c r="AK1436" s="54"/>
      <c r="AL1436" s="84"/>
    </row>
    <row r="1437" spans="1:38" s="71" customFormat="1" ht="25.5" customHeight="1">
      <c r="A1437" s="200" t="s">
        <v>2831</v>
      </c>
      <c r="B1437" s="119">
        <v>3603295006</v>
      </c>
      <c r="C1437" s="92" t="s">
        <v>4807</v>
      </c>
      <c r="D1437" s="266" t="s">
        <v>7725</v>
      </c>
      <c r="E1437" s="95">
        <v>56432800</v>
      </c>
      <c r="F1437" s="62">
        <v>1</v>
      </c>
      <c r="G1437" s="30">
        <v>472033001249</v>
      </c>
      <c r="H1437" s="29">
        <v>42180</v>
      </c>
      <c r="I1437" s="30"/>
      <c r="J1437" s="30">
        <v>5439263673</v>
      </c>
      <c r="K1437" s="39">
        <v>43339</v>
      </c>
      <c r="L1437" s="40">
        <v>1</v>
      </c>
      <c r="M1437" s="91" t="s">
        <v>4802</v>
      </c>
      <c r="N1437" s="95">
        <v>4103130</v>
      </c>
      <c r="O1437" s="62">
        <v>2</v>
      </c>
      <c r="P1437" s="40"/>
      <c r="Q1437" s="15"/>
      <c r="R1437" s="95">
        <v>50</v>
      </c>
      <c r="S1437" s="96" t="s">
        <v>4803</v>
      </c>
      <c r="T1437" s="29"/>
      <c r="U1437" s="213"/>
      <c r="V1437" s="213"/>
      <c r="W1437" s="34">
        <v>6810</v>
      </c>
      <c r="X1437" s="34">
        <v>68</v>
      </c>
      <c r="Y1437" s="208" t="s">
        <v>4804</v>
      </c>
      <c r="Z1437" s="208" t="s">
        <v>4805</v>
      </c>
      <c r="AA1437" s="96" t="s">
        <v>4806</v>
      </c>
      <c r="AB1437" s="236">
        <v>8</v>
      </c>
      <c r="AC1437" s="731">
        <v>282164000</v>
      </c>
      <c r="AD1437" s="731">
        <v>0</v>
      </c>
      <c r="AE1437" s="96"/>
      <c r="AF1437" s="96"/>
      <c r="AG1437" s="62">
        <v>1</v>
      </c>
      <c r="AH1437" s="91" t="s">
        <v>7689</v>
      </c>
      <c r="AI1437" s="91"/>
      <c r="AJ1437" s="91"/>
      <c r="AK1437" s="16"/>
      <c r="AL1437" s="242"/>
    </row>
    <row r="1438" spans="1:38" s="71" customFormat="1" ht="25.5" customHeight="1">
      <c r="A1438" s="200"/>
      <c r="B1438" s="37"/>
      <c r="C1438" s="92"/>
      <c r="D1438" s="26"/>
      <c r="E1438" s="95"/>
      <c r="F1438" s="62"/>
      <c r="G1438" s="30"/>
      <c r="H1438" s="29"/>
      <c r="I1438" s="29"/>
      <c r="J1438" s="30"/>
      <c r="K1438" s="39"/>
      <c r="L1438" s="40"/>
      <c r="M1438" s="91"/>
      <c r="N1438" s="95"/>
      <c r="O1438" s="62"/>
      <c r="P1438" s="40"/>
      <c r="Q1438" s="15"/>
      <c r="R1438" s="95"/>
      <c r="S1438" s="96"/>
      <c r="T1438" s="29"/>
      <c r="U1438" s="213"/>
      <c r="V1438" s="213"/>
      <c r="W1438" s="34"/>
      <c r="X1438" s="34"/>
      <c r="Y1438" s="208"/>
      <c r="Z1438" s="208"/>
      <c r="AA1438" s="96"/>
      <c r="AB1438" s="236"/>
      <c r="AC1438" s="731">
        <v>0</v>
      </c>
      <c r="AD1438" s="731">
        <v>0</v>
      </c>
      <c r="AE1438" s="96"/>
      <c r="AF1438" s="96"/>
      <c r="AG1438" s="62"/>
      <c r="AH1438" s="91"/>
      <c r="AI1438" s="91"/>
      <c r="AJ1438" s="91"/>
      <c r="AK1438" s="16"/>
      <c r="AL1438" s="242"/>
    </row>
    <row r="1439" spans="1:38" s="71" customFormat="1" ht="25.5" customHeight="1">
      <c r="A1439" s="200"/>
      <c r="B1439" s="37"/>
      <c r="C1439" s="92"/>
      <c r="D1439" s="26"/>
      <c r="E1439" s="95"/>
      <c r="F1439" s="62"/>
      <c r="G1439" s="30"/>
      <c r="H1439" s="29"/>
      <c r="I1439" s="29"/>
      <c r="J1439" s="30"/>
      <c r="K1439" s="39"/>
      <c r="L1439" s="40"/>
      <c r="M1439" s="91"/>
      <c r="N1439" s="95"/>
      <c r="O1439" s="62"/>
      <c r="P1439" s="40"/>
      <c r="Q1439" s="15"/>
      <c r="R1439" s="95"/>
      <c r="S1439" s="96"/>
      <c r="T1439" s="29"/>
      <c r="U1439" s="213"/>
      <c r="V1439" s="213"/>
      <c r="W1439" s="34"/>
      <c r="X1439" s="34"/>
      <c r="Y1439" s="208"/>
      <c r="Z1439" s="208"/>
      <c r="AA1439" s="96"/>
      <c r="AB1439" s="236"/>
      <c r="AC1439" s="731">
        <v>0</v>
      </c>
      <c r="AD1439" s="731">
        <v>0</v>
      </c>
      <c r="AE1439" s="96"/>
      <c r="AF1439" s="96"/>
      <c r="AG1439" s="62"/>
      <c r="AH1439" s="91"/>
      <c r="AI1439" s="91"/>
      <c r="AJ1439" s="91"/>
      <c r="AK1439" s="16"/>
      <c r="AL1439" s="242"/>
    </row>
    <row r="1440" spans="1:38" s="71" customFormat="1" ht="25.5" customHeight="1">
      <c r="A1440" s="200"/>
      <c r="B1440" s="37"/>
      <c r="C1440" s="92"/>
      <c r="D1440" s="26"/>
      <c r="E1440" s="95"/>
      <c r="F1440" s="62"/>
      <c r="G1440" s="30"/>
      <c r="H1440" s="29"/>
      <c r="I1440" s="29"/>
      <c r="J1440" s="30"/>
      <c r="K1440" s="39"/>
      <c r="L1440" s="40"/>
      <c r="M1440" s="91"/>
      <c r="N1440" s="95"/>
      <c r="O1440" s="62"/>
      <c r="P1440" s="40"/>
      <c r="Q1440" s="15"/>
      <c r="R1440" s="95"/>
      <c r="S1440" s="96"/>
      <c r="T1440" s="29"/>
      <c r="U1440" s="213"/>
      <c r="V1440" s="213"/>
      <c r="W1440" s="34"/>
      <c r="X1440" s="34"/>
      <c r="Y1440" s="208"/>
      <c r="Z1440" s="208"/>
      <c r="AA1440" s="96"/>
      <c r="AB1440" s="241"/>
      <c r="AC1440" s="731">
        <v>0</v>
      </c>
      <c r="AD1440" s="731">
        <v>0</v>
      </c>
      <c r="AE1440" s="96">
        <v>0</v>
      </c>
      <c r="AF1440" s="96">
        <v>0</v>
      </c>
      <c r="AG1440" s="62"/>
      <c r="AH1440" s="91"/>
      <c r="AI1440" s="91"/>
      <c r="AJ1440" s="91"/>
      <c r="AK1440" s="16"/>
      <c r="AL1440" s="242"/>
    </row>
    <row r="1441" spans="1:38" s="71" customFormat="1" ht="25.5" customHeight="1">
      <c r="A1441" s="200"/>
      <c r="B1441" s="37"/>
      <c r="C1441" s="92"/>
      <c r="D1441" s="26"/>
      <c r="E1441" s="95"/>
      <c r="F1441" s="62"/>
      <c r="G1441" s="30"/>
      <c r="H1441" s="29"/>
      <c r="I1441" s="29"/>
      <c r="J1441" s="30"/>
      <c r="K1441" s="39"/>
      <c r="L1441" s="40"/>
      <c r="M1441" s="91"/>
      <c r="N1441" s="95"/>
      <c r="O1441" s="62"/>
      <c r="P1441" s="40"/>
      <c r="Q1441" s="15"/>
      <c r="R1441" s="95"/>
      <c r="S1441" s="96"/>
      <c r="T1441" s="29"/>
      <c r="U1441" s="213"/>
      <c r="V1441" s="213"/>
      <c r="W1441" s="34"/>
      <c r="X1441" s="34"/>
      <c r="Y1441" s="208"/>
      <c r="Z1441" s="208"/>
      <c r="AA1441" s="96"/>
      <c r="AB1441" s="241"/>
      <c r="AC1441" s="731">
        <v>0</v>
      </c>
      <c r="AD1441" s="731">
        <v>0</v>
      </c>
      <c r="AE1441" s="96">
        <v>0</v>
      </c>
      <c r="AF1441" s="96">
        <v>0</v>
      </c>
      <c r="AG1441" s="62"/>
      <c r="AH1441" s="91"/>
      <c r="AI1441" s="91"/>
      <c r="AJ1441" s="91"/>
      <c r="AK1441" s="16"/>
      <c r="AL1441" s="242"/>
    </row>
    <row r="1442" spans="1:38" s="71" customFormat="1" ht="25.5" customHeight="1">
      <c r="A1442" s="200"/>
      <c r="B1442" s="37"/>
      <c r="C1442" s="92"/>
      <c r="D1442" s="26"/>
      <c r="E1442" s="95"/>
      <c r="F1442" s="62"/>
      <c r="G1442" s="30"/>
      <c r="H1442" s="29"/>
      <c r="I1442" s="29"/>
      <c r="J1442" s="30"/>
      <c r="K1442" s="39"/>
      <c r="L1442" s="40"/>
      <c r="M1442" s="91"/>
      <c r="N1442" s="95"/>
      <c r="O1442" s="62"/>
      <c r="P1442" s="40"/>
      <c r="Q1442" s="15"/>
      <c r="R1442" s="95"/>
      <c r="S1442" s="96"/>
      <c r="T1442" s="29"/>
      <c r="U1442" s="213"/>
      <c r="V1442" s="213"/>
      <c r="W1442" s="34"/>
      <c r="X1442" s="34"/>
      <c r="Y1442" s="208"/>
      <c r="Z1442" s="208"/>
      <c r="AA1442" s="96"/>
      <c r="AB1442" s="241"/>
      <c r="AC1442" s="731">
        <v>0</v>
      </c>
      <c r="AD1442" s="731">
        <v>0</v>
      </c>
      <c r="AE1442" s="96"/>
      <c r="AF1442" s="96"/>
      <c r="AG1442" s="62"/>
      <c r="AH1442" s="91"/>
      <c r="AI1442" s="91"/>
      <c r="AJ1442" s="91"/>
      <c r="AK1442" s="16"/>
      <c r="AL1442" s="242"/>
    </row>
    <row r="1443" spans="1:38" s="71" customFormat="1" ht="25.5" customHeight="1">
      <c r="A1443" s="200"/>
      <c r="B1443" s="37"/>
      <c r="C1443" s="92"/>
      <c r="D1443" s="26"/>
      <c r="E1443" s="95"/>
      <c r="F1443" s="62"/>
      <c r="G1443" s="30"/>
      <c r="H1443" s="29"/>
      <c r="I1443" s="29"/>
      <c r="J1443" s="30"/>
      <c r="K1443" s="39"/>
      <c r="L1443" s="40"/>
      <c r="M1443" s="91"/>
      <c r="N1443" s="95"/>
      <c r="O1443" s="62"/>
      <c r="P1443" s="40"/>
      <c r="Q1443" s="15"/>
      <c r="R1443" s="95"/>
      <c r="S1443" s="96"/>
      <c r="T1443" s="29"/>
      <c r="U1443" s="213"/>
      <c r="V1443" s="213"/>
      <c r="W1443" s="34"/>
      <c r="X1443" s="34"/>
      <c r="Y1443" s="208"/>
      <c r="Z1443" s="208"/>
      <c r="AA1443" s="96"/>
      <c r="AB1443" s="241"/>
      <c r="AC1443" s="731">
        <v>0</v>
      </c>
      <c r="AD1443" s="731">
        <v>0</v>
      </c>
      <c r="AE1443" s="96"/>
      <c r="AF1443" s="96"/>
      <c r="AG1443" s="62"/>
      <c r="AH1443" s="91"/>
      <c r="AI1443" s="91"/>
      <c r="AJ1443" s="91"/>
      <c r="AK1443" s="16"/>
      <c r="AL1443" s="242"/>
    </row>
    <row r="1444" spans="1:38" s="71" customFormat="1" ht="25.5" customHeight="1">
      <c r="A1444" s="200"/>
      <c r="B1444" s="37"/>
      <c r="C1444" s="92"/>
      <c r="D1444" s="26"/>
      <c r="E1444" s="95"/>
      <c r="F1444" s="62"/>
      <c r="G1444" s="30"/>
      <c r="H1444" s="29"/>
      <c r="I1444" s="29"/>
      <c r="J1444" s="30"/>
      <c r="K1444" s="39"/>
      <c r="L1444" s="40"/>
      <c r="M1444" s="62"/>
      <c r="N1444" s="95"/>
      <c r="O1444" s="62"/>
      <c r="P1444" s="40"/>
      <c r="Q1444" s="15"/>
      <c r="R1444" s="95"/>
      <c r="S1444" s="96"/>
      <c r="T1444" s="29"/>
      <c r="U1444" s="213"/>
      <c r="V1444" s="213"/>
      <c r="W1444" s="34"/>
      <c r="X1444" s="34"/>
      <c r="Y1444" s="208"/>
      <c r="Z1444" s="208"/>
      <c r="AA1444" s="96"/>
      <c r="AB1444" s="241"/>
      <c r="AC1444" s="731">
        <v>0</v>
      </c>
      <c r="AD1444" s="731">
        <v>0</v>
      </c>
      <c r="AE1444" s="95"/>
      <c r="AF1444" s="95"/>
      <c r="AG1444" s="62"/>
      <c r="AH1444" s="91"/>
      <c r="AI1444" s="91"/>
      <c r="AJ1444" s="91"/>
      <c r="AK1444" s="16"/>
      <c r="AL1444" s="242"/>
    </row>
    <row r="1445" spans="1:38" s="71" customFormat="1" ht="25.5" customHeight="1">
      <c r="A1445" s="200"/>
      <c r="B1445" s="37"/>
      <c r="C1445" s="92"/>
      <c r="D1445" s="26"/>
      <c r="E1445" s="95"/>
      <c r="F1445" s="62"/>
      <c r="G1445" s="30"/>
      <c r="H1445" s="29"/>
      <c r="I1445" s="29"/>
      <c r="J1445" s="30"/>
      <c r="K1445" s="39"/>
      <c r="L1445" s="40"/>
      <c r="M1445" s="62"/>
      <c r="N1445" s="95"/>
      <c r="O1445" s="62"/>
      <c r="P1445" s="40"/>
      <c r="Q1445" s="15"/>
      <c r="R1445" s="95"/>
      <c r="S1445" s="96"/>
      <c r="T1445" s="29"/>
      <c r="U1445" s="213"/>
      <c r="V1445" s="213"/>
      <c r="W1445" s="34"/>
      <c r="X1445" s="34"/>
      <c r="Y1445" s="208"/>
      <c r="Z1445" s="208"/>
      <c r="AA1445" s="96"/>
      <c r="AB1445" s="241"/>
      <c r="AC1445" s="731">
        <v>0</v>
      </c>
      <c r="AD1445" s="731">
        <v>0</v>
      </c>
      <c r="AE1445" s="95"/>
      <c r="AF1445" s="95"/>
      <c r="AG1445" s="62"/>
      <c r="AH1445" s="91"/>
      <c r="AI1445" s="91"/>
      <c r="AJ1445" s="91"/>
      <c r="AK1445" s="16"/>
      <c r="AL1445" s="242"/>
    </row>
    <row r="1446" spans="1:38" s="71" customFormat="1" ht="25.5" customHeight="1">
      <c r="A1446" s="200"/>
      <c r="B1446" s="37"/>
      <c r="C1446" s="92"/>
      <c r="D1446" s="26"/>
      <c r="E1446" s="95"/>
      <c r="F1446" s="62"/>
      <c r="G1446" s="30"/>
      <c r="H1446" s="29"/>
      <c r="I1446" s="29"/>
      <c r="J1446" s="30"/>
      <c r="K1446" s="39"/>
      <c r="L1446" s="40"/>
      <c r="M1446" s="62"/>
      <c r="N1446" s="95"/>
      <c r="O1446" s="62"/>
      <c r="P1446" s="40"/>
      <c r="Q1446" s="15"/>
      <c r="R1446" s="95"/>
      <c r="S1446" s="96"/>
      <c r="T1446" s="29"/>
      <c r="U1446" s="213"/>
      <c r="V1446" s="213"/>
      <c r="W1446" s="34"/>
      <c r="X1446" s="34"/>
      <c r="Y1446" s="208"/>
      <c r="Z1446" s="208"/>
      <c r="AA1446" s="96"/>
      <c r="AB1446" s="241"/>
      <c r="AC1446" s="731">
        <v>0</v>
      </c>
      <c r="AD1446" s="731">
        <v>0</v>
      </c>
      <c r="AE1446" s="95"/>
      <c r="AF1446" s="95"/>
      <c r="AG1446" s="62"/>
      <c r="AH1446" s="91"/>
      <c r="AI1446" s="91"/>
      <c r="AJ1446" s="91"/>
      <c r="AK1446" s="16"/>
      <c r="AL1446" s="242"/>
    </row>
    <row r="1447" spans="1:38" s="71" customFormat="1" ht="25.5" customHeight="1">
      <c r="A1447" s="200"/>
      <c r="B1447" s="37"/>
      <c r="C1447" s="92"/>
      <c r="D1447" s="26"/>
      <c r="E1447" s="95"/>
      <c r="F1447" s="62"/>
      <c r="G1447" s="30"/>
      <c r="H1447" s="29"/>
      <c r="I1447" s="29"/>
      <c r="J1447" s="30"/>
      <c r="K1447" s="39"/>
      <c r="L1447" s="40"/>
      <c r="M1447" s="62"/>
      <c r="N1447" s="95"/>
      <c r="O1447" s="62"/>
      <c r="P1447" s="40"/>
      <c r="Q1447" s="15"/>
      <c r="R1447" s="95"/>
      <c r="S1447" s="96"/>
      <c r="T1447" s="29"/>
      <c r="U1447" s="213"/>
      <c r="V1447" s="213"/>
      <c r="W1447" s="34"/>
      <c r="X1447" s="34"/>
      <c r="Y1447" s="208"/>
      <c r="Z1447" s="208"/>
      <c r="AA1447" s="96"/>
      <c r="AB1447" s="241"/>
      <c r="AC1447" s="731">
        <v>0</v>
      </c>
      <c r="AD1447" s="731">
        <v>0</v>
      </c>
      <c r="AE1447" s="95"/>
      <c r="AF1447" s="95"/>
      <c r="AG1447" s="62"/>
      <c r="AH1447" s="91"/>
      <c r="AI1447" s="91"/>
      <c r="AJ1447" s="91"/>
      <c r="AK1447" s="16"/>
      <c r="AL1447" s="242"/>
    </row>
    <row r="1448" spans="1:38" s="35" customFormat="1" ht="25.5" customHeight="1">
      <c r="A1448" s="198" t="s">
        <v>2829</v>
      </c>
      <c r="B1448" s="53"/>
      <c r="C1448" s="73"/>
      <c r="D1448" s="120"/>
      <c r="E1448" s="56">
        <f>SUBTOTAL(9,E1436:E1447)</f>
        <v>56432800</v>
      </c>
      <c r="F1448" s="53">
        <f>COUNT(F1436:F1447)</f>
        <v>1</v>
      </c>
      <c r="G1448" s="123"/>
      <c r="H1448" s="122"/>
      <c r="I1448" s="122"/>
      <c r="J1448" s="123"/>
      <c r="K1448" s="124"/>
      <c r="L1448" s="125"/>
      <c r="M1448" s="56" t="s">
        <v>4809</v>
      </c>
      <c r="N1448" s="56">
        <f>SUBTOTAL(9,N1436:N1447)</f>
        <v>4103130</v>
      </c>
      <c r="O1448" s="126"/>
      <c r="P1448" s="76"/>
      <c r="Q1448" s="77"/>
      <c r="R1448" s="127"/>
      <c r="S1448" s="137"/>
      <c r="T1448" s="122"/>
      <c r="U1448" s="138"/>
      <c r="V1448" s="138"/>
      <c r="W1448" s="139"/>
      <c r="X1448" s="139"/>
      <c r="Y1448" s="140"/>
      <c r="Z1448" s="140"/>
      <c r="AA1448" s="141"/>
      <c r="AB1448" s="142"/>
      <c r="AC1448" s="733">
        <v>282164000</v>
      </c>
      <c r="AD1448" s="733">
        <v>0</v>
      </c>
      <c r="AE1448" s="56">
        <f t="shared" ref="AE1448:AG1448" si="31">SUBTOTAL(9,AE1436:AE1447)</f>
        <v>0</v>
      </c>
      <c r="AF1448" s="56">
        <f t="shared" si="31"/>
        <v>0</v>
      </c>
      <c r="AG1448" s="56">
        <f t="shared" si="31"/>
        <v>1</v>
      </c>
      <c r="AH1448" s="134"/>
      <c r="AI1448" s="134"/>
      <c r="AJ1448" s="134"/>
      <c r="AK1448" s="54"/>
      <c r="AL1448" s="84"/>
    </row>
    <row r="1449" spans="1:38" s="35" customFormat="1" ht="25.5" customHeight="1">
      <c r="A1449" s="269"/>
      <c r="B1449" s="53"/>
      <c r="C1449" s="73"/>
      <c r="D1449" s="120"/>
      <c r="E1449" s="56"/>
      <c r="F1449" s="133"/>
      <c r="G1449" s="123"/>
      <c r="H1449" s="122"/>
      <c r="I1449" s="122"/>
      <c r="J1449" s="123"/>
      <c r="K1449" s="124"/>
      <c r="L1449" s="125"/>
      <c r="M1449" s="196" t="s">
        <v>2212</v>
      </c>
      <c r="N1449" s="159"/>
      <c r="O1449" s="126"/>
      <c r="P1449" s="76"/>
      <c r="Q1449" s="77"/>
      <c r="R1449" s="127"/>
      <c r="S1449" s="137"/>
      <c r="T1449" s="122"/>
      <c r="U1449" s="138"/>
      <c r="V1449" s="138"/>
      <c r="W1449" s="139"/>
      <c r="X1449" s="139"/>
      <c r="Y1449" s="140"/>
      <c r="Z1449" s="140"/>
      <c r="AA1449" s="141"/>
      <c r="AB1449" s="142"/>
      <c r="AC1449" s="733"/>
      <c r="AD1449" s="733"/>
      <c r="AE1449" s="56"/>
      <c r="AF1449" s="56"/>
      <c r="AG1449" s="194"/>
      <c r="AH1449" s="134"/>
      <c r="AI1449" s="134"/>
      <c r="AJ1449" s="134"/>
      <c r="AK1449" s="60"/>
      <c r="AL1449" s="191"/>
    </row>
    <row r="1450" spans="1:38" s="404" customFormat="1" ht="25.5" customHeight="1">
      <c r="A1450" s="399" t="s">
        <v>4800</v>
      </c>
      <c r="B1450" s="461" t="s">
        <v>3504</v>
      </c>
      <c r="C1450" s="462"/>
      <c r="D1450" s="451" t="s">
        <v>2214</v>
      </c>
      <c r="E1450" s="96">
        <v>36389900</v>
      </c>
      <c r="F1450" s="62">
        <v>1</v>
      </c>
      <c r="G1450" s="452">
        <v>1045</v>
      </c>
      <c r="H1450" s="453">
        <v>34653</v>
      </c>
      <c r="I1450" s="30">
        <v>472043000632</v>
      </c>
      <c r="J1450" s="30">
        <v>7684382128</v>
      </c>
      <c r="K1450" s="463">
        <v>42940</v>
      </c>
      <c r="L1450" s="454">
        <v>14</v>
      </c>
      <c r="M1450" s="450" t="s">
        <v>2213</v>
      </c>
      <c r="N1450" s="405">
        <v>163300</v>
      </c>
      <c r="O1450" s="62">
        <v>1</v>
      </c>
      <c r="P1450" s="459">
        <v>1</v>
      </c>
      <c r="Q1450" s="207"/>
      <c r="R1450" s="95"/>
      <c r="S1450" s="95"/>
      <c r="T1450" s="453"/>
      <c r="U1450" s="457"/>
      <c r="V1450" s="457"/>
      <c r="W1450" s="458">
        <v>1520</v>
      </c>
      <c r="X1450" s="34">
        <v>15</v>
      </c>
      <c r="Y1450" s="208"/>
      <c r="Z1450" s="208"/>
      <c r="AA1450" s="450" t="s">
        <v>1111</v>
      </c>
      <c r="AB1450" s="552">
        <v>16</v>
      </c>
      <c r="AC1450" s="731">
        <v>95000000</v>
      </c>
      <c r="AD1450" s="731">
        <v>95000000</v>
      </c>
      <c r="AE1450" s="96">
        <v>23892</v>
      </c>
      <c r="AF1450" s="96">
        <v>23788</v>
      </c>
      <c r="AG1450" s="63">
        <v>1</v>
      </c>
      <c r="AH1450" s="97" t="s">
        <v>315</v>
      </c>
      <c r="AI1450" s="97" t="s">
        <v>316</v>
      </c>
      <c r="AJ1450" s="97"/>
      <c r="AK1450" s="201"/>
      <c r="AL1450" s="554"/>
    </row>
    <row r="1451" spans="1:38" s="404" customFormat="1" ht="25.5" customHeight="1">
      <c r="A1451" s="399"/>
      <c r="B1451" s="463"/>
      <c r="C1451" s="568"/>
      <c r="D1451" s="451"/>
      <c r="E1451" s="96"/>
      <c r="F1451" s="62"/>
      <c r="G1451" s="452"/>
      <c r="H1451" s="453"/>
      <c r="I1451" s="453"/>
      <c r="J1451" s="479"/>
      <c r="K1451" s="463"/>
      <c r="L1451" s="454"/>
      <c r="M1451" s="450"/>
      <c r="N1451" s="405"/>
      <c r="O1451" s="62"/>
      <c r="P1451" s="454"/>
      <c r="Q1451" s="43"/>
      <c r="R1451" s="95"/>
      <c r="S1451" s="95"/>
      <c r="T1451" s="453"/>
      <c r="U1451" s="457"/>
      <c r="V1451" s="457"/>
      <c r="W1451" s="458"/>
      <c r="X1451" s="34"/>
      <c r="Y1451" s="208"/>
      <c r="Z1451" s="208"/>
      <c r="AA1451" s="450"/>
      <c r="AB1451" s="552"/>
      <c r="AC1451" s="731">
        <v>0</v>
      </c>
      <c r="AD1451" s="731">
        <v>0</v>
      </c>
      <c r="AE1451" s="96"/>
      <c r="AF1451" s="95"/>
      <c r="AG1451" s="63"/>
      <c r="AH1451" s="97"/>
      <c r="AI1451" s="97"/>
      <c r="AJ1451" s="97"/>
      <c r="AK1451" s="201"/>
      <c r="AL1451" s="554"/>
    </row>
    <row r="1452" spans="1:38" s="404" customFormat="1" ht="25.5" customHeight="1">
      <c r="A1452" s="411"/>
      <c r="B1452" s="463"/>
      <c r="C1452" s="568"/>
      <c r="D1452" s="451"/>
      <c r="E1452" s="96"/>
      <c r="F1452" s="62"/>
      <c r="G1452" s="452"/>
      <c r="H1452" s="453"/>
      <c r="I1452" s="453"/>
      <c r="J1452" s="479"/>
      <c r="K1452" s="463"/>
      <c r="L1452" s="454"/>
      <c r="M1452" s="450"/>
      <c r="N1452" s="405"/>
      <c r="O1452" s="62"/>
      <c r="P1452" s="454"/>
      <c r="Q1452" s="43"/>
      <c r="R1452" s="95"/>
      <c r="S1452" s="95"/>
      <c r="T1452" s="453"/>
      <c r="U1452" s="457"/>
      <c r="V1452" s="457"/>
      <c r="W1452" s="458"/>
      <c r="X1452" s="458"/>
      <c r="Y1452" s="569"/>
      <c r="Z1452" s="569"/>
      <c r="AA1452" s="450"/>
      <c r="AB1452" s="552"/>
      <c r="AC1452" s="731">
        <v>0</v>
      </c>
      <c r="AD1452" s="731">
        <v>0</v>
      </c>
      <c r="AE1452" s="96"/>
      <c r="AF1452" s="95"/>
      <c r="AG1452" s="63"/>
      <c r="AH1452" s="97"/>
      <c r="AI1452" s="97"/>
      <c r="AJ1452" s="97"/>
      <c r="AK1452" s="201"/>
      <c r="AL1452" s="554"/>
    </row>
    <row r="1453" spans="1:38" s="35" customFormat="1" ht="25.5" customHeight="1">
      <c r="A1453" s="45" t="s">
        <v>4801</v>
      </c>
      <c r="B1453" s="270"/>
      <c r="C1453" s="271"/>
      <c r="D1453" s="272"/>
      <c r="E1453" s="209">
        <f>SUBTOTAL(9,E1449:E1452)</f>
        <v>36389900</v>
      </c>
      <c r="F1453" s="53">
        <f>COUNT(F1449:F1452)</f>
        <v>1</v>
      </c>
      <c r="G1453" s="273"/>
      <c r="H1453" s="274"/>
      <c r="I1453" s="274"/>
      <c r="J1453" s="273"/>
      <c r="K1453" s="270"/>
      <c r="L1453" s="275"/>
      <c r="M1453" s="209" t="s">
        <v>2215</v>
      </c>
      <c r="N1453" s="209">
        <f>SUBTOTAL(9,N1449:N1452)</f>
        <v>163300</v>
      </c>
      <c r="O1453" s="209"/>
      <c r="P1453" s="277"/>
      <c r="Q1453" s="278"/>
      <c r="R1453" s="276"/>
      <c r="S1453" s="279"/>
      <c r="T1453" s="274"/>
      <c r="U1453" s="280"/>
      <c r="V1453" s="280"/>
      <c r="W1453" s="281"/>
      <c r="X1453" s="281"/>
      <c r="Y1453" s="282"/>
      <c r="Z1453" s="282"/>
      <c r="AA1453" s="283"/>
      <c r="AB1453" s="284"/>
      <c r="AC1453" s="735">
        <v>95000000</v>
      </c>
      <c r="AD1453" s="735">
        <v>95000000</v>
      </c>
      <c r="AE1453" s="285">
        <f t="shared" ref="AE1453:AF1453" si="32">SUBTOTAL(9,AE1449:AE1452)</f>
        <v>23892</v>
      </c>
      <c r="AF1453" s="285">
        <f t="shared" si="32"/>
        <v>23788</v>
      </c>
      <c r="AG1453" s="56">
        <f>SUBTOTAL(9,AG1450:AG1452)</f>
        <v>1</v>
      </c>
      <c r="AH1453" s="286"/>
      <c r="AI1453" s="286"/>
      <c r="AJ1453" s="287"/>
      <c r="AK1453" s="288"/>
      <c r="AL1453" s="289"/>
    </row>
    <row r="1454" spans="1:38" s="35" customFormat="1" ht="25.5" customHeight="1">
      <c r="A1454" s="89"/>
      <c r="B1454" s="290"/>
      <c r="C1454" s="291"/>
      <c r="D1454" s="292"/>
      <c r="E1454" s="293">
        <f>SUBTOTAL(9,E6:E1453)</f>
        <v>9220476387.8044796</v>
      </c>
      <c r="F1454" s="294">
        <f>F1453+F1419+F1386+F1374+F1335+F1314+F1303+F1236+F1224+F1193+F1182+F1166+F1138+F1124+F1109+F1097+F1084+F976+F915+F875+F818+F773+F744+F625+F570+F481+F421+F331+F300+F201+F171+F1435+F1448</f>
        <v>1270</v>
      </c>
      <c r="G1454" s="295"/>
      <c r="H1454" s="296"/>
      <c r="I1454" s="296"/>
      <c r="J1454" s="295"/>
      <c r="K1454" s="290"/>
      <c r="L1454" s="297"/>
      <c r="M1454" s="294" t="s">
        <v>2216</v>
      </c>
      <c r="N1454" s="293">
        <f>SUBTOTAL(9,N6:N1453)</f>
        <v>48010531.040000007</v>
      </c>
      <c r="O1454" s="298"/>
      <c r="P1454" s="297"/>
      <c r="Q1454" s="299"/>
      <c r="R1454" s="292"/>
      <c r="S1454" s="292"/>
      <c r="T1454" s="296"/>
      <c r="U1454" s="300"/>
      <c r="V1454" s="300"/>
      <c r="W1454" s="301"/>
      <c r="X1454" s="301"/>
      <c r="Y1454" s="302"/>
      <c r="Z1454" s="302"/>
      <c r="AA1454" s="303"/>
      <c r="AB1454" s="304"/>
      <c r="AC1454" s="736">
        <v>24788150780.75</v>
      </c>
      <c r="AD1454" s="736">
        <v>19152131049.832596</v>
      </c>
      <c r="AE1454" s="294">
        <f t="shared" ref="AE1454:AG1454" si="33">SUBTOTAL(9,AE6:AE1453)</f>
        <v>539424</v>
      </c>
      <c r="AF1454" s="294">
        <f t="shared" si="33"/>
        <v>532921</v>
      </c>
      <c r="AG1454" s="294">
        <f t="shared" si="33"/>
        <v>721</v>
      </c>
      <c r="AH1454" s="305"/>
      <c r="AI1454" s="305"/>
      <c r="AJ1454" s="305"/>
      <c r="AK1454" s="306"/>
      <c r="AL1454" s="307"/>
    </row>
    <row r="1455" spans="1:38" s="35" customFormat="1" ht="25.5" customHeight="1">
      <c r="A1455" s="308"/>
      <c r="B1455" s="309"/>
      <c r="C1455" s="310"/>
      <c r="D1455" s="311"/>
      <c r="E1455" s="309"/>
      <c r="F1455" s="312" t="e">
        <f>COUNTIF(#REF!,1)</f>
        <v>#REF!</v>
      </c>
      <c r="G1455" s="313"/>
      <c r="H1455" s="314"/>
      <c r="I1455" s="314"/>
      <c r="J1455" s="313"/>
      <c r="K1455" s="309"/>
      <c r="L1455" s="315"/>
      <c r="M1455" s="316" t="s">
        <v>2531</v>
      </c>
      <c r="N1455" s="312"/>
      <c r="O1455" s="317"/>
      <c r="P1455" s="318"/>
      <c r="Q1455" s="319"/>
      <c r="R1455" s="311"/>
      <c r="S1455" s="311"/>
      <c r="T1455" s="314"/>
      <c r="U1455" s="320"/>
      <c r="V1455" s="320"/>
      <c r="W1455" s="321"/>
      <c r="X1455" s="321"/>
      <c r="Y1455" s="322"/>
      <c r="Z1455" s="322"/>
      <c r="AA1455" s="323"/>
      <c r="AB1455" s="324"/>
      <c r="AC1455" s="737">
        <v>0</v>
      </c>
      <c r="AD1455" s="737">
        <v>0</v>
      </c>
      <c r="AE1455" s="113" t="e">
        <f>SUMIF(#REF!,1,AE6:AE1454)</f>
        <v>#REF!</v>
      </c>
      <c r="AF1455" s="113" t="e">
        <f>SUMIF(#REF!,1,AF6:AF1454)</f>
        <v>#REF!</v>
      </c>
      <c r="AG1455" s="325"/>
      <c r="AH1455" s="326"/>
      <c r="AI1455" s="326"/>
      <c r="AJ1455" s="326"/>
      <c r="AK1455" s="327"/>
      <c r="AL1455" s="328"/>
    </row>
    <row r="1456" spans="1:38" s="35" customFormat="1" ht="25.5" customHeight="1">
      <c r="A1456" s="329"/>
      <c r="B1456" s="330"/>
      <c r="C1456" s="331"/>
      <c r="D1456" s="332"/>
      <c r="E1456" s="330"/>
      <c r="F1456" s="333" t="e">
        <f>F1454-F1455</f>
        <v>#REF!</v>
      </c>
      <c r="G1456" s="334"/>
      <c r="H1456" s="335"/>
      <c r="I1456" s="335"/>
      <c r="J1456" s="334"/>
      <c r="K1456" s="330"/>
      <c r="L1456" s="336"/>
      <c r="M1456" s="337" t="s">
        <v>2532</v>
      </c>
      <c r="N1456" s="333"/>
      <c r="O1456" s="338"/>
      <c r="P1456" s="339"/>
      <c r="Q1456" s="340"/>
      <c r="R1456" s="332"/>
      <c r="S1456" s="332"/>
      <c r="T1456" s="335"/>
      <c r="U1456" s="341"/>
      <c r="V1456" s="341"/>
      <c r="W1456" s="342"/>
      <c r="X1456" s="342"/>
      <c r="Y1456" s="343"/>
      <c r="Z1456" s="343"/>
      <c r="AA1456" s="344"/>
      <c r="AB1456" s="345"/>
      <c r="AC1456" s="736">
        <v>24788150780.75</v>
      </c>
      <c r="AD1456" s="736">
        <v>19152131049.832596</v>
      </c>
      <c r="AE1456" s="294" t="e">
        <f t="shared" ref="AE1456:AG1456" si="34">AE1454-AE1455</f>
        <v>#REF!</v>
      </c>
      <c r="AF1456" s="294" t="e">
        <f t="shared" si="34"/>
        <v>#REF!</v>
      </c>
      <c r="AG1456" s="333">
        <f t="shared" si="34"/>
        <v>721</v>
      </c>
      <c r="AH1456" s="337"/>
      <c r="AI1456" s="337"/>
      <c r="AJ1456" s="337"/>
      <c r="AK1456" s="346"/>
      <c r="AL1456" s="347"/>
    </row>
    <row r="1457" spans="1:161" ht="25.5" customHeight="1">
      <c r="A1457" s="570"/>
      <c r="B1457" s="571"/>
      <c r="C1457" s="572"/>
      <c r="D1457" s="573"/>
      <c r="E1457" s="571"/>
      <c r="G1457" s="575"/>
      <c r="H1457" s="576"/>
      <c r="I1457" s="576"/>
      <c r="J1457" s="577"/>
      <c r="K1457" s="571"/>
      <c r="L1457" s="578"/>
      <c r="M1457" s="579" t="s">
        <v>2217</v>
      </c>
      <c r="N1457" s="580"/>
      <c r="O1457" s="580"/>
      <c r="P1457" s="582" t="s">
        <v>5584</v>
      </c>
      <c r="Q1457" s="348"/>
      <c r="R1457" s="581"/>
      <c r="S1457" s="581"/>
      <c r="T1457" s="576"/>
      <c r="U1457" s="583"/>
      <c r="V1457" s="584"/>
      <c r="W1457" s="585"/>
      <c r="X1457" s="585"/>
      <c r="Y1457" s="585"/>
      <c r="Z1457" s="585"/>
      <c r="AA1457" s="581"/>
      <c r="AB1457" s="349"/>
      <c r="AC1457" s="501"/>
      <c r="AD1457" s="350">
        <v>0.77263250571744024</v>
      </c>
      <c r="AE1457" s="501">
        <f>AE1454-AF1454</f>
        <v>6503</v>
      </c>
      <c r="AF1457" s="501" t="s">
        <v>2533</v>
      </c>
      <c r="AG1457" s="586"/>
      <c r="AH1457" s="587"/>
      <c r="AI1457" s="587"/>
      <c r="AJ1457" s="587"/>
      <c r="AK1457" s="351"/>
      <c r="AL1457" s="588"/>
    </row>
    <row r="1458" spans="1:161" ht="25.5" customHeight="1">
      <c r="A1458" s="570"/>
      <c r="B1458" s="571"/>
      <c r="D1458" s="573"/>
      <c r="E1458" s="571"/>
      <c r="G1458" s="575"/>
      <c r="H1458" s="592"/>
      <c r="I1458" s="576"/>
      <c r="J1458" s="577"/>
      <c r="K1458" s="571"/>
      <c r="L1458" s="578"/>
      <c r="M1458" s="593" t="s">
        <v>2218</v>
      </c>
      <c r="N1458" s="594"/>
      <c r="P1458" s="596" t="s">
        <v>5589</v>
      </c>
      <c r="Q1458" s="348"/>
      <c r="R1458" s="581"/>
      <c r="S1458" s="581"/>
      <c r="T1458" s="576"/>
      <c r="U1458" s="598" t="s">
        <v>3926</v>
      </c>
      <c r="V1458" s="599">
        <f>SUMIF($V$7:$V$1452,1)</f>
        <v>11</v>
      </c>
      <c r="W1458" s="585"/>
      <c r="X1458" s="600"/>
      <c r="Y1458" s="601"/>
      <c r="Z1458" s="601"/>
      <c r="AA1458" s="581"/>
      <c r="AB1458" s="352"/>
      <c r="AC1458" s="501"/>
      <c r="AD1458" s="352"/>
      <c r="AE1458" s="501"/>
      <c r="AF1458" s="501"/>
      <c r="AG1458" s="586"/>
      <c r="AH1458" s="587"/>
      <c r="AI1458" s="587"/>
      <c r="AJ1458" s="587"/>
      <c r="AK1458" s="351"/>
      <c r="AL1458" s="588"/>
    </row>
    <row r="1459" spans="1:161" ht="25.5" customHeight="1">
      <c r="A1459" s="570"/>
      <c r="B1459" s="591" t="s">
        <v>6774</v>
      </c>
      <c r="D1459" s="573"/>
      <c r="E1459" s="571"/>
      <c r="G1459" s="593"/>
      <c r="H1459" s="603"/>
      <c r="I1459" s="576"/>
      <c r="J1459" s="577"/>
      <c r="K1459" s="571"/>
      <c r="L1459" s="578"/>
      <c r="M1459" s="593" t="s">
        <v>2219</v>
      </c>
      <c r="N1459" s="594"/>
      <c r="O1459" s="597">
        <f>COUNTIF(O$6:O$1453,"1")</f>
        <v>1107</v>
      </c>
      <c r="P1459" s="596" t="s">
        <v>5585</v>
      </c>
      <c r="Q1459" s="348"/>
      <c r="R1459" s="581"/>
      <c r="S1459" s="581"/>
      <c r="T1459" s="576"/>
      <c r="U1459" s="598" t="s">
        <v>3927</v>
      </c>
      <c r="V1459" s="599">
        <f>SUMIF($V$7:$V$1452,2)/2</f>
        <v>23</v>
      </c>
      <c r="W1459" s="585"/>
      <c r="X1459" s="600"/>
      <c r="Y1459" s="601"/>
      <c r="Z1459" s="601"/>
      <c r="AA1459" s="581"/>
      <c r="AB1459" s="352"/>
      <c r="AC1459" s="501"/>
      <c r="AD1459" s="352"/>
      <c r="AE1459" s="501"/>
      <c r="AF1459" s="501"/>
      <c r="AG1459" s="586"/>
      <c r="AH1459" s="587"/>
      <c r="AI1459" s="587"/>
      <c r="AJ1459" s="587"/>
      <c r="AK1459" s="351"/>
      <c r="AL1459" s="588"/>
    </row>
    <row r="1460" spans="1:161" s="590" customFormat="1" ht="25.5" customHeight="1">
      <c r="A1460" s="570"/>
      <c r="B1460" s="571"/>
      <c r="C1460" s="604"/>
      <c r="D1460" s="573"/>
      <c r="E1460" s="571"/>
      <c r="G1460" s="593"/>
      <c r="H1460" s="603"/>
      <c r="I1460" s="576"/>
      <c r="J1460" s="577"/>
      <c r="K1460" s="571"/>
      <c r="L1460" s="578"/>
      <c r="M1460" s="593" t="s">
        <v>2220</v>
      </c>
      <c r="N1460" s="594"/>
      <c r="O1460" s="597">
        <f>COUNTIF(O$6:O$1453,"2")</f>
        <v>94</v>
      </c>
      <c r="P1460" s="596" t="s">
        <v>5587</v>
      </c>
      <c r="Q1460" s="348"/>
      <c r="R1460" s="581"/>
      <c r="S1460" s="581"/>
      <c r="T1460" s="576"/>
      <c r="U1460" s="598" t="s">
        <v>3928</v>
      </c>
      <c r="V1460" s="599">
        <f>SUMIF($V$7:$V$1452,3)/3</f>
        <v>385</v>
      </c>
      <c r="W1460" s="600"/>
      <c r="X1460" s="600"/>
      <c r="Y1460" s="601"/>
      <c r="Z1460" s="601"/>
      <c r="AA1460" s="581"/>
      <c r="AB1460" s="352"/>
      <c r="AC1460" s="581"/>
      <c r="AD1460" s="352"/>
      <c r="AE1460" s="501"/>
      <c r="AF1460" s="501"/>
      <c r="AG1460" s="586"/>
      <c r="AH1460" s="587"/>
      <c r="AI1460" s="587"/>
      <c r="AJ1460" s="587"/>
      <c r="AK1460" s="351"/>
      <c r="AL1460" s="588"/>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c r="EL1460" s="7"/>
      <c r="EM1460" s="7"/>
      <c r="EN1460" s="7"/>
      <c r="EO1460" s="7"/>
      <c r="EP1460" s="7"/>
      <c r="EQ1460" s="7"/>
      <c r="ER1460" s="7"/>
      <c r="ES1460" s="7"/>
      <c r="ET1460" s="7"/>
      <c r="EU1460" s="7"/>
      <c r="EV1460" s="7"/>
      <c r="EW1460" s="7"/>
      <c r="EX1460" s="7"/>
      <c r="EY1460" s="7"/>
      <c r="EZ1460" s="7"/>
      <c r="FA1460" s="7"/>
      <c r="FB1460" s="7"/>
      <c r="FC1460" s="7"/>
      <c r="FD1460" s="7"/>
      <c r="FE1460" s="7"/>
    </row>
    <row r="1461" spans="1:161" s="590" customFormat="1" ht="25.5" customHeight="1">
      <c r="A1461" s="570"/>
      <c r="B1461" s="605"/>
      <c r="C1461" s="604"/>
      <c r="D1461" s="573"/>
      <c r="E1461" s="605"/>
      <c r="G1461" s="593"/>
      <c r="H1461" s="603"/>
      <c r="I1461" s="592"/>
      <c r="J1461" s="606"/>
      <c r="K1461" s="605"/>
      <c r="L1461" s="607"/>
      <c r="M1461" s="593" t="s">
        <v>2221</v>
      </c>
      <c r="N1461" s="581"/>
      <c r="O1461" s="597">
        <f>COUNTIF(O$6:O$1453,"3")</f>
        <v>38</v>
      </c>
      <c r="P1461" s="609" t="s">
        <v>5586</v>
      </c>
      <c r="Q1461" s="353"/>
      <c r="R1461" s="608"/>
      <c r="S1461" s="608"/>
      <c r="T1461" s="592"/>
      <c r="U1461" s="611" t="s">
        <v>4079</v>
      </c>
      <c r="V1461" s="612">
        <f>SUMIF($U$7:$U$1452,1)</f>
        <v>274</v>
      </c>
      <c r="W1461" s="600"/>
      <c r="X1461" s="600"/>
      <c r="Y1461" s="601"/>
      <c r="Z1461" s="601"/>
      <c r="AA1461" s="581"/>
      <c r="AB1461" s="613"/>
      <c r="AC1461" s="614"/>
      <c r="AD1461" s="501"/>
      <c r="AE1461" s="501"/>
      <c r="AF1461" s="501"/>
      <c r="AG1461" s="594"/>
      <c r="AH1461" s="587"/>
      <c r="AI1461" s="587"/>
      <c r="AJ1461" s="587"/>
      <c r="AK1461" s="354"/>
      <c r="AL1461" s="615"/>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c r="EX1461" s="7"/>
      <c r="EY1461" s="7"/>
      <c r="EZ1461" s="7"/>
      <c r="FA1461" s="7"/>
      <c r="FB1461" s="7"/>
      <c r="FC1461" s="7"/>
      <c r="FD1461" s="7"/>
      <c r="FE1461" s="7"/>
    </row>
    <row r="1462" spans="1:161" s="590" customFormat="1" ht="25.5" customHeight="1">
      <c r="A1462" s="570"/>
      <c r="B1462" s="605"/>
      <c r="C1462" s="604"/>
      <c r="D1462" s="573"/>
      <c r="E1462" s="605"/>
      <c r="G1462" s="616"/>
      <c r="H1462" s="617"/>
      <c r="I1462" s="592"/>
      <c r="J1462" s="606"/>
      <c r="K1462" s="605"/>
      <c r="L1462" s="607"/>
      <c r="M1462" s="593" t="s">
        <v>2222</v>
      </c>
      <c r="N1462" s="581"/>
      <c r="O1462" s="597">
        <f>COUNTIF(O$6:O$1453,"4")</f>
        <v>31</v>
      </c>
      <c r="P1462" s="609" t="s">
        <v>5588</v>
      </c>
      <c r="Q1462" s="353"/>
      <c r="R1462" s="597"/>
      <c r="S1462" s="597"/>
      <c r="T1462" s="592"/>
      <c r="W1462" s="600"/>
      <c r="X1462" s="600"/>
      <c r="Y1462" s="601"/>
      <c r="Z1462" s="601"/>
      <c r="AA1462" s="618"/>
      <c r="AB1462" s="575"/>
      <c r="AC1462" s="614"/>
      <c r="AD1462" s="501"/>
      <c r="AE1462" s="501"/>
      <c r="AF1462" s="501"/>
      <c r="AG1462" s="618"/>
      <c r="AH1462" s="587"/>
      <c r="AI1462" s="587"/>
      <c r="AJ1462" s="587"/>
      <c r="AK1462" s="354"/>
      <c r="AL1462" s="619"/>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row>
    <row r="1463" spans="1:161" s="590" customFormat="1" ht="25.5" customHeight="1">
      <c r="A1463" s="570"/>
      <c r="B1463" s="605"/>
      <c r="C1463" s="604"/>
      <c r="D1463" s="573"/>
      <c r="E1463" s="605"/>
      <c r="I1463" s="620"/>
      <c r="J1463" s="621"/>
      <c r="K1463" s="605"/>
      <c r="L1463" s="607"/>
      <c r="M1463" s="622"/>
      <c r="N1463" s="581"/>
      <c r="P1463" s="609" t="s">
        <v>5590</v>
      </c>
      <c r="Q1463" s="353"/>
      <c r="R1463" s="597"/>
      <c r="S1463" s="597"/>
      <c r="T1463" s="592"/>
      <c r="W1463" s="600"/>
      <c r="X1463" s="624"/>
      <c r="Y1463" s="601"/>
      <c r="Z1463" s="601"/>
      <c r="AA1463" s="618"/>
      <c r="AB1463" s="575"/>
      <c r="AC1463" s="614"/>
      <c r="AD1463" s="501"/>
      <c r="AE1463" s="501"/>
      <c r="AF1463" s="501"/>
      <c r="AG1463" s="625"/>
      <c r="AH1463" s="587"/>
      <c r="AI1463" s="587"/>
      <c r="AJ1463" s="587"/>
      <c r="AK1463" s="354"/>
      <c r="AL1463" s="615"/>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c r="EX1463" s="7"/>
      <c r="EY1463" s="7"/>
      <c r="EZ1463" s="7"/>
      <c r="FA1463" s="7"/>
      <c r="FB1463" s="7"/>
      <c r="FC1463" s="7"/>
      <c r="FD1463" s="7"/>
      <c r="FE1463" s="7"/>
    </row>
    <row r="1464" spans="1:161" s="590" customFormat="1" ht="25.5" customHeight="1">
      <c r="A1464" s="570"/>
      <c r="B1464" s="605"/>
      <c r="C1464" s="604"/>
      <c r="D1464" s="573"/>
      <c r="E1464" s="605"/>
      <c r="I1464" s="592"/>
      <c r="J1464" s="606"/>
      <c r="K1464" s="605"/>
      <c r="L1464" s="607"/>
      <c r="M1464" s="622"/>
      <c r="N1464" s="581"/>
      <c r="P1464" s="609" t="s">
        <v>5591</v>
      </c>
      <c r="Q1464" s="353"/>
      <c r="R1464" s="597"/>
      <c r="S1464" s="597"/>
      <c r="T1464" s="592"/>
      <c r="W1464" s="600"/>
      <c r="X1464" s="624"/>
      <c r="Y1464" s="601"/>
      <c r="Z1464" s="601"/>
      <c r="AA1464" s="618"/>
      <c r="AB1464" s="575"/>
      <c r="AC1464" s="627"/>
      <c r="AD1464" s="501"/>
      <c r="AE1464" s="501"/>
      <c r="AF1464" s="501"/>
      <c r="AG1464" s="594"/>
      <c r="AH1464" s="587"/>
      <c r="AI1464" s="587"/>
      <c r="AJ1464" s="587"/>
      <c r="AK1464" s="354"/>
      <c r="AL1464" s="615"/>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c r="EX1464" s="7"/>
      <c r="EY1464" s="7"/>
      <c r="EZ1464" s="7"/>
      <c r="FA1464" s="7"/>
      <c r="FB1464" s="7"/>
      <c r="FC1464" s="7"/>
      <c r="FD1464" s="7"/>
      <c r="FE1464" s="7"/>
    </row>
    <row r="1465" spans="1:161" s="590" customFormat="1" ht="21" customHeight="1">
      <c r="A1465" s="654" t="s">
        <v>380</v>
      </c>
      <c r="B1465" s="655" t="s">
        <v>6694</v>
      </c>
      <c r="C1465" s="656" t="s">
        <v>6695</v>
      </c>
      <c r="D1465" s="656" t="s">
        <v>6696</v>
      </c>
      <c r="E1465" s="630"/>
      <c r="F1465" s="631"/>
      <c r="G1465" s="632"/>
      <c r="H1465" s="633"/>
      <c r="I1465" s="633"/>
      <c r="J1465" s="634"/>
      <c r="K1465" s="630"/>
      <c r="L1465" s="635"/>
      <c r="M1465" s="636"/>
      <c r="N1465" s="581"/>
      <c r="O1465" s="637"/>
      <c r="P1465" s="623"/>
      <c r="Q1465" s="353"/>
      <c r="R1465" s="608"/>
      <c r="S1465" s="608"/>
      <c r="T1465" s="592"/>
      <c r="U1465" s="583"/>
      <c r="V1465" s="583"/>
      <c r="W1465" s="600"/>
      <c r="X1465" s="600"/>
      <c r="Y1465" s="601"/>
      <c r="Z1465" s="601"/>
      <c r="AA1465" s="581"/>
      <c r="AB1465" s="575"/>
      <c r="AC1465" s="581"/>
      <c r="AD1465" s="501"/>
      <c r="AE1465" s="501"/>
      <c r="AF1465" s="501"/>
      <c r="AG1465" s="594"/>
      <c r="AH1465" s="587"/>
      <c r="AI1465" s="587"/>
      <c r="AJ1465" s="587"/>
      <c r="AK1465" s="354"/>
      <c r="AL1465" s="619"/>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c r="EX1465" s="7"/>
      <c r="EY1465" s="7"/>
      <c r="EZ1465" s="7"/>
      <c r="FA1465" s="7"/>
      <c r="FB1465" s="7"/>
      <c r="FC1465" s="7"/>
      <c r="FD1465" s="7"/>
      <c r="FE1465" s="7"/>
    </row>
    <row r="1466" spans="1:161" s="590" customFormat="1" ht="21" customHeight="1">
      <c r="A1466" s="657">
        <v>1</v>
      </c>
      <c r="B1466" s="658" t="s">
        <v>8209</v>
      </c>
      <c r="C1466" s="660" t="s">
        <v>401</v>
      </c>
      <c r="D1466" s="661">
        <v>43431</v>
      </c>
      <c r="E1466" s="630"/>
      <c r="F1466" s="631"/>
      <c r="G1466" s="632"/>
      <c r="H1466" s="633"/>
      <c r="I1466" s="633"/>
      <c r="J1466" s="634"/>
      <c r="K1466" s="630"/>
      <c r="L1466" s="635"/>
      <c r="M1466" s="636"/>
      <c r="N1466" s="581"/>
      <c r="O1466" s="637"/>
      <c r="P1466" s="623"/>
      <c r="Q1466" s="353"/>
      <c r="R1466" s="608"/>
      <c r="S1466" s="608"/>
      <c r="T1466" s="592"/>
      <c r="U1466" s="583"/>
      <c r="V1466" s="583"/>
      <c r="W1466" s="600"/>
      <c r="X1466" s="600"/>
      <c r="Y1466" s="601"/>
      <c r="Z1466" s="601"/>
      <c r="AA1466" s="581"/>
      <c r="AB1466" s="575"/>
      <c r="AC1466" s="581"/>
      <c r="AD1466" s="501"/>
      <c r="AE1466" s="501"/>
      <c r="AF1466" s="501"/>
      <c r="AG1466" s="594"/>
      <c r="AH1466" s="587"/>
      <c r="AI1466" s="587"/>
      <c r="AJ1466" s="587"/>
      <c r="AK1466" s="354"/>
      <c r="AL1466" s="619"/>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c r="EX1466" s="7"/>
      <c r="EY1466" s="7"/>
      <c r="EZ1466" s="7"/>
      <c r="FA1466" s="7"/>
      <c r="FB1466" s="7"/>
      <c r="FC1466" s="7"/>
      <c r="FD1466" s="7"/>
      <c r="FE1466" s="7"/>
    </row>
    <row r="1467" spans="1:161" s="590" customFormat="1" ht="21" customHeight="1">
      <c r="A1467" s="657">
        <v>2</v>
      </c>
      <c r="B1467" s="658" t="s">
        <v>8210</v>
      </c>
      <c r="C1467" s="660" t="s">
        <v>2472</v>
      </c>
      <c r="D1467" s="661">
        <v>43468</v>
      </c>
      <c r="E1467" s="630"/>
      <c r="F1467" s="631"/>
      <c r="G1467" s="632"/>
      <c r="H1467" s="633"/>
      <c r="I1467" s="633"/>
      <c r="J1467" s="634"/>
      <c r="K1467" s="630"/>
      <c r="L1467" s="635"/>
      <c r="M1467" s="636"/>
      <c r="N1467" s="581"/>
      <c r="O1467" s="637"/>
      <c r="P1467" s="623"/>
      <c r="Q1467" s="353"/>
      <c r="R1467" s="608"/>
      <c r="S1467" s="608"/>
      <c r="T1467" s="592"/>
      <c r="U1467" s="583"/>
      <c r="V1467" s="583"/>
      <c r="W1467" s="600"/>
      <c r="X1467" s="600"/>
      <c r="Y1467" s="601"/>
      <c r="Z1467" s="601"/>
      <c r="AA1467" s="581"/>
      <c r="AB1467" s="575"/>
      <c r="AC1467" s="581"/>
      <c r="AD1467" s="501"/>
      <c r="AE1467" s="501"/>
      <c r="AF1467" s="501"/>
      <c r="AG1467" s="594"/>
      <c r="AH1467" s="587"/>
      <c r="AI1467" s="587"/>
      <c r="AJ1467" s="587"/>
      <c r="AK1467" s="354"/>
      <c r="AL1467" s="619"/>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c r="EX1467" s="7"/>
      <c r="EY1467" s="7"/>
      <c r="EZ1467" s="7"/>
      <c r="FA1467" s="7"/>
      <c r="FB1467" s="7"/>
      <c r="FC1467" s="7"/>
      <c r="FD1467" s="7"/>
      <c r="FE1467" s="7"/>
    </row>
    <row r="1468" spans="1:161" s="590" customFormat="1" ht="21" customHeight="1">
      <c r="A1468" s="657">
        <v>3</v>
      </c>
      <c r="B1468" s="658" t="s">
        <v>8211</v>
      </c>
      <c r="C1468" s="660" t="s">
        <v>401</v>
      </c>
      <c r="D1468" s="661">
        <v>43465</v>
      </c>
      <c r="E1468" s="630"/>
      <c r="F1468" s="631"/>
      <c r="G1468" s="632"/>
      <c r="H1468" s="633"/>
      <c r="I1468" s="633"/>
      <c r="J1468" s="634"/>
      <c r="K1468" s="630"/>
      <c r="L1468" s="635"/>
      <c r="M1468" s="636"/>
      <c r="N1468" s="581"/>
      <c r="O1468" s="637"/>
      <c r="P1468" s="623"/>
      <c r="Q1468" s="353"/>
      <c r="R1468" s="608"/>
      <c r="S1468" s="608"/>
      <c r="T1468" s="592"/>
      <c r="U1468" s="583"/>
      <c r="V1468" s="583"/>
      <c r="W1468" s="600"/>
      <c r="X1468" s="600"/>
      <c r="Y1468" s="601"/>
      <c r="Z1468" s="601"/>
      <c r="AA1468" s="581"/>
      <c r="AB1468" s="575"/>
      <c r="AC1468" s="581"/>
      <c r="AD1468" s="501"/>
      <c r="AE1468" s="501"/>
      <c r="AF1468" s="501"/>
      <c r="AG1468" s="594"/>
      <c r="AH1468" s="587"/>
      <c r="AI1468" s="587"/>
      <c r="AJ1468" s="587"/>
      <c r="AK1468" s="354"/>
      <c r="AL1468" s="619"/>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c r="EX1468" s="7"/>
      <c r="EY1468" s="7"/>
      <c r="EZ1468" s="7"/>
      <c r="FA1468" s="7"/>
      <c r="FB1468" s="7"/>
      <c r="FC1468" s="7"/>
      <c r="FD1468" s="7"/>
      <c r="FE1468" s="7"/>
    </row>
    <row r="1469" spans="1:161" s="590" customFormat="1" ht="21" customHeight="1">
      <c r="A1469" s="657">
        <v>4</v>
      </c>
      <c r="B1469" s="664" t="s">
        <v>8212</v>
      </c>
      <c r="C1469" s="660" t="s">
        <v>8213</v>
      </c>
      <c r="D1469" s="661">
        <v>43131</v>
      </c>
      <c r="E1469" s="605"/>
      <c r="F1469" s="594"/>
      <c r="G1469" s="575"/>
      <c r="H1469" s="592"/>
      <c r="I1469" s="592"/>
      <c r="J1469" s="606"/>
      <c r="K1469" s="605"/>
      <c r="L1469" s="607"/>
      <c r="M1469" s="628"/>
      <c r="N1469" s="581"/>
      <c r="O1469" s="637"/>
      <c r="P1469" s="623"/>
      <c r="Q1469" s="353"/>
      <c r="R1469" s="608"/>
      <c r="S1469" s="608"/>
      <c r="T1469" s="592"/>
      <c r="U1469" s="583"/>
      <c r="V1469" s="583"/>
      <c r="W1469" s="600"/>
      <c r="X1469" s="600"/>
      <c r="Y1469" s="601"/>
      <c r="Z1469" s="601"/>
      <c r="AA1469" s="581"/>
      <c r="AB1469" s="638"/>
      <c r="AC1469" s="581"/>
      <c r="AD1469" s="501"/>
      <c r="AE1469" s="501"/>
      <c r="AF1469" s="501"/>
      <c r="AG1469" s="594"/>
      <c r="AH1469" s="587"/>
      <c r="AI1469" s="587"/>
      <c r="AJ1469" s="587"/>
      <c r="AK1469" s="354"/>
      <c r="AL1469" s="619"/>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c r="EX1469" s="7"/>
      <c r="EY1469" s="7"/>
      <c r="EZ1469" s="7"/>
      <c r="FA1469" s="7"/>
      <c r="FB1469" s="7"/>
      <c r="FC1469" s="7"/>
      <c r="FD1469" s="7"/>
      <c r="FE1469" s="7"/>
    </row>
    <row r="1470" spans="1:161" s="590" customFormat="1" ht="21" customHeight="1">
      <c r="A1470" s="657">
        <v>5</v>
      </c>
      <c r="B1470" s="664" t="s">
        <v>8214</v>
      </c>
      <c r="C1470" s="659" t="s">
        <v>8215</v>
      </c>
      <c r="D1470" s="661"/>
      <c r="E1470" s="605"/>
      <c r="F1470" s="594"/>
      <c r="G1470" s="575"/>
      <c r="H1470" s="592"/>
      <c r="I1470" s="592"/>
      <c r="J1470" s="606"/>
      <c r="K1470" s="605"/>
      <c r="L1470" s="607"/>
      <c r="M1470" s="628"/>
      <c r="N1470" s="581"/>
      <c r="O1470" s="637"/>
      <c r="P1470" s="623"/>
      <c r="Q1470" s="353"/>
      <c r="R1470" s="608"/>
      <c r="S1470" s="608"/>
      <c r="T1470" s="592"/>
      <c r="U1470" s="583"/>
      <c r="V1470" s="583"/>
      <c r="W1470" s="600"/>
      <c r="X1470" s="600"/>
      <c r="Y1470" s="601"/>
      <c r="Z1470" s="601"/>
      <c r="AA1470" s="581"/>
      <c r="AB1470" s="638"/>
      <c r="AC1470" s="581"/>
      <c r="AD1470" s="501"/>
      <c r="AE1470" s="501"/>
      <c r="AF1470" s="501"/>
      <c r="AG1470" s="594"/>
      <c r="AH1470" s="587"/>
      <c r="AI1470" s="587"/>
      <c r="AJ1470" s="587"/>
      <c r="AK1470" s="354"/>
      <c r="AL1470" s="619"/>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row>
    <row r="1471" spans="1:161" s="590" customFormat="1" ht="21" customHeight="1">
      <c r="A1471" s="657">
        <v>6</v>
      </c>
      <c r="B1471" s="664" t="s">
        <v>8350</v>
      </c>
      <c r="C1471" s="660" t="s">
        <v>8213</v>
      </c>
      <c r="D1471" s="661">
        <v>43507</v>
      </c>
      <c r="E1471" s="606"/>
      <c r="F1471" s="605"/>
      <c r="G1471" s="607"/>
      <c r="H1471" s="628"/>
      <c r="I1471" s="581"/>
      <c r="J1471" s="637"/>
      <c r="K1471" s="608"/>
      <c r="L1471" s="608"/>
      <c r="M1471" s="626"/>
      <c r="N1471" s="626"/>
      <c r="O1471" s="629"/>
      <c r="P1471" s="610"/>
      <c r="Q1471" s="583"/>
      <c r="R1471" s="583"/>
      <c r="S1471" s="583"/>
      <c r="T1471" s="600"/>
      <c r="U1471" s="601"/>
      <c r="V1471" s="581"/>
      <c r="W1471" s="638"/>
      <c r="X1471" s="638"/>
      <c r="Y1471" s="639"/>
      <c r="Z1471" s="581"/>
      <c r="AA1471" s="581"/>
      <c r="AB1471" s="581"/>
      <c r="AC1471" s="581"/>
      <c r="AD1471" s="581"/>
      <c r="AE1471" s="581"/>
      <c r="AF1471" s="581"/>
      <c r="AG1471" s="619"/>
      <c r="AH1471" s="589"/>
      <c r="AI1471" s="589"/>
      <c r="AJ1471" s="589"/>
      <c r="AK1471" s="589"/>
      <c r="AL1471" s="589"/>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c r="EX1471" s="7"/>
      <c r="EY1471" s="7"/>
      <c r="EZ1471" s="7"/>
    </row>
    <row r="1472" spans="1:161" s="590" customFormat="1" ht="21" customHeight="1">
      <c r="A1472" s="657">
        <v>7</v>
      </c>
      <c r="B1472" s="664" t="s">
        <v>8351</v>
      </c>
      <c r="C1472" s="660" t="s">
        <v>8352</v>
      </c>
      <c r="D1472" s="661" t="s">
        <v>8353</v>
      </c>
      <c r="E1472" s="605"/>
      <c r="F1472" s="594"/>
      <c r="G1472" s="575"/>
      <c r="H1472" s="592"/>
      <c r="I1472" s="592"/>
      <c r="J1472" s="606"/>
      <c r="K1472" s="605"/>
      <c r="L1472" s="607"/>
      <c r="M1472" s="628"/>
      <c r="N1472" s="581"/>
      <c r="O1472" s="637"/>
      <c r="P1472" s="623"/>
      <c r="Q1472" s="353"/>
      <c r="R1472" s="608"/>
      <c r="S1472" s="608"/>
      <c r="T1472" s="592"/>
      <c r="U1472" s="583"/>
      <c r="V1472" s="583"/>
      <c r="W1472" s="600"/>
      <c r="X1472" s="600"/>
      <c r="Y1472" s="601"/>
      <c r="Z1472" s="601"/>
      <c r="AA1472" s="581"/>
      <c r="AB1472" s="638"/>
      <c r="AC1472" s="581"/>
      <c r="AD1472" s="501"/>
      <c r="AE1472" s="501"/>
      <c r="AF1472" s="501"/>
      <c r="AG1472" s="594"/>
      <c r="AH1472" s="587"/>
      <c r="AI1472" s="587"/>
      <c r="AJ1472" s="587"/>
      <c r="AK1472" s="354"/>
      <c r="AL1472" s="619"/>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c r="EX1472" s="7"/>
      <c r="EY1472" s="7"/>
      <c r="EZ1472" s="7"/>
      <c r="FA1472" s="7"/>
      <c r="FB1472" s="7"/>
      <c r="FC1472" s="7"/>
      <c r="FD1472" s="7"/>
      <c r="FE1472" s="7"/>
    </row>
    <row r="1473" spans="1:161" s="590" customFormat="1" ht="21" customHeight="1">
      <c r="A1473" s="657">
        <v>8</v>
      </c>
      <c r="B1473" s="664" t="s">
        <v>8121</v>
      </c>
      <c r="C1473" s="660" t="s">
        <v>4197</v>
      </c>
      <c r="D1473" s="661">
        <v>43516</v>
      </c>
      <c r="E1473" s="605"/>
      <c r="F1473" s="594"/>
      <c r="G1473" s="575"/>
      <c r="H1473" s="592"/>
      <c r="I1473" s="592"/>
      <c r="J1473" s="606"/>
      <c r="K1473" s="605"/>
      <c r="L1473" s="607"/>
      <c r="M1473" s="628"/>
      <c r="N1473" s="581"/>
      <c r="O1473" s="637"/>
      <c r="P1473" s="623"/>
      <c r="Q1473" s="353"/>
      <c r="R1473" s="608"/>
      <c r="S1473" s="608"/>
      <c r="T1473" s="592"/>
      <c r="U1473" s="583"/>
      <c r="V1473" s="583"/>
      <c r="W1473" s="600"/>
      <c r="X1473" s="600"/>
      <c r="Y1473" s="601"/>
      <c r="Z1473" s="601"/>
      <c r="AA1473" s="581"/>
      <c r="AB1473" s="638"/>
      <c r="AC1473" s="581"/>
      <c r="AD1473" s="501"/>
      <c r="AE1473" s="501"/>
      <c r="AF1473" s="501"/>
      <c r="AG1473" s="594"/>
      <c r="AH1473" s="587"/>
      <c r="AI1473" s="587"/>
      <c r="AJ1473" s="587"/>
      <c r="AK1473" s="354"/>
      <c r="AL1473" s="619"/>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row>
    <row r="1474" spans="1:161" s="590" customFormat="1" ht="21" customHeight="1">
      <c r="A1474" s="657">
        <v>9</v>
      </c>
      <c r="B1474" s="664" t="s">
        <v>8355</v>
      </c>
      <c r="C1474" s="660" t="s">
        <v>8356</v>
      </c>
      <c r="D1474" s="661">
        <v>43524</v>
      </c>
      <c r="E1474" s="605"/>
      <c r="F1474" s="594"/>
      <c r="G1474" s="575"/>
      <c r="H1474" s="592"/>
      <c r="I1474" s="592"/>
      <c r="J1474" s="606"/>
      <c r="K1474" s="605"/>
      <c r="L1474" s="607"/>
      <c r="M1474" s="628"/>
      <c r="N1474" s="581"/>
      <c r="O1474" s="637"/>
      <c r="P1474" s="623"/>
      <c r="Q1474" s="353"/>
      <c r="R1474" s="608"/>
      <c r="S1474" s="608"/>
      <c r="T1474" s="592"/>
      <c r="U1474" s="583"/>
      <c r="V1474" s="583"/>
      <c r="W1474" s="600"/>
      <c r="X1474" s="600"/>
      <c r="Y1474" s="601"/>
      <c r="Z1474" s="601"/>
      <c r="AA1474" s="581"/>
      <c r="AB1474" s="638"/>
      <c r="AC1474" s="581"/>
      <c r="AD1474" s="501"/>
      <c r="AE1474" s="501"/>
      <c r="AF1474" s="501"/>
      <c r="AG1474" s="594"/>
      <c r="AH1474" s="587"/>
      <c r="AI1474" s="587"/>
      <c r="AJ1474" s="587"/>
      <c r="AK1474" s="354"/>
      <c r="AL1474" s="619"/>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row>
    <row r="1475" spans="1:161" s="590" customFormat="1" ht="21" customHeight="1">
      <c r="A1475" s="657">
        <v>10</v>
      </c>
      <c r="B1475" s="664" t="s">
        <v>8362</v>
      </c>
      <c r="C1475" s="660" t="s">
        <v>401</v>
      </c>
      <c r="D1475" s="661">
        <v>43466</v>
      </c>
      <c r="E1475" s="605"/>
      <c r="F1475" s="594"/>
      <c r="G1475" s="575"/>
      <c r="H1475" s="592"/>
      <c r="I1475" s="592"/>
      <c r="J1475" s="606"/>
      <c r="K1475" s="605"/>
      <c r="L1475" s="607"/>
      <c r="M1475" s="628"/>
      <c r="N1475" s="581"/>
      <c r="O1475" s="637"/>
      <c r="P1475" s="623"/>
      <c r="Q1475" s="353"/>
      <c r="R1475" s="608"/>
      <c r="S1475" s="608"/>
      <c r="T1475" s="592"/>
      <c r="U1475" s="583"/>
      <c r="V1475" s="583"/>
      <c r="W1475" s="600"/>
      <c r="X1475" s="600"/>
      <c r="Y1475" s="601"/>
      <c r="Z1475" s="601"/>
      <c r="AA1475" s="581"/>
      <c r="AB1475" s="638"/>
      <c r="AC1475" s="581"/>
      <c r="AD1475" s="501"/>
      <c r="AE1475" s="501"/>
      <c r="AF1475" s="501"/>
      <c r="AG1475" s="594"/>
      <c r="AH1475" s="587"/>
      <c r="AI1475" s="587"/>
      <c r="AJ1475" s="587"/>
      <c r="AK1475" s="354"/>
      <c r="AL1475" s="619"/>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row>
    <row r="1476" spans="1:161" s="590" customFormat="1" ht="21" customHeight="1">
      <c r="A1476" s="657">
        <v>11</v>
      </c>
      <c r="B1476" s="664" t="s">
        <v>8413</v>
      </c>
      <c r="C1476" s="660" t="s">
        <v>2473</v>
      </c>
      <c r="D1476" s="661">
        <v>43555</v>
      </c>
      <c r="E1476" s="605"/>
      <c r="F1476" s="594"/>
      <c r="G1476" s="575"/>
      <c r="H1476" s="592"/>
      <c r="I1476" s="592"/>
      <c r="J1476" s="606"/>
      <c r="K1476" s="605"/>
      <c r="L1476" s="607"/>
      <c r="M1476" s="628"/>
      <c r="N1476" s="581"/>
      <c r="O1476" s="637"/>
      <c r="P1476" s="623"/>
      <c r="Q1476" s="353"/>
      <c r="R1476" s="608"/>
      <c r="S1476" s="608"/>
      <c r="T1476" s="592"/>
      <c r="U1476" s="583"/>
      <c r="V1476" s="583"/>
      <c r="W1476" s="600"/>
      <c r="X1476" s="600"/>
      <c r="Y1476" s="601"/>
      <c r="Z1476" s="601"/>
      <c r="AA1476" s="581"/>
      <c r="AB1476" s="638"/>
      <c r="AC1476" s="581"/>
      <c r="AD1476" s="501"/>
      <c r="AE1476" s="501"/>
      <c r="AF1476" s="501"/>
      <c r="AG1476" s="594"/>
      <c r="AH1476" s="587"/>
      <c r="AI1476" s="587"/>
      <c r="AJ1476" s="587"/>
      <c r="AK1476" s="354"/>
      <c r="AL1476" s="619"/>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row>
    <row r="1477" spans="1:161" s="590" customFormat="1" ht="21" customHeight="1">
      <c r="A1477" s="657">
        <v>12</v>
      </c>
      <c r="B1477" s="664" t="s">
        <v>8415</v>
      </c>
      <c r="C1477" s="660" t="s">
        <v>2471</v>
      </c>
      <c r="D1477" s="661">
        <v>43552</v>
      </c>
      <c r="E1477" s="605"/>
      <c r="F1477" s="594"/>
      <c r="G1477" s="575"/>
      <c r="H1477" s="592"/>
      <c r="I1477" s="592"/>
      <c r="J1477" s="606"/>
      <c r="K1477" s="605"/>
      <c r="L1477" s="607"/>
      <c r="M1477" s="628"/>
      <c r="N1477" s="581"/>
      <c r="O1477" s="637"/>
      <c r="P1477" s="623"/>
      <c r="Q1477" s="353"/>
      <c r="R1477" s="608"/>
      <c r="S1477" s="608"/>
      <c r="T1477" s="592"/>
      <c r="U1477" s="583"/>
      <c r="V1477" s="583"/>
      <c r="W1477" s="600"/>
      <c r="X1477" s="600"/>
      <c r="Y1477" s="601"/>
      <c r="Z1477" s="601"/>
      <c r="AA1477" s="581"/>
      <c r="AB1477" s="638"/>
      <c r="AC1477" s="581"/>
      <c r="AD1477" s="501"/>
      <c r="AE1477" s="501"/>
      <c r="AF1477" s="501"/>
      <c r="AG1477" s="594"/>
      <c r="AH1477" s="587"/>
      <c r="AI1477" s="587"/>
      <c r="AJ1477" s="587"/>
      <c r="AK1477" s="354"/>
      <c r="AL1477" s="619"/>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row>
    <row r="1478" spans="1:161" s="590" customFormat="1" ht="21" customHeight="1">
      <c r="A1478" s="657">
        <v>13</v>
      </c>
      <c r="B1478" s="664" t="s">
        <v>8429</v>
      </c>
      <c r="C1478" s="660" t="s">
        <v>8430</v>
      </c>
      <c r="D1478" s="661">
        <v>43556</v>
      </c>
      <c r="E1478" s="605"/>
      <c r="F1478" s="594"/>
      <c r="G1478" s="575"/>
      <c r="H1478" s="592"/>
      <c r="I1478" s="592"/>
      <c r="J1478" s="606"/>
      <c r="K1478" s="605"/>
      <c r="L1478" s="607"/>
      <c r="M1478" s="628"/>
      <c r="N1478" s="581"/>
      <c r="O1478" s="637"/>
      <c r="P1478" s="623"/>
      <c r="Q1478" s="353"/>
      <c r="R1478" s="608"/>
      <c r="S1478" s="608"/>
      <c r="T1478" s="592"/>
      <c r="U1478" s="583"/>
      <c r="V1478" s="583"/>
      <c r="W1478" s="600"/>
      <c r="X1478" s="600"/>
      <c r="Y1478" s="601"/>
      <c r="Z1478" s="601"/>
      <c r="AA1478" s="581"/>
      <c r="AB1478" s="638"/>
      <c r="AC1478" s="581"/>
      <c r="AD1478" s="501"/>
      <c r="AE1478" s="501"/>
      <c r="AF1478" s="501"/>
      <c r="AG1478" s="594"/>
      <c r="AH1478" s="587"/>
      <c r="AI1478" s="587"/>
      <c r="AJ1478" s="587"/>
      <c r="AK1478" s="354"/>
      <c r="AL1478" s="619"/>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row>
    <row r="1479" spans="1:161" s="590" customFormat="1" ht="21" customHeight="1">
      <c r="A1479" s="657">
        <v>14</v>
      </c>
      <c r="B1479" s="664" t="s">
        <v>8431</v>
      </c>
      <c r="C1479" s="660" t="s">
        <v>8432</v>
      </c>
      <c r="D1479" s="661">
        <v>43585</v>
      </c>
      <c r="E1479" s="605"/>
      <c r="F1479" s="594"/>
      <c r="G1479" s="575"/>
      <c r="H1479" s="592"/>
      <c r="I1479" s="592"/>
      <c r="J1479" s="606"/>
      <c r="K1479" s="605"/>
      <c r="L1479" s="607"/>
      <c r="M1479" s="628"/>
      <c r="N1479" s="581"/>
      <c r="O1479" s="637"/>
      <c r="P1479" s="623"/>
      <c r="Q1479" s="353"/>
      <c r="R1479" s="608"/>
      <c r="S1479" s="608"/>
      <c r="T1479" s="592"/>
      <c r="U1479" s="583"/>
      <c r="V1479" s="583"/>
      <c r="W1479" s="600"/>
      <c r="X1479" s="600"/>
      <c r="Y1479" s="601"/>
      <c r="Z1479" s="601"/>
      <c r="AA1479" s="581"/>
      <c r="AB1479" s="638"/>
      <c r="AC1479" s="581"/>
      <c r="AD1479" s="501"/>
      <c r="AE1479" s="501"/>
      <c r="AF1479" s="501"/>
      <c r="AG1479" s="594"/>
      <c r="AH1479" s="587"/>
      <c r="AI1479" s="587"/>
      <c r="AJ1479" s="587"/>
      <c r="AK1479" s="354"/>
      <c r="AL1479" s="619"/>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row>
    <row r="1480" spans="1:161" s="590" customFormat="1" ht="21" customHeight="1">
      <c r="A1480" s="657">
        <v>15</v>
      </c>
      <c r="B1480" s="664" t="s">
        <v>8433</v>
      </c>
      <c r="C1480" s="660" t="s">
        <v>8434</v>
      </c>
      <c r="D1480" s="661">
        <v>43550</v>
      </c>
      <c r="E1480" s="605"/>
      <c r="F1480" s="594"/>
      <c r="G1480" s="575"/>
      <c r="H1480" s="592"/>
      <c r="I1480" s="592"/>
      <c r="J1480" s="606"/>
      <c r="K1480" s="605"/>
      <c r="L1480" s="607"/>
      <c r="M1480" s="628"/>
      <c r="N1480" s="581"/>
      <c r="O1480" s="637"/>
      <c r="P1480" s="623"/>
      <c r="Q1480" s="353"/>
      <c r="R1480" s="608"/>
      <c r="S1480" s="608"/>
      <c r="T1480" s="592"/>
      <c r="U1480" s="583"/>
      <c r="V1480" s="583"/>
      <c r="W1480" s="600"/>
      <c r="X1480" s="600"/>
      <c r="Y1480" s="601"/>
      <c r="Z1480" s="601"/>
      <c r="AA1480" s="581"/>
      <c r="AB1480" s="638"/>
      <c r="AC1480" s="581"/>
      <c r="AD1480" s="501"/>
      <c r="AE1480" s="501"/>
      <c r="AF1480" s="501"/>
      <c r="AG1480" s="594"/>
      <c r="AH1480" s="587"/>
      <c r="AI1480" s="587"/>
      <c r="AJ1480" s="587"/>
      <c r="AK1480" s="354"/>
      <c r="AL1480" s="619"/>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c r="EX1480" s="7"/>
      <c r="EY1480" s="7"/>
      <c r="EZ1480" s="7"/>
      <c r="FA1480" s="7"/>
      <c r="FB1480" s="7"/>
      <c r="FC1480" s="7"/>
      <c r="FD1480" s="7"/>
      <c r="FE1480" s="7"/>
    </row>
    <row r="1481" spans="1:161" s="590" customFormat="1" ht="21" customHeight="1">
      <c r="A1481" s="657">
        <v>16</v>
      </c>
      <c r="B1481" s="664" t="s">
        <v>8519</v>
      </c>
      <c r="C1481" s="660" t="s">
        <v>8520</v>
      </c>
      <c r="D1481" s="661">
        <v>43579</v>
      </c>
      <c r="E1481" s="605"/>
      <c r="F1481" s="594"/>
      <c r="G1481" s="575"/>
      <c r="H1481" s="592"/>
      <c r="I1481" s="592"/>
      <c r="J1481" s="606"/>
      <c r="K1481" s="605"/>
      <c r="L1481" s="607"/>
      <c r="M1481" s="628"/>
      <c r="N1481" s="581"/>
      <c r="O1481" s="637"/>
      <c r="P1481" s="623"/>
      <c r="Q1481" s="353"/>
      <c r="R1481" s="608"/>
      <c r="S1481" s="608"/>
      <c r="T1481" s="592"/>
      <c r="U1481" s="583"/>
      <c r="V1481" s="583"/>
      <c r="W1481" s="600"/>
      <c r="X1481" s="600"/>
      <c r="Y1481" s="601"/>
      <c r="Z1481" s="601"/>
      <c r="AA1481" s="581"/>
      <c r="AB1481" s="638"/>
      <c r="AC1481" s="581"/>
      <c r="AD1481" s="501"/>
      <c r="AE1481" s="501"/>
      <c r="AF1481" s="501"/>
      <c r="AG1481" s="594"/>
      <c r="AH1481" s="587"/>
      <c r="AI1481" s="587"/>
      <c r="AJ1481" s="587"/>
      <c r="AK1481" s="354"/>
      <c r="AL1481" s="619"/>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c r="EX1481" s="7"/>
      <c r="EY1481" s="7"/>
      <c r="EZ1481" s="7"/>
      <c r="FA1481" s="7"/>
      <c r="FB1481" s="7"/>
      <c r="FC1481" s="7"/>
      <c r="FD1481" s="7"/>
      <c r="FE1481" s="7"/>
    </row>
    <row r="1482" spans="1:161" s="590" customFormat="1" ht="21" customHeight="1">
      <c r="A1482" s="657">
        <v>17</v>
      </c>
      <c r="B1482" s="664" t="s">
        <v>8601</v>
      </c>
      <c r="C1482" s="660" t="s">
        <v>8603</v>
      </c>
      <c r="D1482" s="661">
        <v>43556</v>
      </c>
      <c r="E1482" s="605"/>
      <c r="F1482" s="594"/>
      <c r="G1482" s="575"/>
      <c r="H1482" s="592"/>
      <c r="I1482" s="592"/>
      <c r="J1482" s="606"/>
      <c r="K1482" s="605"/>
      <c r="L1482" s="607"/>
      <c r="M1482" s="628"/>
      <c r="N1482" s="581"/>
      <c r="O1482" s="637"/>
      <c r="P1482" s="623"/>
      <c r="Q1482" s="353"/>
      <c r="R1482" s="608"/>
      <c r="S1482" s="608"/>
      <c r="T1482" s="592"/>
      <c r="U1482" s="583"/>
      <c r="V1482" s="583"/>
      <c r="W1482" s="600"/>
      <c r="X1482" s="600"/>
      <c r="Y1482" s="601"/>
      <c r="Z1482" s="601"/>
      <c r="AA1482" s="581"/>
      <c r="AB1482" s="638"/>
      <c r="AC1482" s="581"/>
      <c r="AD1482" s="501"/>
      <c r="AE1482" s="501"/>
      <c r="AF1482" s="501"/>
      <c r="AG1482" s="594"/>
      <c r="AH1482" s="587"/>
      <c r="AI1482" s="587"/>
      <c r="AJ1482" s="587"/>
      <c r="AK1482" s="354"/>
      <c r="AL1482" s="619"/>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c r="EX1482" s="7"/>
      <c r="EY1482" s="7"/>
      <c r="EZ1482" s="7"/>
      <c r="FA1482" s="7"/>
      <c r="FB1482" s="7"/>
      <c r="FC1482" s="7"/>
      <c r="FD1482" s="7"/>
      <c r="FE1482" s="7"/>
    </row>
    <row r="1483" spans="1:161" s="590" customFormat="1" ht="21" customHeight="1">
      <c r="A1483" s="657">
        <v>18</v>
      </c>
      <c r="B1483" s="664" t="s">
        <v>8602</v>
      </c>
      <c r="C1483" s="660" t="s">
        <v>8604</v>
      </c>
      <c r="D1483" s="661">
        <v>43613</v>
      </c>
      <c r="E1483" s="605"/>
      <c r="F1483" s="594"/>
      <c r="G1483" s="575"/>
      <c r="H1483" s="592"/>
      <c r="I1483" s="592"/>
      <c r="J1483" s="606"/>
      <c r="K1483" s="605"/>
      <c r="L1483" s="607"/>
      <c r="M1483" s="628"/>
      <c r="N1483" s="581"/>
      <c r="O1483" s="637"/>
      <c r="P1483" s="623"/>
      <c r="Q1483" s="353"/>
      <c r="R1483" s="608"/>
      <c r="S1483" s="608"/>
      <c r="T1483" s="592"/>
      <c r="U1483" s="583"/>
      <c r="V1483" s="583"/>
      <c r="W1483" s="600"/>
      <c r="X1483" s="600"/>
      <c r="Y1483" s="601"/>
      <c r="Z1483" s="601"/>
      <c r="AA1483" s="581"/>
      <c r="AB1483" s="638"/>
      <c r="AC1483" s="581"/>
      <c r="AD1483" s="501"/>
      <c r="AE1483" s="501"/>
      <c r="AF1483" s="501"/>
      <c r="AG1483" s="594"/>
      <c r="AH1483" s="587"/>
      <c r="AI1483" s="587"/>
      <c r="AJ1483" s="587"/>
      <c r="AK1483" s="354"/>
      <c r="AL1483" s="619"/>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c r="EX1483" s="7"/>
      <c r="EY1483" s="7"/>
      <c r="EZ1483" s="7"/>
      <c r="FA1483" s="7"/>
      <c r="FB1483" s="7"/>
      <c r="FC1483" s="7"/>
      <c r="FD1483" s="7"/>
      <c r="FE1483" s="7"/>
    </row>
    <row r="1484" spans="1:161" s="590" customFormat="1" ht="21" customHeight="1">
      <c r="A1484" s="657">
        <v>19</v>
      </c>
      <c r="B1484" s="664" t="s">
        <v>8614</v>
      </c>
      <c r="C1484" s="660" t="s">
        <v>401</v>
      </c>
      <c r="D1484" s="661">
        <v>43623</v>
      </c>
      <c r="E1484" s="605"/>
      <c r="F1484" s="594"/>
      <c r="G1484" s="575"/>
      <c r="H1484" s="592"/>
      <c r="I1484" s="592"/>
      <c r="J1484" s="606"/>
      <c r="K1484" s="605"/>
      <c r="L1484" s="607"/>
      <c r="M1484" s="628"/>
      <c r="N1484" s="581"/>
      <c r="O1484" s="637"/>
      <c r="P1484" s="623"/>
      <c r="Q1484" s="353"/>
      <c r="R1484" s="608"/>
      <c r="S1484" s="608"/>
      <c r="T1484" s="592"/>
      <c r="U1484" s="583"/>
      <c r="V1484" s="583"/>
      <c r="W1484" s="600"/>
      <c r="X1484" s="600"/>
      <c r="Y1484" s="601"/>
      <c r="Z1484" s="601"/>
      <c r="AA1484" s="581"/>
      <c r="AB1484" s="638"/>
      <c r="AC1484" s="581"/>
      <c r="AD1484" s="501"/>
      <c r="AE1484" s="501"/>
      <c r="AF1484" s="501"/>
      <c r="AG1484" s="594"/>
      <c r="AH1484" s="587"/>
      <c r="AI1484" s="587"/>
      <c r="AJ1484" s="587"/>
      <c r="AK1484" s="354"/>
      <c r="AL1484" s="619"/>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c r="EX1484" s="7"/>
      <c r="EY1484" s="7"/>
      <c r="EZ1484" s="7"/>
      <c r="FA1484" s="7"/>
      <c r="FB1484" s="7"/>
      <c r="FC1484" s="7"/>
      <c r="FD1484" s="7"/>
      <c r="FE1484" s="7"/>
    </row>
    <row r="1485" spans="1:161" s="590" customFormat="1" ht="21" customHeight="1">
      <c r="A1485" s="657">
        <v>20</v>
      </c>
      <c r="B1485" s="664" t="s">
        <v>8641</v>
      </c>
      <c r="C1485" s="660" t="s">
        <v>8642</v>
      </c>
      <c r="D1485" s="661">
        <v>43631</v>
      </c>
      <c r="E1485" s="605"/>
      <c r="F1485" s="594"/>
      <c r="G1485" s="575"/>
      <c r="H1485" s="592"/>
      <c r="I1485" s="592"/>
      <c r="J1485" s="606"/>
      <c r="K1485" s="605"/>
      <c r="L1485" s="607"/>
      <c r="M1485" s="628"/>
      <c r="N1485" s="581"/>
      <c r="O1485" s="637"/>
      <c r="P1485" s="623"/>
      <c r="Q1485" s="353"/>
      <c r="R1485" s="608"/>
      <c r="S1485" s="608"/>
      <c r="T1485" s="592"/>
      <c r="U1485" s="583"/>
      <c r="V1485" s="583"/>
      <c r="W1485" s="600"/>
      <c r="X1485" s="600"/>
      <c r="Y1485" s="601"/>
      <c r="Z1485" s="601"/>
      <c r="AA1485" s="581"/>
      <c r="AB1485" s="638"/>
      <c r="AC1485" s="581"/>
      <c r="AD1485" s="501"/>
      <c r="AE1485" s="501"/>
      <c r="AF1485" s="501"/>
      <c r="AG1485" s="594"/>
      <c r="AH1485" s="587"/>
      <c r="AI1485" s="587"/>
      <c r="AJ1485" s="587"/>
      <c r="AK1485" s="354"/>
      <c r="AL1485" s="619"/>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c r="EX1485" s="7"/>
      <c r="EY1485" s="7"/>
      <c r="EZ1485" s="7"/>
      <c r="FA1485" s="7"/>
      <c r="FB1485" s="7"/>
      <c r="FC1485" s="7"/>
      <c r="FD1485" s="7"/>
      <c r="FE1485" s="7"/>
    </row>
    <row r="1486" spans="1:161" s="590" customFormat="1" ht="21" customHeight="1">
      <c r="A1486" s="657">
        <v>21</v>
      </c>
      <c r="B1486" s="664" t="s">
        <v>8643</v>
      </c>
      <c r="C1486" s="660" t="s">
        <v>8604</v>
      </c>
      <c r="D1486" s="661">
        <v>43580</v>
      </c>
      <c r="E1486" s="605"/>
      <c r="F1486" s="594"/>
      <c r="G1486" s="575"/>
      <c r="H1486" s="592"/>
      <c r="I1486" s="592"/>
      <c r="J1486" s="606"/>
      <c r="K1486" s="605"/>
      <c r="L1486" s="607"/>
      <c r="M1486" s="628"/>
      <c r="N1486" s="581"/>
      <c r="O1486" s="637"/>
      <c r="P1486" s="623"/>
      <c r="Q1486" s="353"/>
      <c r="R1486" s="608"/>
      <c r="S1486" s="608"/>
      <c r="T1486" s="592"/>
      <c r="U1486" s="583"/>
      <c r="V1486" s="583"/>
      <c r="W1486" s="600"/>
      <c r="X1486" s="600"/>
      <c r="Y1486" s="601"/>
      <c r="Z1486" s="601"/>
      <c r="AA1486" s="581"/>
      <c r="AB1486" s="638"/>
      <c r="AC1486" s="581"/>
      <c r="AD1486" s="501"/>
      <c r="AE1486" s="501"/>
      <c r="AF1486" s="501"/>
      <c r="AG1486" s="594"/>
      <c r="AH1486" s="587"/>
      <c r="AI1486" s="587"/>
      <c r="AJ1486" s="587"/>
      <c r="AK1486" s="354"/>
      <c r="AL1486" s="619"/>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row>
    <row r="1487" spans="1:161" s="590" customFormat="1" ht="21" customHeight="1">
      <c r="A1487" s="657">
        <v>22</v>
      </c>
      <c r="B1487" s="664" t="s">
        <v>8678</v>
      </c>
      <c r="C1487" s="660" t="s">
        <v>4196</v>
      </c>
      <c r="D1487" s="661">
        <v>43661</v>
      </c>
      <c r="E1487" s="605"/>
      <c r="F1487" s="594"/>
      <c r="G1487" s="575"/>
      <c r="H1487" s="592"/>
      <c r="I1487" s="592"/>
      <c r="J1487" s="606"/>
      <c r="K1487" s="605"/>
      <c r="L1487" s="607"/>
      <c r="M1487" s="628"/>
      <c r="N1487" s="581"/>
      <c r="O1487" s="637"/>
      <c r="P1487" s="623"/>
      <c r="Q1487" s="353"/>
      <c r="R1487" s="608"/>
      <c r="S1487" s="608"/>
      <c r="T1487" s="592"/>
      <c r="U1487" s="583"/>
      <c r="V1487" s="583"/>
      <c r="W1487" s="600"/>
      <c r="X1487" s="600"/>
      <c r="Y1487" s="601"/>
      <c r="Z1487" s="601"/>
      <c r="AA1487" s="581"/>
      <c r="AB1487" s="638"/>
      <c r="AC1487" s="581"/>
      <c r="AD1487" s="501"/>
      <c r="AE1487" s="501"/>
      <c r="AF1487" s="501"/>
      <c r="AG1487" s="594"/>
      <c r="AH1487" s="587"/>
      <c r="AI1487" s="587"/>
      <c r="AJ1487" s="587"/>
      <c r="AK1487" s="354"/>
      <c r="AL1487" s="619"/>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c r="EX1487" s="7"/>
      <c r="EY1487" s="7"/>
      <c r="EZ1487" s="7"/>
      <c r="FA1487" s="7"/>
      <c r="FB1487" s="7"/>
      <c r="FC1487" s="7"/>
      <c r="FD1487" s="7"/>
      <c r="FE1487" s="7"/>
    </row>
    <row r="1488" spans="1:161" s="590" customFormat="1" ht="21" customHeight="1">
      <c r="A1488" s="657">
        <v>23</v>
      </c>
      <c r="B1488" s="664" t="s">
        <v>8679</v>
      </c>
      <c r="C1488" s="660" t="s">
        <v>509</v>
      </c>
      <c r="D1488" s="661">
        <v>43649</v>
      </c>
      <c r="E1488" s="605"/>
      <c r="F1488" s="594"/>
      <c r="G1488" s="575"/>
      <c r="H1488" s="592"/>
      <c r="I1488" s="592"/>
      <c r="J1488" s="606"/>
      <c r="K1488" s="605"/>
      <c r="L1488" s="607"/>
      <c r="M1488" s="628"/>
      <c r="N1488" s="581"/>
      <c r="O1488" s="637"/>
      <c r="P1488" s="623"/>
      <c r="Q1488" s="353"/>
      <c r="R1488" s="608"/>
      <c r="S1488" s="608"/>
      <c r="T1488" s="592"/>
      <c r="U1488" s="583"/>
      <c r="V1488" s="583"/>
      <c r="W1488" s="600"/>
      <c r="X1488" s="600"/>
      <c r="Y1488" s="601"/>
      <c r="Z1488" s="601"/>
      <c r="AA1488" s="581"/>
      <c r="AB1488" s="638"/>
      <c r="AC1488" s="581"/>
      <c r="AD1488" s="501"/>
      <c r="AE1488" s="501"/>
      <c r="AF1488" s="501"/>
      <c r="AG1488" s="594"/>
      <c r="AH1488" s="587"/>
      <c r="AI1488" s="587"/>
      <c r="AJ1488" s="587"/>
      <c r="AK1488" s="354"/>
      <c r="AL1488" s="619"/>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c r="EX1488" s="7"/>
      <c r="EY1488" s="7"/>
      <c r="EZ1488" s="7"/>
      <c r="FA1488" s="7"/>
      <c r="FB1488" s="7"/>
      <c r="FC1488" s="7"/>
      <c r="FD1488" s="7"/>
      <c r="FE1488" s="7"/>
    </row>
    <row r="1489" spans="1:161" s="590" customFormat="1" ht="21" customHeight="1">
      <c r="A1489" s="657">
        <v>24</v>
      </c>
      <c r="B1489" s="664"/>
      <c r="C1489" s="660"/>
      <c r="D1489" s="661"/>
      <c r="E1489" s="605"/>
      <c r="F1489" s="594"/>
      <c r="G1489" s="575"/>
      <c r="H1489" s="592"/>
      <c r="I1489" s="592"/>
      <c r="J1489" s="606"/>
      <c r="K1489" s="605"/>
      <c r="L1489" s="607"/>
      <c r="M1489" s="628"/>
      <c r="N1489" s="581"/>
      <c r="O1489" s="637"/>
      <c r="P1489" s="623"/>
      <c r="Q1489" s="353"/>
      <c r="R1489" s="608"/>
      <c r="S1489" s="608"/>
      <c r="T1489" s="592"/>
      <c r="U1489" s="583"/>
      <c r="V1489" s="583"/>
      <c r="W1489" s="600"/>
      <c r="X1489" s="600"/>
      <c r="Y1489" s="601"/>
      <c r="Z1489" s="601"/>
      <c r="AA1489" s="581"/>
      <c r="AB1489" s="638"/>
      <c r="AC1489" s="581"/>
      <c r="AD1489" s="501"/>
      <c r="AE1489" s="501"/>
      <c r="AF1489" s="501"/>
      <c r="AG1489" s="594"/>
      <c r="AH1489" s="587"/>
      <c r="AI1489" s="587"/>
      <c r="AJ1489" s="587"/>
      <c r="AK1489" s="354"/>
      <c r="AL1489" s="619"/>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c r="EX1489" s="7"/>
      <c r="EY1489" s="7"/>
      <c r="EZ1489" s="7"/>
      <c r="FA1489" s="7"/>
      <c r="FB1489" s="7"/>
      <c r="FC1489" s="7"/>
      <c r="FD1489" s="7"/>
      <c r="FE1489" s="7"/>
    </row>
    <row r="1490" spans="1:161" s="590" customFormat="1" ht="21" customHeight="1">
      <c r="A1490" s="657">
        <v>25</v>
      </c>
      <c r="B1490" s="664"/>
      <c r="C1490" s="660"/>
      <c r="D1490" s="661"/>
      <c r="E1490" s="605"/>
      <c r="F1490" s="594"/>
      <c r="G1490" s="575"/>
      <c r="H1490" s="592"/>
      <c r="I1490" s="592"/>
      <c r="J1490" s="606"/>
      <c r="K1490" s="605"/>
      <c r="L1490" s="607"/>
      <c r="M1490" s="628"/>
      <c r="N1490" s="581"/>
      <c r="O1490" s="637"/>
      <c r="P1490" s="623"/>
      <c r="Q1490" s="353"/>
      <c r="R1490" s="608"/>
      <c r="S1490" s="608"/>
      <c r="T1490" s="592"/>
      <c r="U1490" s="583"/>
      <c r="V1490" s="583"/>
      <c r="W1490" s="600"/>
      <c r="X1490" s="600"/>
      <c r="Y1490" s="601"/>
      <c r="Z1490" s="601"/>
      <c r="AA1490" s="581"/>
      <c r="AB1490" s="638"/>
      <c r="AC1490" s="581"/>
      <c r="AD1490" s="501"/>
      <c r="AE1490" s="501"/>
      <c r="AF1490" s="501"/>
      <c r="AG1490" s="594"/>
      <c r="AH1490" s="587"/>
      <c r="AI1490" s="587"/>
      <c r="AJ1490" s="587"/>
      <c r="AK1490" s="354"/>
      <c r="AL1490" s="619"/>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c r="EX1490" s="7"/>
      <c r="EY1490" s="7"/>
      <c r="EZ1490" s="7"/>
      <c r="FA1490" s="7"/>
      <c r="FB1490" s="7"/>
      <c r="FC1490" s="7"/>
      <c r="FD1490" s="7"/>
      <c r="FE1490" s="7"/>
    </row>
    <row r="1491" spans="1:161" s="590" customFormat="1" ht="21" customHeight="1">
      <c r="A1491" s="657">
        <v>26</v>
      </c>
      <c r="B1491" s="664"/>
      <c r="C1491" s="660"/>
      <c r="D1491" s="661"/>
      <c r="E1491" s="605"/>
      <c r="F1491" s="594"/>
      <c r="G1491" s="575"/>
      <c r="H1491" s="592"/>
      <c r="I1491" s="592"/>
      <c r="J1491" s="606"/>
      <c r="K1491" s="605"/>
      <c r="L1491" s="607"/>
      <c r="M1491" s="628"/>
      <c r="N1491" s="581"/>
      <c r="O1491" s="637"/>
      <c r="P1491" s="623"/>
      <c r="Q1491" s="353"/>
      <c r="R1491" s="608"/>
      <c r="S1491" s="608"/>
      <c r="T1491" s="592"/>
      <c r="U1491" s="583"/>
      <c r="V1491" s="583"/>
      <c r="W1491" s="600"/>
      <c r="X1491" s="600"/>
      <c r="Y1491" s="601"/>
      <c r="Z1491" s="601"/>
      <c r="AA1491" s="581"/>
      <c r="AB1491" s="638"/>
      <c r="AC1491" s="581"/>
      <c r="AD1491" s="501"/>
      <c r="AE1491" s="501"/>
      <c r="AF1491" s="501"/>
      <c r="AG1491" s="594"/>
      <c r="AH1491" s="587"/>
      <c r="AI1491" s="587"/>
      <c r="AJ1491" s="587"/>
      <c r="AK1491" s="354"/>
      <c r="AL1491" s="619"/>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c r="EX1491" s="7"/>
      <c r="EY1491" s="7"/>
      <c r="EZ1491" s="7"/>
      <c r="FA1491" s="7"/>
      <c r="FB1491" s="7"/>
      <c r="FC1491" s="7"/>
      <c r="FD1491" s="7"/>
      <c r="FE1491" s="7"/>
    </row>
    <row r="1492" spans="1:161" s="590" customFormat="1" ht="21" customHeight="1">
      <c r="A1492" s="657">
        <v>27</v>
      </c>
      <c r="B1492" s="664"/>
      <c r="C1492" s="660"/>
      <c r="D1492" s="661"/>
      <c r="E1492" s="605"/>
      <c r="F1492" s="594"/>
      <c r="G1492" s="575"/>
      <c r="H1492" s="592"/>
      <c r="I1492" s="592"/>
      <c r="J1492" s="606"/>
      <c r="K1492" s="605"/>
      <c r="L1492" s="607"/>
      <c r="M1492" s="628"/>
      <c r="N1492" s="581"/>
      <c r="O1492" s="637"/>
      <c r="P1492" s="623"/>
      <c r="Q1492" s="353"/>
      <c r="R1492" s="608"/>
      <c r="S1492" s="608"/>
      <c r="T1492" s="592"/>
      <c r="U1492" s="583"/>
      <c r="V1492" s="583"/>
      <c r="W1492" s="600"/>
      <c r="X1492" s="600"/>
      <c r="Y1492" s="601"/>
      <c r="Z1492" s="601"/>
      <c r="AA1492" s="581"/>
      <c r="AB1492" s="638"/>
      <c r="AC1492" s="581"/>
      <c r="AD1492" s="501"/>
      <c r="AE1492" s="501"/>
      <c r="AF1492" s="501"/>
      <c r="AG1492" s="594"/>
      <c r="AH1492" s="587"/>
      <c r="AI1492" s="587"/>
      <c r="AJ1492" s="587"/>
      <c r="AK1492" s="354"/>
      <c r="AL1492" s="619"/>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c r="EX1492" s="7"/>
      <c r="EY1492" s="7"/>
      <c r="EZ1492" s="7"/>
      <c r="FA1492" s="7"/>
      <c r="FB1492" s="7"/>
      <c r="FC1492" s="7"/>
      <c r="FD1492" s="7"/>
      <c r="FE1492" s="7"/>
    </row>
    <row r="1493" spans="1:161" s="590" customFormat="1" ht="21" customHeight="1">
      <c r="A1493" s="657">
        <v>28</v>
      </c>
      <c r="B1493" s="664"/>
      <c r="C1493" s="660"/>
      <c r="D1493" s="661"/>
      <c r="E1493" s="605"/>
      <c r="F1493" s="594"/>
      <c r="G1493" s="575"/>
      <c r="H1493" s="592"/>
      <c r="I1493" s="592"/>
      <c r="J1493" s="606"/>
      <c r="K1493" s="605"/>
      <c r="L1493" s="607"/>
      <c r="M1493" s="628"/>
      <c r="N1493" s="581"/>
      <c r="O1493" s="637"/>
      <c r="P1493" s="623"/>
      <c r="Q1493" s="353"/>
      <c r="R1493" s="608"/>
      <c r="S1493" s="608"/>
      <c r="T1493" s="592"/>
      <c r="U1493" s="583"/>
      <c r="V1493" s="583"/>
      <c r="W1493" s="600"/>
      <c r="X1493" s="600"/>
      <c r="Y1493" s="601"/>
      <c r="Z1493" s="601"/>
      <c r="AA1493" s="581"/>
      <c r="AB1493" s="638"/>
      <c r="AC1493" s="581"/>
      <c r="AD1493" s="501"/>
      <c r="AE1493" s="501"/>
      <c r="AF1493" s="501"/>
      <c r="AG1493" s="594"/>
      <c r="AH1493" s="587"/>
      <c r="AI1493" s="587"/>
      <c r="AJ1493" s="587"/>
      <c r="AK1493" s="354"/>
      <c r="AL1493" s="619"/>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c r="EX1493" s="7"/>
      <c r="EY1493" s="7"/>
      <c r="EZ1493" s="7"/>
      <c r="FA1493" s="7"/>
      <c r="FB1493" s="7"/>
      <c r="FC1493" s="7"/>
      <c r="FD1493" s="7"/>
      <c r="FE1493" s="7"/>
    </row>
    <row r="1494" spans="1:161" s="590" customFormat="1" ht="21" customHeight="1">
      <c r="A1494" s="657">
        <v>29</v>
      </c>
      <c r="B1494" s="664"/>
      <c r="C1494" s="660"/>
      <c r="D1494" s="661"/>
      <c r="E1494" s="605"/>
      <c r="F1494" s="594"/>
      <c r="G1494" s="575"/>
      <c r="H1494" s="592"/>
      <c r="I1494" s="592"/>
      <c r="J1494" s="606"/>
      <c r="K1494" s="605"/>
      <c r="L1494" s="607"/>
      <c r="M1494" s="628"/>
      <c r="N1494" s="581"/>
      <c r="O1494" s="637"/>
      <c r="P1494" s="623"/>
      <c r="Q1494" s="353"/>
      <c r="R1494" s="608"/>
      <c r="S1494" s="608"/>
      <c r="T1494" s="592"/>
      <c r="U1494" s="583"/>
      <c r="V1494" s="583"/>
      <c r="W1494" s="600"/>
      <c r="X1494" s="600"/>
      <c r="Y1494" s="601"/>
      <c r="Z1494" s="601"/>
      <c r="AA1494" s="581"/>
      <c r="AB1494" s="638"/>
      <c r="AC1494" s="581"/>
      <c r="AD1494" s="501"/>
      <c r="AE1494" s="501"/>
      <c r="AF1494" s="501"/>
      <c r="AG1494" s="594"/>
      <c r="AH1494" s="587"/>
      <c r="AI1494" s="587"/>
      <c r="AJ1494" s="587"/>
      <c r="AK1494" s="354"/>
      <c r="AL1494" s="619"/>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row>
    <row r="1495" spans="1:161" s="590" customFormat="1" ht="21" customHeight="1">
      <c r="A1495" s="657">
        <v>30</v>
      </c>
      <c r="B1495" s="664"/>
      <c r="C1495" s="660"/>
      <c r="D1495" s="661"/>
      <c r="E1495" s="605"/>
      <c r="F1495" s="594"/>
      <c r="G1495" s="575"/>
      <c r="H1495" s="592"/>
      <c r="I1495" s="592"/>
      <c r="J1495" s="606"/>
      <c r="K1495" s="605"/>
      <c r="L1495" s="607"/>
      <c r="M1495" s="628"/>
      <c r="N1495" s="581"/>
      <c r="O1495" s="637"/>
      <c r="P1495" s="623"/>
      <c r="Q1495" s="353"/>
      <c r="R1495" s="608"/>
      <c r="S1495" s="608"/>
      <c r="T1495" s="592"/>
      <c r="U1495" s="583"/>
      <c r="V1495" s="583"/>
      <c r="W1495" s="600"/>
      <c r="X1495" s="600"/>
      <c r="Y1495" s="601"/>
      <c r="Z1495" s="601"/>
      <c r="AA1495" s="581"/>
      <c r="AB1495" s="638"/>
      <c r="AC1495" s="581"/>
      <c r="AD1495" s="501"/>
      <c r="AE1495" s="501"/>
      <c r="AF1495" s="501"/>
      <c r="AG1495" s="594"/>
      <c r="AH1495" s="587"/>
      <c r="AI1495" s="587"/>
      <c r="AJ1495" s="587"/>
      <c r="AK1495" s="354"/>
      <c r="AL1495" s="619"/>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c r="EX1495" s="7"/>
      <c r="EY1495" s="7"/>
      <c r="EZ1495" s="7"/>
      <c r="FA1495" s="7"/>
      <c r="FB1495" s="7"/>
      <c r="FC1495" s="7"/>
      <c r="FD1495" s="7"/>
      <c r="FE1495" s="7"/>
    </row>
    <row r="1496" spans="1:161" s="590" customFormat="1" ht="21" customHeight="1">
      <c r="A1496" s="657">
        <v>31</v>
      </c>
      <c r="B1496" s="664"/>
      <c r="C1496" s="660"/>
      <c r="D1496" s="661"/>
      <c r="E1496" s="605"/>
      <c r="F1496" s="594"/>
      <c r="G1496" s="575"/>
      <c r="H1496" s="592"/>
      <c r="I1496" s="592"/>
      <c r="J1496" s="606"/>
      <c r="K1496" s="605"/>
      <c r="L1496" s="607"/>
      <c r="M1496" s="628"/>
      <c r="N1496" s="581"/>
      <c r="O1496" s="637"/>
      <c r="P1496" s="623"/>
      <c r="Q1496" s="353"/>
      <c r="R1496" s="608"/>
      <c r="S1496" s="608"/>
      <c r="T1496" s="592"/>
      <c r="U1496" s="583"/>
      <c r="V1496" s="583"/>
      <c r="W1496" s="600"/>
      <c r="X1496" s="600"/>
      <c r="Y1496" s="601"/>
      <c r="Z1496" s="601"/>
      <c r="AA1496" s="581"/>
      <c r="AB1496" s="638"/>
      <c r="AC1496" s="581"/>
      <c r="AD1496" s="501"/>
      <c r="AE1496" s="501"/>
      <c r="AF1496" s="501"/>
      <c r="AG1496" s="594"/>
      <c r="AH1496" s="587"/>
      <c r="AI1496" s="587"/>
      <c r="AJ1496" s="587"/>
      <c r="AK1496" s="354"/>
      <c r="AL1496" s="619"/>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c r="EX1496" s="7"/>
      <c r="EY1496" s="7"/>
      <c r="EZ1496" s="7"/>
      <c r="FA1496" s="7"/>
      <c r="FB1496" s="7"/>
      <c r="FC1496" s="7"/>
      <c r="FD1496" s="7"/>
      <c r="FE1496" s="7"/>
    </row>
    <row r="1497" spans="1:161" s="590" customFormat="1" ht="21" customHeight="1">
      <c r="A1497" s="657">
        <v>32</v>
      </c>
      <c r="B1497" s="664"/>
      <c r="C1497" s="660"/>
      <c r="D1497" s="661"/>
      <c r="E1497" s="605"/>
      <c r="F1497" s="594"/>
      <c r="G1497" s="575"/>
      <c r="H1497" s="592"/>
      <c r="I1497" s="592"/>
      <c r="J1497" s="606"/>
      <c r="K1497" s="605"/>
      <c r="L1497" s="607"/>
      <c r="M1497" s="628"/>
      <c r="N1497" s="581"/>
      <c r="O1497" s="637"/>
      <c r="P1497" s="623"/>
      <c r="Q1497" s="353"/>
      <c r="R1497" s="608"/>
      <c r="S1497" s="608"/>
      <c r="T1497" s="592"/>
      <c r="U1497" s="583"/>
      <c r="V1497" s="583"/>
      <c r="W1497" s="600"/>
      <c r="X1497" s="600"/>
      <c r="Y1497" s="601"/>
      <c r="Z1497" s="601"/>
      <c r="AA1497" s="581"/>
      <c r="AB1497" s="638"/>
      <c r="AC1497" s="581"/>
      <c r="AD1497" s="501"/>
      <c r="AE1497" s="501"/>
      <c r="AF1497" s="501"/>
      <c r="AG1497" s="594"/>
      <c r="AH1497" s="587"/>
      <c r="AI1497" s="587"/>
      <c r="AJ1497" s="587"/>
      <c r="AK1497" s="354"/>
      <c r="AL1497" s="619"/>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c r="EX1497" s="7"/>
      <c r="EY1497" s="7"/>
      <c r="EZ1497" s="7"/>
      <c r="FA1497" s="7"/>
      <c r="FB1497" s="7"/>
      <c r="FC1497" s="7"/>
      <c r="FD1497" s="7"/>
      <c r="FE1497" s="7"/>
    </row>
    <row r="1498" spans="1:161" s="590" customFormat="1" ht="21" customHeight="1">
      <c r="A1498" s="657">
        <v>33</v>
      </c>
      <c r="B1498" s="664"/>
      <c r="C1498" s="660"/>
      <c r="D1498" s="661"/>
      <c r="E1498" s="605"/>
      <c r="F1498" s="594"/>
      <c r="G1498" s="575"/>
      <c r="H1498" s="592"/>
      <c r="I1498" s="592"/>
      <c r="J1498" s="606"/>
      <c r="K1498" s="605"/>
      <c r="L1498" s="607"/>
      <c r="M1498" s="628"/>
      <c r="N1498" s="581"/>
      <c r="O1498" s="637"/>
      <c r="P1498" s="623"/>
      <c r="Q1498" s="353"/>
      <c r="R1498" s="608"/>
      <c r="S1498" s="608"/>
      <c r="T1498" s="592"/>
      <c r="U1498" s="583"/>
      <c r="V1498" s="583"/>
      <c r="W1498" s="600"/>
      <c r="X1498" s="600"/>
      <c r="Y1498" s="601"/>
      <c r="Z1498" s="601"/>
      <c r="AA1498" s="581"/>
      <c r="AB1498" s="638"/>
      <c r="AC1498" s="581"/>
      <c r="AD1498" s="501"/>
      <c r="AE1498" s="501"/>
      <c r="AF1498" s="501"/>
      <c r="AG1498" s="594"/>
      <c r="AH1498" s="587"/>
      <c r="AI1498" s="587"/>
      <c r="AJ1498" s="587"/>
      <c r="AK1498" s="354"/>
      <c r="AL1498" s="619"/>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c r="EX1498" s="7"/>
      <c r="EY1498" s="7"/>
      <c r="EZ1498" s="7"/>
      <c r="FA1498" s="7"/>
      <c r="FB1498" s="7"/>
      <c r="FC1498" s="7"/>
      <c r="FD1498" s="7"/>
      <c r="FE1498" s="7"/>
    </row>
    <row r="1499" spans="1:161" s="590" customFormat="1" ht="21" customHeight="1">
      <c r="A1499" s="657">
        <v>34</v>
      </c>
      <c r="B1499" s="664"/>
      <c r="C1499" s="662"/>
      <c r="D1499" s="660"/>
      <c r="E1499" s="605"/>
      <c r="F1499" s="594"/>
      <c r="G1499" s="575"/>
      <c r="H1499" s="592"/>
      <c r="I1499" s="592"/>
      <c r="J1499" s="606"/>
      <c r="K1499" s="605"/>
      <c r="L1499" s="607"/>
      <c r="M1499" s="628"/>
      <c r="N1499" s="581"/>
      <c r="O1499" s="637"/>
      <c r="P1499" s="623"/>
      <c r="Q1499" s="353"/>
      <c r="R1499" s="608"/>
      <c r="S1499" s="608"/>
      <c r="T1499" s="592"/>
      <c r="U1499" s="583"/>
      <c r="V1499" s="583"/>
      <c r="W1499" s="600"/>
      <c r="X1499" s="600"/>
      <c r="Y1499" s="601"/>
      <c r="Z1499" s="601"/>
      <c r="AA1499" s="581"/>
      <c r="AB1499" s="638"/>
      <c r="AC1499" s="581"/>
      <c r="AD1499" s="501"/>
      <c r="AE1499" s="501"/>
      <c r="AF1499" s="501"/>
      <c r="AG1499" s="594"/>
      <c r="AH1499" s="587"/>
      <c r="AI1499" s="587"/>
      <c r="AJ1499" s="587"/>
      <c r="AK1499" s="354"/>
      <c r="AL1499" s="619"/>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c r="EX1499" s="7"/>
      <c r="EY1499" s="7"/>
      <c r="EZ1499" s="7"/>
      <c r="FA1499" s="7"/>
      <c r="FB1499" s="7"/>
      <c r="FC1499" s="7"/>
      <c r="FD1499" s="7"/>
      <c r="FE1499" s="7"/>
    </row>
    <row r="1500" spans="1:161" s="590" customFormat="1" ht="21" customHeight="1">
      <c r="A1500" s="657">
        <v>35</v>
      </c>
      <c r="B1500" s="664"/>
      <c r="C1500" s="662"/>
      <c r="D1500" s="663"/>
      <c r="E1500" s="605"/>
      <c r="F1500" s="594"/>
      <c r="G1500" s="575"/>
      <c r="H1500" s="592"/>
      <c r="I1500" s="592"/>
      <c r="J1500" s="606"/>
      <c r="K1500" s="605"/>
      <c r="L1500" s="607"/>
      <c r="M1500" s="628"/>
      <c r="N1500" s="581"/>
      <c r="O1500" s="637"/>
      <c r="P1500" s="623"/>
      <c r="Q1500" s="353"/>
      <c r="R1500" s="608"/>
      <c r="S1500" s="608"/>
      <c r="T1500" s="592"/>
      <c r="U1500" s="583"/>
      <c r="V1500" s="583"/>
      <c r="W1500" s="600"/>
      <c r="X1500" s="600"/>
      <c r="Y1500" s="601"/>
      <c r="Z1500" s="601"/>
      <c r="AA1500" s="581"/>
      <c r="AB1500" s="638"/>
      <c r="AC1500" s="581"/>
      <c r="AD1500" s="501"/>
      <c r="AE1500" s="501"/>
      <c r="AF1500" s="501"/>
      <c r="AG1500" s="594"/>
      <c r="AH1500" s="587"/>
      <c r="AI1500" s="587"/>
      <c r="AJ1500" s="587"/>
      <c r="AK1500" s="354"/>
      <c r="AL1500" s="619"/>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c r="EX1500" s="7"/>
      <c r="EY1500" s="7"/>
      <c r="EZ1500" s="7"/>
      <c r="FA1500" s="7"/>
      <c r="FB1500" s="7"/>
      <c r="FC1500" s="7"/>
      <c r="FD1500" s="7"/>
      <c r="FE1500" s="7"/>
    </row>
    <row r="1501" spans="1:161" s="590" customFormat="1" ht="21" customHeight="1">
      <c r="A1501" s="657">
        <v>36</v>
      </c>
      <c r="B1501" s="664"/>
      <c r="C1501" s="660"/>
      <c r="D1501" s="661"/>
      <c r="E1501" s="605"/>
      <c r="F1501" s="594"/>
      <c r="G1501" s="575"/>
      <c r="H1501" s="592"/>
      <c r="I1501" s="592"/>
      <c r="J1501" s="606"/>
      <c r="K1501" s="605"/>
      <c r="L1501" s="607"/>
      <c r="M1501" s="628"/>
      <c r="N1501" s="581"/>
      <c r="O1501" s="637"/>
      <c r="P1501" s="623"/>
      <c r="Q1501" s="353"/>
      <c r="R1501" s="608"/>
      <c r="S1501" s="608"/>
      <c r="T1501" s="592"/>
      <c r="U1501" s="583"/>
      <c r="V1501" s="583"/>
      <c r="W1501" s="600"/>
      <c r="X1501" s="600"/>
      <c r="Y1501" s="601"/>
      <c r="Z1501" s="601"/>
      <c r="AA1501" s="581"/>
      <c r="AB1501" s="638"/>
      <c r="AC1501" s="581"/>
      <c r="AD1501" s="501"/>
      <c r="AE1501" s="501"/>
      <c r="AF1501" s="501"/>
      <c r="AG1501" s="594"/>
      <c r="AH1501" s="587"/>
      <c r="AI1501" s="587"/>
      <c r="AJ1501" s="587"/>
      <c r="AK1501" s="354"/>
      <c r="AL1501" s="619"/>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c r="EX1501" s="7"/>
      <c r="EY1501" s="7"/>
      <c r="EZ1501" s="7"/>
      <c r="FA1501" s="7"/>
      <c r="FB1501" s="7"/>
      <c r="FC1501" s="7"/>
      <c r="FD1501" s="7"/>
      <c r="FE1501" s="7"/>
    </row>
    <row r="1502" spans="1:161" s="590" customFormat="1" ht="21" customHeight="1">
      <c r="A1502" s="657">
        <v>37</v>
      </c>
      <c r="B1502" s="664"/>
      <c r="C1502" s="660"/>
      <c r="D1502" s="661"/>
      <c r="E1502" s="605"/>
      <c r="F1502" s="594"/>
      <c r="G1502" s="575"/>
      <c r="H1502" s="592"/>
      <c r="I1502" s="592"/>
      <c r="J1502" s="606"/>
      <c r="K1502" s="605"/>
      <c r="L1502" s="607"/>
      <c r="M1502" s="628"/>
      <c r="N1502" s="581"/>
      <c r="O1502" s="637"/>
      <c r="P1502" s="623"/>
      <c r="Q1502" s="353"/>
      <c r="R1502" s="608"/>
      <c r="S1502" s="608"/>
      <c r="T1502" s="592"/>
      <c r="U1502" s="583"/>
      <c r="V1502" s="583"/>
      <c r="W1502" s="600"/>
      <c r="X1502" s="600"/>
      <c r="Y1502" s="601"/>
      <c r="Z1502" s="601"/>
      <c r="AA1502" s="581"/>
      <c r="AB1502" s="638"/>
      <c r="AC1502" s="581"/>
      <c r="AD1502" s="501"/>
      <c r="AE1502" s="501"/>
      <c r="AF1502" s="501"/>
      <c r="AG1502" s="594"/>
      <c r="AH1502" s="587"/>
      <c r="AI1502" s="587"/>
      <c r="AJ1502" s="587"/>
      <c r="AK1502" s="354"/>
      <c r="AL1502" s="619"/>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row>
    <row r="1503" spans="1:161" s="590" customFormat="1" ht="21" customHeight="1">
      <c r="A1503" s="657">
        <v>38</v>
      </c>
      <c r="B1503" s="664"/>
      <c r="C1503" s="660"/>
      <c r="D1503" s="661"/>
      <c r="E1503" s="605"/>
      <c r="F1503" s="594"/>
      <c r="G1503" s="575"/>
      <c r="H1503" s="592"/>
      <c r="I1503" s="592"/>
      <c r="J1503" s="606"/>
      <c r="K1503" s="605"/>
      <c r="L1503" s="607"/>
      <c r="M1503" s="628"/>
      <c r="N1503" s="581"/>
      <c r="O1503" s="637"/>
      <c r="P1503" s="623"/>
      <c r="Q1503" s="353"/>
      <c r="R1503" s="608"/>
      <c r="S1503" s="608"/>
      <c r="T1503" s="592"/>
      <c r="U1503" s="583"/>
      <c r="V1503" s="583"/>
      <c r="W1503" s="600"/>
      <c r="X1503" s="600"/>
      <c r="Y1503" s="601"/>
      <c r="Z1503" s="601"/>
      <c r="AA1503" s="581"/>
      <c r="AB1503" s="638"/>
      <c r="AC1503" s="581"/>
      <c r="AD1503" s="501"/>
      <c r="AE1503" s="501"/>
      <c r="AF1503" s="501"/>
      <c r="AG1503" s="594"/>
      <c r="AH1503" s="587"/>
      <c r="AI1503" s="587"/>
      <c r="AJ1503" s="587"/>
      <c r="AK1503" s="354"/>
      <c r="AL1503" s="619"/>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7"/>
      <c r="EQ1503" s="7"/>
      <c r="ER1503" s="7"/>
      <c r="ES1503" s="7"/>
      <c r="ET1503" s="7"/>
      <c r="EU1503" s="7"/>
      <c r="EV1503" s="7"/>
      <c r="EW1503" s="7"/>
      <c r="EX1503" s="7"/>
      <c r="EY1503" s="7"/>
      <c r="EZ1503" s="7"/>
      <c r="FA1503" s="7"/>
      <c r="FB1503" s="7"/>
      <c r="FC1503" s="7"/>
      <c r="FD1503" s="7"/>
      <c r="FE1503" s="7"/>
    </row>
    <row r="1504" spans="1:161" s="590" customFormat="1" ht="21" customHeight="1">
      <c r="A1504" s="657"/>
      <c r="B1504" s="664"/>
      <c r="C1504" s="660"/>
      <c r="D1504" s="594"/>
      <c r="E1504" s="575"/>
      <c r="F1504" s="592"/>
      <c r="G1504" s="592"/>
      <c r="H1504" s="606"/>
      <c r="I1504" s="605"/>
      <c r="J1504" s="607"/>
      <c r="K1504" s="628"/>
      <c r="L1504" s="581"/>
      <c r="M1504" s="637"/>
      <c r="N1504" s="608"/>
      <c r="O1504" s="608"/>
      <c r="P1504" s="629"/>
      <c r="Q1504" s="610"/>
      <c r="R1504" s="592"/>
      <c r="S1504" s="610"/>
      <c r="T1504" s="583"/>
      <c r="U1504" s="600"/>
      <c r="V1504" s="600"/>
      <c r="W1504" s="601"/>
      <c r="X1504" s="601"/>
      <c r="Y1504" s="581"/>
      <c r="Z1504" s="638"/>
      <c r="AA1504" s="638"/>
      <c r="AB1504" s="639"/>
      <c r="AC1504" s="501"/>
      <c r="AD1504" s="501"/>
      <c r="AE1504" s="581"/>
      <c r="AF1504" s="581"/>
      <c r="AG1504" s="587"/>
      <c r="AH1504" s="587"/>
      <c r="AI1504" s="354"/>
      <c r="AJ1504" s="619"/>
      <c r="AK1504" s="589"/>
      <c r="AL1504" s="589"/>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c r="EX1504" s="7"/>
      <c r="EY1504" s="7"/>
      <c r="EZ1504" s="7"/>
      <c r="FA1504" s="7"/>
      <c r="FB1504" s="7"/>
      <c r="FC1504" s="7"/>
    </row>
    <row r="1505" spans="1:161" s="590" customFormat="1" ht="21" customHeight="1">
      <c r="A1505" s="657"/>
      <c r="B1505" s="664"/>
      <c r="C1505" s="660"/>
      <c r="D1505" s="594"/>
      <c r="E1505" s="575"/>
      <c r="F1505" s="592"/>
      <c r="G1505" s="592"/>
      <c r="H1505" s="606"/>
      <c r="I1505" s="605"/>
      <c r="J1505" s="607"/>
      <c r="K1505" s="628"/>
      <c r="L1505" s="581"/>
      <c r="M1505" s="637"/>
      <c r="N1505" s="608"/>
      <c r="O1505" s="608"/>
      <c r="P1505" s="629"/>
      <c r="Q1505" s="610"/>
      <c r="R1505" s="592"/>
      <c r="S1505" s="610"/>
      <c r="T1505" s="583"/>
      <c r="U1505" s="600"/>
      <c r="V1505" s="600"/>
      <c r="W1505" s="601"/>
      <c r="X1505" s="601"/>
      <c r="Y1505" s="581"/>
      <c r="Z1505" s="638"/>
      <c r="AA1505" s="638"/>
      <c r="AB1505" s="639"/>
      <c r="AC1505" s="501"/>
      <c r="AD1505" s="501"/>
      <c r="AE1505" s="581"/>
      <c r="AF1505" s="581"/>
      <c r="AG1505" s="587"/>
      <c r="AH1505" s="587"/>
      <c r="AI1505" s="354"/>
      <c r="AJ1505" s="619"/>
      <c r="AK1505" s="589"/>
      <c r="AL1505" s="589"/>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c r="EX1505" s="7"/>
      <c r="EY1505" s="7"/>
      <c r="EZ1505" s="7"/>
      <c r="FA1505" s="7"/>
      <c r="FB1505" s="7"/>
      <c r="FC1505" s="7"/>
    </row>
    <row r="1506" spans="1:161" s="590" customFormat="1" ht="21" customHeight="1">
      <c r="A1506" s="657"/>
      <c r="B1506" s="664"/>
      <c r="C1506" s="660"/>
      <c r="D1506" s="594"/>
      <c r="E1506" s="575"/>
      <c r="F1506" s="592"/>
      <c r="G1506" s="592"/>
      <c r="H1506" s="606"/>
      <c r="I1506" s="605"/>
      <c r="J1506" s="607"/>
      <c r="K1506" s="628"/>
      <c r="L1506" s="581"/>
      <c r="M1506" s="637"/>
      <c r="N1506" s="608"/>
      <c r="O1506" s="608"/>
      <c r="P1506" s="629"/>
      <c r="Q1506" s="610"/>
      <c r="R1506" s="592"/>
      <c r="S1506" s="610"/>
      <c r="T1506" s="583"/>
      <c r="U1506" s="600"/>
      <c r="V1506" s="600"/>
      <c r="W1506" s="601"/>
      <c r="X1506" s="601"/>
      <c r="Y1506" s="581"/>
      <c r="Z1506" s="638"/>
      <c r="AA1506" s="638"/>
      <c r="AB1506" s="639"/>
      <c r="AC1506" s="501"/>
      <c r="AD1506" s="501"/>
      <c r="AE1506" s="581"/>
      <c r="AF1506" s="581"/>
      <c r="AG1506" s="587"/>
      <c r="AH1506" s="587"/>
      <c r="AI1506" s="354"/>
      <c r="AJ1506" s="619"/>
      <c r="AK1506" s="589"/>
      <c r="AL1506" s="589"/>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c r="EX1506" s="7"/>
      <c r="EY1506" s="7"/>
      <c r="EZ1506" s="7"/>
      <c r="FA1506" s="7"/>
      <c r="FB1506" s="7"/>
      <c r="FC1506" s="7"/>
    </row>
    <row r="1507" spans="1:161" s="590" customFormat="1" ht="21" customHeight="1">
      <c r="A1507" s="657"/>
      <c r="B1507" s="664"/>
      <c r="C1507" s="660"/>
      <c r="D1507" s="594"/>
      <c r="E1507" s="575"/>
      <c r="F1507" s="592"/>
      <c r="G1507" s="592"/>
      <c r="H1507" s="606"/>
      <c r="I1507" s="605"/>
      <c r="J1507" s="607"/>
      <c r="K1507" s="628"/>
      <c r="L1507" s="581"/>
      <c r="M1507" s="637"/>
      <c r="N1507" s="608"/>
      <c r="O1507" s="608"/>
      <c r="P1507" s="629"/>
      <c r="Q1507" s="610"/>
      <c r="R1507" s="592"/>
      <c r="S1507" s="610"/>
      <c r="T1507" s="583"/>
      <c r="U1507" s="600"/>
      <c r="V1507" s="600"/>
      <c r="W1507" s="601"/>
      <c r="X1507" s="601"/>
      <c r="Y1507" s="581"/>
      <c r="Z1507" s="638"/>
      <c r="AA1507" s="638"/>
      <c r="AB1507" s="639"/>
      <c r="AC1507" s="501"/>
      <c r="AD1507" s="501"/>
      <c r="AE1507" s="581"/>
      <c r="AF1507" s="581"/>
      <c r="AG1507" s="587"/>
      <c r="AH1507" s="587"/>
      <c r="AI1507" s="354"/>
      <c r="AJ1507" s="619"/>
      <c r="AK1507" s="589"/>
      <c r="AL1507" s="589"/>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c r="EX1507" s="7"/>
      <c r="EY1507" s="7"/>
      <c r="EZ1507" s="7"/>
      <c r="FA1507" s="7"/>
      <c r="FB1507" s="7"/>
      <c r="FC1507" s="7"/>
    </row>
    <row r="1508" spans="1:161" s="590" customFormat="1" ht="21" customHeight="1">
      <c r="A1508" s="657"/>
      <c r="B1508" s="664"/>
      <c r="C1508" s="660"/>
      <c r="D1508" s="594"/>
      <c r="E1508" s="575"/>
      <c r="F1508" s="592"/>
      <c r="G1508" s="592"/>
      <c r="H1508" s="606"/>
      <c r="I1508" s="605"/>
      <c r="J1508" s="607"/>
      <c r="K1508" s="628"/>
      <c r="L1508" s="581"/>
      <c r="M1508" s="637"/>
      <c r="N1508" s="608"/>
      <c r="O1508" s="608"/>
      <c r="P1508" s="629"/>
      <c r="Q1508" s="610"/>
      <c r="R1508" s="592"/>
      <c r="S1508" s="610"/>
      <c r="T1508" s="583"/>
      <c r="U1508" s="600"/>
      <c r="V1508" s="600"/>
      <c r="W1508" s="601"/>
      <c r="X1508" s="601"/>
      <c r="Y1508" s="581"/>
      <c r="Z1508" s="638"/>
      <c r="AA1508" s="638"/>
      <c r="AB1508" s="639"/>
      <c r="AC1508" s="501"/>
      <c r="AD1508" s="501"/>
      <c r="AE1508" s="581"/>
      <c r="AF1508" s="581"/>
      <c r="AG1508" s="587"/>
      <c r="AH1508" s="587"/>
      <c r="AI1508" s="354"/>
      <c r="AJ1508" s="619"/>
      <c r="AK1508" s="589"/>
      <c r="AL1508" s="589"/>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c r="EX1508" s="7"/>
      <c r="EY1508" s="7"/>
      <c r="EZ1508" s="7"/>
      <c r="FA1508" s="7"/>
      <c r="FB1508" s="7"/>
      <c r="FC1508" s="7"/>
    </row>
    <row r="1509" spans="1:161" s="590" customFormat="1" ht="21" customHeight="1">
      <c r="A1509" s="657"/>
      <c r="B1509" s="664"/>
      <c r="C1509" s="660"/>
      <c r="D1509" s="594"/>
      <c r="E1509" s="575"/>
      <c r="F1509" s="592"/>
      <c r="G1509" s="592"/>
      <c r="H1509" s="606"/>
      <c r="I1509" s="605"/>
      <c r="J1509" s="607"/>
      <c r="K1509" s="628"/>
      <c r="L1509" s="581"/>
      <c r="M1509" s="637"/>
      <c r="N1509" s="608"/>
      <c r="O1509" s="608"/>
      <c r="P1509" s="629"/>
      <c r="Q1509" s="610"/>
      <c r="R1509" s="592"/>
      <c r="S1509" s="610"/>
      <c r="T1509" s="583"/>
      <c r="U1509" s="600"/>
      <c r="V1509" s="600"/>
      <c r="W1509" s="601"/>
      <c r="X1509" s="601"/>
      <c r="Y1509" s="581"/>
      <c r="Z1509" s="638"/>
      <c r="AA1509" s="638"/>
      <c r="AB1509" s="639"/>
      <c r="AC1509" s="501"/>
      <c r="AD1509" s="501"/>
      <c r="AE1509" s="581"/>
      <c r="AF1509" s="581"/>
      <c r="AG1509" s="587"/>
      <c r="AH1509" s="587"/>
      <c r="AI1509" s="354"/>
      <c r="AJ1509" s="619"/>
      <c r="AK1509" s="589"/>
      <c r="AL1509" s="589"/>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c r="EX1509" s="7"/>
      <c r="EY1509" s="7"/>
      <c r="EZ1509" s="7"/>
      <c r="FA1509" s="7"/>
      <c r="FB1509" s="7"/>
      <c r="FC1509" s="7"/>
    </row>
    <row r="1510" spans="1:161" s="590" customFormat="1" ht="21" customHeight="1">
      <c r="A1510" s="657"/>
      <c r="B1510" s="664"/>
      <c r="C1510" s="660"/>
      <c r="D1510" s="594"/>
      <c r="E1510" s="575"/>
      <c r="F1510" s="592"/>
      <c r="G1510" s="592"/>
      <c r="H1510" s="606"/>
      <c r="I1510" s="605"/>
      <c r="J1510" s="607"/>
      <c r="K1510" s="628"/>
      <c r="L1510" s="581"/>
      <c r="M1510" s="637"/>
      <c r="N1510" s="608"/>
      <c r="O1510" s="608"/>
      <c r="P1510" s="629"/>
      <c r="Q1510" s="610"/>
      <c r="R1510" s="592"/>
      <c r="S1510" s="610"/>
      <c r="T1510" s="583"/>
      <c r="U1510" s="600"/>
      <c r="V1510" s="600"/>
      <c r="W1510" s="601"/>
      <c r="X1510" s="601"/>
      <c r="Y1510" s="581"/>
      <c r="Z1510" s="638"/>
      <c r="AA1510" s="638"/>
      <c r="AB1510" s="639"/>
      <c r="AC1510" s="501"/>
      <c r="AD1510" s="501"/>
      <c r="AE1510" s="581"/>
      <c r="AF1510" s="581"/>
      <c r="AG1510" s="587"/>
      <c r="AH1510" s="587"/>
      <c r="AI1510" s="354"/>
      <c r="AJ1510" s="619"/>
      <c r="AK1510" s="589"/>
      <c r="AL1510" s="589"/>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row>
    <row r="1511" spans="1:161" s="590" customFormat="1">
      <c r="A1511" s="570"/>
      <c r="B1511" s="605"/>
      <c r="C1511" s="591"/>
      <c r="D1511" s="573"/>
      <c r="E1511" s="605"/>
      <c r="F1511" s="594"/>
      <c r="G1511" s="575"/>
      <c r="H1511" s="592"/>
      <c r="I1511" s="592"/>
      <c r="J1511" s="606"/>
      <c r="K1511" s="605"/>
      <c r="L1511" s="607"/>
      <c r="M1511" s="628"/>
      <c r="N1511" s="581"/>
      <c r="O1511" s="637"/>
      <c r="P1511" s="626"/>
      <c r="Q1511" s="353"/>
      <c r="R1511" s="608"/>
      <c r="S1511" s="608"/>
      <c r="T1511" s="592"/>
      <c r="U1511" s="583"/>
      <c r="V1511" s="583"/>
      <c r="W1511" s="600"/>
      <c r="X1511" s="600"/>
      <c r="Y1511" s="601"/>
      <c r="Z1511" s="601"/>
      <c r="AA1511" s="581"/>
      <c r="AB1511" s="638"/>
      <c r="AC1511" s="581"/>
      <c r="AD1511" s="501"/>
      <c r="AE1511" s="501"/>
      <c r="AF1511" s="501"/>
      <c r="AG1511" s="594"/>
      <c r="AH1511" s="587"/>
      <c r="AI1511" s="587"/>
      <c r="AJ1511" s="587"/>
      <c r="AK1511" s="354"/>
      <c r="AL1511" s="619"/>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c r="EX1511" s="7"/>
      <c r="EY1511" s="7"/>
      <c r="EZ1511" s="7"/>
      <c r="FA1511" s="7"/>
      <c r="FB1511" s="7"/>
      <c r="FC1511" s="7"/>
      <c r="FD1511" s="7"/>
      <c r="FE1511" s="7"/>
    </row>
    <row r="1512" spans="1:161" s="590" customFormat="1">
      <c r="A1512" s="570"/>
      <c r="B1512" s="605"/>
      <c r="C1512" s="591"/>
      <c r="D1512" s="573"/>
      <c r="E1512" s="605"/>
      <c r="F1512" s="594"/>
      <c r="G1512" s="575"/>
      <c r="H1512" s="592"/>
      <c r="I1512" s="592"/>
      <c r="J1512" s="606"/>
      <c r="K1512" s="605"/>
      <c r="L1512" s="607"/>
      <c r="M1512" s="628"/>
      <c r="N1512" s="581"/>
      <c r="O1512" s="637"/>
      <c r="P1512" s="626"/>
      <c r="Q1512" s="353"/>
      <c r="R1512" s="608"/>
      <c r="S1512" s="608"/>
      <c r="T1512" s="592"/>
      <c r="U1512" s="583"/>
      <c r="V1512" s="583"/>
      <c r="W1512" s="600"/>
      <c r="X1512" s="600"/>
      <c r="Y1512" s="601"/>
      <c r="Z1512" s="601"/>
      <c r="AA1512" s="581"/>
      <c r="AB1512" s="638"/>
      <c r="AC1512" s="581"/>
      <c r="AD1512" s="501"/>
      <c r="AE1512" s="501"/>
      <c r="AF1512" s="501"/>
      <c r="AG1512" s="594"/>
      <c r="AH1512" s="587"/>
      <c r="AI1512" s="587"/>
      <c r="AJ1512" s="587"/>
      <c r="AK1512" s="354"/>
      <c r="AL1512" s="619"/>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c r="EX1512" s="7"/>
      <c r="EY1512" s="7"/>
      <c r="EZ1512" s="7"/>
      <c r="FA1512" s="7"/>
      <c r="FB1512" s="7"/>
      <c r="FC1512" s="7"/>
      <c r="FD1512" s="7"/>
      <c r="FE1512" s="7"/>
    </row>
    <row r="1513" spans="1:161" s="590" customFormat="1">
      <c r="A1513" s="570"/>
      <c r="B1513" s="605"/>
      <c r="C1513" s="591"/>
      <c r="D1513" s="573"/>
      <c r="E1513" s="605"/>
      <c r="F1513" s="594"/>
      <c r="G1513" s="575"/>
      <c r="H1513" s="592"/>
      <c r="I1513" s="592"/>
      <c r="J1513" s="606"/>
      <c r="K1513" s="605"/>
      <c r="L1513" s="607"/>
      <c r="M1513" s="628"/>
      <c r="N1513" s="581"/>
      <c r="O1513" s="637"/>
      <c r="P1513" s="626"/>
      <c r="Q1513" s="353"/>
      <c r="R1513" s="608"/>
      <c r="S1513" s="608"/>
      <c r="T1513" s="592"/>
      <c r="U1513" s="583"/>
      <c r="V1513" s="583"/>
      <c r="W1513" s="600"/>
      <c r="X1513" s="600"/>
      <c r="Y1513" s="601"/>
      <c r="Z1513" s="601"/>
      <c r="AA1513" s="581"/>
      <c r="AB1513" s="638"/>
      <c r="AC1513" s="581"/>
      <c r="AD1513" s="501"/>
      <c r="AE1513" s="501"/>
      <c r="AF1513" s="501"/>
      <c r="AG1513" s="594"/>
      <c r="AH1513" s="587"/>
      <c r="AI1513" s="587"/>
      <c r="AJ1513" s="587"/>
      <c r="AK1513" s="354"/>
      <c r="AL1513" s="619"/>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c r="EX1513" s="7"/>
      <c r="EY1513" s="7"/>
      <c r="EZ1513" s="7"/>
      <c r="FA1513" s="7"/>
      <c r="FB1513" s="7"/>
      <c r="FC1513" s="7"/>
      <c r="FD1513" s="7"/>
      <c r="FE1513" s="7"/>
    </row>
    <row r="1514" spans="1:161" s="590" customFormat="1">
      <c r="A1514" s="570"/>
      <c r="B1514" s="605"/>
      <c r="C1514" s="591"/>
      <c r="D1514" s="573"/>
      <c r="E1514" s="605"/>
      <c r="F1514" s="594"/>
      <c r="G1514" s="575"/>
      <c r="H1514" s="592"/>
      <c r="I1514" s="592"/>
      <c r="J1514" s="606"/>
      <c r="K1514" s="605"/>
      <c r="L1514" s="607"/>
      <c r="M1514" s="628"/>
      <c r="N1514" s="581"/>
      <c r="O1514" s="637"/>
      <c r="P1514" s="626"/>
      <c r="Q1514" s="353"/>
      <c r="R1514" s="608"/>
      <c r="S1514" s="608"/>
      <c r="T1514" s="592"/>
      <c r="U1514" s="583"/>
      <c r="V1514" s="583"/>
      <c r="W1514" s="600"/>
      <c r="X1514" s="600"/>
      <c r="Y1514" s="601"/>
      <c r="Z1514" s="601"/>
      <c r="AA1514" s="581"/>
      <c r="AB1514" s="638"/>
      <c r="AC1514" s="581"/>
      <c r="AD1514" s="501"/>
      <c r="AE1514" s="501"/>
      <c r="AF1514" s="501"/>
      <c r="AG1514" s="594"/>
      <c r="AH1514" s="587"/>
      <c r="AI1514" s="587"/>
      <c r="AJ1514" s="587"/>
      <c r="AK1514" s="354"/>
      <c r="AL1514" s="619"/>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c r="EX1514" s="7"/>
      <c r="EY1514" s="7"/>
      <c r="EZ1514" s="7"/>
      <c r="FA1514" s="7"/>
      <c r="FB1514" s="7"/>
      <c r="FC1514" s="7"/>
      <c r="FD1514" s="7"/>
      <c r="FE1514" s="7"/>
    </row>
    <row r="1515" spans="1:161" s="590" customFormat="1">
      <c r="A1515" s="570"/>
      <c r="B1515" s="605"/>
      <c r="C1515" s="591"/>
      <c r="D1515" s="573"/>
      <c r="E1515" s="605"/>
      <c r="F1515" s="594"/>
      <c r="G1515" s="575"/>
      <c r="H1515" s="592"/>
      <c r="I1515" s="592"/>
      <c r="J1515" s="606"/>
      <c r="K1515" s="605"/>
      <c r="L1515" s="607"/>
      <c r="M1515" s="628"/>
      <c r="N1515" s="581"/>
      <c r="O1515" s="637"/>
      <c r="P1515" s="626"/>
      <c r="Q1515" s="353"/>
      <c r="R1515" s="608"/>
      <c r="S1515" s="608"/>
      <c r="T1515" s="592"/>
      <c r="U1515" s="583"/>
      <c r="V1515" s="583"/>
      <c r="W1515" s="600"/>
      <c r="X1515" s="600"/>
      <c r="Y1515" s="601"/>
      <c r="Z1515" s="601"/>
      <c r="AA1515" s="581"/>
      <c r="AB1515" s="638"/>
      <c r="AC1515" s="581"/>
      <c r="AD1515" s="501"/>
      <c r="AE1515" s="501"/>
      <c r="AF1515" s="501"/>
      <c r="AG1515" s="594"/>
      <c r="AH1515" s="587"/>
      <c r="AI1515" s="587"/>
      <c r="AJ1515" s="587"/>
      <c r="AK1515" s="354"/>
      <c r="AL1515" s="619"/>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c r="EX1515" s="7"/>
      <c r="EY1515" s="7"/>
      <c r="EZ1515" s="7"/>
      <c r="FA1515" s="7"/>
      <c r="FB1515" s="7"/>
      <c r="FC1515" s="7"/>
      <c r="FD1515" s="7"/>
      <c r="FE1515" s="7"/>
    </row>
    <row r="1516" spans="1:161" s="590" customFormat="1">
      <c r="A1516" s="570"/>
      <c r="B1516" s="605"/>
      <c r="C1516" s="591"/>
      <c r="D1516" s="573"/>
      <c r="E1516" s="605"/>
      <c r="F1516" s="594"/>
      <c r="G1516" s="575"/>
      <c r="H1516" s="592"/>
      <c r="I1516" s="592"/>
      <c r="J1516" s="606"/>
      <c r="K1516" s="605"/>
      <c r="L1516" s="607"/>
      <c r="M1516" s="628"/>
      <c r="N1516" s="581"/>
      <c r="O1516" s="637"/>
      <c r="P1516" s="626"/>
      <c r="Q1516" s="353"/>
      <c r="R1516" s="608"/>
      <c r="S1516" s="608"/>
      <c r="T1516" s="592"/>
      <c r="U1516" s="583"/>
      <c r="V1516" s="583"/>
      <c r="W1516" s="600"/>
      <c r="X1516" s="600"/>
      <c r="Y1516" s="601"/>
      <c r="Z1516" s="601"/>
      <c r="AA1516" s="581"/>
      <c r="AB1516" s="638"/>
      <c r="AC1516" s="581"/>
      <c r="AD1516" s="501"/>
      <c r="AE1516" s="501"/>
      <c r="AF1516" s="501"/>
      <c r="AG1516" s="594"/>
      <c r="AH1516" s="587"/>
      <c r="AI1516" s="587"/>
      <c r="AJ1516" s="587"/>
      <c r="AK1516" s="354"/>
      <c r="AL1516" s="619"/>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c r="EX1516" s="7"/>
      <c r="EY1516" s="7"/>
      <c r="EZ1516" s="7"/>
      <c r="FA1516" s="7"/>
      <c r="FB1516" s="7"/>
      <c r="FC1516" s="7"/>
      <c r="FD1516" s="7"/>
      <c r="FE1516" s="7"/>
    </row>
    <row r="1517" spans="1:161" s="590" customFormat="1">
      <c r="A1517" s="570"/>
      <c r="B1517" s="605"/>
      <c r="C1517" s="591"/>
      <c r="D1517" s="573"/>
      <c r="E1517" s="605"/>
      <c r="F1517" s="594"/>
      <c r="G1517" s="575"/>
      <c r="H1517" s="592"/>
      <c r="I1517" s="592"/>
      <c r="J1517" s="606"/>
      <c r="K1517" s="605"/>
      <c r="L1517" s="607"/>
      <c r="M1517" s="628"/>
      <c r="N1517" s="581"/>
      <c r="O1517" s="637"/>
      <c r="P1517" s="626"/>
      <c r="Q1517" s="353"/>
      <c r="R1517" s="608"/>
      <c r="S1517" s="608"/>
      <c r="T1517" s="592"/>
      <c r="U1517" s="583"/>
      <c r="V1517" s="583"/>
      <c r="W1517" s="600"/>
      <c r="X1517" s="600"/>
      <c r="Y1517" s="601"/>
      <c r="Z1517" s="601"/>
      <c r="AA1517" s="581"/>
      <c r="AB1517" s="638"/>
      <c r="AC1517" s="581"/>
      <c r="AD1517" s="501"/>
      <c r="AE1517" s="501"/>
      <c r="AF1517" s="501"/>
      <c r="AG1517" s="594"/>
      <c r="AH1517" s="587"/>
      <c r="AI1517" s="587"/>
      <c r="AJ1517" s="587"/>
      <c r="AK1517" s="354"/>
      <c r="AL1517" s="619"/>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c r="EX1517" s="7"/>
      <c r="EY1517" s="7"/>
      <c r="EZ1517" s="7"/>
      <c r="FA1517" s="7"/>
      <c r="FB1517" s="7"/>
      <c r="FC1517" s="7"/>
      <c r="FD1517" s="7"/>
      <c r="FE1517" s="7"/>
    </row>
    <row r="1518" spans="1:161" s="590" customFormat="1">
      <c r="A1518" s="570"/>
      <c r="B1518" s="605"/>
      <c r="C1518" s="591"/>
      <c r="D1518" s="573"/>
      <c r="E1518" s="605"/>
      <c r="F1518" s="594"/>
      <c r="G1518" s="575"/>
      <c r="H1518" s="592"/>
      <c r="I1518" s="592"/>
      <c r="J1518" s="606"/>
      <c r="K1518" s="605"/>
      <c r="L1518" s="607"/>
      <c r="M1518" s="628"/>
      <c r="N1518" s="581"/>
      <c r="O1518" s="637"/>
      <c r="P1518" s="626"/>
      <c r="Q1518" s="353"/>
      <c r="R1518" s="608"/>
      <c r="S1518" s="608"/>
      <c r="T1518" s="592"/>
      <c r="U1518" s="583"/>
      <c r="V1518" s="583"/>
      <c r="W1518" s="600"/>
      <c r="X1518" s="600"/>
      <c r="Y1518" s="601"/>
      <c r="Z1518" s="601"/>
      <c r="AA1518" s="581"/>
      <c r="AB1518" s="638"/>
      <c r="AC1518" s="581"/>
      <c r="AD1518" s="501"/>
      <c r="AE1518" s="501"/>
      <c r="AF1518" s="501"/>
      <c r="AG1518" s="594"/>
      <c r="AH1518" s="587"/>
      <c r="AI1518" s="587"/>
      <c r="AJ1518" s="587"/>
      <c r="AK1518" s="354"/>
      <c r="AL1518" s="619"/>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row>
    <row r="1519" spans="1:161" s="590" customFormat="1">
      <c r="A1519" s="570"/>
      <c r="B1519" s="605"/>
      <c r="C1519" s="591"/>
      <c r="D1519" s="573"/>
      <c r="E1519" s="605"/>
      <c r="F1519" s="594"/>
      <c r="G1519" s="575"/>
      <c r="H1519" s="592"/>
      <c r="I1519" s="592"/>
      <c r="J1519" s="606"/>
      <c r="K1519" s="605"/>
      <c r="L1519" s="607"/>
      <c r="M1519" s="628"/>
      <c r="N1519" s="581"/>
      <c r="O1519" s="637"/>
      <c r="P1519" s="626"/>
      <c r="Q1519" s="353"/>
      <c r="R1519" s="608"/>
      <c r="S1519" s="608"/>
      <c r="T1519" s="592"/>
      <c r="U1519" s="583"/>
      <c r="V1519" s="583"/>
      <c r="W1519" s="600"/>
      <c r="X1519" s="600"/>
      <c r="Y1519" s="601"/>
      <c r="Z1519" s="601"/>
      <c r="AA1519" s="581"/>
      <c r="AB1519" s="638"/>
      <c r="AC1519" s="581"/>
      <c r="AD1519" s="501"/>
      <c r="AE1519" s="501"/>
      <c r="AF1519" s="501"/>
      <c r="AG1519" s="594"/>
      <c r="AH1519" s="587"/>
      <c r="AI1519" s="587"/>
      <c r="AJ1519" s="587"/>
      <c r="AK1519" s="354"/>
      <c r="AL1519" s="619"/>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c r="EX1519" s="7"/>
      <c r="EY1519" s="7"/>
      <c r="EZ1519" s="7"/>
      <c r="FA1519" s="7"/>
      <c r="FB1519" s="7"/>
      <c r="FC1519" s="7"/>
      <c r="FD1519" s="7"/>
      <c r="FE1519" s="7"/>
    </row>
    <row r="1520" spans="1:161" s="590" customFormat="1">
      <c r="A1520" s="570"/>
      <c r="B1520" s="605"/>
      <c r="C1520" s="591"/>
      <c r="D1520" s="573"/>
      <c r="E1520" s="605"/>
      <c r="F1520" s="594"/>
      <c r="G1520" s="575"/>
      <c r="H1520" s="592"/>
      <c r="I1520" s="592"/>
      <c r="J1520" s="606"/>
      <c r="K1520" s="605"/>
      <c r="L1520" s="607"/>
      <c r="M1520" s="628"/>
      <c r="N1520" s="581"/>
      <c r="O1520" s="637"/>
      <c r="P1520" s="626"/>
      <c r="Q1520" s="353"/>
      <c r="R1520" s="608"/>
      <c r="S1520" s="608"/>
      <c r="T1520" s="592"/>
      <c r="U1520" s="583"/>
      <c r="V1520" s="583"/>
      <c r="W1520" s="600"/>
      <c r="X1520" s="600"/>
      <c r="Y1520" s="601"/>
      <c r="Z1520" s="601"/>
      <c r="AA1520" s="581"/>
      <c r="AB1520" s="638"/>
      <c r="AC1520" s="581"/>
      <c r="AD1520" s="501"/>
      <c r="AE1520" s="501"/>
      <c r="AF1520" s="501"/>
      <c r="AG1520" s="594"/>
      <c r="AH1520" s="587"/>
      <c r="AI1520" s="587"/>
      <c r="AJ1520" s="587"/>
      <c r="AK1520" s="354"/>
      <c r="AL1520" s="619"/>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c r="EX1520" s="7"/>
      <c r="EY1520" s="7"/>
      <c r="EZ1520" s="7"/>
      <c r="FA1520" s="7"/>
      <c r="FB1520" s="7"/>
      <c r="FC1520" s="7"/>
      <c r="FD1520" s="7"/>
      <c r="FE1520" s="7"/>
    </row>
    <row r="1521" spans="1:161" s="590" customFormat="1">
      <c r="A1521" s="570"/>
      <c r="B1521" s="605"/>
      <c r="C1521" s="591"/>
      <c r="D1521" s="573"/>
      <c r="E1521" s="605"/>
      <c r="F1521" s="594"/>
      <c r="G1521" s="575"/>
      <c r="H1521" s="592"/>
      <c r="I1521" s="592"/>
      <c r="J1521" s="606"/>
      <c r="K1521" s="605"/>
      <c r="L1521" s="607"/>
      <c r="M1521" s="628"/>
      <c r="N1521" s="581"/>
      <c r="O1521" s="637"/>
      <c r="P1521" s="626"/>
      <c r="Q1521" s="353"/>
      <c r="R1521" s="608"/>
      <c r="S1521" s="608"/>
      <c r="T1521" s="592"/>
      <c r="U1521" s="583"/>
      <c r="V1521" s="583"/>
      <c r="W1521" s="600"/>
      <c r="X1521" s="600"/>
      <c r="Y1521" s="601"/>
      <c r="Z1521" s="601"/>
      <c r="AA1521" s="581"/>
      <c r="AB1521" s="638"/>
      <c r="AC1521" s="581"/>
      <c r="AD1521" s="501"/>
      <c r="AE1521" s="501"/>
      <c r="AF1521" s="501"/>
      <c r="AG1521" s="594"/>
      <c r="AH1521" s="587"/>
      <c r="AI1521" s="587"/>
      <c r="AJ1521" s="587"/>
      <c r="AK1521" s="354"/>
      <c r="AL1521" s="619"/>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c r="EX1521" s="7"/>
      <c r="EY1521" s="7"/>
      <c r="EZ1521" s="7"/>
      <c r="FA1521" s="7"/>
      <c r="FB1521" s="7"/>
      <c r="FC1521" s="7"/>
      <c r="FD1521" s="7"/>
      <c r="FE1521" s="7"/>
    </row>
    <row r="1522" spans="1:161" s="590" customFormat="1">
      <c r="A1522" s="570"/>
      <c r="B1522" s="605"/>
      <c r="C1522" s="591"/>
      <c r="D1522" s="573"/>
      <c r="E1522" s="605"/>
      <c r="F1522" s="594"/>
      <c r="G1522" s="575"/>
      <c r="H1522" s="592"/>
      <c r="I1522" s="592"/>
      <c r="J1522" s="606"/>
      <c r="K1522" s="605"/>
      <c r="L1522" s="607"/>
      <c r="M1522" s="628"/>
      <c r="N1522" s="581"/>
      <c r="O1522" s="637"/>
      <c r="P1522" s="626"/>
      <c r="Q1522" s="353"/>
      <c r="R1522" s="608"/>
      <c r="S1522" s="608"/>
      <c r="T1522" s="592"/>
      <c r="U1522" s="583"/>
      <c r="V1522" s="583"/>
      <c r="W1522" s="600"/>
      <c r="X1522" s="600"/>
      <c r="Y1522" s="601"/>
      <c r="Z1522" s="601"/>
      <c r="AA1522" s="581"/>
      <c r="AB1522" s="638"/>
      <c r="AC1522" s="581"/>
      <c r="AD1522" s="501"/>
      <c r="AE1522" s="501"/>
      <c r="AF1522" s="501"/>
      <c r="AG1522" s="594"/>
      <c r="AH1522" s="587"/>
      <c r="AI1522" s="587"/>
      <c r="AJ1522" s="587"/>
      <c r="AK1522" s="354"/>
      <c r="AL1522" s="619"/>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c r="EX1522" s="7"/>
      <c r="EY1522" s="7"/>
      <c r="EZ1522" s="7"/>
      <c r="FA1522" s="7"/>
      <c r="FB1522" s="7"/>
      <c r="FC1522" s="7"/>
      <c r="FD1522" s="7"/>
      <c r="FE1522" s="7"/>
    </row>
    <row r="1523" spans="1:161" s="590" customFormat="1">
      <c r="A1523" s="570"/>
      <c r="B1523" s="605"/>
      <c r="C1523" s="591"/>
      <c r="D1523" s="573"/>
      <c r="E1523" s="605"/>
      <c r="F1523" s="594"/>
      <c r="G1523" s="575"/>
      <c r="H1523" s="592"/>
      <c r="I1523" s="592"/>
      <c r="J1523" s="606"/>
      <c r="K1523" s="605"/>
      <c r="L1523" s="607"/>
      <c r="M1523" s="628"/>
      <c r="N1523" s="581"/>
      <c r="O1523" s="637"/>
      <c r="P1523" s="626"/>
      <c r="Q1523" s="353"/>
      <c r="R1523" s="608"/>
      <c r="S1523" s="608"/>
      <c r="T1523" s="592"/>
      <c r="U1523" s="583"/>
      <c r="V1523" s="583"/>
      <c r="W1523" s="600"/>
      <c r="X1523" s="600"/>
      <c r="Y1523" s="601"/>
      <c r="Z1523" s="601"/>
      <c r="AA1523" s="581"/>
      <c r="AB1523" s="638"/>
      <c r="AC1523" s="581"/>
      <c r="AD1523" s="501"/>
      <c r="AE1523" s="501"/>
      <c r="AF1523" s="501"/>
      <c r="AG1523" s="594"/>
      <c r="AH1523" s="587"/>
      <c r="AI1523" s="587"/>
      <c r="AJ1523" s="587"/>
      <c r="AK1523" s="354"/>
      <c r="AL1523" s="619"/>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c r="EX1523" s="7"/>
      <c r="EY1523" s="7"/>
      <c r="EZ1523" s="7"/>
      <c r="FA1523" s="7"/>
      <c r="FB1523" s="7"/>
      <c r="FC1523" s="7"/>
      <c r="FD1523" s="7"/>
      <c r="FE1523" s="7"/>
    </row>
    <row r="1524" spans="1:161" s="590" customFormat="1">
      <c r="A1524" s="570"/>
      <c r="B1524" s="605"/>
      <c r="C1524" s="591"/>
      <c r="D1524" s="573"/>
      <c r="E1524" s="605"/>
      <c r="F1524" s="594"/>
      <c r="G1524" s="575"/>
      <c r="H1524" s="592"/>
      <c r="I1524" s="592"/>
      <c r="J1524" s="606"/>
      <c r="K1524" s="605"/>
      <c r="L1524" s="607"/>
      <c r="M1524" s="628"/>
      <c r="N1524" s="581"/>
      <c r="O1524" s="637"/>
      <c r="P1524" s="626"/>
      <c r="Q1524" s="353"/>
      <c r="R1524" s="608"/>
      <c r="S1524" s="608"/>
      <c r="T1524" s="592"/>
      <c r="U1524" s="583"/>
      <c r="V1524" s="583"/>
      <c r="W1524" s="600"/>
      <c r="X1524" s="600"/>
      <c r="Y1524" s="601"/>
      <c r="Z1524" s="601"/>
      <c r="AA1524" s="581"/>
      <c r="AB1524" s="638"/>
      <c r="AC1524" s="581"/>
      <c r="AD1524" s="501"/>
      <c r="AE1524" s="501"/>
      <c r="AF1524" s="501"/>
      <c r="AG1524" s="594"/>
      <c r="AH1524" s="587"/>
      <c r="AI1524" s="587"/>
      <c r="AJ1524" s="587"/>
      <c r="AK1524" s="354"/>
      <c r="AL1524" s="619"/>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c r="EX1524" s="7"/>
      <c r="EY1524" s="7"/>
      <c r="EZ1524" s="7"/>
      <c r="FA1524" s="7"/>
      <c r="FB1524" s="7"/>
      <c r="FC1524" s="7"/>
      <c r="FD1524" s="7"/>
      <c r="FE1524" s="7"/>
    </row>
    <row r="1525" spans="1:161" s="590" customFormat="1">
      <c r="A1525" s="570"/>
      <c r="B1525" s="605"/>
      <c r="C1525" s="591"/>
      <c r="D1525" s="573"/>
      <c r="E1525" s="605"/>
      <c r="F1525" s="594"/>
      <c r="G1525" s="575"/>
      <c r="H1525" s="592"/>
      <c r="I1525" s="592"/>
      <c r="J1525" s="606"/>
      <c r="K1525" s="605"/>
      <c r="L1525" s="607"/>
      <c r="M1525" s="628"/>
      <c r="N1525" s="581"/>
      <c r="O1525" s="637"/>
      <c r="P1525" s="626"/>
      <c r="Q1525" s="353"/>
      <c r="R1525" s="608"/>
      <c r="S1525" s="608"/>
      <c r="T1525" s="592"/>
      <c r="U1525" s="583"/>
      <c r="V1525" s="583"/>
      <c r="W1525" s="600"/>
      <c r="X1525" s="600"/>
      <c r="Y1525" s="601"/>
      <c r="Z1525" s="601"/>
      <c r="AA1525" s="581"/>
      <c r="AB1525" s="638"/>
      <c r="AC1525" s="581"/>
      <c r="AD1525" s="501"/>
      <c r="AE1525" s="501"/>
      <c r="AF1525" s="501"/>
      <c r="AG1525" s="594"/>
      <c r="AH1525" s="587"/>
      <c r="AI1525" s="587"/>
      <c r="AJ1525" s="587"/>
      <c r="AK1525" s="354"/>
      <c r="AL1525" s="619"/>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c r="EL1525" s="7"/>
      <c r="EM1525" s="7"/>
      <c r="EN1525" s="7"/>
      <c r="EO1525" s="7"/>
      <c r="EP1525" s="7"/>
      <c r="EQ1525" s="7"/>
      <c r="ER1525" s="7"/>
      <c r="ES1525" s="7"/>
      <c r="ET1525" s="7"/>
      <c r="EU1525" s="7"/>
      <c r="EV1525" s="7"/>
      <c r="EW1525" s="7"/>
      <c r="EX1525" s="7"/>
      <c r="EY1525" s="7"/>
      <c r="EZ1525" s="7"/>
      <c r="FA1525" s="7"/>
      <c r="FB1525" s="7"/>
      <c r="FC1525" s="7"/>
      <c r="FD1525" s="7"/>
      <c r="FE1525" s="7"/>
    </row>
    <row r="1526" spans="1:161" s="590" customFormat="1">
      <c r="A1526" s="570"/>
      <c r="B1526" s="605"/>
      <c r="C1526" s="591"/>
      <c r="D1526" s="573"/>
      <c r="E1526" s="605"/>
      <c r="F1526" s="594"/>
      <c r="G1526" s="575"/>
      <c r="H1526" s="592"/>
      <c r="I1526" s="592"/>
      <c r="J1526" s="606"/>
      <c r="K1526" s="605"/>
      <c r="L1526" s="607"/>
      <c r="M1526" s="628"/>
      <c r="N1526" s="581"/>
      <c r="O1526" s="637"/>
      <c r="P1526" s="626"/>
      <c r="Q1526" s="353"/>
      <c r="R1526" s="608"/>
      <c r="S1526" s="608"/>
      <c r="T1526" s="592"/>
      <c r="U1526" s="583"/>
      <c r="V1526" s="583"/>
      <c r="W1526" s="600"/>
      <c r="X1526" s="600"/>
      <c r="Y1526" s="601"/>
      <c r="Z1526" s="601"/>
      <c r="AA1526" s="581"/>
      <c r="AB1526" s="638"/>
      <c r="AC1526" s="581"/>
      <c r="AD1526" s="501"/>
      <c r="AE1526" s="501"/>
      <c r="AF1526" s="501"/>
      <c r="AG1526" s="594"/>
      <c r="AH1526" s="587"/>
      <c r="AI1526" s="587"/>
      <c r="AJ1526" s="587"/>
      <c r="AK1526" s="354"/>
      <c r="AL1526" s="619"/>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row>
    <row r="1527" spans="1:161" s="590" customFormat="1">
      <c r="A1527" s="570"/>
      <c r="B1527" s="605"/>
      <c r="C1527" s="591"/>
      <c r="D1527" s="573"/>
      <c r="E1527" s="605"/>
      <c r="F1527" s="594"/>
      <c r="G1527" s="575"/>
      <c r="H1527" s="592"/>
      <c r="I1527" s="592"/>
      <c r="J1527" s="606"/>
      <c r="K1527" s="605"/>
      <c r="L1527" s="607"/>
      <c r="M1527" s="628"/>
      <c r="N1527" s="581"/>
      <c r="O1527" s="637"/>
      <c r="P1527" s="626"/>
      <c r="Q1527" s="353"/>
      <c r="R1527" s="608"/>
      <c r="S1527" s="608"/>
      <c r="T1527" s="592"/>
      <c r="U1527" s="583"/>
      <c r="V1527" s="583"/>
      <c r="W1527" s="600"/>
      <c r="X1527" s="600"/>
      <c r="Y1527" s="601"/>
      <c r="Z1527" s="601"/>
      <c r="AA1527" s="581"/>
      <c r="AB1527" s="638"/>
      <c r="AC1527" s="581"/>
      <c r="AD1527" s="501"/>
      <c r="AE1527" s="501"/>
      <c r="AF1527" s="501"/>
      <c r="AG1527" s="594"/>
      <c r="AH1527" s="587"/>
      <c r="AI1527" s="587"/>
      <c r="AJ1527" s="587"/>
      <c r="AK1527" s="354"/>
      <c r="AL1527" s="619"/>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c r="EX1527" s="7"/>
      <c r="EY1527" s="7"/>
      <c r="EZ1527" s="7"/>
      <c r="FA1527" s="7"/>
      <c r="FB1527" s="7"/>
      <c r="FC1527" s="7"/>
      <c r="FD1527" s="7"/>
      <c r="FE1527" s="7"/>
    </row>
    <row r="1528" spans="1:161" s="590" customFormat="1">
      <c r="A1528" s="570"/>
      <c r="B1528" s="605"/>
      <c r="C1528" s="591"/>
      <c r="D1528" s="573"/>
      <c r="E1528" s="605"/>
      <c r="F1528" s="594"/>
      <c r="G1528" s="575"/>
      <c r="H1528" s="592"/>
      <c r="I1528" s="592"/>
      <c r="J1528" s="606"/>
      <c r="K1528" s="605"/>
      <c r="L1528" s="607"/>
      <c r="M1528" s="628"/>
      <c r="N1528" s="581"/>
      <c r="O1528" s="637"/>
      <c r="P1528" s="626"/>
      <c r="Q1528" s="353"/>
      <c r="R1528" s="608"/>
      <c r="S1528" s="608"/>
      <c r="T1528" s="592"/>
      <c r="U1528" s="583"/>
      <c r="V1528" s="583"/>
      <c r="W1528" s="600"/>
      <c r="X1528" s="600"/>
      <c r="Y1528" s="601"/>
      <c r="Z1528" s="601"/>
      <c r="AA1528" s="581"/>
      <c r="AB1528" s="638"/>
      <c r="AC1528" s="581"/>
      <c r="AD1528" s="501"/>
      <c r="AE1528" s="501"/>
      <c r="AF1528" s="501"/>
      <c r="AG1528" s="594"/>
      <c r="AH1528" s="587"/>
      <c r="AI1528" s="587"/>
      <c r="AJ1528" s="587"/>
      <c r="AK1528" s="354"/>
      <c r="AL1528" s="619"/>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c r="EX1528" s="7"/>
      <c r="EY1528" s="7"/>
      <c r="EZ1528" s="7"/>
      <c r="FA1528" s="7"/>
      <c r="FB1528" s="7"/>
      <c r="FC1528" s="7"/>
      <c r="FD1528" s="7"/>
      <c r="FE1528" s="7"/>
    </row>
    <row r="1529" spans="1:161" s="590" customFormat="1">
      <c r="A1529" s="570"/>
      <c r="B1529" s="605"/>
      <c r="C1529" s="591"/>
      <c r="D1529" s="573"/>
      <c r="E1529" s="605"/>
      <c r="F1529" s="594"/>
      <c r="G1529" s="575"/>
      <c r="H1529" s="592"/>
      <c r="I1529" s="592"/>
      <c r="J1529" s="606"/>
      <c r="K1529" s="605"/>
      <c r="L1529" s="607"/>
      <c r="M1529" s="628"/>
      <c r="N1529" s="581"/>
      <c r="O1529" s="637"/>
      <c r="P1529" s="626"/>
      <c r="Q1529" s="353"/>
      <c r="R1529" s="608"/>
      <c r="S1529" s="608"/>
      <c r="T1529" s="592"/>
      <c r="U1529" s="583"/>
      <c r="V1529" s="583"/>
      <c r="W1529" s="600"/>
      <c r="X1529" s="600"/>
      <c r="Y1529" s="601"/>
      <c r="Z1529" s="601"/>
      <c r="AA1529" s="581"/>
      <c r="AB1529" s="638"/>
      <c r="AC1529" s="581"/>
      <c r="AD1529" s="501"/>
      <c r="AE1529" s="501"/>
      <c r="AF1529" s="501"/>
      <c r="AG1529" s="594"/>
      <c r="AH1529" s="587"/>
      <c r="AI1529" s="587"/>
      <c r="AJ1529" s="587"/>
      <c r="AK1529" s="354"/>
      <c r="AL1529" s="619"/>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c r="EX1529" s="7"/>
      <c r="EY1529" s="7"/>
      <c r="EZ1529" s="7"/>
      <c r="FA1529" s="7"/>
      <c r="FB1529" s="7"/>
      <c r="FC1529" s="7"/>
      <c r="FD1529" s="7"/>
      <c r="FE1529" s="7"/>
    </row>
    <row r="1530" spans="1:161" s="590" customFormat="1">
      <c r="A1530" s="570"/>
      <c r="B1530" s="605"/>
      <c r="C1530" s="591"/>
      <c r="D1530" s="573"/>
      <c r="E1530" s="605"/>
      <c r="F1530" s="594"/>
      <c r="G1530" s="575"/>
      <c r="H1530" s="592"/>
      <c r="I1530" s="592"/>
      <c r="J1530" s="606"/>
      <c r="K1530" s="605"/>
      <c r="L1530" s="607"/>
      <c r="M1530" s="628"/>
      <c r="N1530" s="581"/>
      <c r="O1530" s="637"/>
      <c r="P1530" s="626"/>
      <c r="Q1530" s="353"/>
      <c r="R1530" s="608"/>
      <c r="S1530" s="608"/>
      <c r="T1530" s="592"/>
      <c r="U1530" s="583"/>
      <c r="V1530" s="583"/>
      <c r="W1530" s="600"/>
      <c r="X1530" s="600"/>
      <c r="Y1530" s="601"/>
      <c r="Z1530" s="601"/>
      <c r="AA1530" s="581"/>
      <c r="AB1530" s="638"/>
      <c r="AC1530" s="581"/>
      <c r="AD1530" s="501"/>
      <c r="AE1530" s="501"/>
      <c r="AF1530" s="501"/>
      <c r="AG1530" s="594"/>
      <c r="AH1530" s="587"/>
      <c r="AI1530" s="587"/>
      <c r="AJ1530" s="587"/>
      <c r="AK1530" s="354"/>
      <c r="AL1530" s="619"/>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c r="EX1530" s="7"/>
      <c r="EY1530" s="7"/>
      <c r="EZ1530" s="7"/>
      <c r="FA1530" s="7"/>
      <c r="FB1530" s="7"/>
      <c r="FC1530" s="7"/>
      <c r="FD1530" s="7"/>
      <c r="FE1530" s="7"/>
    </row>
    <row r="1531" spans="1:161" s="590" customFormat="1">
      <c r="A1531" s="570"/>
      <c r="B1531" s="605"/>
      <c r="C1531" s="591"/>
      <c r="D1531" s="573"/>
      <c r="E1531" s="605"/>
      <c r="F1531" s="594"/>
      <c r="G1531" s="575"/>
      <c r="H1531" s="592"/>
      <c r="I1531" s="592"/>
      <c r="J1531" s="606"/>
      <c r="K1531" s="605"/>
      <c r="L1531" s="607"/>
      <c r="M1531" s="628"/>
      <c r="N1531" s="581"/>
      <c r="O1531" s="637"/>
      <c r="P1531" s="626"/>
      <c r="Q1531" s="353"/>
      <c r="R1531" s="608"/>
      <c r="S1531" s="608"/>
      <c r="T1531" s="592"/>
      <c r="U1531" s="583"/>
      <c r="V1531" s="583"/>
      <c r="W1531" s="600"/>
      <c r="X1531" s="600"/>
      <c r="Y1531" s="601"/>
      <c r="Z1531" s="601"/>
      <c r="AA1531" s="581"/>
      <c r="AB1531" s="638"/>
      <c r="AC1531" s="581"/>
      <c r="AD1531" s="501"/>
      <c r="AE1531" s="501"/>
      <c r="AF1531" s="501"/>
      <c r="AG1531" s="594"/>
      <c r="AH1531" s="587"/>
      <c r="AI1531" s="587"/>
      <c r="AJ1531" s="587"/>
      <c r="AK1531" s="354"/>
      <c r="AL1531" s="619"/>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c r="EX1531" s="7"/>
      <c r="EY1531" s="7"/>
      <c r="EZ1531" s="7"/>
      <c r="FA1531" s="7"/>
      <c r="FB1531" s="7"/>
      <c r="FC1531" s="7"/>
      <c r="FD1531" s="7"/>
      <c r="FE1531" s="7"/>
    </row>
    <row r="1532" spans="1:161" s="590" customFormat="1">
      <c r="A1532" s="570"/>
      <c r="B1532" s="605"/>
      <c r="C1532" s="591"/>
      <c r="D1532" s="573"/>
      <c r="E1532" s="605"/>
      <c r="F1532" s="594"/>
      <c r="G1532" s="575"/>
      <c r="H1532" s="592"/>
      <c r="I1532" s="592"/>
      <c r="J1532" s="606"/>
      <c r="K1532" s="605"/>
      <c r="L1532" s="607"/>
      <c r="M1532" s="628"/>
      <c r="N1532" s="581"/>
      <c r="O1532" s="637"/>
      <c r="P1532" s="626"/>
      <c r="Q1532" s="353"/>
      <c r="R1532" s="608"/>
      <c r="S1532" s="608"/>
      <c r="T1532" s="592"/>
      <c r="U1532" s="583"/>
      <c r="V1532" s="583"/>
      <c r="W1532" s="600"/>
      <c r="X1532" s="600"/>
      <c r="Y1532" s="601"/>
      <c r="Z1532" s="601"/>
      <c r="AA1532" s="581"/>
      <c r="AB1532" s="638"/>
      <c r="AC1532" s="581"/>
      <c r="AD1532" s="501"/>
      <c r="AE1532" s="501"/>
      <c r="AF1532" s="501"/>
      <c r="AG1532" s="594"/>
      <c r="AH1532" s="587"/>
      <c r="AI1532" s="587"/>
      <c r="AJ1532" s="587"/>
      <c r="AK1532" s="354"/>
      <c r="AL1532" s="619"/>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c r="EX1532" s="7"/>
      <c r="EY1532" s="7"/>
      <c r="EZ1532" s="7"/>
      <c r="FA1532" s="7"/>
      <c r="FB1532" s="7"/>
      <c r="FC1532" s="7"/>
      <c r="FD1532" s="7"/>
      <c r="FE1532" s="7"/>
    </row>
    <row r="1533" spans="1:161" s="590" customFormat="1">
      <c r="A1533" s="570"/>
      <c r="B1533" s="605"/>
      <c r="C1533" s="591"/>
      <c r="D1533" s="573"/>
      <c r="E1533" s="605"/>
      <c r="F1533" s="594"/>
      <c r="G1533" s="575"/>
      <c r="H1533" s="592"/>
      <c r="I1533" s="592"/>
      <c r="J1533" s="606"/>
      <c r="K1533" s="605"/>
      <c r="L1533" s="607"/>
      <c r="M1533" s="628"/>
      <c r="N1533" s="581"/>
      <c r="O1533" s="637"/>
      <c r="P1533" s="626"/>
      <c r="Q1533" s="353"/>
      <c r="R1533" s="608"/>
      <c r="S1533" s="608"/>
      <c r="T1533" s="592"/>
      <c r="U1533" s="583"/>
      <c r="V1533" s="583"/>
      <c r="W1533" s="600"/>
      <c r="X1533" s="600"/>
      <c r="Y1533" s="601"/>
      <c r="Z1533" s="601"/>
      <c r="AA1533" s="581"/>
      <c r="AB1533" s="638"/>
      <c r="AC1533" s="581"/>
      <c r="AD1533" s="501"/>
      <c r="AE1533" s="501"/>
      <c r="AF1533" s="501"/>
      <c r="AG1533" s="594"/>
      <c r="AH1533" s="587"/>
      <c r="AI1533" s="587"/>
      <c r="AJ1533" s="587"/>
      <c r="AK1533" s="354"/>
      <c r="AL1533" s="619"/>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c r="EX1533" s="7"/>
      <c r="EY1533" s="7"/>
      <c r="EZ1533" s="7"/>
      <c r="FA1533" s="7"/>
      <c r="FB1533" s="7"/>
      <c r="FC1533" s="7"/>
      <c r="FD1533" s="7"/>
      <c r="FE1533" s="7"/>
    </row>
    <row r="1534" spans="1:161" s="590" customFormat="1">
      <c r="A1534" s="570"/>
      <c r="B1534" s="605"/>
      <c r="C1534" s="591"/>
      <c r="D1534" s="573"/>
      <c r="E1534" s="605"/>
      <c r="F1534" s="594"/>
      <c r="G1534" s="575"/>
      <c r="H1534" s="592"/>
      <c r="I1534" s="592"/>
      <c r="J1534" s="606"/>
      <c r="K1534" s="605"/>
      <c r="L1534" s="607"/>
      <c r="M1534" s="628"/>
      <c r="N1534" s="581"/>
      <c r="O1534" s="637"/>
      <c r="P1534" s="626"/>
      <c r="Q1534" s="353"/>
      <c r="R1534" s="608"/>
      <c r="S1534" s="608"/>
      <c r="T1534" s="592"/>
      <c r="U1534" s="583"/>
      <c r="V1534" s="583"/>
      <c r="W1534" s="600"/>
      <c r="X1534" s="600"/>
      <c r="Y1534" s="601"/>
      <c r="Z1534" s="601"/>
      <c r="AA1534" s="581"/>
      <c r="AB1534" s="638"/>
      <c r="AC1534" s="581"/>
      <c r="AD1534" s="501"/>
      <c r="AE1534" s="501"/>
      <c r="AF1534" s="501"/>
      <c r="AG1534" s="594"/>
      <c r="AH1534" s="587"/>
      <c r="AI1534" s="587"/>
      <c r="AJ1534" s="587"/>
      <c r="AK1534" s="354"/>
      <c r="AL1534" s="619"/>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row>
    <row r="1535" spans="1:161" s="590" customFormat="1">
      <c r="A1535" s="570"/>
      <c r="B1535" s="605"/>
      <c r="C1535" s="591"/>
      <c r="D1535" s="573"/>
      <c r="E1535" s="605"/>
      <c r="F1535" s="594"/>
      <c r="G1535" s="575"/>
      <c r="H1535" s="592"/>
      <c r="I1535" s="592"/>
      <c r="J1535" s="606"/>
      <c r="K1535" s="605"/>
      <c r="L1535" s="607"/>
      <c r="M1535" s="628"/>
      <c r="N1535" s="581"/>
      <c r="O1535" s="637"/>
      <c r="P1535" s="626"/>
      <c r="Q1535" s="353"/>
      <c r="R1535" s="608"/>
      <c r="S1535" s="608"/>
      <c r="T1535" s="592"/>
      <c r="U1535" s="583"/>
      <c r="V1535" s="583"/>
      <c r="W1535" s="600"/>
      <c r="X1535" s="600"/>
      <c r="Y1535" s="601"/>
      <c r="Z1535" s="601"/>
      <c r="AA1535" s="581"/>
      <c r="AB1535" s="638"/>
      <c r="AC1535" s="581"/>
      <c r="AD1535" s="501"/>
      <c r="AE1535" s="501"/>
      <c r="AF1535" s="501"/>
      <c r="AG1535" s="594"/>
      <c r="AH1535" s="587"/>
      <c r="AI1535" s="587"/>
      <c r="AJ1535" s="587"/>
      <c r="AK1535" s="354"/>
      <c r="AL1535" s="619"/>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c r="EX1535" s="7"/>
      <c r="EY1535" s="7"/>
      <c r="EZ1535" s="7"/>
      <c r="FA1535" s="7"/>
      <c r="FB1535" s="7"/>
      <c r="FC1535" s="7"/>
      <c r="FD1535" s="7"/>
      <c r="FE1535" s="7"/>
    </row>
    <row r="1536" spans="1:161" s="590" customFormat="1">
      <c r="A1536" s="570"/>
      <c r="B1536" s="605"/>
      <c r="C1536" s="591"/>
      <c r="D1536" s="573"/>
      <c r="E1536" s="605"/>
      <c r="F1536" s="594"/>
      <c r="G1536" s="575"/>
      <c r="H1536" s="592"/>
      <c r="I1536" s="592"/>
      <c r="J1536" s="606"/>
      <c r="K1536" s="605"/>
      <c r="L1536" s="607"/>
      <c r="M1536" s="628"/>
      <c r="N1536" s="581"/>
      <c r="O1536" s="637"/>
      <c r="P1536" s="626"/>
      <c r="Q1536" s="353"/>
      <c r="R1536" s="608"/>
      <c r="S1536" s="608"/>
      <c r="T1536" s="592"/>
      <c r="U1536" s="583"/>
      <c r="V1536" s="583"/>
      <c r="W1536" s="600"/>
      <c r="X1536" s="600"/>
      <c r="Y1536" s="601"/>
      <c r="Z1536" s="601"/>
      <c r="AA1536" s="581"/>
      <c r="AB1536" s="638"/>
      <c r="AC1536" s="581"/>
      <c r="AD1536" s="501"/>
      <c r="AE1536" s="501"/>
      <c r="AF1536" s="501"/>
      <c r="AG1536" s="594"/>
      <c r="AH1536" s="587"/>
      <c r="AI1536" s="587"/>
      <c r="AJ1536" s="587"/>
      <c r="AK1536" s="354"/>
      <c r="AL1536" s="619"/>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c r="EL1536" s="7"/>
      <c r="EM1536" s="7"/>
      <c r="EN1536" s="7"/>
      <c r="EO1536" s="7"/>
      <c r="EP1536" s="7"/>
      <c r="EQ1536" s="7"/>
      <c r="ER1536" s="7"/>
      <c r="ES1536" s="7"/>
      <c r="ET1536" s="7"/>
      <c r="EU1536" s="7"/>
      <c r="EV1536" s="7"/>
      <c r="EW1536" s="7"/>
      <c r="EX1536" s="7"/>
      <c r="EY1536" s="7"/>
      <c r="EZ1536" s="7"/>
      <c r="FA1536" s="7"/>
      <c r="FB1536" s="7"/>
      <c r="FC1536" s="7"/>
      <c r="FD1536" s="7"/>
      <c r="FE1536" s="7"/>
    </row>
    <row r="1537" spans="1:161" s="590" customFormat="1">
      <c r="A1537" s="570"/>
      <c r="B1537" s="605"/>
      <c r="C1537" s="591"/>
      <c r="D1537" s="573"/>
      <c r="E1537" s="605"/>
      <c r="F1537" s="594"/>
      <c r="G1537" s="575"/>
      <c r="H1537" s="592"/>
      <c r="I1537" s="592"/>
      <c r="J1537" s="606"/>
      <c r="K1537" s="605"/>
      <c r="L1537" s="607"/>
      <c r="M1537" s="628"/>
      <c r="N1537" s="581"/>
      <c r="O1537" s="637"/>
      <c r="P1537" s="626"/>
      <c r="Q1537" s="353"/>
      <c r="R1537" s="608"/>
      <c r="S1537" s="608"/>
      <c r="T1537" s="592"/>
      <c r="U1537" s="583"/>
      <c r="V1537" s="583"/>
      <c r="W1537" s="600"/>
      <c r="X1537" s="600"/>
      <c r="Y1537" s="601"/>
      <c r="Z1537" s="601"/>
      <c r="AA1537" s="581"/>
      <c r="AB1537" s="638"/>
      <c r="AC1537" s="581"/>
      <c r="AD1537" s="501"/>
      <c r="AE1537" s="501"/>
      <c r="AF1537" s="501"/>
      <c r="AG1537" s="594"/>
      <c r="AH1537" s="587"/>
      <c r="AI1537" s="587"/>
      <c r="AJ1537" s="587"/>
      <c r="AK1537" s="354"/>
      <c r="AL1537" s="619"/>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c r="EX1537" s="7"/>
      <c r="EY1537" s="7"/>
      <c r="EZ1537" s="7"/>
      <c r="FA1537" s="7"/>
      <c r="FB1537" s="7"/>
      <c r="FC1537" s="7"/>
      <c r="FD1537" s="7"/>
      <c r="FE1537" s="7"/>
    </row>
    <row r="1538" spans="1:161" s="590" customFormat="1">
      <c r="A1538" s="570"/>
      <c r="B1538" s="605"/>
      <c r="C1538" s="591"/>
      <c r="D1538" s="573"/>
      <c r="E1538" s="605"/>
      <c r="F1538" s="594"/>
      <c r="G1538" s="575"/>
      <c r="H1538" s="592"/>
      <c r="I1538" s="592"/>
      <c r="J1538" s="606"/>
      <c r="K1538" s="605"/>
      <c r="L1538" s="607"/>
      <c r="M1538" s="628"/>
      <c r="N1538" s="581"/>
      <c r="O1538" s="637"/>
      <c r="P1538" s="626"/>
      <c r="Q1538" s="353"/>
      <c r="R1538" s="608"/>
      <c r="S1538" s="608"/>
      <c r="T1538" s="592"/>
      <c r="U1538" s="583"/>
      <c r="V1538" s="583"/>
      <c r="W1538" s="600"/>
      <c r="X1538" s="600"/>
      <c r="Y1538" s="601"/>
      <c r="Z1538" s="601"/>
      <c r="AA1538" s="581"/>
      <c r="AB1538" s="638"/>
      <c r="AC1538" s="581"/>
      <c r="AD1538" s="501"/>
      <c r="AE1538" s="501"/>
      <c r="AF1538" s="501"/>
      <c r="AG1538" s="594"/>
      <c r="AH1538" s="587"/>
      <c r="AI1538" s="587"/>
      <c r="AJ1538" s="587"/>
      <c r="AK1538" s="354"/>
      <c r="AL1538" s="619"/>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c r="EX1538" s="7"/>
      <c r="EY1538" s="7"/>
      <c r="EZ1538" s="7"/>
      <c r="FA1538" s="7"/>
      <c r="FB1538" s="7"/>
      <c r="FC1538" s="7"/>
      <c r="FD1538" s="7"/>
      <c r="FE1538" s="7"/>
    </row>
    <row r="1539" spans="1:161" s="590" customFormat="1">
      <c r="A1539" s="570"/>
      <c r="B1539" s="605"/>
      <c r="C1539" s="591"/>
      <c r="D1539" s="573"/>
      <c r="E1539" s="605"/>
      <c r="F1539" s="594"/>
      <c r="G1539" s="575"/>
      <c r="H1539" s="592"/>
      <c r="I1539" s="592"/>
      <c r="J1539" s="606"/>
      <c r="K1539" s="605"/>
      <c r="L1539" s="607"/>
      <c r="M1539" s="628"/>
      <c r="N1539" s="581"/>
      <c r="O1539" s="637"/>
      <c r="P1539" s="626"/>
      <c r="Q1539" s="353"/>
      <c r="R1539" s="608"/>
      <c r="S1539" s="608"/>
      <c r="T1539" s="592"/>
      <c r="U1539" s="583"/>
      <c r="V1539" s="583"/>
      <c r="W1539" s="600"/>
      <c r="X1539" s="600"/>
      <c r="Y1539" s="601"/>
      <c r="Z1539" s="601"/>
      <c r="AA1539" s="581"/>
      <c r="AB1539" s="638"/>
      <c r="AC1539" s="581"/>
      <c r="AD1539" s="501"/>
      <c r="AE1539" s="501"/>
      <c r="AF1539" s="501"/>
      <c r="AG1539" s="594"/>
      <c r="AH1539" s="587"/>
      <c r="AI1539" s="587"/>
      <c r="AJ1539" s="587"/>
      <c r="AK1539" s="354"/>
      <c r="AL1539" s="619"/>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c r="EX1539" s="7"/>
      <c r="EY1539" s="7"/>
      <c r="EZ1539" s="7"/>
      <c r="FA1539" s="7"/>
      <c r="FB1539" s="7"/>
      <c r="FC1539" s="7"/>
      <c r="FD1539" s="7"/>
      <c r="FE1539" s="7"/>
    </row>
    <row r="1540" spans="1:161" s="590" customFormat="1">
      <c r="A1540" s="570"/>
      <c r="B1540" s="605"/>
      <c r="C1540" s="591"/>
      <c r="D1540" s="573"/>
      <c r="E1540" s="605"/>
      <c r="F1540" s="594"/>
      <c r="G1540" s="575"/>
      <c r="H1540" s="592"/>
      <c r="I1540" s="592"/>
      <c r="J1540" s="606"/>
      <c r="K1540" s="605"/>
      <c r="L1540" s="607"/>
      <c r="M1540" s="628"/>
      <c r="N1540" s="581"/>
      <c r="O1540" s="637"/>
      <c r="P1540" s="626"/>
      <c r="Q1540" s="353"/>
      <c r="R1540" s="608"/>
      <c r="S1540" s="608"/>
      <c r="T1540" s="592"/>
      <c r="U1540" s="583"/>
      <c r="V1540" s="583"/>
      <c r="W1540" s="600"/>
      <c r="X1540" s="600"/>
      <c r="Y1540" s="601"/>
      <c r="Z1540" s="601"/>
      <c r="AA1540" s="581"/>
      <c r="AB1540" s="638"/>
      <c r="AC1540" s="581"/>
      <c r="AD1540" s="501"/>
      <c r="AE1540" s="501"/>
      <c r="AF1540" s="501"/>
      <c r="AG1540" s="594"/>
      <c r="AH1540" s="587"/>
      <c r="AI1540" s="587"/>
      <c r="AJ1540" s="587"/>
      <c r="AK1540" s="354"/>
      <c r="AL1540" s="619"/>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c r="EX1540" s="7"/>
      <c r="EY1540" s="7"/>
      <c r="EZ1540" s="7"/>
      <c r="FA1540" s="7"/>
      <c r="FB1540" s="7"/>
      <c r="FC1540" s="7"/>
      <c r="FD1540" s="7"/>
      <c r="FE1540" s="7"/>
    </row>
    <row r="1541" spans="1:161" s="590" customFormat="1">
      <c r="A1541" s="570"/>
      <c r="B1541" s="605"/>
      <c r="C1541" s="591"/>
      <c r="D1541" s="573"/>
      <c r="E1541" s="605"/>
      <c r="F1541" s="594"/>
      <c r="G1541" s="575"/>
      <c r="H1541" s="592"/>
      <c r="I1541" s="592"/>
      <c r="J1541" s="606"/>
      <c r="K1541" s="605"/>
      <c r="L1541" s="607"/>
      <c r="M1541" s="628"/>
      <c r="N1541" s="581"/>
      <c r="O1541" s="637"/>
      <c r="P1541" s="626"/>
      <c r="Q1541" s="353"/>
      <c r="R1541" s="608"/>
      <c r="S1541" s="608"/>
      <c r="T1541" s="592"/>
      <c r="U1541" s="583"/>
      <c r="V1541" s="583"/>
      <c r="W1541" s="600"/>
      <c r="X1541" s="600"/>
      <c r="Y1541" s="601"/>
      <c r="Z1541" s="601"/>
      <c r="AA1541" s="581"/>
      <c r="AB1541" s="638"/>
      <c r="AC1541" s="581"/>
      <c r="AD1541" s="501"/>
      <c r="AE1541" s="501"/>
      <c r="AF1541" s="501"/>
      <c r="AG1541" s="594"/>
      <c r="AH1541" s="587"/>
      <c r="AI1541" s="587"/>
      <c r="AJ1541" s="587"/>
      <c r="AK1541" s="354"/>
      <c r="AL1541" s="619"/>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c r="EX1541" s="7"/>
      <c r="EY1541" s="7"/>
      <c r="EZ1541" s="7"/>
      <c r="FA1541" s="7"/>
      <c r="FB1541" s="7"/>
      <c r="FC1541" s="7"/>
      <c r="FD1541" s="7"/>
      <c r="FE1541" s="7"/>
    </row>
    <row r="1542" spans="1:161" s="590" customFormat="1">
      <c r="A1542" s="570"/>
      <c r="B1542" s="605"/>
      <c r="C1542" s="591"/>
      <c r="D1542" s="573"/>
      <c r="E1542" s="605"/>
      <c r="F1542" s="594"/>
      <c r="G1542" s="575"/>
      <c r="H1542" s="592"/>
      <c r="I1542" s="592"/>
      <c r="J1542" s="606"/>
      <c r="K1542" s="605"/>
      <c r="L1542" s="607"/>
      <c r="M1542" s="628"/>
      <c r="N1542" s="581"/>
      <c r="O1542" s="637"/>
      <c r="P1542" s="626"/>
      <c r="Q1542" s="353"/>
      <c r="R1542" s="608"/>
      <c r="S1542" s="608"/>
      <c r="T1542" s="592"/>
      <c r="U1542" s="583"/>
      <c r="V1542" s="583"/>
      <c r="W1542" s="600"/>
      <c r="X1542" s="600"/>
      <c r="Y1542" s="601"/>
      <c r="Z1542" s="601"/>
      <c r="AA1542" s="581"/>
      <c r="AB1542" s="638"/>
      <c r="AC1542" s="581"/>
      <c r="AD1542" s="501"/>
      <c r="AE1542" s="501"/>
      <c r="AF1542" s="501"/>
      <c r="AG1542" s="594"/>
      <c r="AH1542" s="587"/>
      <c r="AI1542" s="587"/>
      <c r="AJ1542" s="587"/>
      <c r="AK1542" s="354"/>
      <c r="AL1542" s="619"/>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row>
    <row r="1543" spans="1:161" s="590" customFormat="1">
      <c r="A1543" s="570"/>
      <c r="B1543" s="605"/>
      <c r="C1543" s="591"/>
      <c r="D1543" s="573"/>
      <c r="E1543" s="605"/>
      <c r="F1543" s="594"/>
      <c r="G1543" s="575"/>
      <c r="H1543" s="592"/>
      <c r="I1543" s="592"/>
      <c r="J1543" s="606"/>
      <c r="K1543" s="605"/>
      <c r="L1543" s="607"/>
      <c r="M1543" s="628"/>
      <c r="N1543" s="581"/>
      <c r="O1543" s="637"/>
      <c r="P1543" s="626"/>
      <c r="Q1543" s="353"/>
      <c r="R1543" s="608"/>
      <c r="S1543" s="608"/>
      <c r="T1543" s="592"/>
      <c r="U1543" s="583"/>
      <c r="V1543" s="583"/>
      <c r="W1543" s="600"/>
      <c r="X1543" s="600"/>
      <c r="Y1543" s="601"/>
      <c r="Z1543" s="601"/>
      <c r="AA1543" s="581"/>
      <c r="AB1543" s="638"/>
      <c r="AC1543" s="581"/>
      <c r="AD1543" s="501"/>
      <c r="AE1543" s="501"/>
      <c r="AF1543" s="501"/>
      <c r="AG1543" s="594"/>
      <c r="AH1543" s="587"/>
      <c r="AI1543" s="587"/>
      <c r="AJ1543" s="587"/>
      <c r="AK1543" s="354"/>
      <c r="AL1543" s="619"/>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c r="EX1543" s="7"/>
      <c r="EY1543" s="7"/>
      <c r="EZ1543" s="7"/>
      <c r="FA1543" s="7"/>
      <c r="FB1543" s="7"/>
      <c r="FC1543" s="7"/>
      <c r="FD1543" s="7"/>
      <c r="FE1543" s="7"/>
    </row>
    <row r="1544" spans="1:161" s="590" customFormat="1">
      <c r="A1544" s="570"/>
      <c r="B1544" s="605"/>
      <c r="C1544" s="591"/>
      <c r="D1544" s="573"/>
      <c r="E1544" s="605"/>
      <c r="F1544" s="594"/>
      <c r="G1544" s="575"/>
      <c r="H1544" s="592"/>
      <c r="I1544" s="592"/>
      <c r="J1544" s="606"/>
      <c r="K1544" s="605"/>
      <c r="L1544" s="607"/>
      <c r="M1544" s="628"/>
      <c r="N1544" s="581"/>
      <c r="O1544" s="637"/>
      <c r="P1544" s="626"/>
      <c r="Q1544" s="353"/>
      <c r="R1544" s="608"/>
      <c r="S1544" s="608"/>
      <c r="T1544" s="592"/>
      <c r="U1544" s="583"/>
      <c r="V1544" s="583"/>
      <c r="W1544" s="600"/>
      <c r="X1544" s="600"/>
      <c r="Y1544" s="601"/>
      <c r="Z1544" s="601"/>
      <c r="AA1544" s="581"/>
      <c r="AB1544" s="638"/>
      <c r="AC1544" s="581"/>
      <c r="AD1544" s="501"/>
      <c r="AE1544" s="501"/>
      <c r="AF1544" s="501"/>
      <c r="AG1544" s="594"/>
      <c r="AH1544" s="587"/>
      <c r="AI1544" s="587"/>
      <c r="AJ1544" s="587"/>
      <c r="AK1544" s="354"/>
      <c r="AL1544" s="619"/>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c r="EL1544" s="7"/>
      <c r="EM1544" s="7"/>
      <c r="EN1544" s="7"/>
      <c r="EO1544" s="7"/>
      <c r="EP1544" s="7"/>
      <c r="EQ1544" s="7"/>
      <c r="ER1544" s="7"/>
      <c r="ES1544" s="7"/>
      <c r="ET1544" s="7"/>
      <c r="EU1544" s="7"/>
      <c r="EV1544" s="7"/>
      <c r="EW1544" s="7"/>
      <c r="EX1544" s="7"/>
      <c r="EY1544" s="7"/>
      <c r="EZ1544" s="7"/>
      <c r="FA1544" s="7"/>
      <c r="FB1544" s="7"/>
      <c r="FC1544" s="7"/>
      <c r="FD1544" s="7"/>
      <c r="FE1544" s="7"/>
    </row>
    <row r="1545" spans="1:161" s="590" customFormat="1">
      <c r="A1545" s="570"/>
      <c r="B1545" s="605"/>
      <c r="C1545" s="591"/>
      <c r="D1545" s="573"/>
      <c r="E1545" s="605"/>
      <c r="F1545" s="594"/>
      <c r="G1545" s="575"/>
      <c r="H1545" s="592"/>
      <c r="I1545" s="592"/>
      <c r="J1545" s="606"/>
      <c r="K1545" s="605"/>
      <c r="L1545" s="607"/>
      <c r="M1545" s="628"/>
      <c r="N1545" s="581"/>
      <c r="O1545" s="637"/>
      <c r="P1545" s="626"/>
      <c r="Q1545" s="353"/>
      <c r="R1545" s="608"/>
      <c r="S1545" s="608"/>
      <c r="T1545" s="592"/>
      <c r="U1545" s="583"/>
      <c r="V1545" s="583"/>
      <c r="W1545" s="600"/>
      <c r="X1545" s="600"/>
      <c r="Y1545" s="601"/>
      <c r="Z1545" s="601"/>
      <c r="AA1545" s="581"/>
      <c r="AB1545" s="638"/>
      <c r="AC1545" s="581"/>
      <c r="AD1545" s="501"/>
      <c r="AE1545" s="501"/>
      <c r="AF1545" s="501"/>
      <c r="AG1545" s="594"/>
      <c r="AH1545" s="587"/>
      <c r="AI1545" s="587"/>
      <c r="AJ1545" s="587"/>
      <c r="AK1545" s="354"/>
      <c r="AL1545" s="619"/>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c r="EX1545" s="7"/>
      <c r="EY1545" s="7"/>
      <c r="EZ1545" s="7"/>
      <c r="FA1545" s="7"/>
      <c r="FB1545" s="7"/>
      <c r="FC1545" s="7"/>
      <c r="FD1545" s="7"/>
      <c r="FE1545" s="7"/>
    </row>
    <row r="1546" spans="1:161" s="590" customFormat="1">
      <c r="A1546" s="570"/>
      <c r="B1546" s="605"/>
      <c r="C1546" s="591"/>
      <c r="D1546" s="573"/>
      <c r="E1546" s="605"/>
      <c r="F1546" s="594"/>
      <c r="G1546" s="575"/>
      <c r="H1546" s="592"/>
      <c r="I1546" s="592"/>
      <c r="J1546" s="606"/>
      <c r="K1546" s="605"/>
      <c r="L1546" s="607"/>
      <c r="M1546" s="628"/>
      <c r="N1546" s="581"/>
      <c r="O1546" s="637"/>
      <c r="P1546" s="626"/>
      <c r="Q1546" s="353"/>
      <c r="R1546" s="608"/>
      <c r="S1546" s="608"/>
      <c r="T1546" s="592"/>
      <c r="U1546" s="583"/>
      <c r="V1546" s="583"/>
      <c r="W1546" s="600"/>
      <c r="X1546" s="600"/>
      <c r="Y1546" s="601"/>
      <c r="Z1546" s="601"/>
      <c r="AA1546" s="581"/>
      <c r="AB1546" s="638"/>
      <c r="AC1546" s="581"/>
      <c r="AD1546" s="501"/>
      <c r="AE1546" s="501"/>
      <c r="AF1546" s="501"/>
      <c r="AG1546" s="594"/>
      <c r="AH1546" s="587"/>
      <c r="AI1546" s="587"/>
      <c r="AJ1546" s="587"/>
      <c r="AK1546" s="354"/>
      <c r="AL1546" s="619"/>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c r="EX1546" s="7"/>
      <c r="EY1546" s="7"/>
      <c r="EZ1546" s="7"/>
      <c r="FA1546" s="7"/>
      <c r="FB1546" s="7"/>
      <c r="FC1546" s="7"/>
      <c r="FD1546" s="7"/>
      <c r="FE1546" s="7"/>
    </row>
    <row r="1547" spans="1:161" s="590" customFormat="1">
      <c r="A1547" s="570"/>
      <c r="B1547" s="605"/>
      <c r="C1547" s="591"/>
      <c r="D1547" s="573"/>
      <c r="E1547" s="605"/>
      <c r="F1547" s="594"/>
      <c r="G1547" s="575"/>
      <c r="H1547" s="592"/>
      <c r="I1547" s="592"/>
      <c r="J1547" s="606"/>
      <c r="K1547" s="605"/>
      <c r="L1547" s="607"/>
      <c r="M1547" s="628"/>
      <c r="N1547" s="581"/>
      <c r="O1547" s="637"/>
      <c r="P1547" s="626"/>
      <c r="Q1547" s="353"/>
      <c r="R1547" s="608"/>
      <c r="S1547" s="608"/>
      <c r="T1547" s="592"/>
      <c r="U1547" s="583"/>
      <c r="V1547" s="583"/>
      <c r="W1547" s="600"/>
      <c r="X1547" s="600"/>
      <c r="Y1547" s="601"/>
      <c r="Z1547" s="601"/>
      <c r="AA1547" s="581"/>
      <c r="AB1547" s="638"/>
      <c r="AC1547" s="581"/>
      <c r="AD1547" s="501"/>
      <c r="AE1547" s="501"/>
      <c r="AF1547" s="501"/>
      <c r="AG1547" s="594"/>
      <c r="AH1547" s="587"/>
      <c r="AI1547" s="587"/>
      <c r="AJ1547" s="587"/>
      <c r="AK1547" s="354"/>
      <c r="AL1547" s="619"/>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c r="EX1547" s="7"/>
      <c r="EY1547" s="7"/>
      <c r="EZ1547" s="7"/>
      <c r="FA1547" s="7"/>
      <c r="FB1547" s="7"/>
      <c r="FC1547" s="7"/>
      <c r="FD1547" s="7"/>
      <c r="FE1547" s="7"/>
    </row>
    <row r="1548" spans="1:161" s="590" customFormat="1">
      <c r="A1548" s="570"/>
      <c r="B1548" s="605"/>
      <c r="C1548" s="591"/>
      <c r="D1548" s="573"/>
      <c r="E1548" s="605"/>
      <c r="F1548" s="594"/>
      <c r="G1548" s="575"/>
      <c r="H1548" s="592"/>
      <c r="I1548" s="592"/>
      <c r="J1548" s="606"/>
      <c r="K1548" s="605"/>
      <c r="L1548" s="607"/>
      <c r="M1548" s="628"/>
      <c r="N1548" s="581"/>
      <c r="O1548" s="637"/>
      <c r="P1548" s="626"/>
      <c r="Q1548" s="353"/>
      <c r="R1548" s="608"/>
      <c r="S1548" s="608"/>
      <c r="T1548" s="592"/>
      <c r="U1548" s="583"/>
      <c r="V1548" s="583"/>
      <c r="W1548" s="600"/>
      <c r="X1548" s="600"/>
      <c r="Y1548" s="601"/>
      <c r="Z1548" s="601"/>
      <c r="AA1548" s="581"/>
      <c r="AB1548" s="638"/>
      <c r="AC1548" s="581"/>
      <c r="AD1548" s="501"/>
      <c r="AE1548" s="501"/>
      <c r="AF1548" s="501"/>
      <c r="AG1548" s="594"/>
      <c r="AH1548" s="587"/>
      <c r="AI1548" s="587"/>
      <c r="AJ1548" s="587"/>
      <c r="AK1548" s="354"/>
      <c r="AL1548" s="619"/>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c r="EL1548" s="7"/>
      <c r="EM1548" s="7"/>
      <c r="EN1548" s="7"/>
      <c r="EO1548" s="7"/>
      <c r="EP1548" s="7"/>
      <c r="EQ1548" s="7"/>
      <c r="ER1548" s="7"/>
      <c r="ES1548" s="7"/>
      <c r="ET1548" s="7"/>
      <c r="EU1548" s="7"/>
      <c r="EV1548" s="7"/>
      <c r="EW1548" s="7"/>
      <c r="EX1548" s="7"/>
      <c r="EY1548" s="7"/>
      <c r="EZ1548" s="7"/>
      <c r="FA1548" s="7"/>
      <c r="FB1548" s="7"/>
      <c r="FC1548" s="7"/>
      <c r="FD1548" s="7"/>
      <c r="FE1548" s="7"/>
    </row>
    <row r="1549" spans="1:161" s="590" customFormat="1">
      <c r="A1549" s="570"/>
      <c r="B1549" s="605"/>
      <c r="C1549" s="591"/>
      <c r="D1549" s="573"/>
      <c r="E1549" s="605"/>
      <c r="F1549" s="594"/>
      <c r="G1549" s="575"/>
      <c r="H1549" s="592"/>
      <c r="I1549" s="592"/>
      <c r="J1549" s="606"/>
      <c r="K1549" s="605"/>
      <c r="L1549" s="607"/>
      <c r="M1549" s="628"/>
      <c r="N1549" s="581"/>
      <c r="O1549" s="637"/>
      <c r="P1549" s="626"/>
      <c r="Q1549" s="353"/>
      <c r="R1549" s="608"/>
      <c r="S1549" s="608"/>
      <c r="T1549" s="592"/>
      <c r="U1549" s="583"/>
      <c r="V1549" s="583"/>
      <c r="W1549" s="600"/>
      <c r="X1549" s="600"/>
      <c r="Y1549" s="601"/>
      <c r="Z1549" s="601"/>
      <c r="AA1549" s="581"/>
      <c r="AB1549" s="638"/>
      <c r="AC1549" s="581"/>
      <c r="AD1549" s="501"/>
      <c r="AE1549" s="501"/>
      <c r="AF1549" s="501"/>
      <c r="AG1549" s="594"/>
      <c r="AH1549" s="587"/>
      <c r="AI1549" s="587"/>
      <c r="AJ1549" s="587"/>
      <c r="AK1549" s="354"/>
      <c r="AL1549" s="619"/>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c r="EX1549" s="7"/>
      <c r="EY1549" s="7"/>
      <c r="EZ1549" s="7"/>
      <c r="FA1549" s="7"/>
      <c r="FB1549" s="7"/>
      <c r="FC1549" s="7"/>
      <c r="FD1549" s="7"/>
      <c r="FE1549" s="7"/>
    </row>
    <row r="1550" spans="1:161" s="590" customFormat="1">
      <c r="A1550" s="570"/>
      <c r="B1550" s="605"/>
      <c r="C1550" s="591"/>
      <c r="D1550" s="573"/>
      <c r="E1550" s="605"/>
      <c r="F1550" s="594"/>
      <c r="G1550" s="575"/>
      <c r="H1550" s="592"/>
      <c r="I1550" s="592"/>
      <c r="J1550" s="606"/>
      <c r="K1550" s="605"/>
      <c r="L1550" s="607"/>
      <c r="M1550" s="628"/>
      <c r="N1550" s="581"/>
      <c r="O1550" s="637"/>
      <c r="P1550" s="626"/>
      <c r="Q1550" s="353"/>
      <c r="R1550" s="608"/>
      <c r="S1550" s="608"/>
      <c r="T1550" s="592"/>
      <c r="U1550" s="583"/>
      <c r="V1550" s="583"/>
      <c r="W1550" s="600"/>
      <c r="X1550" s="600"/>
      <c r="Y1550" s="601"/>
      <c r="Z1550" s="601"/>
      <c r="AA1550" s="581"/>
      <c r="AB1550" s="638"/>
      <c r="AC1550" s="581"/>
      <c r="AD1550" s="501"/>
      <c r="AE1550" s="501"/>
      <c r="AF1550" s="501"/>
      <c r="AG1550" s="594"/>
      <c r="AH1550" s="587"/>
      <c r="AI1550" s="587"/>
      <c r="AJ1550" s="587"/>
      <c r="AK1550" s="354"/>
      <c r="AL1550" s="619"/>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row>
    <row r="1551" spans="1:161" s="590" customFormat="1">
      <c r="A1551" s="570"/>
      <c r="B1551" s="605"/>
      <c r="C1551" s="591"/>
      <c r="D1551" s="573"/>
      <c r="E1551" s="605"/>
      <c r="F1551" s="594"/>
      <c r="G1551" s="575"/>
      <c r="H1551" s="592"/>
      <c r="I1551" s="592"/>
      <c r="J1551" s="606"/>
      <c r="K1551" s="605"/>
      <c r="L1551" s="607"/>
      <c r="M1551" s="628"/>
      <c r="N1551" s="581"/>
      <c r="O1551" s="637"/>
      <c r="P1551" s="626"/>
      <c r="Q1551" s="353"/>
      <c r="R1551" s="608"/>
      <c r="S1551" s="608"/>
      <c r="T1551" s="592"/>
      <c r="U1551" s="583"/>
      <c r="V1551" s="583"/>
      <c r="W1551" s="600"/>
      <c r="X1551" s="600"/>
      <c r="Y1551" s="601"/>
      <c r="Z1551" s="601"/>
      <c r="AA1551" s="581"/>
      <c r="AB1551" s="638"/>
      <c r="AC1551" s="581"/>
      <c r="AD1551" s="501"/>
      <c r="AE1551" s="501"/>
      <c r="AF1551" s="501"/>
      <c r="AG1551" s="594"/>
      <c r="AH1551" s="587"/>
      <c r="AI1551" s="587"/>
      <c r="AJ1551" s="587"/>
      <c r="AK1551" s="354"/>
      <c r="AL1551" s="619"/>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c r="EX1551" s="7"/>
      <c r="EY1551" s="7"/>
      <c r="EZ1551" s="7"/>
      <c r="FA1551" s="7"/>
      <c r="FB1551" s="7"/>
      <c r="FC1551" s="7"/>
      <c r="FD1551" s="7"/>
      <c r="FE1551" s="7"/>
    </row>
    <row r="1552" spans="1:161" s="590" customFormat="1">
      <c r="A1552" s="570"/>
      <c r="B1552" s="605"/>
      <c r="C1552" s="591"/>
      <c r="D1552" s="573"/>
      <c r="E1552" s="605"/>
      <c r="F1552" s="594"/>
      <c r="G1552" s="575"/>
      <c r="H1552" s="592"/>
      <c r="I1552" s="592"/>
      <c r="J1552" s="606"/>
      <c r="K1552" s="605"/>
      <c r="L1552" s="607"/>
      <c r="M1552" s="628"/>
      <c r="N1552" s="581"/>
      <c r="O1552" s="637"/>
      <c r="P1552" s="626"/>
      <c r="Q1552" s="353"/>
      <c r="R1552" s="608"/>
      <c r="S1552" s="608"/>
      <c r="T1552" s="592"/>
      <c r="U1552" s="583"/>
      <c r="V1552" s="583"/>
      <c r="W1552" s="600"/>
      <c r="X1552" s="600"/>
      <c r="Y1552" s="601"/>
      <c r="Z1552" s="601"/>
      <c r="AA1552" s="581"/>
      <c r="AB1552" s="638"/>
      <c r="AC1552" s="581"/>
      <c r="AD1552" s="501"/>
      <c r="AE1552" s="501"/>
      <c r="AF1552" s="501"/>
      <c r="AG1552" s="594"/>
      <c r="AH1552" s="587"/>
      <c r="AI1552" s="587"/>
      <c r="AJ1552" s="587"/>
      <c r="AK1552" s="354"/>
      <c r="AL1552" s="619"/>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c r="EX1552" s="7"/>
      <c r="EY1552" s="7"/>
      <c r="EZ1552" s="7"/>
      <c r="FA1552" s="7"/>
      <c r="FB1552" s="7"/>
      <c r="FC1552" s="7"/>
      <c r="FD1552" s="7"/>
      <c r="FE1552" s="7"/>
    </row>
    <row r="1553" spans="1:161" s="590" customFormat="1">
      <c r="A1553" s="570"/>
      <c r="B1553" s="605"/>
      <c r="C1553" s="591"/>
      <c r="D1553" s="573"/>
      <c r="E1553" s="605"/>
      <c r="F1553" s="594"/>
      <c r="G1553" s="575"/>
      <c r="H1553" s="592"/>
      <c r="I1553" s="592"/>
      <c r="J1553" s="606"/>
      <c r="K1553" s="605"/>
      <c r="L1553" s="607"/>
      <c r="M1553" s="628"/>
      <c r="N1553" s="581"/>
      <c r="O1553" s="637"/>
      <c r="P1553" s="626"/>
      <c r="Q1553" s="353"/>
      <c r="R1553" s="608"/>
      <c r="S1553" s="608"/>
      <c r="T1553" s="592"/>
      <c r="U1553" s="583"/>
      <c r="V1553" s="583"/>
      <c r="W1553" s="600"/>
      <c r="X1553" s="600"/>
      <c r="Y1553" s="601"/>
      <c r="Z1553" s="601"/>
      <c r="AA1553" s="581"/>
      <c r="AB1553" s="638"/>
      <c r="AC1553" s="581"/>
      <c r="AD1553" s="501"/>
      <c r="AE1553" s="501"/>
      <c r="AF1553" s="501"/>
      <c r="AG1553" s="594"/>
      <c r="AH1553" s="587"/>
      <c r="AI1553" s="587"/>
      <c r="AJ1553" s="587"/>
      <c r="AK1553" s="354"/>
      <c r="AL1553" s="619"/>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c r="EL1553" s="7"/>
      <c r="EM1553" s="7"/>
      <c r="EN1553" s="7"/>
      <c r="EO1553" s="7"/>
      <c r="EP1553" s="7"/>
      <c r="EQ1553" s="7"/>
      <c r="ER1553" s="7"/>
      <c r="ES1553" s="7"/>
      <c r="ET1553" s="7"/>
      <c r="EU1553" s="7"/>
      <c r="EV1553" s="7"/>
      <c r="EW1553" s="7"/>
      <c r="EX1553" s="7"/>
      <c r="EY1553" s="7"/>
      <c r="EZ1553" s="7"/>
      <c r="FA1553" s="7"/>
      <c r="FB1553" s="7"/>
      <c r="FC1553" s="7"/>
      <c r="FD1553" s="7"/>
      <c r="FE1553" s="7"/>
    </row>
    <row r="1554" spans="1:161" s="590" customFormat="1">
      <c r="A1554" s="570"/>
      <c r="B1554" s="605"/>
      <c r="C1554" s="591"/>
      <c r="D1554" s="573"/>
      <c r="E1554" s="605"/>
      <c r="F1554" s="594"/>
      <c r="G1554" s="575"/>
      <c r="H1554" s="592"/>
      <c r="I1554" s="592"/>
      <c r="J1554" s="606"/>
      <c r="K1554" s="605"/>
      <c r="L1554" s="607"/>
      <c r="M1554" s="628"/>
      <c r="N1554" s="581"/>
      <c r="O1554" s="637"/>
      <c r="P1554" s="626"/>
      <c r="Q1554" s="353"/>
      <c r="R1554" s="608"/>
      <c r="S1554" s="608"/>
      <c r="T1554" s="592"/>
      <c r="U1554" s="583"/>
      <c r="V1554" s="583"/>
      <c r="W1554" s="600"/>
      <c r="X1554" s="600"/>
      <c r="Y1554" s="601"/>
      <c r="Z1554" s="601"/>
      <c r="AA1554" s="581"/>
      <c r="AB1554" s="638"/>
      <c r="AC1554" s="581"/>
      <c r="AD1554" s="501"/>
      <c r="AE1554" s="501"/>
      <c r="AF1554" s="501"/>
      <c r="AG1554" s="594"/>
      <c r="AH1554" s="587"/>
      <c r="AI1554" s="587"/>
      <c r="AJ1554" s="587"/>
      <c r="AK1554" s="354"/>
      <c r="AL1554" s="619"/>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c r="EX1554" s="7"/>
      <c r="EY1554" s="7"/>
      <c r="EZ1554" s="7"/>
      <c r="FA1554" s="7"/>
      <c r="FB1554" s="7"/>
      <c r="FC1554" s="7"/>
      <c r="FD1554" s="7"/>
      <c r="FE1554" s="7"/>
    </row>
    <row r="1555" spans="1:161" s="590" customFormat="1">
      <c r="A1555" s="570"/>
      <c r="B1555" s="605"/>
      <c r="C1555" s="591"/>
      <c r="D1555" s="573"/>
      <c r="E1555" s="605"/>
      <c r="F1555" s="594"/>
      <c r="G1555" s="575"/>
      <c r="H1555" s="592"/>
      <c r="I1555" s="592"/>
      <c r="J1555" s="606"/>
      <c r="K1555" s="605"/>
      <c r="L1555" s="607"/>
      <c r="M1555" s="628"/>
      <c r="N1555" s="581"/>
      <c r="O1555" s="637"/>
      <c r="P1555" s="626"/>
      <c r="Q1555" s="353"/>
      <c r="R1555" s="608"/>
      <c r="S1555" s="608"/>
      <c r="T1555" s="592"/>
      <c r="U1555" s="583"/>
      <c r="V1555" s="583"/>
      <c r="W1555" s="600"/>
      <c r="X1555" s="600"/>
      <c r="Y1555" s="601"/>
      <c r="Z1555" s="601"/>
      <c r="AA1555" s="581"/>
      <c r="AB1555" s="638"/>
      <c r="AC1555" s="581"/>
      <c r="AD1555" s="501"/>
      <c r="AE1555" s="501"/>
      <c r="AF1555" s="501"/>
      <c r="AG1555" s="594"/>
      <c r="AH1555" s="587"/>
      <c r="AI1555" s="587"/>
      <c r="AJ1555" s="587"/>
      <c r="AK1555" s="354"/>
      <c r="AL1555" s="619"/>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c r="EX1555" s="7"/>
      <c r="EY1555" s="7"/>
      <c r="EZ1555" s="7"/>
      <c r="FA1555" s="7"/>
      <c r="FB1555" s="7"/>
      <c r="FC1555" s="7"/>
      <c r="FD1555" s="7"/>
      <c r="FE1555" s="7"/>
    </row>
    <row r="1556" spans="1:161" s="590" customFormat="1">
      <c r="A1556" s="570"/>
      <c r="B1556" s="605"/>
      <c r="C1556" s="591"/>
      <c r="D1556" s="573"/>
      <c r="E1556" s="605"/>
      <c r="F1556" s="594"/>
      <c r="G1556" s="575"/>
      <c r="H1556" s="592"/>
      <c r="I1556" s="592"/>
      <c r="J1556" s="606"/>
      <c r="K1556" s="605"/>
      <c r="L1556" s="607"/>
      <c r="M1556" s="628"/>
      <c r="N1556" s="581"/>
      <c r="O1556" s="637"/>
      <c r="P1556" s="626"/>
      <c r="Q1556" s="353"/>
      <c r="R1556" s="608"/>
      <c r="S1556" s="608"/>
      <c r="T1556" s="592"/>
      <c r="U1556" s="583"/>
      <c r="V1556" s="583"/>
      <c r="W1556" s="600"/>
      <c r="X1556" s="600"/>
      <c r="Y1556" s="601"/>
      <c r="Z1556" s="601"/>
      <c r="AA1556" s="581"/>
      <c r="AB1556" s="638"/>
      <c r="AC1556" s="581"/>
      <c r="AD1556" s="501"/>
      <c r="AE1556" s="501"/>
      <c r="AF1556" s="501"/>
      <c r="AG1556" s="594"/>
      <c r="AH1556" s="587"/>
      <c r="AI1556" s="587"/>
      <c r="AJ1556" s="587"/>
      <c r="AK1556" s="354"/>
      <c r="AL1556" s="619"/>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c r="EX1556" s="7"/>
      <c r="EY1556" s="7"/>
      <c r="EZ1556" s="7"/>
      <c r="FA1556" s="7"/>
      <c r="FB1556" s="7"/>
      <c r="FC1556" s="7"/>
      <c r="FD1556" s="7"/>
      <c r="FE1556" s="7"/>
    </row>
    <row r="1557" spans="1:161" s="590" customFormat="1">
      <c r="A1557" s="570"/>
      <c r="B1557" s="605"/>
      <c r="C1557" s="591"/>
      <c r="D1557" s="573"/>
      <c r="E1557" s="605"/>
      <c r="F1557" s="594"/>
      <c r="G1557" s="575"/>
      <c r="H1557" s="592"/>
      <c r="I1557" s="592"/>
      <c r="J1557" s="606"/>
      <c r="K1557" s="605"/>
      <c r="L1557" s="607"/>
      <c r="M1557" s="628"/>
      <c r="N1557" s="581"/>
      <c r="O1557" s="637"/>
      <c r="P1557" s="626"/>
      <c r="Q1557" s="353"/>
      <c r="R1557" s="608"/>
      <c r="S1557" s="608"/>
      <c r="T1557" s="592"/>
      <c r="U1557" s="583"/>
      <c r="V1557" s="583"/>
      <c r="W1557" s="600"/>
      <c r="X1557" s="600"/>
      <c r="Y1557" s="601"/>
      <c r="Z1557" s="601"/>
      <c r="AA1557" s="581"/>
      <c r="AB1557" s="638"/>
      <c r="AC1557" s="581"/>
      <c r="AD1557" s="501"/>
      <c r="AE1557" s="501"/>
      <c r="AF1557" s="501"/>
      <c r="AG1557" s="594"/>
      <c r="AH1557" s="587"/>
      <c r="AI1557" s="587"/>
      <c r="AJ1557" s="587"/>
      <c r="AK1557" s="354"/>
      <c r="AL1557" s="619"/>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c r="EX1557" s="7"/>
      <c r="EY1557" s="7"/>
      <c r="EZ1557" s="7"/>
      <c r="FA1557" s="7"/>
      <c r="FB1557" s="7"/>
      <c r="FC1557" s="7"/>
      <c r="FD1557" s="7"/>
      <c r="FE1557" s="7"/>
    </row>
    <row r="1558" spans="1:161" s="590" customFormat="1">
      <c r="A1558" s="570"/>
      <c r="B1558" s="605"/>
      <c r="C1558" s="591"/>
      <c r="D1558" s="573"/>
      <c r="E1558" s="605"/>
      <c r="F1558" s="594"/>
      <c r="G1558" s="575"/>
      <c r="H1558" s="592"/>
      <c r="I1558" s="592"/>
      <c r="J1558" s="606"/>
      <c r="K1558" s="605"/>
      <c r="L1558" s="607"/>
      <c r="M1558" s="628"/>
      <c r="N1558" s="581"/>
      <c r="O1558" s="637"/>
      <c r="P1558" s="626"/>
      <c r="Q1558" s="353"/>
      <c r="R1558" s="608"/>
      <c r="S1558" s="608"/>
      <c r="T1558" s="592"/>
      <c r="U1558" s="583"/>
      <c r="V1558" s="583"/>
      <c r="W1558" s="600"/>
      <c r="X1558" s="600"/>
      <c r="Y1558" s="601"/>
      <c r="Z1558" s="601"/>
      <c r="AA1558" s="581"/>
      <c r="AB1558" s="638"/>
      <c r="AC1558" s="581"/>
      <c r="AD1558" s="501"/>
      <c r="AE1558" s="501"/>
      <c r="AF1558" s="501"/>
      <c r="AG1558" s="594"/>
      <c r="AH1558" s="587"/>
      <c r="AI1558" s="587"/>
      <c r="AJ1558" s="587"/>
      <c r="AK1558" s="354"/>
      <c r="AL1558" s="619"/>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row>
    <row r="1559" spans="1:161" s="590" customFormat="1">
      <c r="A1559" s="570"/>
      <c r="B1559" s="605"/>
      <c r="C1559" s="591"/>
      <c r="D1559" s="573"/>
      <c r="E1559" s="605"/>
      <c r="F1559" s="594"/>
      <c r="G1559" s="575"/>
      <c r="H1559" s="592"/>
      <c r="I1559" s="592"/>
      <c r="J1559" s="606"/>
      <c r="K1559" s="605"/>
      <c r="L1559" s="607"/>
      <c r="M1559" s="628"/>
      <c r="N1559" s="581"/>
      <c r="O1559" s="637"/>
      <c r="P1559" s="626"/>
      <c r="Q1559" s="353"/>
      <c r="R1559" s="608"/>
      <c r="S1559" s="608"/>
      <c r="T1559" s="592"/>
      <c r="U1559" s="583"/>
      <c r="V1559" s="583"/>
      <c r="W1559" s="600"/>
      <c r="X1559" s="600"/>
      <c r="Y1559" s="601"/>
      <c r="Z1559" s="601"/>
      <c r="AA1559" s="581"/>
      <c r="AB1559" s="638"/>
      <c r="AC1559" s="581"/>
      <c r="AD1559" s="501"/>
      <c r="AE1559" s="501"/>
      <c r="AF1559" s="501"/>
      <c r="AG1559" s="594"/>
      <c r="AH1559" s="587"/>
      <c r="AI1559" s="587"/>
      <c r="AJ1559" s="587"/>
      <c r="AK1559" s="354"/>
      <c r="AL1559" s="619"/>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c r="EX1559" s="7"/>
      <c r="EY1559" s="7"/>
      <c r="EZ1559" s="7"/>
      <c r="FA1559" s="7"/>
      <c r="FB1559" s="7"/>
      <c r="FC1559" s="7"/>
      <c r="FD1559" s="7"/>
      <c r="FE1559" s="7"/>
    </row>
    <row r="1560" spans="1:161" s="590" customFormat="1">
      <c r="A1560" s="570"/>
      <c r="B1560" s="605"/>
      <c r="C1560" s="591"/>
      <c r="D1560" s="573"/>
      <c r="E1560" s="605"/>
      <c r="F1560" s="594"/>
      <c r="G1560" s="575"/>
      <c r="H1560" s="592"/>
      <c r="I1560" s="592"/>
      <c r="J1560" s="606"/>
      <c r="K1560" s="605"/>
      <c r="L1560" s="607"/>
      <c r="M1560" s="628"/>
      <c r="N1560" s="581"/>
      <c r="O1560" s="637"/>
      <c r="P1560" s="626"/>
      <c r="Q1560" s="353"/>
      <c r="R1560" s="608"/>
      <c r="S1560" s="608"/>
      <c r="T1560" s="592"/>
      <c r="U1560" s="583"/>
      <c r="V1560" s="583"/>
      <c r="W1560" s="600"/>
      <c r="X1560" s="600"/>
      <c r="Y1560" s="601"/>
      <c r="Z1560" s="601"/>
      <c r="AA1560" s="581"/>
      <c r="AB1560" s="638"/>
      <c r="AC1560" s="581"/>
      <c r="AD1560" s="501"/>
      <c r="AE1560" s="501"/>
      <c r="AF1560" s="501"/>
      <c r="AG1560" s="594"/>
      <c r="AH1560" s="587"/>
      <c r="AI1560" s="587"/>
      <c r="AJ1560" s="587"/>
      <c r="AK1560" s="354"/>
      <c r="AL1560" s="619"/>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c r="EX1560" s="7"/>
      <c r="EY1560" s="7"/>
      <c r="EZ1560" s="7"/>
      <c r="FA1560" s="7"/>
      <c r="FB1560" s="7"/>
      <c r="FC1560" s="7"/>
      <c r="FD1560" s="7"/>
      <c r="FE1560" s="7"/>
    </row>
    <row r="1561" spans="1:161" s="590" customFormat="1">
      <c r="A1561" s="570"/>
      <c r="B1561" s="605"/>
      <c r="C1561" s="591"/>
      <c r="D1561" s="573"/>
      <c r="E1561" s="605"/>
      <c r="F1561" s="594"/>
      <c r="G1561" s="575"/>
      <c r="H1561" s="592"/>
      <c r="I1561" s="592"/>
      <c r="J1561" s="606"/>
      <c r="K1561" s="605"/>
      <c r="L1561" s="607"/>
      <c r="M1561" s="628"/>
      <c r="N1561" s="581"/>
      <c r="O1561" s="637"/>
      <c r="P1561" s="626"/>
      <c r="Q1561" s="353"/>
      <c r="R1561" s="608"/>
      <c r="S1561" s="608"/>
      <c r="T1561" s="592"/>
      <c r="U1561" s="583"/>
      <c r="V1561" s="583"/>
      <c r="W1561" s="600"/>
      <c r="X1561" s="600"/>
      <c r="Y1561" s="601"/>
      <c r="Z1561" s="601"/>
      <c r="AA1561" s="581"/>
      <c r="AB1561" s="638"/>
      <c r="AC1561" s="581"/>
      <c r="AD1561" s="501"/>
      <c r="AE1561" s="501"/>
      <c r="AF1561" s="501"/>
      <c r="AG1561" s="594"/>
      <c r="AH1561" s="587"/>
      <c r="AI1561" s="587"/>
      <c r="AJ1561" s="587"/>
      <c r="AK1561" s="354"/>
      <c r="AL1561" s="619"/>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c r="EX1561" s="7"/>
      <c r="EY1561" s="7"/>
      <c r="EZ1561" s="7"/>
      <c r="FA1561" s="7"/>
      <c r="FB1561" s="7"/>
      <c r="FC1561" s="7"/>
      <c r="FD1561" s="7"/>
      <c r="FE1561" s="7"/>
    </row>
    <row r="1562" spans="1:161" s="590" customFormat="1">
      <c r="A1562" s="570"/>
      <c r="B1562" s="605"/>
      <c r="C1562" s="591"/>
      <c r="D1562" s="573"/>
      <c r="E1562" s="605"/>
      <c r="F1562" s="594"/>
      <c r="G1562" s="575"/>
      <c r="H1562" s="592"/>
      <c r="I1562" s="592"/>
      <c r="J1562" s="606"/>
      <c r="K1562" s="605"/>
      <c r="L1562" s="607"/>
      <c r="M1562" s="628"/>
      <c r="N1562" s="581"/>
      <c r="O1562" s="637"/>
      <c r="P1562" s="626"/>
      <c r="Q1562" s="353"/>
      <c r="R1562" s="608"/>
      <c r="S1562" s="608"/>
      <c r="T1562" s="592"/>
      <c r="U1562" s="583"/>
      <c r="V1562" s="583"/>
      <c r="W1562" s="600"/>
      <c r="X1562" s="600"/>
      <c r="Y1562" s="601"/>
      <c r="Z1562" s="601"/>
      <c r="AA1562" s="581"/>
      <c r="AB1562" s="638"/>
      <c r="AC1562" s="581"/>
      <c r="AD1562" s="501"/>
      <c r="AE1562" s="501"/>
      <c r="AF1562" s="501"/>
      <c r="AG1562" s="594"/>
      <c r="AH1562" s="587"/>
      <c r="AI1562" s="587"/>
      <c r="AJ1562" s="587"/>
      <c r="AK1562" s="354"/>
      <c r="AL1562" s="619"/>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c r="EX1562" s="7"/>
      <c r="EY1562" s="7"/>
      <c r="EZ1562" s="7"/>
      <c r="FA1562" s="7"/>
      <c r="FB1562" s="7"/>
      <c r="FC1562" s="7"/>
      <c r="FD1562" s="7"/>
      <c r="FE1562" s="7"/>
    </row>
    <row r="1563" spans="1:161" s="590" customFormat="1">
      <c r="A1563" s="570"/>
      <c r="B1563" s="605"/>
      <c r="C1563" s="591"/>
      <c r="D1563" s="573"/>
      <c r="E1563" s="605"/>
      <c r="F1563" s="594"/>
      <c r="G1563" s="575"/>
      <c r="H1563" s="592"/>
      <c r="I1563" s="592"/>
      <c r="J1563" s="606"/>
      <c r="K1563" s="605"/>
      <c r="L1563" s="607"/>
      <c r="M1563" s="628"/>
      <c r="N1563" s="581"/>
      <c r="O1563" s="637"/>
      <c r="P1563" s="626"/>
      <c r="Q1563" s="353"/>
      <c r="R1563" s="608"/>
      <c r="S1563" s="608"/>
      <c r="T1563" s="592"/>
      <c r="U1563" s="583"/>
      <c r="V1563" s="583"/>
      <c r="W1563" s="600"/>
      <c r="X1563" s="600"/>
      <c r="Y1563" s="601"/>
      <c r="Z1563" s="601"/>
      <c r="AA1563" s="581"/>
      <c r="AB1563" s="638"/>
      <c r="AC1563" s="581"/>
      <c r="AD1563" s="501"/>
      <c r="AE1563" s="501"/>
      <c r="AF1563" s="501"/>
      <c r="AG1563" s="594"/>
      <c r="AH1563" s="587"/>
      <c r="AI1563" s="587"/>
      <c r="AJ1563" s="587"/>
      <c r="AK1563" s="354"/>
      <c r="AL1563" s="619"/>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c r="EL1563" s="7"/>
      <c r="EM1563" s="7"/>
      <c r="EN1563" s="7"/>
      <c r="EO1563" s="7"/>
      <c r="EP1563" s="7"/>
      <c r="EQ1563" s="7"/>
      <c r="ER1563" s="7"/>
      <c r="ES1563" s="7"/>
      <c r="ET1563" s="7"/>
      <c r="EU1563" s="7"/>
      <c r="EV1563" s="7"/>
      <c r="EW1563" s="7"/>
      <c r="EX1563" s="7"/>
      <c r="EY1563" s="7"/>
      <c r="EZ1563" s="7"/>
      <c r="FA1563" s="7"/>
      <c r="FB1563" s="7"/>
      <c r="FC1563" s="7"/>
      <c r="FD1563" s="7"/>
      <c r="FE1563" s="7"/>
    </row>
    <row r="1564" spans="1:161" s="590" customFormat="1">
      <c r="A1564" s="570"/>
      <c r="B1564" s="605"/>
      <c r="C1564" s="591"/>
      <c r="D1564" s="573"/>
      <c r="E1564" s="605"/>
      <c r="F1564" s="594"/>
      <c r="G1564" s="575"/>
      <c r="H1564" s="592"/>
      <c r="I1564" s="592"/>
      <c r="J1564" s="606"/>
      <c r="K1564" s="605"/>
      <c r="L1564" s="607"/>
      <c r="M1564" s="628"/>
      <c r="N1564" s="581"/>
      <c r="O1564" s="637"/>
      <c r="P1564" s="626"/>
      <c r="Q1564" s="353"/>
      <c r="R1564" s="608"/>
      <c r="S1564" s="608"/>
      <c r="T1564" s="592"/>
      <c r="U1564" s="583"/>
      <c r="V1564" s="583"/>
      <c r="W1564" s="600"/>
      <c r="X1564" s="600"/>
      <c r="Y1564" s="601"/>
      <c r="Z1564" s="601"/>
      <c r="AA1564" s="581"/>
      <c r="AB1564" s="638"/>
      <c r="AC1564" s="581"/>
      <c r="AD1564" s="501"/>
      <c r="AE1564" s="501"/>
      <c r="AF1564" s="501"/>
      <c r="AG1564" s="594"/>
      <c r="AH1564" s="587"/>
      <c r="AI1564" s="587"/>
      <c r="AJ1564" s="587"/>
      <c r="AK1564" s="354"/>
      <c r="AL1564" s="619"/>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c r="EX1564" s="7"/>
      <c r="EY1564" s="7"/>
      <c r="EZ1564" s="7"/>
      <c r="FA1564" s="7"/>
      <c r="FB1564" s="7"/>
      <c r="FC1564" s="7"/>
      <c r="FD1564" s="7"/>
      <c r="FE1564" s="7"/>
    </row>
    <row r="1565" spans="1:161" s="590" customFormat="1">
      <c r="A1565" s="570"/>
      <c r="B1565" s="605"/>
      <c r="C1565" s="591"/>
      <c r="D1565" s="573"/>
      <c r="E1565" s="605"/>
      <c r="F1565" s="594"/>
      <c r="G1565" s="575"/>
      <c r="H1565" s="592"/>
      <c r="I1565" s="592"/>
      <c r="J1565" s="606"/>
      <c r="K1565" s="605"/>
      <c r="L1565" s="607"/>
      <c r="M1565" s="628"/>
      <c r="N1565" s="581"/>
      <c r="O1565" s="637"/>
      <c r="P1565" s="626"/>
      <c r="Q1565" s="353"/>
      <c r="R1565" s="608"/>
      <c r="S1565" s="608"/>
      <c r="T1565" s="592"/>
      <c r="U1565" s="583"/>
      <c r="V1565" s="583"/>
      <c r="W1565" s="600"/>
      <c r="X1565" s="600"/>
      <c r="Y1565" s="601"/>
      <c r="Z1565" s="601"/>
      <c r="AA1565" s="581"/>
      <c r="AB1565" s="638"/>
      <c r="AC1565" s="581"/>
      <c r="AD1565" s="501"/>
      <c r="AE1565" s="501"/>
      <c r="AF1565" s="501"/>
      <c r="AG1565" s="594"/>
      <c r="AH1565" s="587"/>
      <c r="AI1565" s="587"/>
      <c r="AJ1565" s="587"/>
      <c r="AK1565" s="354"/>
      <c r="AL1565" s="619"/>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c r="EX1565" s="7"/>
      <c r="EY1565" s="7"/>
      <c r="EZ1565" s="7"/>
      <c r="FA1565" s="7"/>
      <c r="FB1565" s="7"/>
      <c r="FC1565" s="7"/>
      <c r="FD1565" s="7"/>
      <c r="FE1565" s="7"/>
    </row>
    <row r="1566" spans="1:161" s="590" customFormat="1">
      <c r="A1566" s="570"/>
      <c r="B1566" s="605"/>
      <c r="C1566" s="591"/>
      <c r="D1566" s="573"/>
      <c r="E1566" s="605"/>
      <c r="F1566" s="594"/>
      <c r="G1566" s="575"/>
      <c r="H1566" s="592"/>
      <c r="I1566" s="592"/>
      <c r="J1566" s="606"/>
      <c r="K1566" s="605"/>
      <c r="L1566" s="607"/>
      <c r="M1566" s="628"/>
      <c r="N1566" s="581"/>
      <c r="O1566" s="637"/>
      <c r="P1566" s="626"/>
      <c r="Q1566" s="353"/>
      <c r="R1566" s="608"/>
      <c r="S1566" s="608"/>
      <c r="T1566" s="592"/>
      <c r="U1566" s="583"/>
      <c r="V1566" s="583"/>
      <c r="W1566" s="600"/>
      <c r="X1566" s="600"/>
      <c r="Y1566" s="601"/>
      <c r="Z1566" s="601"/>
      <c r="AA1566" s="581"/>
      <c r="AB1566" s="638"/>
      <c r="AC1566" s="581"/>
      <c r="AD1566" s="501"/>
      <c r="AE1566" s="501"/>
      <c r="AF1566" s="501"/>
      <c r="AG1566" s="594"/>
      <c r="AH1566" s="587"/>
      <c r="AI1566" s="587"/>
      <c r="AJ1566" s="587"/>
      <c r="AK1566" s="354"/>
      <c r="AL1566" s="619"/>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row>
    <row r="1567" spans="1:161" s="590" customFormat="1">
      <c r="A1567" s="570"/>
      <c r="B1567" s="605"/>
      <c r="C1567" s="591"/>
      <c r="D1567" s="573"/>
      <c r="E1567" s="605"/>
      <c r="F1567" s="594"/>
      <c r="G1567" s="575"/>
      <c r="H1567" s="592"/>
      <c r="I1567" s="592"/>
      <c r="J1567" s="606"/>
      <c r="K1567" s="605"/>
      <c r="L1567" s="607"/>
      <c r="M1567" s="628"/>
      <c r="N1567" s="581"/>
      <c r="O1567" s="637"/>
      <c r="P1567" s="626"/>
      <c r="Q1567" s="353"/>
      <c r="R1567" s="608"/>
      <c r="S1567" s="608"/>
      <c r="T1567" s="592"/>
      <c r="U1567" s="583"/>
      <c r="V1567" s="583"/>
      <c r="W1567" s="600"/>
      <c r="X1567" s="600"/>
      <c r="Y1567" s="601"/>
      <c r="Z1567" s="601"/>
      <c r="AA1567" s="581"/>
      <c r="AB1567" s="638"/>
      <c r="AC1567" s="581"/>
      <c r="AD1567" s="501"/>
      <c r="AE1567" s="501"/>
      <c r="AF1567" s="501"/>
      <c r="AG1567" s="594"/>
      <c r="AH1567" s="587"/>
      <c r="AI1567" s="587"/>
      <c r="AJ1567" s="587"/>
      <c r="AK1567" s="354"/>
      <c r="AL1567" s="619"/>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c r="EX1567" s="7"/>
      <c r="EY1567" s="7"/>
      <c r="EZ1567" s="7"/>
      <c r="FA1567" s="7"/>
      <c r="FB1567" s="7"/>
      <c r="FC1567" s="7"/>
      <c r="FD1567" s="7"/>
      <c r="FE1567" s="7"/>
    </row>
    <row r="1568" spans="1:161" s="590" customFormat="1">
      <c r="A1568" s="570"/>
      <c r="B1568" s="605"/>
      <c r="C1568" s="591"/>
      <c r="D1568" s="573"/>
      <c r="E1568" s="605"/>
      <c r="F1568" s="594"/>
      <c r="G1568" s="575"/>
      <c r="H1568" s="592"/>
      <c r="I1568" s="592"/>
      <c r="J1568" s="606"/>
      <c r="K1568" s="605"/>
      <c r="L1568" s="607"/>
      <c r="M1568" s="628"/>
      <c r="N1568" s="581"/>
      <c r="O1568" s="637"/>
      <c r="P1568" s="626"/>
      <c r="Q1568" s="353"/>
      <c r="R1568" s="608"/>
      <c r="S1568" s="608"/>
      <c r="T1568" s="592"/>
      <c r="U1568" s="583"/>
      <c r="V1568" s="583"/>
      <c r="W1568" s="600"/>
      <c r="X1568" s="600"/>
      <c r="Y1568" s="601"/>
      <c r="Z1568" s="601"/>
      <c r="AA1568" s="581"/>
      <c r="AB1568" s="638"/>
      <c r="AC1568" s="581"/>
      <c r="AD1568" s="501"/>
      <c r="AE1568" s="501"/>
      <c r="AF1568" s="501"/>
      <c r="AG1568" s="594"/>
      <c r="AH1568" s="587"/>
      <c r="AI1568" s="587"/>
      <c r="AJ1568" s="587"/>
      <c r="AK1568" s="354"/>
      <c r="AL1568" s="619"/>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c r="EX1568" s="7"/>
      <c r="EY1568" s="7"/>
      <c r="EZ1568" s="7"/>
      <c r="FA1568" s="7"/>
      <c r="FB1568" s="7"/>
      <c r="FC1568" s="7"/>
      <c r="FD1568" s="7"/>
      <c r="FE1568" s="7"/>
    </row>
    <row r="1569" spans="1:161" s="590" customFormat="1">
      <c r="A1569" s="570"/>
      <c r="B1569" s="605"/>
      <c r="C1569" s="591"/>
      <c r="D1569" s="573"/>
      <c r="E1569" s="605"/>
      <c r="F1569" s="594"/>
      <c r="G1569" s="575"/>
      <c r="H1569" s="592"/>
      <c r="I1569" s="592"/>
      <c r="J1569" s="606"/>
      <c r="K1569" s="605"/>
      <c r="L1569" s="607"/>
      <c r="M1569" s="628"/>
      <c r="N1569" s="581"/>
      <c r="O1569" s="637"/>
      <c r="P1569" s="626"/>
      <c r="Q1569" s="353"/>
      <c r="R1569" s="608"/>
      <c r="S1569" s="608"/>
      <c r="T1569" s="592"/>
      <c r="U1569" s="583"/>
      <c r="V1569" s="583"/>
      <c r="W1569" s="600"/>
      <c r="X1569" s="600"/>
      <c r="Y1569" s="601"/>
      <c r="Z1569" s="601"/>
      <c r="AA1569" s="581"/>
      <c r="AB1569" s="638"/>
      <c r="AC1569" s="581"/>
      <c r="AD1569" s="501"/>
      <c r="AE1569" s="501"/>
      <c r="AF1569" s="501"/>
      <c r="AG1569" s="594"/>
      <c r="AH1569" s="587"/>
      <c r="AI1569" s="587"/>
      <c r="AJ1569" s="587"/>
      <c r="AK1569" s="354"/>
      <c r="AL1569" s="619"/>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c r="EX1569" s="7"/>
      <c r="EY1569" s="7"/>
      <c r="EZ1569" s="7"/>
      <c r="FA1569" s="7"/>
      <c r="FB1569" s="7"/>
      <c r="FC1569" s="7"/>
      <c r="FD1569" s="7"/>
      <c r="FE1569" s="7"/>
    </row>
    <row r="1570" spans="1:161" s="590" customFormat="1">
      <c r="A1570" s="570"/>
      <c r="B1570" s="605"/>
      <c r="C1570" s="591"/>
      <c r="D1570" s="573"/>
      <c r="E1570" s="605"/>
      <c r="F1570" s="594"/>
      <c r="G1570" s="575"/>
      <c r="H1570" s="592"/>
      <c r="I1570" s="592"/>
      <c r="J1570" s="606"/>
      <c r="K1570" s="605"/>
      <c r="L1570" s="607"/>
      <c r="M1570" s="628"/>
      <c r="N1570" s="581"/>
      <c r="O1570" s="637"/>
      <c r="P1570" s="626"/>
      <c r="Q1570" s="353"/>
      <c r="R1570" s="608"/>
      <c r="S1570" s="608"/>
      <c r="T1570" s="592"/>
      <c r="U1570" s="583"/>
      <c r="V1570" s="583"/>
      <c r="W1570" s="600"/>
      <c r="X1570" s="600"/>
      <c r="Y1570" s="601"/>
      <c r="Z1570" s="601"/>
      <c r="AA1570" s="581"/>
      <c r="AB1570" s="638"/>
      <c r="AC1570" s="581"/>
      <c r="AD1570" s="501"/>
      <c r="AE1570" s="501"/>
      <c r="AF1570" s="501"/>
      <c r="AG1570" s="594"/>
      <c r="AH1570" s="587"/>
      <c r="AI1570" s="587"/>
      <c r="AJ1570" s="587"/>
      <c r="AK1570" s="354"/>
      <c r="AL1570" s="619"/>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c r="EX1570" s="7"/>
      <c r="EY1570" s="7"/>
      <c r="EZ1570" s="7"/>
      <c r="FA1570" s="7"/>
      <c r="FB1570" s="7"/>
      <c r="FC1570" s="7"/>
      <c r="FD1570" s="7"/>
      <c r="FE1570" s="7"/>
    </row>
    <row r="1571" spans="1:161" s="590" customFormat="1">
      <c r="A1571" s="570"/>
      <c r="B1571" s="605"/>
      <c r="C1571" s="591"/>
      <c r="D1571" s="573"/>
      <c r="E1571" s="605"/>
      <c r="F1571" s="594"/>
      <c r="G1571" s="575"/>
      <c r="H1571" s="592"/>
      <c r="I1571" s="592"/>
      <c r="J1571" s="606"/>
      <c r="K1571" s="605"/>
      <c r="L1571" s="607"/>
      <c r="M1571" s="628"/>
      <c r="N1571" s="581"/>
      <c r="O1571" s="637"/>
      <c r="P1571" s="626"/>
      <c r="Q1571" s="353"/>
      <c r="R1571" s="608"/>
      <c r="S1571" s="608"/>
      <c r="T1571" s="592"/>
      <c r="U1571" s="583"/>
      <c r="V1571" s="583"/>
      <c r="W1571" s="600"/>
      <c r="X1571" s="600"/>
      <c r="Y1571" s="601"/>
      <c r="Z1571" s="601"/>
      <c r="AA1571" s="581"/>
      <c r="AB1571" s="638"/>
      <c r="AC1571" s="581"/>
      <c r="AD1571" s="501"/>
      <c r="AE1571" s="501"/>
      <c r="AF1571" s="501"/>
      <c r="AG1571" s="594"/>
      <c r="AH1571" s="587"/>
      <c r="AI1571" s="587"/>
      <c r="AJ1571" s="587"/>
      <c r="AK1571" s="354"/>
      <c r="AL1571" s="619"/>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c r="EX1571" s="7"/>
      <c r="EY1571" s="7"/>
      <c r="EZ1571" s="7"/>
      <c r="FA1571" s="7"/>
      <c r="FB1571" s="7"/>
      <c r="FC1571" s="7"/>
      <c r="FD1571" s="7"/>
      <c r="FE1571" s="7"/>
    </row>
    <row r="1572" spans="1:161" s="590" customFormat="1">
      <c r="A1572" s="570"/>
      <c r="B1572" s="605"/>
      <c r="C1572" s="591"/>
      <c r="D1572" s="573"/>
      <c r="E1572" s="605"/>
      <c r="F1572" s="594"/>
      <c r="G1572" s="575"/>
      <c r="H1572" s="592"/>
      <c r="I1572" s="592"/>
      <c r="J1572" s="606"/>
      <c r="K1572" s="605"/>
      <c r="L1572" s="607"/>
      <c r="M1572" s="628"/>
      <c r="N1572" s="581"/>
      <c r="O1572" s="637"/>
      <c r="P1572" s="626"/>
      <c r="Q1572" s="353"/>
      <c r="R1572" s="608"/>
      <c r="S1572" s="608"/>
      <c r="T1572" s="592"/>
      <c r="U1572" s="583"/>
      <c r="V1572" s="583"/>
      <c r="W1572" s="600"/>
      <c r="X1572" s="600"/>
      <c r="Y1572" s="601"/>
      <c r="Z1572" s="601"/>
      <c r="AA1572" s="581"/>
      <c r="AB1572" s="638"/>
      <c r="AC1572" s="581"/>
      <c r="AD1572" s="501"/>
      <c r="AE1572" s="501"/>
      <c r="AF1572" s="501"/>
      <c r="AG1572" s="594"/>
      <c r="AH1572" s="587"/>
      <c r="AI1572" s="587"/>
      <c r="AJ1572" s="587"/>
      <c r="AK1572" s="354"/>
      <c r="AL1572" s="619"/>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c r="EX1572" s="7"/>
      <c r="EY1572" s="7"/>
      <c r="EZ1572" s="7"/>
      <c r="FA1572" s="7"/>
      <c r="FB1572" s="7"/>
      <c r="FC1572" s="7"/>
      <c r="FD1572" s="7"/>
      <c r="FE1572" s="7"/>
    </row>
    <row r="1573" spans="1:161" s="590" customFormat="1">
      <c r="A1573" s="570"/>
      <c r="B1573" s="605"/>
      <c r="C1573" s="591"/>
      <c r="D1573" s="573"/>
      <c r="E1573" s="605"/>
      <c r="F1573" s="594"/>
      <c r="G1573" s="575"/>
      <c r="H1573" s="592"/>
      <c r="I1573" s="592"/>
      <c r="J1573" s="606"/>
      <c r="K1573" s="605"/>
      <c r="L1573" s="607"/>
      <c r="M1573" s="628"/>
      <c r="N1573" s="581"/>
      <c r="O1573" s="637"/>
      <c r="P1573" s="626"/>
      <c r="Q1573" s="353"/>
      <c r="R1573" s="608"/>
      <c r="S1573" s="608"/>
      <c r="T1573" s="592"/>
      <c r="U1573" s="583"/>
      <c r="V1573" s="583"/>
      <c r="W1573" s="600"/>
      <c r="X1573" s="600"/>
      <c r="Y1573" s="601"/>
      <c r="Z1573" s="601"/>
      <c r="AA1573" s="581"/>
      <c r="AB1573" s="638"/>
      <c r="AC1573" s="581"/>
      <c r="AD1573" s="501"/>
      <c r="AE1573" s="501"/>
      <c r="AF1573" s="501"/>
      <c r="AG1573" s="594"/>
      <c r="AH1573" s="587"/>
      <c r="AI1573" s="587"/>
      <c r="AJ1573" s="587"/>
      <c r="AK1573" s="354"/>
      <c r="AL1573" s="619"/>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c r="EX1573" s="7"/>
      <c r="EY1573" s="7"/>
      <c r="EZ1573" s="7"/>
      <c r="FA1573" s="7"/>
      <c r="FB1573" s="7"/>
      <c r="FC1573" s="7"/>
      <c r="FD1573" s="7"/>
      <c r="FE1573" s="7"/>
    </row>
    <row r="1574" spans="1:161" s="590" customFormat="1">
      <c r="A1574" s="570"/>
      <c r="B1574" s="605"/>
      <c r="C1574" s="591"/>
      <c r="D1574" s="573"/>
      <c r="E1574" s="605"/>
      <c r="F1574" s="594"/>
      <c r="G1574" s="575"/>
      <c r="H1574" s="592"/>
      <c r="I1574" s="592"/>
      <c r="J1574" s="606"/>
      <c r="K1574" s="605"/>
      <c r="L1574" s="607"/>
      <c r="M1574" s="628"/>
      <c r="N1574" s="581"/>
      <c r="O1574" s="637"/>
      <c r="P1574" s="626"/>
      <c r="Q1574" s="353"/>
      <c r="R1574" s="608"/>
      <c r="S1574" s="608"/>
      <c r="T1574" s="592"/>
      <c r="U1574" s="583"/>
      <c r="V1574" s="583"/>
      <c r="W1574" s="600"/>
      <c r="X1574" s="600"/>
      <c r="Y1574" s="601"/>
      <c r="Z1574" s="601"/>
      <c r="AA1574" s="581"/>
      <c r="AB1574" s="638"/>
      <c r="AC1574" s="581"/>
      <c r="AD1574" s="501"/>
      <c r="AE1574" s="501"/>
      <c r="AF1574" s="501"/>
      <c r="AG1574" s="594"/>
      <c r="AH1574" s="587"/>
      <c r="AI1574" s="587"/>
      <c r="AJ1574" s="587"/>
      <c r="AK1574" s="354"/>
      <c r="AL1574" s="619"/>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row>
    <row r="1575" spans="1:161" s="590" customFormat="1">
      <c r="A1575" s="570"/>
      <c r="B1575" s="605"/>
      <c r="C1575" s="591"/>
      <c r="D1575" s="573"/>
      <c r="E1575" s="605"/>
      <c r="F1575" s="594"/>
      <c r="G1575" s="575"/>
      <c r="H1575" s="592"/>
      <c r="I1575" s="592"/>
      <c r="J1575" s="606"/>
      <c r="K1575" s="605"/>
      <c r="L1575" s="607"/>
      <c r="M1575" s="628"/>
      <c r="N1575" s="581"/>
      <c r="O1575" s="637"/>
      <c r="P1575" s="626"/>
      <c r="Q1575" s="353"/>
      <c r="R1575" s="608"/>
      <c r="S1575" s="608"/>
      <c r="T1575" s="592"/>
      <c r="U1575" s="583"/>
      <c r="V1575" s="583"/>
      <c r="W1575" s="600"/>
      <c r="X1575" s="600"/>
      <c r="Y1575" s="601"/>
      <c r="Z1575" s="601"/>
      <c r="AA1575" s="581"/>
      <c r="AB1575" s="638"/>
      <c r="AC1575" s="581"/>
      <c r="AD1575" s="501"/>
      <c r="AE1575" s="501"/>
      <c r="AF1575" s="501"/>
      <c r="AG1575" s="594"/>
      <c r="AH1575" s="587"/>
      <c r="AI1575" s="587"/>
      <c r="AJ1575" s="587"/>
      <c r="AK1575" s="354"/>
      <c r="AL1575" s="619"/>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c r="EX1575" s="7"/>
      <c r="EY1575" s="7"/>
      <c r="EZ1575" s="7"/>
      <c r="FA1575" s="7"/>
      <c r="FB1575" s="7"/>
      <c r="FC1575" s="7"/>
      <c r="FD1575" s="7"/>
      <c r="FE1575" s="7"/>
    </row>
    <row r="1576" spans="1:161" s="590" customFormat="1">
      <c r="A1576" s="570"/>
      <c r="B1576" s="605"/>
      <c r="C1576" s="591"/>
      <c r="D1576" s="573"/>
      <c r="E1576" s="605"/>
      <c r="F1576" s="594"/>
      <c r="G1576" s="575"/>
      <c r="H1576" s="592"/>
      <c r="I1576" s="592"/>
      <c r="J1576" s="606"/>
      <c r="K1576" s="605"/>
      <c r="L1576" s="607"/>
      <c r="M1576" s="628"/>
      <c r="N1576" s="581"/>
      <c r="O1576" s="637"/>
      <c r="P1576" s="626"/>
      <c r="Q1576" s="353"/>
      <c r="R1576" s="608"/>
      <c r="S1576" s="608"/>
      <c r="T1576" s="592"/>
      <c r="U1576" s="583"/>
      <c r="V1576" s="583"/>
      <c r="W1576" s="600"/>
      <c r="X1576" s="600"/>
      <c r="Y1576" s="601"/>
      <c r="Z1576" s="601"/>
      <c r="AA1576" s="581"/>
      <c r="AB1576" s="638"/>
      <c r="AC1576" s="581"/>
      <c r="AD1576" s="501"/>
      <c r="AE1576" s="501"/>
      <c r="AF1576" s="501"/>
      <c r="AG1576" s="594"/>
      <c r="AH1576" s="587"/>
      <c r="AI1576" s="587"/>
      <c r="AJ1576" s="587"/>
      <c r="AK1576" s="354"/>
      <c r="AL1576" s="619"/>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c r="EX1576" s="7"/>
      <c r="EY1576" s="7"/>
      <c r="EZ1576" s="7"/>
      <c r="FA1576" s="7"/>
      <c r="FB1576" s="7"/>
      <c r="FC1576" s="7"/>
      <c r="FD1576" s="7"/>
      <c r="FE1576" s="7"/>
    </row>
    <row r="1577" spans="1:161" s="590" customFormat="1">
      <c r="A1577" s="570"/>
      <c r="B1577" s="605"/>
      <c r="C1577" s="591"/>
      <c r="D1577" s="573"/>
      <c r="E1577" s="605"/>
      <c r="F1577" s="594"/>
      <c r="G1577" s="575"/>
      <c r="H1577" s="592"/>
      <c r="I1577" s="592"/>
      <c r="J1577" s="606"/>
      <c r="K1577" s="605"/>
      <c r="L1577" s="607"/>
      <c r="M1577" s="628"/>
      <c r="N1577" s="581"/>
      <c r="O1577" s="637"/>
      <c r="P1577" s="626"/>
      <c r="Q1577" s="353"/>
      <c r="R1577" s="608"/>
      <c r="S1577" s="608"/>
      <c r="T1577" s="592"/>
      <c r="U1577" s="583"/>
      <c r="V1577" s="583"/>
      <c r="W1577" s="600"/>
      <c r="X1577" s="600"/>
      <c r="Y1577" s="601"/>
      <c r="Z1577" s="601"/>
      <c r="AA1577" s="581"/>
      <c r="AB1577" s="638"/>
      <c r="AC1577" s="581"/>
      <c r="AD1577" s="501"/>
      <c r="AE1577" s="501"/>
      <c r="AF1577" s="501"/>
      <c r="AG1577" s="594"/>
      <c r="AH1577" s="587"/>
      <c r="AI1577" s="587"/>
      <c r="AJ1577" s="587"/>
      <c r="AK1577" s="354"/>
      <c r="AL1577" s="619"/>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c r="EX1577" s="7"/>
      <c r="EY1577" s="7"/>
      <c r="EZ1577" s="7"/>
      <c r="FA1577" s="7"/>
      <c r="FB1577" s="7"/>
      <c r="FC1577" s="7"/>
      <c r="FD1577" s="7"/>
      <c r="FE1577" s="7"/>
    </row>
    <row r="1578" spans="1:161" s="590" customFormat="1">
      <c r="A1578" s="570"/>
      <c r="B1578" s="605"/>
      <c r="C1578" s="591"/>
      <c r="D1578" s="573"/>
      <c r="E1578" s="605"/>
      <c r="F1578" s="594"/>
      <c r="G1578" s="575"/>
      <c r="H1578" s="592"/>
      <c r="I1578" s="592"/>
      <c r="J1578" s="606"/>
      <c r="K1578" s="605"/>
      <c r="L1578" s="607"/>
      <c r="M1578" s="628"/>
      <c r="N1578" s="581"/>
      <c r="O1578" s="637"/>
      <c r="P1578" s="626"/>
      <c r="Q1578" s="353"/>
      <c r="R1578" s="608"/>
      <c r="S1578" s="608"/>
      <c r="T1578" s="592"/>
      <c r="U1578" s="583"/>
      <c r="V1578" s="583"/>
      <c r="W1578" s="600"/>
      <c r="X1578" s="600"/>
      <c r="Y1578" s="601"/>
      <c r="Z1578" s="601"/>
      <c r="AA1578" s="581"/>
      <c r="AB1578" s="638"/>
      <c r="AC1578" s="581"/>
      <c r="AD1578" s="501"/>
      <c r="AE1578" s="501"/>
      <c r="AF1578" s="501"/>
      <c r="AG1578" s="594"/>
      <c r="AH1578" s="587"/>
      <c r="AI1578" s="587"/>
      <c r="AJ1578" s="587"/>
      <c r="AK1578" s="354"/>
      <c r="AL1578" s="619"/>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c r="EX1578" s="7"/>
      <c r="EY1578" s="7"/>
      <c r="EZ1578" s="7"/>
      <c r="FA1578" s="7"/>
      <c r="FB1578" s="7"/>
      <c r="FC1578" s="7"/>
      <c r="FD1578" s="7"/>
      <c r="FE1578" s="7"/>
    </row>
    <row r="1579" spans="1:161" s="590" customFormat="1">
      <c r="A1579" s="570"/>
      <c r="B1579" s="605"/>
      <c r="C1579" s="591"/>
      <c r="D1579" s="573"/>
      <c r="E1579" s="605"/>
      <c r="F1579" s="594"/>
      <c r="G1579" s="575"/>
      <c r="H1579" s="592"/>
      <c r="I1579" s="592"/>
      <c r="J1579" s="606"/>
      <c r="K1579" s="605"/>
      <c r="L1579" s="607"/>
      <c r="M1579" s="628"/>
      <c r="N1579" s="581"/>
      <c r="O1579" s="637"/>
      <c r="P1579" s="626"/>
      <c r="Q1579" s="353"/>
      <c r="R1579" s="608"/>
      <c r="S1579" s="608"/>
      <c r="T1579" s="592"/>
      <c r="U1579" s="583"/>
      <c r="V1579" s="583"/>
      <c r="W1579" s="600"/>
      <c r="X1579" s="600"/>
      <c r="Y1579" s="601"/>
      <c r="Z1579" s="601"/>
      <c r="AA1579" s="581"/>
      <c r="AB1579" s="638"/>
      <c r="AC1579" s="581"/>
      <c r="AD1579" s="501"/>
      <c r="AE1579" s="501"/>
      <c r="AF1579" s="501"/>
      <c r="AG1579" s="594"/>
      <c r="AH1579" s="587"/>
      <c r="AI1579" s="587"/>
      <c r="AJ1579" s="587"/>
      <c r="AK1579" s="354"/>
      <c r="AL1579" s="619"/>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c r="EX1579" s="7"/>
      <c r="EY1579" s="7"/>
      <c r="EZ1579" s="7"/>
      <c r="FA1579" s="7"/>
      <c r="FB1579" s="7"/>
      <c r="FC1579" s="7"/>
      <c r="FD1579" s="7"/>
      <c r="FE1579" s="7"/>
    </row>
    <row r="1580" spans="1:161" s="590" customFormat="1">
      <c r="A1580" s="570"/>
      <c r="B1580" s="605"/>
      <c r="C1580" s="591"/>
      <c r="D1580" s="573"/>
      <c r="E1580" s="605"/>
      <c r="F1580" s="594"/>
      <c r="G1580" s="575"/>
      <c r="H1580" s="592"/>
      <c r="I1580" s="592"/>
      <c r="J1580" s="606"/>
      <c r="K1580" s="605"/>
      <c r="L1580" s="607"/>
      <c r="M1580" s="628"/>
      <c r="N1580" s="581"/>
      <c r="O1580" s="637"/>
      <c r="P1580" s="626"/>
      <c r="Q1580" s="353"/>
      <c r="R1580" s="608"/>
      <c r="S1580" s="608"/>
      <c r="T1580" s="592"/>
      <c r="U1580" s="583"/>
      <c r="V1580" s="583"/>
      <c r="W1580" s="600"/>
      <c r="X1580" s="600"/>
      <c r="Y1580" s="601"/>
      <c r="Z1580" s="601"/>
      <c r="AA1580" s="581"/>
      <c r="AB1580" s="638"/>
      <c r="AC1580" s="581"/>
      <c r="AD1580" s="501"/>
      <c r="AE1580" s="501"/>
      <c r="AF1580" s="501"/>
      <c r="AG1580" s="594"/>
      <c r="AH1580" s="587"/>
      <c r="AI1580" s="587"/>
      <c r="AJ1580" s="587"/>
      <c r="AK1580" s="354"/>
      <c r="AL1580" s="619"/>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c r="EX1580" s="7"/>
      <c r="EY1580" s="7"/>
      <c r="EZ1580" s="7"/>
      <c r="FA1580" s="7"/>
      <c r="FB1580" s="7"/>
      <c r="FC1580" s="7"/>
      <c r="FD1580" s="7"/>
      <c r="FE1580" s="7"/>
    </row>
    <row r="1581" spans="1:161" s="590" customFormat="1">
      <c r="A1581" s="570"/>
      <c r="B1581" s="605"/>
      <c r="C1581" s="591"/>
      <c r="D1581" s="573"/>
      <c r="E1581" s="605"/>
      <c r="F1581" s="594"/>
      <c r="G1581" s="575"/>
      <c r="H1581" s="592"/>
      <c r="I1581" s="592"/>
      <c r="J1581" s="606"/>
      <c r="K1581" s="605"/>
      <c r="L1581" s="607"/>
      <c r="M1581" s="628"/>
      <c r="N1581" s="581"/>
      <c r="O1581" s="637"/>
      <c r="P1581" s="626"/>
      <c r="Q1581" s="353"/>
      <c r="R1581" s="608"/>
      <c r="S1581" s="608"/>
      <c r="T1581" s="592"/>
      <c r="U1581" s="583"/>
      <c r="V1581" s="583"/>
      <c r="W1581" s="600"/>
      <c r="X1581" s="600"/>
      <c r="Y1581" s="601"/>
      <c r="Z1581" s="601"/>
      <c r="AA1581" s="581"/>
      <c r="AB1581" s="638"/>
      <c r="AC1581" s="581"/>
      <c r="AD1581" s="501"/>
      <c r="AE1581" s="501"/>
      <c r="AF1581" s="501"/>
      <c r="AG1581" s="594"/>
      <c r="AH1581" s="587"/>
      <c r="AI1581" s="587"/>
      <c r="AJ1581" s="587"/>
      <c r="AK1581" s="354"/>
      <c r="AL1581" s="619"/>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c r="EX1581" s="7"/>
      <c r="EY1581" s="7"/>
      <c r="EZ1581" s="7"/>
      <c r="FA1581" s="7"/>
      <c r="FB1581" s="7"/>
      <c r="FC1581" s="7"/>
      <c r="FD1581" s="7"/>
      <c r="FE1581" s="7"/>
    </row>
    <row r="1582" spans="1:161" s="590" customFormat="1">
      <c r="A1582" s="570"/>
      <c r="B1582" s="605"/>
      <c r="C1582" s="591"/>
      <c r="D1582" s="573"/>
      <c r="E1582" s="605"/>
      <c r="F1582" s="594"/>
      <c r="G1582" s="575"/>
      <c r="H1582" s="592"/>
      <c r="I1582" s="592"/>
      <c r="J1582" s="606"/>
      <c r="K1582" s="605"/>
      <c r="L1582" s="607"/>
      <c r="M1582" s="628"/>
      <c r="N1582" s="581"/>
      <c r="O1582" s="637"/>
      <c r="P1582" s="626"/>
      <c r="Q1582" s="353"/>
      <c r="R1582" s="608"/>
      <c r="S1582" s="608"/>
      <c r="T1582" s="592"/>
      <c r="U1582" s="583"/>
      <c r="V1582" s="583"/>
      <c r="W1582" s="600"/>
      <c r="X1582" s="600"/>
      <c r="Y1582" s="601"/>
      <c r="Z1582" s="601"/>
      <c r="AA1582" s="581"/>
      <c r="AB1582" s="638"/>
      <c r="AC1582" s="581"/>
      <c r="AD1582" s="501"/>
      <c r="AE1582" s="501"/>
      <c r="AF1582" s="501"/>
      <c r="AG1582" s="594"/>
      <c r="AH1582" s="587"/>
      <c r="AI1582" s="587"/>
      <c r="AJ1582" s="587"/>
      <c r="AK1582" s="354"/>
      <c r="AL1582" s="619"/>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row>
    <row r="1583" spans="1:161" s="590" customFormat="1">
      <c r="A1583" s="570"/>
      <c r="B1583" s="605"/>
      <c r="C1583" s="591"/>
      <c r="D1583" s="573"/>
      <c r="E1583" s="605"/>
      <c r="F1583" s="594"/>
      <c r="G1583" s="575"/>
      <c r="H1583" s="592"/>
      <c r="I1583" s="592"/>
      <c r="J1583" s="606"/>
      <c r="K1583" s="605"/>
      <c r="L1583" s="607"/>
      <c r="M1583" s="628"/>
      <c r="N1583" s="581"/>
      <c r="O1583" s="637"/>
      <c r="P1583" s="626"/>
      <c r="Q1583" s="353"/>
      <c r="R1583" s="608"/>
      <c r="S1583" s="608"/>
      <c r="T1583" s="592"/>
      <c r="U1583" s="583"/>
      <c r="V1583" s="583"/>
      <c r="W1583" s="600"/>
      <c r="X1583" s="600"/>
      <c r="Y1583" s="601"/>
      <c r="Z1583" s="601"/>
      <c r="AA1583" s="581"/>
      <c r="AB1583" s="638"/>
      <c r="AC1583" s="581"/>
      <c r="AD1583" s="501"/>
      <c r="AE1583" s="501"/>
      <c r="AF1583" s="501"/>
      <c r="AG1583" s="594"/>
      <c r="AH1583" s="587"/>
      <c r="AI1583" s="587"/>
      <c r="AJ1583" s="587"/>
      <c r="AK1583" s="354"/>
      <c r="AL1583" s="619"/>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c r="EX1583" s="7"/>
      <c r="EY1583" s="7"/>
      <c r="EZ1583" s="7"/>
      <c r="FA1583" s="7"/>
      <c r="FB1583" s="7"/>
      <c r="FC1583" s="7"/>
      <c r="FD1583" s="7"/>
      <c r="FE1583" s="7"/>
    </row>
    <row r="1584" spans="1:161" s="590" customFormat="1">
      <c r="A1584" s="570"/>
      <c r="B1584" s="605"/>
      <c r="C1584" s="591"/>
      <c r="D1584" s="573"/>
      <c r="E1584" s="605"/>
      <c r="F1584" s="594"/>
      <c r="G1584" s="575"/>
      <c r="H1584" s="592"/>
      <c r="I1584" s="592"/>
      <c r="J1584" s="606"/>
      <c r="K1584" s="605"/>
      <c r="L1584" s="607"/>
      <c r="M1584" s="628"/>
      <c r="N1584" s="581"/>
      <c r="O1584" s="637"/>
      <c r="P1584" s="626"/>
      <c r="Q1584" s="353"/>
      <c r="R1584" s="608"/>
      <c r="S1584" s="608"/>
      <c r="T1584" s="592"/>
      <c r="U1584" s="583"/>
      <c r="V1584" s="583"/>
      <c r="W1584" s="600"/>
      <c r="X1584" s="600"/>
      <c r="Y1584" s="601"/>
      <c r="Z1584" s="601"/>
      <c r="AA1584" s="581"/>
      <c r="AB1584" s="638"/>
      <c r="AC1584" s="581"/>
      <c r="AD1584" s="501"/>
      <c r="AE1584" s="501"/>
      <c r="AF1584" s="501"/>
      <c r="AG1584" s="594"/>
      <c r="AH1584" s="587"/>
      <c r="AI1584" s="587"/>
      <c r="AJ1584" s="587"/>
      <c r="AK1584" s="354"/>
      <c r="AL1584" s="619"/>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c r="EX1584" s="7"/>
      <c r="EY1584" s="7"/>
      <c r="EZ1584" s="7"/>
      <c r="FA1584" s="7"/>
      <c r="FB1584" s="7"/>
      <c r="FC1584" s="7"/>
      <c r="FD1584" s="7"/>
      <c r="FE1584" s="7"/>
    </row>
    <row r="1585" spans="1:161" s="590" customFormat="1">
      <c r="A1585" s="570"/>
      <c r="B1585" s="605"/>
      <c r="C1585" s="591"/>
      <c r="D1585" s="573"/>
      <c r="E1585" s="605"/>
      <c r="F1585" s="594"/>
      <c r="G1585" s="575"/>
      <c r="H1585" s="592"/>
      <c r="I1585" s="592"/>
      <c r="J1585" s="606"/>
      <c r="K1585" s="605"/>
      <c r="L1585" s="607"/>
      <c r="M1585" s="628"/>
      <c r="N1585" s="581"/>
      <c r="O1585" s="637"/>
      <c r="P1585" s="626"/>
      <c r="Q1585" s="353"/>
      <c r="R1585" s="608"/>
      <c r="S1585" s="608"/>
      <c r="T1585" s="592"/>
      <c r="U1585" s="583"/>
      <c r="V1585" s="583"/>
      <c r="W1585" s="600"/>
      <c r="X1585" s="600"/>
      <c r="Y1585" s="601"/>
      <c r="Z1585" s="601"/>
      <c r="AA1585" s="581"/>
      <c r="AB1585" s="638"/>
      <c r="AC1585" s="581"/>
      <c r="AD1585" s="501"/>
      <c r="AE1585" s="501"/>
      <c r="AF1585" s="501"/>
      <c r="AG1585" s="594"/>
      <c r="AH1585" s="587"/>
      <c r="AI1585" s="587"/>
      <c r="AJ1585" s="587"/>
      <c r="AK1585" s="354"/>
      <c r="AL1585" s="619"/>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c r="EX1585" s="7"/>
      <c r="EY1585" s="7"/>
      <c r="EZ1585" s="7"/>
      <c r="FA1585" s="7"/>
      <c r="FB1585" s="7"/>
      <c r="FC1585" s="7"/>
      <c r="FD1585" s="7"/>
      <c r="FE1585" s="7"/>
    </row>
    <row r="1586" spans="1:161" s="590" customFormat="1">
      <c r="A1586" s="570"/>
      <c r="B1586" s="605"/>
      <c r="C1586" s="591"/>
      <c r="D1586" s="573"/>
      <c r="E1586" s="605"/>
      <c r="F1586" s="594"/>
      <c r="G1586" s="575"/>
      <c r="H1586" s="592"/>
      <c r="I1586" s="592"/>
      <c r="J1586" s="606"/>
      <c r="K1586" s="605"/>
      <c r="L1586" s="607"/>
      <c r="M1586" s="628"/>
      <c r="N1586" s="581"/>
      <c r="O1586" s="637"/>
      <c r="P1586" s="626"/>
      <c r="Q1586" s="353"/>
      <c r="R1586" s="608"/>
      <c r="S1586" s="608"/>
      <c r="T1586" s="592"/>
      <c r="U1586" s="583"/>
      <c r="V1586" s="583"/>
      <c r="W1586" s="600"/>
      <c r="X1586" s="600"/>
      <c r="Y1586" s="601"/>
      <c r="Z1586" s="601"/>
      <c r="AA1586" s="581"/>
      <c r="AB1586" s="638"/>
      <c r="AC1586" s="581"/>
      <c r="AD1586" s="501"/>
      <c r="AE1586" s="501"/>
      <c r="AF1586" s="501"/>
      <c r="AG1586" s="594"/>
      <c r="AH1586" s="587"/>
      <c r="AI1586" s="587"/>
      <c r="AJ1586" s="587"/>
      <c r="AK1586" s="354"/>
      <c r="AL1586" s="619"/>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c r="EX1586" s="7"/>
      <c r="EY1586" s="7"/>
      <c r="EZ1586" s="7"/>
      <c r="FA1586" s="7"/>
      <c r="FB1586" s="7"/>
      <c r="FC1586" s="7"/>
      <c r="FD1586" s="7"/>
      <c r="FE1586" s="7"/>
    </row>
    <row r="1587" spans="1:161" s="590" customFormat="1">
      <c r="A1587" s="570"/>
      <c r="B1587" s="605"/>
      <c r="C1587" s="591"/>
      <c r="D1587" s="573"/>
      <c r="E1587" s="605"/>
      <c r="F1587" s="594"/>
      <c r="G1587" s="575"/>
      <c r="H1587" s="592"/>
      <c r="I1587" s="592"/>
      <c r="J1587" s="606"/>
      <c r="K1587" s="605"/>
      <c r="L1587" s="607"/>
      <c r="M1587" s="628"/>
      <c r="N1587" s="581"/>
      <c r="O1587" s="637"/>
      <c r="P1587" s="626"/>
      <c r="Q1587" s="353"/>
      <c r="R1587" s="608"/>
      <c r="S1587" s="608"/>
      <c r="T1587" s="592"/>
      <c r="U1587" s="583"/>
      <c r="V1587" s="583"/>
      <c r="W1587" s="600"/>
      <c r="X1587" s="600"/>
      <c r="Y1587" s="601"/>
      <c r="Z1587" s="601"/>
      <c r="AA1587" s="581"/>
      <c r="AB1587" s="638"/>
      <c r="AC1587" s="581"/>
      <c r="AD1587" s="501"/>
      <c r="AE1587" s="501"/>
      <c r="AF1587" s="501"/>
      <c r="AG1587" s="594"/>
      <c r="AH1587" s="587"/>
      <c r="AI1587" s="587"/>
      <c r="AJ1587" s="587"/>
      <c r="AK1587" s="354"/>
      <c r="AL1587" s="619"/>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c r="EX1587" s="7"/>
      <c r="EY1587" s="7"/>
      <c r="EZ1587" s="7"/>
      <c r="FA1587" s="7"/>
      <c r="FB1587" s="7"/>
      <c r="FC1587" s="7"/>
      <c r="FD1587" s="7"/>
      <c r="FE1587" s="7"/>
    </row>
    <row r="1588" spans="1:161" s="590" customFormat="1">
      <c r="A1588" s="570"/>
      <c r="B1588" s="605"/>
      <c r="C1588" s="591"/>
      <c r="D1588" s="573"/>
      <c r="E1588" s="605"/>
      <c r="F1588" s="594"/>
      <c r="G1588" s="575"/>
      <c r="H1588" s="592"/>
      <c r="I1588" s="592"/>
      <c r="J1588" s="606"/>
      <c r="K1588" s="605"/>
      <c r="L1588" s="607"/>
      <c r="M1588" s="628"/>
      <c r="N1588" s="581"/>
      <c r="O1588" s="637"/>
      <c r="P1588" s="626"/>
      <c r="Q1588" s="353"/>
      <c r="R1588" s="608"/>
      <c r="S1588" s="608"/>
      <c r="T1588" s="592"/>
      <c r="U1588" s="583"/>
      <c r="V1588" s="583"/>
      <c r="W1588" s="600"/>
      <c r="X1588" s="600"/>
      <c r="Y1588" s="601"/>
      <c r="Z1588" s="601"/>
      <c r="AA1588" s="581"/>
      <c r="AB1588" s="638"/>
      <c r="AC1588" s="581"/>
      <c r="AD1588" s="501"/>
      <c r="AE1588" s="501"/>
      <c r="AF1588" s="501"/>
      <c r="AG1588" s="594"/>
      <c r="AH1588" s="587"/>
      <c r="AI1588" s="587"/>
      <c r="AJ1588" s="587"/>
      <c r="AK1588" s="354"/>
      <c r="AL1588" s="619"/>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c r="EX1588" s="7"/>
      <c r="EY1588" s="7"/>
      <c r="EZ1588" s="7"/>
      <c r="FA1588" s="7"/>
      <c r="FB1588" s="7"/>
      <c r="FC1588" s="7"/>
      <c r="FD1588" s="7"/>
      <c r="FE1588" s="7"/>
    </row>
    <row r="1589" spans="1:161" s="590" customFormat="1">
      <c r="A1589" s="570"/>
      <c r="B1589" s="605"/>
      <c r="C1589" s="591"/>
      <c r="D1589" s="573"/>
      <c r="E1589" s="605"/>
      <c r="F1589" s="594"/>
      <c r="G1589" s="575"/>
      <c r="H1589" s="592"/>
      <c r="I1589" s="592"/>
      <c r="J1589" s="606"/>
      <c r="K1589" s="605"/>
      <c r="L1589" s="607"/>
      <c r="M1589" s="628"/>
      <c r="N1589" s="581"/>
      <c r="O1589" s="637"/>
      <c r="P1589" s="626"/>
      <c r="Q1589" s="353"/>
      <c r="R1589" s="608"/>
      <c r="S1589" s="608"/>
      <c r="T1589" s="592"/>
      <c r="U1589" s="583"/>
      <c r="V1589" s="583"/>
      <c r="W1589" s="600"/>
      <c r="X1589" s="600"/>
      <c r="Y1589" s="601"/>
      <c r="Z1589" s="601"/>
      <c r="AA1589" s="581"/>
      <c r="AB1589" s="638"/>
      <c r="AC1589" s="581"/>
      <c r="AD1589" s="501"/>
      <c r="AE1589" s="501"/>
      <c r="AF1589" s="501"/>
      <c r="AG1589" s="594"/>
      <c r="AH1589" s="587"/>
      <c r="AI1589" s="587"/>
      <c r="AJ1589" s="587"/>
      <c r="AK1589" s="354"/>
      <c r="AL1589" s="619"/>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c r="EX1589" s="7"/>
      <c r="EY1589" s="7"/>
      <c r="EZ1589" s="7"/>
      <c r="FA1589" s="7"/>
      <c r="FB1589" s="7"/>
      <c r="FC1589" s="7"/>
      <c r="FD1589" s="7"/>
      <c r="FE1589" s="7"/>
    </row>
    <row r="1590" spans="1:161" s="590" customFormat="1">
      <c r="A1590" s="570"/>
      <c r="B1590" s="605"/>
      <c r="C1590" s="591"/>
      <c r="D1590" s="573"/>
      <c r="E1590" s="605"/>
      <c r="F1590" s="594"/>
      <c r="G1590" s="575"/>
      <c r="H1590" s="592"/>
      <c r="I1590" s="592"/>
      <c r="J1590" s="606"/>
      <c r="K1590" s="605"/>
      <c r="L1590" s="607"/>
      <c r="M1590" s="628"/>
      <c r="N1590" s="581"/>
      <c r="O1590" s="637"/>
      <c r="P1590" s="626"/>
      <c r="Q1590" s="353"/>
      <c r="R1590" s="608"/>
      <c r="S1590" s="608"/>
      <c r="T1590" s="592"/>
      <c r="U1590" s="583"/>
      <c r="V1590" s="583"/>
      <c r="W1590" s="600"/>
      <c r="X1590" s="600"/>
      <c r="Y1590" s="601"/>
      <c r="Z1590" s="601"/>
      <c r="AA1590" s="581"/>
      <c r="AB1590" s="638"/>
      <c r="AC1590" s="581"/>
      <c r="AD1590" s="501"/>
      <c r="AE1590" s="501"/>
      <c r="AF1590" s="501"/>
      <c r="AG1590" s="594"/>
      <c r="AH1590" s="587"/>
      <c r="AI1590" s="587"/>
      <c r="AJ1590" s="587"/>
      <c r="AK1590" s="354"/>
      <c r="AL1590" s="619"/>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row>
    <row r="1591" spans="1:161" s="590" customFormat="1">
      <c r="A1591" s="570"/>
      <c r="B1591" s="605"/>
      <c r="C1591" s="591"/>
      <c r="D1591" s="573"/>
      <c r="E1591" s="605"/>
      <c r="F1591" s="594"/>
      <c r="G1591" s="575"/>
      <c r="H1591" s="592"/>
      <c r="I1591" s="592"/>
      <c r="J1591" s="606"/>
      <c r="K1591" s="605"/>
      <c r="L1591" s="607"/>
      <c r="M1591" s="628"/>
      <c r="N1591" s="581"/>
      <c r="O1591" s="637"/>
      <c r="P1591" s="626"/>
      <c r="Q1591" s="353"/>
      <c r="R1591" s="608"/>
      <c r="S1591" s="608"/>
      <c r="T1591" s="592"/>
      <c r="U1591" s="583"/>
      <c r="V1591" s="583"/>
      <c r="W1591" s="600"/>
      <c r="X1591" s="600"/>
      <c r="Y1591" s="601"/>
      <c r="Z1591" s="601"/>
      <c r="AA1591" s="581"/>
      <c r="AB1591" s="638"/>
      <c r="AC1591" s="581"/>
      <c r="AD1591" s="501"/>
      <c r="AE1591" s="501"/>
      <c r="AF1591" s="501"/>
      <c r="AG1591" s="594"/>
      <c r="AH1591" s="587"/>
      <c r="AI1591" s="587"/>
      <c r="AJ1591" s="587"/>
      <c r="AK1591" s="354"/>
      <c r="AL1591" s="619"/>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row>
    <row r="1592" spans="1:161" s="590" customFormat="1">
      <c r="A1592" s="570"/>
      <c r="B1592" s="605"/>
      <c r="C1592" s="591"/>
      <c r="D1592" s="573"/>
      <c r="E1592" s="605"/>
      <c r="F1592" s="594"/>
      <c r="G1592" s="575"/>
      <c r="H1592" s="592"/>
      <c r="I1592" s="592"/>
      <c r="J1592" s="606"/>
      <c r="K1592" s="605"/>
      <c r="L1592" s="607"/>
      <c r="M1592" s="628"/>
      <c r="N1592" s="581"/>
      <c r="O1592" s="637"/>
      <c r="P1592" s="626"/>
      <c r="Q1592" s="353"/>
      <c r="R1592" s="608"/>
      <c r="S1592" s="608"/>
      <c r="T1592" s="592"/>
      <c r="U1592" s="583"/>
      <c r="V1592" s="583"/>
      <c r="W1592" s="600"/>
      <c r="X1592" s="600"/>
      <c r="Y1592" s="601"/>
      <c r="Z1592" s="601"/>
      <c r="AA1592" s="581"/>
      <c r="AB1592" s="638"/>
      <c r="AC1592" s="581"/>
      <c r="AD1592" s="501"/>
      <c r="AE1592" s="501"/>
      <c r="AF1592" s="501"/>
      <c r="AG1592" s="594"/>
      <c r="AH1592" s="587"/>
      <c r="AI1592" s="587"/>
      <c r="AJ1592" s="587"/>
      <c r="AK1592" s="354"/>
      <c r="AL1592" s="619"/>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row>
    <row r="1593" spans="1:161" s="590" customFormat="1">
      <c r="A1593" s="570"/>
      <c r="B1593" s="605"/>
      <c r="C1593" s="591"/>
      <c r="D1593" s="573"/>
      <c r="E1593" s="605"/>
      <c r="F1593" s="594"/>
      <c r="G1593" s="575"/>
      <c r="H1593" s="592"/>
      <c r="I1593" s="592"/>
      <c r="J1593" s="606"/>
      <c r="K1593" s="605"/>
      <c r="L1593" s="607"/>
      <c r="M1593" s="628"/>
      <c r="N1593" s="581"/>
      <c r="O1593" s="637"/>
      <c r="P1593" s="626"/>
      <c r="Q1593" s="353"/>
      <c r="R1593" s="608"/>
      <c r="S1593" s="608"/>
      <c r="T1593" s="592"/>
      <c r="U1593" s="583"/>
      <c r="V1593" s="583"/>
      <c r="W1593" s="600"/>
      <c r="X1593" s="600"/>
      <c r="Y1593" s="601"/>
      <c r="Z1593" s="601"/>
      <c r="AA1593" s="581"/>
      <c r="AB1593" s="638"/>
      <c r="AC1593" s="581"/>
      <c r="AD1593" s="501"/>
      <c r="AE1593" s="501"/>
      <c r="AF1593" s="501"/>
      <c r="AG1593" s="594"/>
      <c r="AH1593" s="587"/>
      <c r="AI1593" s="587"/>
      <c r="AJ1593" s="587"/>
      <c r="AK1593" s="354"/>
      <c r="AL1593" s="619"/>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row>
    <row r="1594" spans="1:161" s="590" customFormat="1">
      <c r="A1594" s="570"/>
      <c r="B1594" s="605"/>
      <c r="C1594" s="591"/>
      <c r="D1594" s="573"/>
      <c r="E1594" s="605"/>
      <c r="F1594" s="594"/>
      <c r="G1594" s="575"/>
      <c r="H1594" s="592"/>
      <c r="I1594" s="592"/>
      <c r="J1594" s="606"/>
      <c r="K1594" s="605"/>
      <c r="L1594" s="607"/>
      <c r="M1594" s="628"/>
      <c r="N1594" s="581"/>
      <c r="O1594" s="637"/>
      <c r="P1594" s="626"/>
      <c r="Q1594" s="353"/>
      <c r="R1594" s="608"/>
      <c r="S1594" s="608"/>
      <c r="T1594" s="592"/>
      <c r="U1594" s="583"/>
      <c r="V1594" s="583"/>
      <c r="W1594" s="600"/>
      <c r="X1594" s="600"/>
      <c r="Y1594" s="601"/>
      <c r="Z1594" s="601"/>
      <c r="AA1594" s="581"/>
      <c r="AB1594" s="638"/>
      <c r="AC1594" s="581"/>
      <c r="AD1594" s="501"/>
      <c r="AE1594" s="501"/>
      <c r="AF1594" s="501"/>
      <c r="AG1594" s="594"/>
      <c r="AH1594" s="587"/>
      <c r="AI1594" s="587"/>
      <c r="AJ1594" s="587"/>
      <c r="AK1594" s="354"/>
      <c r="AL1594" s="619"/>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row>
    <row r="1595" spans="1:161" s="590" customFormat="1">
      <c r="A1595" s="570"/>
      <c r="B1595" s="605"/>
      <c r="C1595" s="591"/>
      <c r="D1595" s="573"/>
      <c r="E1595" s="605"/>
      <c r="F1595" s="594"/>
      <c r="G1595" s="575"/>
      <c r="H1595" s="592"/>
      <c r="I1595" s="592"/>
      <c r="J1595" s="606"/>
      <c r="K1595" s="605"/>
      <c r="L1595" s="607"/>
      <c r="M1595" s="628"/>
      <c r="N1595" s="581"/>
      <c r="O1595" s="637"/>
      <c r="P1595" s="626"/>
      <c r="Q1595" s="353"/>
      <c r="R1595" s="608"/>
      <c r="S1595" s="608"/>
      <c r="T1595" s="592"/>
      <c r="U1595" s="583"/>
      <c r="V1595" s="583"/>
      <c r="W1595" s="600"/>
      <c r="X1595" s="600"/>
      <c r="Y1595" s="601"/>
      <c r="Z1595" s="601"/>
      <c r="AA1595" s="581"/>
      <c r="AB1595" s="638"/>
      <c r="AC1595" s="581"/>
      <c r="AD1595" s="501"/>
      <c r="AE1595" s="501"/>
      <c r="AF1595" s="501"/>
      <c r="AG1595" s="594"/>
      <c r="AH1595" s="587"/>
      <c r="AI1595" s="587"/>
      <c r="AJ1595" s="587"/>
      <c r="AK1595" s="354"/>
      <c r="AL1595" s="619"/>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row>
    <row r="1596" spans="1:161" s="590" customFormat="1">
      <c r="A1596" s="570"/>
      <c r="B1596" s="605"/>
      <c r="C1596" s="591"/>
      <c r="D1596" s="573"/>
      <c r="E1596" s="605"/>
      <c r="F1596" s="594"/>
      <c r="G1596" s="575"/>
      <c r="H1596" s="592"/>
      <c r="I1596" s="592"/>
      <c r="J1596" s="606"/>
      <c r="K1596" s="605"/>
      <c r="L1596" s="607"/>
      <c r="M1596" s="628"/>
      <c r="N1596" s="581"/>
      <c r="O1596" s="637"/>
      <c r="P1596" s="626"/>
      <c r="Q1596" s="353"/>
      <c r="R1596" s="608"/>
      <c r="S1596" s="608"/>
      <c r="T1596" s="592"/>
      <c r="U1596" s="583"/>
      <c r="V1596" s="583"/>
      <c r="W1596" s="600"/>
      <c r="X1596" s="600"/>
      <c r="Y1596" s="601"/>
      <c r="Z1596" s="601"/>
      <c r="AA1596" s="581"/>
      <c r="AB1596" s="638"/>
      <c r="AC1596" s="581"/>
      <c r="AD1596" s="501"/>
      <c r="AE1596" s="501"/>
      <c r="AF1596" s="501"/>
      <c r="AG1596" s="594"/>
      <c r="AH1596" s="587"/>
      <c r="AI1596" s="587"/>
      <c r="AJ1596" s="587"/>
      <c r="AK1596" s="354"/>
      <c r="AL1596" s="619"/>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row>
    <row r="1597" spans="1:161" s="590" customFormat="1">
      <c r="A1597" s="570"/>
      <c r="B1597" s="605"/>
      <c r="C1597" s="591"/>
      <c r="D1597" s="573"/>
      <c r="E1597" s="605"/>
      <c r="F1597" s="594"/>
      <c r="G1597" s="575"/>
      <c r="H1597" s="592"/>
      <c r="I1597" s="592"/>
      <c r="J1597" s="606"/>
      <c r="K1597" s="605"/>
      <c r="L1597" s="607"/>
      <c r="M1597" s="628"/>
      <c r="N1597" s="581"/>
      <c r="O1597" s="637"/>
      <c r="P1597" s="626"/>
      <c r="Q1597" s="353"/>
      <c r="R1597" s="608"/>
      <c r="S1597" s="608"/>
      <c r="T1597" s="592"/>
      <c r="U1597" s="583"/>
      <c r="V1597" s="583"/>
      <c r="W1597" s="600"/>
      <c r="X1597" s="600"/>
      <c r="Y1597" s="601"/>
      <c r="Z1597" s="601"/>
      <c r="AA1597" s="581"/>
      <c r="AB1597" s="638"/>
      <c r="AC1597" s="581"/>
      <c r="AD1597" s="501"/>
      <c r="AE1597" s="501"/>
      <c r="AF1597" s="501"/>
      <c r="AG1597" s="594"/>
      <c r="AH1597" s="587"/>
      <c r="AI1597" s="587"/>
      <c r="AJ1597" s="587"/>
      <c r="AK1597" s="354"/>
      <c r="AL1597" s="619"/>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row>
    <row r="1598" spans="1:161" s="590" customFormat="1">
      <c r="A1598" s="570"/>
      <c r="B1598" s="605"/>
      <c r="C1598" s="591"/>
      <c r="D1598" s="573"/>
      <c r="E1598" s="605"/>
      <c r="F1598" s="594"/>
      <c r="G1598" s="575"/>
      <c r="H1598" s="592"/>
      <c r="I1598" s="592"/>
      <c r="J1598" s="606"/>
      <c r="K1598" s="605"/>
      <c r="L1598" s="607"/>
      <c r="M1598" s="628"/>
      <c r="N1598" s="581"/>
      <c r="O1598" s="637"/>
      <c r="P1598" s="626"/>
      <c r="Q1598" s="353"/>
      <c r="R1598" s="608"/>
      <c r="S1598" s="608"/>
      <c r="T1598" s="592"/>
      <c r="U1598" s="583"/>
      <c r="V1598" s="583"/>
      <c r="W1598" s="600"/>
      <c r="X1598" s="600"/>
      <c r="Y1598" s="601"/>
      <c r="Z1598" s="601"/>
      <c r="AA1598" s="581"/>
      <c r="AB1598" s="638"/>
      <c r="AC1598" s="581"/>
      <c r="AD1598" s="501"/>
      <c r="AE1598" s="501"/>
      <c r="AF1598" s="501"/>
      <c r="AG1598" s="594"/>
      <c r="AH1598" s="587"/>
      <c r="AI1598" s="587"/>
      <c r="AJ1598" s="587"/>
      <c r="AK1598" s="354"/>
      <c r="AL1598" s="619"/>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row>
    <row r="1599" spans="1:161" s="590" customFormat="1">
      <c r="A1599" s="570"/>
      <c r="B1599" s="605"/>
      <c r="C1599" s="591"/>
      <c r="D1599" s="573"/>
      <c r="E1599" s="605"/>
      <c r="F1599" s="594"/>
      <c r="G1599" s="575"/>
      <c r="H1599" s="592"/>
      <c r="I1599" s="592"/>
      <c r="J1599" s="606"/>
      <c r="K1599" s="605"/>
      <c r="L1599" s="607"/>
      <c r="M1599" s="628"/>
      <c r="N1599" s="581"/>
      <c r="O1599" s="637"/>
      <c r="P1599" s="626"/>
      <c r="Q1599" s="353"/>
      <c r="R1599" s="608"/>
      <c r="S1599" s="608"/>
      <c r="T1599" s="592"/>
      <c r="U1599" s="583"/>
      <c r="V1599" s="583"/>
      <c r="W1599" s="600"/>
      <c r="X1599" s="600"/>
      <c r="Y1599" s="601"/>
      <c r="Z1599" s="601"/>
      <c r="AA1599" s="581"/>
      <c r="AB1599" s="638"/>
      <c r="AC1599" s="581"/>
      <c r="AD1599" s="501"/>
      <c r="AE1599" s="501"/>
      <c r="AF1599" s="501"/>
      <c r="AG1599" s="594"/>
      <c r="AH1599" s="587"/>
      <c r="AI1599" s="587"/>
      <c r="AJ1599" s="587"/>
      <c r="AK1599" s="354"/>
      <c r="AL1599" s="619"/>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c r="EX1599" s="7"/>
      <c r="EY1599" s="7"/>
      <c r="EZ1599" s="7"/>
      <c r="FA1599" s="7"/>
      <c r="FB1599" s="7"/>
      <c r="FC1599" s="7"/>
      <c r="FD1599" s="7"/>
      <c r="FE1599" s="7"/>
    </row>
    <row r="1600" spans="1:161" s="590" customFormat="1">
      <c r="A1600" s="570"/>
      <c r="B1600" s="605"/>
      <c r="C1600" s="591"/>
      <c r="D1600" s="573"/>
      <c r="E1600" s="605"/>
      <c r="F1600" s="594"/>
      <c r="G1600" s="575"/>
      <c r="H1600" s="592"/>
      <c r="I1600" s="592"/>
      <c r="J1600" s="606"/>
      <c r="K1600" s="605"/>
      <c r="L1600" s="607"/>
      <c r="M1600" s="628"/>
      <c r="N1600" s="581"/>
      <c r="O1600" s="637"/>
      <c r="P1600" s="626"/>
      <c r="Q1600" s="353"/>
      <c r="R1600" s="608"/>
      <c r="S1600" s="608"/>
      <c r="T1600" s="592"/>
      <c r="U1600" s="583"/>
      <c r="V1600" s="583"/>
      <c r="W1600" s="600"/>
      <c r="X1600" s="600"/>
      <c r="Y1600" s="601"/>
      <c r="Z1600" s="601"/>
      <c r="AA1600" s="581"/>
      <c r="AB1600" s="638"/>
      <c r="AC1600" s="581"/>
      <c r="AD1600" s="501"/>
      <c r="AE1600" s="501"/>
      <c r="AF1600" s="501"/>
      <c r="AG1600" s="594"/>
      <c r="AH1600" s="587"/>
      <c r="AI1600" s="587"/>
      <c r="AJ1600" s="587"/>
      <c r="AK1600" s="354"/>
      <c r="AL1600" s="619"/>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c r="EX1600" s="7"/>
      <c r="EY1600" s="7"/>
      <c r="EZ1600" s="7"/>
      <c r="FA1600" s="7"/>
      <c r="FB1600" s="7"/>
      <c r="FC1600" s="7"/>
      <c r="FD1600" s="7"/>
      <c r="FE1600" s="7"/>
    </row>
    <row r="1601" spans="1:161" s="590" customFormat="1">
      <c r="A1601" s="570"/>
      <c r="B1601" s="605"/>
      <c r="C1601" s="591"/>
      <c r="D1601" s="573"/>
      <c r="E1601" s="605"/>
      <c r="F1601" s="594"/>
      <c r="G1601" s="575"/>
      <c r="H1601" s="592"/>
      <c r="I1601" s="592"/>
      <c r="J1601" s="606"/>
      <c r="K1601" s="605"/>
      <c r="L1601" s="607"/>
      <c r="M1601" s="628"/>
      <c r="N1601" s="581"/>
      <c r="O1601" s="637"/>
      <c r="P1601" s="626"/>
      <c r="Q1601" s="353"/>
      <c r="R1601" s="608"/>
      <c r="S1601" s="608"/>
      <c r="T1601" s="592"/>
      <c r="U1601" s="583"/>
      <c r="V1601" s="583"/>
      <c r="W1601" s="600"/>
      <c r="X1601" s="600"/>
      <c r="Y1601" s="601"/>
      <c r="Z1601" s="601"/>
      <c r="AA1601" s="581"/>
      <c r="AB1601" s="638"/>
      <c r="AC1601" s="581"/>
      <c r="AD1601" s="501"/>
      <c r="AE1601" s="501"/>
      <c r="AF1601" s="501"/>
      <c r="AG1601" s="594"/>
      <c r="AH1601" s="587"/>
      <c r="AI1601" s="587"/>
      <c r="AJ1601" s="587"/>
      <c r="AK1601" s="354"/>
      <c r="AL1601" s="619"/>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c r="EX1601" s="7"/>
      <c r="EY1601" s="7"/>
      <c r="EZ1601" s="7"/>
      <c r="FA1601" s="7"/>
      <c r="FB1601" s="7"/>
      <c r="FC1601" s="7"/>
      <c r="FD1601" s="7"/>
      <c r="FE1601" s="7"/>
    </row>
    <row r="1602" spans="1:161" s="590" customFormat="1">
      <c r="A1602" s="570"/>
      <c r="B1602" s="605"/>
      <c r="C1602" s="591"/>
      <c r="D1602" s="573"/>
      <c r="E1602" s="605"/>
      <c r="F1602" s="594"/>
      <c r="G1602" s="575"/>
      <c r="H1602" s="592"/>
      <c r="I1602" s="592"/>
      <c r="J1602" s="606"/>
      <c r="K1602" s="605"/>
      <c r="L1602" s="607"/>
      <c r="M1602" s="628"/>
      <c r="N1602" s="581"/>
      <c r="O1602" s="637"/>
      <c r="P1602" s="626"/>
      <c r="Q1602" s="353"/>
      <c r="R1602" s="608"/>
      <c r="S1602" s="608"/>
      <c r="T1602" s="592"/>
      <c r="U1602" s="583"/>
      <c r="V1602" s="583"/>
      <c r="W1602" s="600"/>
      <c r="X1602" s="600"/>
      <c r="Y1602" s="601"/>
      <c r="Z1602" s="601"/>
      <c r="AA1602" s="581"/>
      <c r="AB1602" s="638"/>
      <c r="AC1602" s="581"/>
      <c r="AD1602" s="501"/>
      <c r="AE1602" s="501"/>
      <c r="AF1602" s="501"/>
      <c r="AG1602" s="594"/>
      <c r="AH1602" s="587"/>
      <c r="AI1602" s="587"/>
      <c r="AJ1602" s="587"/>
      <c r="AK1602" s="354"/>
      <c r="AL1602" s="619"/>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c r="EX1602" s="7"/>
      <c r="EY1602" s="7"/>
      <c r="EZ1602" s="7"/>
      <c r="FA1602" s="7"/>
      <c r="FB1602" s="7"/>
      <c r="FC1602" s="7"/>
      <c r="FD1602" s="7"/>
      <c r="FE1602" s="7"/>
    </row>
    <row r="1603" spans="1:161" s="590" customFormat="1">
      <c r="A1603" s="570"/>
      <c r="B1603" s="605"/>
      <c r="C1603" s="591"/>
      <c r="D1603" s="573"/>
      <c r="E1603" s="605"/>
      <c r="F1603" s="594"/>
      <c r="G1603" s="575"/>
      <c r="H1603" s="592"/>
      <c r="I1603" s="592"/>
      <c r="J1603" s="606"/>
      <c r="K1603" s="605"/>
      <c r="L1603" s="607"/>
      <c r="M1603" s="628"/>
      <c r="N1603" s="581"/>
      <c r="O1603" s="637"/>
      <c r="P1603" s="626"/>
      <c r="Q1603" s="353"/>
      <c r="R1603" s="608"/>
      <c r="S1603" s="608"/>
      <c r="T1603" s="592"/>
      <c r="U1603" s="583"/>
      <c r="V1603" s="583"/>
      <c r="W1603" s="600"/>
      <c r="X1603" s="600"/>
      <c r="Y1603" s="601"/>
      <c r="Z1603" s="601"/>
      <c r="AA1603" s="581"/>
      <c r="AB1603" s="638"/>
      <c r="AC1603" s="581"/>
      <c r="AD1603" s="501"/>
      <c r="AE1603" s="501"/>
      <c r="AF1603" s="501"/>
      <c r="AG1603" s="594"/>
      <c r="AH1603" s="587"/>
      <c r="AI1603" s="587"/>
      <c r="AJ1603" s="587"/>
      <c r="AK1603" s="354"/>
      <c r="AL1603" s="619"/>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c r="EX1603" s="7"/>
      <c r="EY1603" s="7"/>
      <c r="EZ1603" s="7"/>
      <c r="FA1603" s="7"/>
      <c r="FB1603" s="7"/>
      <c r="FC1603" s="7"/>
      <c r="FD1603" s="7"/>
      <c r="FE1603" s="7"/>
    </row>
    <row r="1604" spans="1:161" s="590" customFormat="1">
      <c r="A1604" s="570"/>
      <c r="B1604" s="605"/>
      <c r="C1604" s="591"/>
      <c r="D1604" s="573"/>
      <c r="E1604" s="605"/>
      <c r="F1604" s="594"/>
      <c r="G1604" s="575"/>
      <c r="H1604" s="592"/>
      <c r="I1604" s="592"/>
      <c r="J1604" s="606"/>
      <c r="K1604" s="605"/>
      <c r="L1604" s="607"/>
      <c r="M1604" s="628"/>
      <c r="N1604" s="581"/>
      <c r="O1604" s="637"/>
      <c r="P1604" s="626"/>
      <c r="Q1604" s="353"/>
      <c r="R1604" s="608"/>
      <c r="S1604" s="608"/>
      <c r="T1604" s="592"/>
      <c r="U1604" s="583"/>
      <c r="V1604" s="583"/>
      <c r="W1604" s="600"/>
      <c r="X1604" s="600"/>
      <c r="Y1604" s="601"/>
      <c r="Z1604" s="601"/>
      <c r="AA1604" s="581"/>
      <c r="AB1604" s="638"/>
      <c r="AC1604" s="581"/>
      <c r="AD1604" s="501"/>
      <c r="AE1604" s="501"/>
      <c r="AF1604" s="501"/>
      <c r="AG1604" s="594"/>
      <c r="AH1604" s="587"/>
      <c r="AI1604" s="587"/>
      <c r="AJ1604" s="587"/>
      <c r="AK1604" s="354"/>
      <c r="AL1604" s="619"/>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c r="EX1604" s="7"/>
      <c r="EY1604" s="7"/>
      <c r="EZ1604" s="7"/>
      <c r="FA1604" s="7"/>
      <c r="FB1604" s="7"/>
      <c r="FC1604" s="7"/>
      <c r="FD1604" s="7"/>
      <c r="FE1604" s="7"/>
    </row>
    <row r="1605" spans="1:161" s="590" customFormat="1">
      <c r="A1605" s="570"/>
      <c r="B1605" s="605"/>
      <c r="C1605" s="591"/>
      <c r="D1605" s="573"/>
      <c r="E1605" s="605"/>
      <c r="F1605" s="594"/>
      <c r="G1605" s="575"/>
      <c r="H1605" s="592"/>
      <c r="I1605" s="592"/>
      <c r="J1605" s="606"/>
      <c r="K1605" s="605"/>
      <c r="L1605" s="607"/>
      <c r="M1605" s="628"/>
      <c r="N1605" s="581"/>
      <c r="O1605" s="637"/>
      <c r="P1605" s="626"/>
      <c r="Q1605" s="353"/>
      <c r="R1605" s="608"/>
      <c r="S1605" s="608"/>
      <c r="T1605" s="592"/>
      <c r="U1605" s="583"/>
      <c r="V1605" s="583"/>
      <c r="W1605" s="600"/>
      <c r="X1605" s="600"/>
      <c r="Y1605" s="601"/>
      <c r="Z1605" s="601"/>
      <c r="AA1605" s="581"/>
      <c r="AB1605" s="638"/>
      <c r="AC1605" s="581"/>
      <c r="AD1605" s="501"/>
      <c r="AE1605" s="501"/>
      <c r="AF1605" s="501"/>
      <c r="AG1605" s="594"/>
      <c r="AH1605" s="587"/>
      <c r="AI1605" s="587"/>
      <c r="AJ1605" s="587"/>
      <c r="AK1605" s="354"/>
      <c r="AL1605" s="619"/>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c r="EX1605" s="7"/>
      <c r="EY1605" s="7"/>
      <c r="EZ1605" s="7"/>
      <c r="FA1605" s="7"/>
      <c r="FB1605" s="7"/>
      <c r="FC1605" s="7"/>
      <c r="FD1605" s="7"/>
      <c r="FE1605" s="7"/>
    </row>
    <row r="1606" spans="1:161" s="590" customFormat="1">
      <c r="A1606" s="570"/>
      <c r="B1606" s="605"/>
      <c r="C1606" s="591"/>
      <c r="D1606" s="573"/>
      <c r="E1606" s="605"/>
      <c r="F1606" s="594"/>
      <c r="G1606" s="575"/>
      <c r="H1606" s="592"/>
      <c r="I1606" s="592"/>
      <c r="J1606" s="606"/>
      <c r="K1606" s="605"/>
      <c r="L1606" s="607"/>
      <c r="M1606" s="628"/>
      <c r="N1606" s="581"/>
      <c r="O1606" s="637"/>
      <c r="P1606" s="626"/>
      <c r="Q1606" s="353"/>
      <c r="R1606" s="608"/>
      <c r="S1606" s="608"/>
      <c r="T1606" s="592"/>
      <c r="U1606" s="583"/>
      <c r="V1606" s="583"/>
      <c r="W1606" s="600"/>
      <c r="X1606" s="600"/>
      <c r="Y1606" s="601"/>
      <c r="Z1606" s="601"/>
      <c r="AA1606" s="581"/>
      <c r="AB1606" s="638"/>
      <c r="AC1606" s="581"/>
      <c r="AD1606" s="501"/>
      <c r="AE1606" s="501"/>
      <c r="AF1606" s="501"/>
      <c r="AG1606" s="594"/>
      <c r="AH1606" s="587"/>
      <c r="AI1606" s="587"/>
      <c r="AJ1606" s="587"/>
      <c r="AK1606" s="354"/>
      <c r="AL1606" s="619"/>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row>
    <row r="1607" spans="1:161" s="590" customFormat="1">
      <c r="A1607" s="570"/>
      <c r="B1607" s="605"/>
      <c r="C1607" s="591"/>
      <c r="D1607" s="573"/>
      <c r="E1607" s="605"/>
      <c r="F1607" s="594"/>
      <c r="G1607" s="575"/>
      <c r="H1607" s="592"/>
      <c r="I1607" s="592"/>
      <c r="J1607" s="606"/>
      <c r="K1607" s="605"/>
      <c r="L1607" s="607"/>
      <c r="M1607" s="628"/>
      <c r="N1607" s="581"/>
      <c r="O1607" s="637"/>
      <c r="P1607" s="626"/>
      <c r="Q1607" s="353"/>
      <c r="R1607" s="608"/>
      <c r="S1607" s="608"/>
      <c r="T1607" s="592"/>
      <c r="U1607" s="583"/>
      <c r="V1607" s="583"/>
      <c r="W1607" s="600"/>
      <c r="X1607" s="600"/>
      <c r="Y1607" s="601"/>
      <c r="Z1607" s="601"/>
      <c r="AA1607" s="581"/>
      <c r="AB1607" s="638"/>
      <c r="AC1607" s="581"/>
      <c r="AD1607" s="501"/>
      <c r="AE1607" s="501"/>
      <c r="AF1607" s="501"/>
      <c r="AG1607" s="594"/>
      <c r="AH1607" s="587"/>
      <c r="AI1607" s="587"/>
      <c r="AJ1607" s="587"/>
      <c r="AK1607" s="354"/>
      <c r="AL1607" s="619"/>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c r="EX1607" s="7"/>
      <c r="EY1607" s="7"/>
      <c r="EZ1607" s="7"/>
      <c r="FA1607" s="7"/>
      <c r="FB1607" s="7"/>
      <c r="FC1607" s="7"/>
      <c r="FD1607" s="7"/>
      <c r="FE1607" s="7"/>
    </row>
    <row r="1608" spans="1:161" s="590" customFormat="1">
      <c r="A1608" s="570"/>
      <c r="B1608" s="605"/>
      <c r="C1608" s="591"/>
      <c r="D1608" s="573"/>
      <c r="E1608" s="605"/>
      <c r="F1608" s="594"/>
      <c r="G1608" s="575"/>
      <c r="H1608" s="592"/>
      <c r="I1608" s="592"/>
      <c r="J1608" s="606"/>
      <c r="K1608" s="605"/>
      <c r="L1608" s="607"/>
      <c r="M1608" s="628"/>
      <c r="N1608" s="581"/>
      <c r="O1608" s="637"/>
      <c r="P1608" s="626"/>
      <c r="Q1608" s="353"/>
      <c r="R1608" s="608"/>
      <c r="S1608" s="608"/>
      <c r="T1608" s="592"/>
      <c r="U1608" s="583"/>
      <c r="V1608" s="583"/>
      <c r="W1608" s="600"/>
      <c r="X1608" s="600"/>
      <c r="Y1608" s="601"/>
      <c r="Z1608" s="601"/>
      <c r="AA1608" s="581"/>
      <c r="AB1608" s="638"/>
      <c r="AC1608" s="581"/>
      <c r="AD1608" s="501"/>
      <c r="AE1608" s="501"/>
      <c r="AF1608" s="501"/>
      <c r="AG1608" s="594"/>
      <c r="AH1608" s="587"/>
      <c r="AI1608" s="587"/>
      <c r="AJ1608" s="587"/>
      <c r="AK1608" s="354"/>
      <c r="AL1608" s="619"/>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c r="EX1608" s="7"/>
      <c r="EY1608" s="7"/>
      <c r="EZ1608" s="7"/>
      <c r="FA1608" s="7"/>
      <c r="FB1608" s="7"/>
      <c r="FC1608" s="7"/>
      <c r="FD1608" s="7"/>
      <c r="FE1608" s="7"/>
    </row>
    <row r="1609" spans="1:161" s="590" customFormat="1">
      <c r="A1609" s="570"/>
      <c r="B1609" s="605"/>
      <c r="C1609" s="591"/>
      <c r="D1609" s="573"/>
      <c r="E1609" s="605"/>
      <c r="F1609" s="594"/>
      <c r="G1609" s="575"/>
      <c r="H1609" s="592"/>
      <c r="I1609" s="592"/>
      <c r="J1609" s="606"/>
      <c r="K1609" s="605"/>
      <c r="L1609" s="607"/>
      <c r="M1609" s="628"/>
      <c r="N1609" s="581"/>
      <c r="O1609" s="637"/>
      <c r="P1609" s="626"/>
      <c r="Q1609" s="353"/>
      <c r="R1609" s="608"/>
      <c r="S1609" s="608"/>
      <c r="T1609" s="592"/>
      <c r="U1609" s="583"/>
      <c r="V1609" s="583"/>
      <c r="W1609" s="600"/>
      <c r="X1609" s="600"/>
      <c r="Y1609" s="601"/>
      <c r="Z1609" s="601"/>
      <c r="AA1609" s="581"/>
      <c r="AB1609" s="638"/>
      <c r="AC1609" s="581"/>
      <c r="AD1609" s="501"/>
      <c r="AE1609" s="501"/>
      <c r="AF1609" s="501"/>
      <c r="AG1609" s="594"/>
      <c r="AH1609" s="587"/>
      <c r="AI1609" s="587"/>
      <c r="AJ1609" s="587"/>
      <c r="AK1609" s="354"/>
      <c r="AL1609" s="619"/>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c r="EX1609" s="7"/>
      <c r="EY1609" s="7"/>
      <c r="EZ1609" s="7"/>
      <c r="FA1609" s="7"/>
      <c r="FB1609" s="7"/>
      <c r="FC1609" s="7"/>
      <c r="FD1609" s="7"/>
      <c r="FE1609" s="7"/>
    </row>
    <row r="1610" spans="1:161" s="590" customFormat="1">
      <c r="A1610" s="570"/>
      <c r="B1610" s="605"/>
      <c r="C1610" s="591"/>
      <c r="D1610" s="573"/>
      <c r="E1610" s="605"/>
      <c r="F1610" s="594"/>
      <c r="G1610" s="575"/>
      <c r="H1610" s="592"/>
      <c r="I1610" s="592"/>
      <c r="J1610" s="606"/>
      <c r="K1610" s="605"/>
      <c r="L1610" s="607"/>
      <c r="M1610" s="628"/>
      <c r="N1610" s="581"/>
      <c r="O1610" s="637"/>
      <c r="P1610" s="626"/>
      <c r="Q1610" s="353"/>
      <c r="R1610" s="608"/>
      <c r="S1610" s="608"/>
      <c r="T1610" s="592"/>
      <c r="U1610" s="583"/>
      <c r="V1610" s="583"/>
      <c r="W1610" s="600"/>
      <c r="X1610" s="600"/>
      <c r="Y1610" s="601"/>
      <c r="Z1610" s="601"/>
      <c r="AA1610" s="581"/>
      <c r="AB1610" s="638"/>
      <c r="AC1610" s="581"/>
      <c r="AD1610" s="501"/>
      <c r="AE1610" s="501"/>
      <c r="AF1610" s="501"/>
      <c r="AG1610" s="594"/>
      <c r="AH1610" s="587"/>
      <c r="AI1610" s="587"/>
      <c r="AJ1610" s="587"/>
      <c r="AK1610" s="354"/>
      <c r="AL1610" s="619"/>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c r="EX1610" s="7"/>
      <c r="EY1610" s="7"/>
      <c r="EZ1610" s="7"/>
      <c r="FA1610" s="7"/>
      <c r="FB1610" s="7"/>
      <c r="FC1610" s="7"/>
      <c r="FD1610" s="7"/>
      <c r="FE1610" s="7"/>
    </row>
    <row r="1611" spans="1:161" s="590" customFormat="1">
      <c r="A1611" s="570"/>
      <c r="B1611" s="605"/>
      <c r="C1611" s="591"/>
      <c r="D1611" s="573"/>
      <c r="E1611" s="605"/>
      <c r="F1611" s="594"/>
      <c r="G1611" s="575"/>
      <c r="H1611" s="592"/>
      <c r="I1611" s="592"/>
      <c r="J1611" s="606"/>
      <c r="K1611" s="605"/>
      <c r="L1611" s="607"/>
      <c r="M1611" s="628"/>
      <c r="N1611" s="581"/>
      <c r="O1611" s="637"/>
      <c r="P1611" s="626"/>
      <c r="Q1611" s="353"/>
      <c r="R1611" s="608"/>
      <c r="S1611" s="608"/>
      <c r="T1611" s="592"/>
      <c r="U1611" s="583"/>
      <c r="V1611" s="583"/>
      <c r="W1611" s="600"/>
      <c r="X1611" s="600"/>
      <c r="Y1611" s="601"/>
      <c r="Z1611" s="601"/>
      <c r="AA1611" s="581"/>
      <c r="AB1611" s="638"/>
      <c r="AC1611" s="581"/>
      <c r="AD1611" s="501"/>
      <c r="AE1611" s="501"/>
      <c r="AF1611" s="501"/>
      <c r="AG1611" s="594"/>
      <c r="AH1611" s="587"/>
      <c r="AI1611" s="587"/>
      <c r="AJ1611" s="587"/>
      <c r="AK1611" s="354"/>
      <c r="AL1611" s="619"/>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c r="EX1611" s="7"/>
      <c r="EY1611" s="7"/>
      <c r="EZ1611" s="7"/>
      <c r="FA1611" s="7"/>
      <c r="FB1611" s="7"/>
      <c r="FC1611" s="7"/>
      <c r="FD1611" s="7"/>
      <c r="FE1611" s="7"/>
    </row>
    <row r="1612" spans="1:161" s="590" customFormat="1">
      <c r="A1612" s="570"/>
      <c r="B1612" s="605"/>
      <c r="C1612" s="591"/>
      <c r="D1612" s="573"/>
      <c r="E1612" s="605"/>
      <c r="F1612" s="594"/>
      <c r="G1612" s="575"/>
      <c r="H1612" s="592"/>
      <c r="I1612" s="592"/>
      <c r="J1612" s="606"/>
      <c r="K1612" s="605"/>
      <c r="L1612" s="607"/>
      <c r="M1612" s="628"/>
      <c r="N1612" s="581"/>
      <c r="O1612" s="637"/>
      <c r="P1612" s="626"/>
      <c r="Q1612" s="353"/>
      <c r="R1612" s="608"/>
      <c r="S1612" s="608"/>
      <c r="T1612" s="592"/>
      <c r="U1612" s="583"/>
      <c r="V1612" s="583"/>
      <c r="W1612" s="600"/>
      <c r="X1612" s="600"/>
      <c r="Y1612" s="601"/>
      <c r="Z1612" s="601"/>
      <c r="AA1612" s="581"/>
      <c r="AB1612" s="638"/>
      <c r="AC1612" s="581"/>
      <c r="AD1612" s="501"/>
      <c r="AE1612" s="501"/>
      <c r="AF1612" s="501"/>
      <c r="AG1612" s="594"/>
      <c r="AH1612" s="587"/>
      <c r="AI1612" s="587"/>
      <c r="AJ1612" s="587"/>
      <c r="AK1612" s="354"/>
      <c r="AL1612" s="619"/>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c r="EX1612" s="7"/>
      <c r="EY1612" s="7"/>
      <c r="EZ1612" s="7"/>
      <c r="FA1612" s="7"/>
      <c r="FB1612" s="7"/>
      <c r="FC1612" s="7"/>
      <c r="FD1612" s="7"/>
      <c r="FE1612" s="7"/>
    </row>
    <row r="1613" spans="1:161" s="590" customFormat="1">
      <c r="A1613" s="570"/>
      <c r="B1613" s="605"/>
      <c r="C1613" s="591"/>
      <c r="D1613" s="573"/>
      <c r="E1613" s="605"/>
      <c r="F1613" s="594"/>
      <c r="G1613" s="575"/>
      <c r="H1613" s="592"/>
      <c r="I1613" s="592"/>
      <c r="J1613" s="606"/>
      <c r="K1613" s="605"/>
      <c r="L1613" s="607"/>
      <c r="M1613" s="628"/>
      <c r="N1613" s="581"/>
      <c r="O1613" s="637"/>
      <c r="P1613" s="626"/>
      <c r="Q1613" s="353"/>
      <c r="R1613" s="608"/>
      <c r="S1613" s="608"/>
      <c r="T1613" s="592"/>
      <c r="U1613" s="583"/>
      <c r="V1613" s="583"/>
      <c r="W1613" s="600"/>
      <c r="X1613" s="600"/>
      <c r="Y1613" s="601"/>
      <c r="Z1613" s="601"/>
      <c r="AA1613" s="581"/>
      <c r="AB1613" s="638"/>
      <c r="AC1613" s="581"/>
      <c r="AD1613" s="501"/>
      <c r="AE1613" s="501"/>
      <c r="AF1613" s="501"/>
      <c r="AG1613" s="594"/>
      <c r="AH1613" s="587"/>
      <c r="AI1613" s="587"/>
      <c r="AJ1613" s="587"/>
      <c r="AK1613" s="354"/>
      <c r="AL1613" s="619"/>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c r="EX1613" s="7"/>
      <c r="EY1613" s="7"/>
      <c r="EZ1613" s="7"/>
      <c r="FA1613" s="7"/>
      <c r="FB1613" s="7"/>
      <c r="FC1613" s="7"/>
      <c r="FD1613" s="7"/>
      <c r="FE1613" s="7"/>
    </row>
    <row r="1614" spans="1:161" s="590" customFormat="1">
      <c r="A1614" s="570"/>
      <c r="B1614" s="605"/>
      <c r="C1614" s="591"/>
      <c r="D1614" s="573"/>
      <c r="E1614" s="605"/>
      <c r="F1614" s="594"/>
      <c r="G1614" s="575"/>
      <c r="H1614" s="592"/>
      <c r="I1614" s="592"/>
      <c r="J1614" s="606"/>
      <c r="K1614" s="605"/>
      <c r="L1614" s="607"/>
      <c r="M1614" s="628"/>
      <c r="N1614" s="581"/>
      <c r="O1614" s="637"/>
      <c r="P1614" s="626"/>
      <c r="Q1614" s="353"/>
      <c r="R1614" s="608"/>
      <c r="S1614" s="608"/>
      <c r="T1614" s="592"/>
      <c r="U1614" s="583"/>
      <c r="V1614" s="583"/>
      <c r="W1614" s="600"/>
      <c r="X1614" s="600"/>
      <c r="Y1614" s="601"/>
      <c r="Z1614" s="601"/>
      <c r="AA1614" s="581"/>
      <c r="AB1614" s="638"/>
      <c r="AC1614" s="581"/>
      <c r="AD1614" s="501"/>
      <c r="AE1614" s="501"/>
      <c r="AF1614" s="501"/>
      <c r="AG1614" s="594"/>
      <c r="AH1614" s="587"/>
      <c r="AI1614" s="587"/>
      <c r="AJ1614" s="587"/>
      <c r="AK1614" s="354"/>
      <c r="AL1614" s="619"/>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row>
    <row r="1615" spans="1:161" s="590" customFormat="1">
      <c r="A1615" s="570"/>
      <c r="B1615" s="605"/>
      <c r="C1615" s="591"/>
      <c r="D1615" s="573"/>
      <c r="E1615" s="605"/>
      <c r="F1615" s="594"/>
      <c r="G1615" s="575"/>
      <c r="H1615" s="592"/>
      <c r="I1615" s="592"/>
      <c r="J1615" s="606"/>
      <c r="K1615" s="605"/>
      <c r="L1615" s="607"/>
      <c r="M1615" s="628"/>
      <c r="N1615" s="581"/>
      <c r="O1615" s="637"/>
      <c r="P1615" s="626"/>
      <c r="Q1615" s="353"/>
      <c r="R1615" s="608"/>
      <c r="S1615" s="608"/>
      <c r="T1615" s="592"/>
      <c r="U1615" s="583"/>
      <c r="V1615" s="583"/>
      <c r="W1615" s="600"/>
      <c r="X1615" s="600"/>
      <c r="Y1615" s="601"/>
      <c r="Z1615" s="601"/>
      <c r="AA1615" s="581"/>
      <c r="AB1615" s="638"/>
      <c r="AC1615" s="581"/>
      <c r="AD1615" s="501"/>
      <c r="AE1615" s="501"/>
      <c r="AF1615" s="501"/>
      <c r="AG1615" s="594"/>
      <c r="AH1615" s="587"/>
      <c r="AI1615" s="587"/>
      <c r="AJ1615" s="587"/>
      <c r="AK1615" s="354"/>
      <c r="AL1615" s="619"/>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c r="EX1615" s="7"/>
      <c r="EY1615" s="7"/>
      <c r="EZ1615" s="7"/>
      <c r="FA1615" s="7"/>
      <c r="FB1615" s="7"/>
      <c r="FC1615" s="7"/>
      <c r="FD1615" s="7"/>
      <c r="FE1615" s="7"/>
    </row>
    <row r="1616" spans="1:161" s="590" customFormat="1">
      <c r="A1616" s="570"/>
      <c r="B1616" s="605"/>
      <c r="C1616" s="591"/>
      <c r="D1616" s="573"/>
      <c r="E1616" s="605"/>
      <c r="F1616" s="594"/>
      <c r="G1616" s="575"/>
      <c r="H1616" s="592"/>
      <c r="I1616" s="592"/>
      <c r="J1616" s="606"/>
      <c r="K1616" s="605"/>
      <c r="L1616" s="607"/>
      <c r="M1616" s="628"/>
      <c r="N1616" s="581"/>
      <c r="O1616" s="637"/>
      <c r="P1616" s="626"/>
      <c r="Q1616" s="353"/>
      <c r="R1616" s="608"/>
      <c r="S1616" s="608"/>
      <c r="T1616" s="592"/>
      <c r="U1616" s="583"/>
      <c r="V1616" s="583"/>
      <c r="W1616" s="600"/>
      <c r="X1616" s="600"/>
      <c r="Y1616" s="601"/>
      <c r="Z1616" s="601"/>
      <c r="AA1616" s="581"/>
      <c r="AB1616" s="638"/>
      <c r="AC1616" s="581"/>
      <c r="AD1616" s="501"/>
      <c r="AE1616" s="501"/>
      <c r="AF1616" s="501"/>
      <c r="AG1616" s="594"/>
      <c r="AH1616" s="587"/>
      <c r="AI1616" s="587"/>
      <c r="AJ1616" s="587"/>
      <c r="AK1616" s="354"/>
      <c r="AL1616" s="619"/>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c r="EX1616" s="7"/>
      <c r="EY1616" s="7"/>
      <c r="EZ1616" s="7"/>
      <c r="FA1616" s="7"/>
      <c r="FB1616" s="7"/>
      <c r="FC1616" s="7"/>
      <c r="FD1616" s="7"/>
      <c r="FE1616" s="7"/>
    </row>
    <row r="1617" spans="1:161" s="590" customFormat="1">
      <c r="A1617" s="570"/>
      <c r="B1617" s="605"/>
      <c r="C1617" s="591"/>
      <c r="D1617" s="573"/>
      <c r="E1617" s="605"/>
      <c r="F1617" s="594"/>
      <c r="G1617" s="575"/>
      <c r="H1617" s="592"/>
      <c r="I1617" s="592"/>
      <c r="J1617" s="606"/>
      <c r="K1617" s="605"/>
      <c r="L1617" s="607"/>
      <c r="M1617" s="628"/>
      <c r="N1617" s="581"/>
      <c r="O1617" s="637"/>
      <c r="P1617" s="626"/>
      <c r="Q1617" s="353"/>
      <c r="R1617" s="608"/>
      <c r="S1617" s="608"/>
      <c r="T1617" s="592"/>
      <c r="U1617" s="583"/>
      <c r="V1617" s="583"/>
      <c r="W1617" s="600"/>
      <c r="X1617" s="600"/>
      <c r="Y1617" s="601"/>
      <c r="Z1617" s="601"/>
      <c r="AA1617" s="581"/>
      <c r="AB1617" s="638"/>
      <c r="AC1617" s="581"/>
      <c r="AD1617" s="501"/>
      <c r="AE1617" s="501"/>
      <c r="AF1617" s="501"/>
      <c r="AG1617" s="594"/>
      <c r="AH1617" s="587"/>
      <c r="AI1617" s="587"/>
      <c r="AJ1617" s="587"/>
      <c r="AK1617" s="354"/>
      <c r="AL1617" s="619"/>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c r="EX1617" s="7"/>
      <c r="EY1617" s="7"/>
      <c r="EZ1617" s="7"/>
      <c r="FA1617" s="7"/>
      <c r="FB1617" s="7"/>
      <c r="FC1617" s="7"/>
      <c r="FD1617" s="7"/>
      <c r="FE1617" s="7"/>
    </row>
    <row r="1618" spans="1:161" s="590" customFormat="1">
      <c r="A1618" s="570"/>
      <c r="B1618" s="605"/>
      <c r="C1618" s="591"/>
      <c r="D1618" s="573"/>
      <c r="E1618" s="605"/>
      <c r="F1618" s="594"/>
      <c r="G1618" s="575"/>
      <c r="H1618" s="592"/>
      <c r="I1618" s="592"/>
      <c r="J1618" s="606"/>
      <c r="K1618" s="605"/>
      <c r="L1618" s="607"/>
      <c r="M1618" s="628"/>
      <c r="N1618" s="581"/>
      <c r="O1618" s="637"/>
      <c r="P1618" s="626"/>
      <c r="Q1618" s="353"/>
      <c r="R1618" s="608"/>
      <c r="S1618" s="608"/>
      <c r="T1618" s="592"/>
      <c r="U1618" s="583"/>
      <c r="V1618" s="583"/>
      <c r="W1618" s="600"/>
      <c r="X1618" s="600"/>
      <c r="Y1618" s="601"/>
      <c r="Z1618" s="601"/>
      <c r="AA1618" s="581"/>
      <c r="AB1618" s="638"/>
      <c r="AC1618" s="581"/>
      <c r="AD1618" s="501"/>
      <c r="AE1618" s="501"/>
      <c r="AF1618" s="501"/>
      <c r="AG1618" s="594"/>
      <c r="AH1618" s="587"/>
      <c r="AI1618" s="587"/>
      <c r="AJ1618" s="587"/>
      <c r="AK1618" s="354"/>
      <c r="AL1618" s="619"/>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c r="EX1618" s="7"/>
      <c r="EY1618" s="7"/>
      <c r="EZ1618" s="7"/>
      <c r="FA1618" s="7"/>
      <c r="FB1618" s="7"/>
      <c r="FC1618" s="7"/>
      <c r="FD1618" s="7"/>
      <c r="FE1618" s="7"/>
    </row>
    <row r="1619" spans="1:161" s="590" customFormat="1">
      <c r="A1619" s="570"/>
      <c r="B1619" s="605"/>
      <c r="C1619" s="591"/>
      <c r="D1619" s="573"/>
      <c r="E1619" s="605"/>
      <c r="F1619" s="594"/>
      <c r="G1619" s="575"/>
      <c r="H1619" s="592"/>
      <c r="I1619" s="592"/>
      <c r="J1619" s="606"/>
      <c r="K1619" s="605"/>
      <c r="L1619" s="607"/>
      <c r="M1619" s="628"/>
      <c r="N1619" s="581"/>
      <c r="O1619" s="637"/>
      <c r="P1619" s="626"/>
      <c r="Q1619" s="353"/>
      <c r="R1619" s="608"/>
      <c r="S1619" s="608"/>
      <c r="T1619" s="592"/>
      <c r="U1619" s="583"/>
      <c r="V1619" s="583"/>
      <c r="W1619" s="600"/>
      <c r="X1619" s="600"/>
      <c r="Y1619" s="601"/>
      <c r="Z1619" s="601"/>
      <c r="AA1619" s="581"/>
      <c r="AB1619" s="638"/>
      <c r="AC1619" s="581"/>
      <c r="AD1619" s="501"/>
      <c r="AE1619" s="501"/>
      <c r="AF1619" s="501"/>
      <c r="AG1619" s="594"/>
      <c r="AH1619" s="587"/>
      <c r="AI1619" s="587"/>
      <c r="AJ1619" s="587"/>
      <c r="AK1619" s="354"/>
      <c r="AL1619" s="619"/>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c r="EX1619" s="7"/>
      <c r="EY1619" s="7"/>
      <c r="EZ1619" s="7"/>
      <c r="FA1619" s="7"/>
      <c r="FB1619" s="7"/>
      <c r="FC1619" s="7"/>
      <c r="FD1619" s="7"/>
      <c r="FE1619" s="7"/>
    </row>
    <row r="1620" spans="1:161" s="590" customFormat="1">
      <c r="A1620" s="570"/>
      <c r="B1620" s="605"/>
      <c r="C1620" s="591"/>
      <c r="D1620" s="573"/>
      <c r="E1620" s="605"/>
      <c r="F1620" s="594"/>
      <c r="G1620" s="575"/>
      <c r="H1620" s="592"/>
      <c r="I1620" s="592"/>
      <c r="J1620" s="606"/>
      <c r="K1620" s="605"/>
      <c r="L1620" s="607"/>
      <c r="M1620" s="628"/>
      <c r="N1620" s="581"/>
      <c r="O1620" s="637"/>
      <c r="P1620" s="626"/>
      <c r="Q1620" s="353"/>
      <c r="R1620" s="608"/>
      <c r="S1620" s="608"/>
      <c r="T1620" s="592"/>
      <c r="U1620" s="583"/>
      <c r="V1620" s="583"/>
      <c r="W1620" s="600"/>
      <c r="X1620" s="600"/>
      <c r="Y1620" s="601"/>
      <c r="Z1620" s="601"/>
      <c r="AA1620" s="581"/>
      <c r="AB1620" s="638"/>
      <c r="AC1620" s="581"/>
      <c r="AD1620" s="501"/>
      <c r="AE1620" s="501"/>
      <c r="AF1620" s="501"/>
      <c r="AG1620" s="594"/>
      <c r="AH1620" s="587"/>
      <c r="AI1620" s="587"/>
      <c r="AJ1620" s="587"/>
      <c r="AK1620" s="354"/>
      <c r="AL1620" s="619"/>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c r="EX1620" s="7"/>
      <c r="EY1620" s="7"/>
      <c r="EZ1620" s="7"/>
      <c r="FA1620" s="7"/>
      <c r="FB1620" s="7"/>
      <c r="FC1620" s="7"/>
      <c r="FD1620" s="7"/>
      <c r="FE1620" s="7"/>
    </row>
    <row r="1621" spans="1:161" s="590" customFormat="1">
      <c r="A1621" s="570"/>
      <c r="B1621" s="605"/>
      <c r="C1621" s="591"/>
      <c r="D1621" s="573"/>
      <c r="E1621" s="605"/>
      <c r="F1621" s="594"/>
      <c r="G1621" s="575"/>
      <c r="H1621" s="592"/>
      <c r="I1621" s="592"/>
      <c r="J1621" s="606"/>
      <c r="K1621" s="605"/>
      <c r="L1621" s="607"/>
      <c r="M1621" s="628"/>
      <c r="N1621" s="581"/>
      <c r="O1621" s="637"/>
      <c r="P1621" s="626"/>
      <c r="Q1621" s="353"/>
      <c r="R1621" s="608"/>
      <c r="S1621" s="608"/>
      <c r="T1621" s="592"/>
      <c r="U1621" s="583"/>
      <c r="V1621" s="583"/>
      <c r="W1621" s="600"/>
      <c r="X1621" s="600"/>
      <c r="Y1621" s="601"/>
      <c r="Z1621" s="601"/>
      <c r="AA1621" s="581"/>
      <c r="AB1621" s="638"/>
      <c r="AC1621" s="581"/>
      <c r="AD1621" s="501"/>
      <c r="AE1621" s="501"/>
      <c r="AF1621" s="501"/>
      <c r="AG1621" s="594"/>
      <c r="AH1621" s="587"/>
      <c r="AI1621" s="587"/>
      <c r="AJ1621" s="587"/>
      <c r="AK1621" s="354"/>
      <c r="AL1621" s="619"/>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c r="EX1621" s="7"/>
      <c r="EY1621" s="7"/>
      <c r="EZ1621" s="7"/>
      <c r="FA1621" s="7"/>
      <c r="FB1621" s="7"/>
      <c r="FC1621" s="7"/>
      <c r="FD1621" s="7"/>
      <c r="FE1621" s="7"/>
    </row>
    <row r="1622" spans="1:161" s="590" customFormat="1">
      <c r="A1622" s="570"/>
      <c r="B1622" s="605"/>
      <c r="C1622" s="591"/>
      <c r="D1622" s="573"/>
      <c r="E1622" s="605"/>
      <c r="F1622" s="594"/>
      <c r="G1622" s="575"/>
      <c r="H1622" s="592"/>
      <c r="I1622" s="592"/>
      <c r="J1622" s="606"/>
      <c r="K1622" s="605"/>
      <c r="L1622" s="607"/>
      <c r="M1622" s="628"/>
      <c r="N1622" s="581"/>
      <c r="O1622" s="637"/>
      <c r="P1622" s="626"/>
      <c r="Q1622" s="353"/>
      <c r="R1622" s="608"/>
      <c r="S1622" s="608"/>
      <c r="T1622" s="592"/>
      <c r="U1622" s="583"/>
      <c r="V1622" s="583"/>
      <c r="W1622" s="600"/>
      <c r="X1622" s="600"/>
      <c r="Y1622" s="601"/>
      <c r="Z1622" s="601"/>
      <c r="AA1622" s="581"/>
      <c r="AB1622" s="638"/>
      <c r="AC1622" s="581"/>
      <c r="AD1622" s="501"/>
      <c r="AE1622" s="501"/>
      <c r="AF1622" s="501"/>
      <c r="AG1622" s="594"/>
      <c r="AH1622" s="587"/>
      <c r="AI1622" s="587"/>
      <c r="AJ1622" s="587"/>
      <c r="AK1622" s="354"/>
      <c r="AL1622" s="619"/>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row>
    <row r="1623" spans="1:161" s="590" customFormat="1">
      <c r="A1623" s="570"/>
      <c r="B1623" s="605"/>
      <c r="C1623" s="591"/>
      <c r="D1623" s="573"/>
      <c r="E1623" s="605"/>
      <c r="F1623" s="594"/>
      <c r="G1623" s="575"/>
      <c r="H1623" s="592"/>
      <c r="I1623" s="592"/>
      <c r="J1623" s="606"/>
      <c r="K1623" s="605"/>
      <c r="L1623" s="607"/>
      <c r="M1623" s="628"/>
      <c r="N1623" s="581"/>
      <c r="O1623" s="637"/>
      <c r="P1623" s="626"/>
      <c r="Q1623" s="353"/>
      <c r="R1623" s="608"/>
      <c r="S1623" s="608"/>
      <c r="T1623" s="592"/>
      <c r="U1623" s="583"/>
      <c r="V1623" s="583"/>
      <c r="W1623" s="600"/>
      <c r="X1623" s="600"/>
      <c r="Y1623" s="601"/>
      <c r="Z1623" s="601"/>
      <c r="AA1623" s="581"/>
      <c r="AB1623" s="638"/>
      <c r="AC1623" s="581"/>
      <c r="AD1623" s="501"/>
      <c r="AE1623" s="501"/>
      <c r="AF1623" s="501"/>
      <c r="AG1623" s="594"/>
      <c r="AH1623" s="587"/>
      <c r="AI1623" s="587"/>
      <c r="AJ1623" s="587"/>
      <c r="AK1623" s="354"/>
      <c r="AL1623" s="619"/>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c r="EL1623" s="7"/>
      <c r="EM1623" s="7"/>
      <c r="EN1623" s="7"/>
      <c r="EO1623" s="7"/>
      <c r="EP1623" s="7"/>
      <c r="EQ1623" s="7"/>
      <c r="ER1623" s="7"/>
      <c r="ES1623" s="7"/>
      <c r="ET1623" s="7"/>
      <c r="EU1623" s="7"/>
      <c r="EV1623" s="7"/>
      <c r="EW1623" s="7"/>
      <c r="EX1623" s="7"/>
      <c r="EY1623" s="7"/>
      <c r="EZ1623" s="7"/>
      <c r="FA1623" s="7"/>
      <c r="FB1623" s="7"/>
      <c r="FC1623" s="7"/>
      <c r="FD1623" s="7"/>
      <c r="FE1623" s="7"/>
    </row>
    <row r="1624" spans="1:161" s="590" customFormat="1">
      <c r="A1624" s="570"/>
      <c r="B1624" s="605"/>
      <c r="C1624" s="591"/>
      <c r="D1624" s="573"/>
      <c r="E1624" s="605"/>
      <c r="F1624" s="594"/>
      <c r="G1624" s="575"/>
      <c r="H1624" s="592"/>
      <c r="I1624" s="592"/>
      <c r="J1624" s="606"/>
      <c r="K1624" s="605"/>
      <c r="L1624" s="607"/>
      <c r="M1624" s="628"/>
      <c r="N1624" s="581"/>
      <c r="O1624" s="637"/>
      <c r="P1624" s="626"/>
      <c r="Q1624" s="353"/>
      <c r="R1624" s="608"/>
      <c r="S1624" s="608"/>
      <c r="T1624" s="592"/>
      <c r="U1624" s="583"/>
      <c r="V1624" s="583"/>
      <c r="W1624" s="600"/>
      <c r="X1624" s="600"/>
      <c r="Y1624" s="601"/>
      <c r="Z1624" s="601"/>
      <c r="AA1624" s="581"/>
      <c r="AB1624" s="638"/>
      <c r="AC1624" s="581"/>
      <c r="AD1624" s="501"/>
      <c r="AE1624" s="501"/>
      <c r="AF1624" s="501"/>
      <c r="AG1624" s="594"/>
      <c r="AH1624" s="587"/>
      <c r="AI1624" s="587"/>
      <c r="AJ1624" s="587"/>
      <c r="AK1624" s="354"/>
      <c r="AL1624" s="619"/>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7"/>
      <c r="EY1624" s="7"/>
      <c r="EZ1624" s="7"/>
      <c r="FA1624" s="7"/>
      <c r="FB1624" s="7"/>
      <c r="FC1624" s="7"/>
      <c r="FD1624" s="7"/>
      <c r="FE1624" s="7"/>
    </row>
    <row r="1625" spans="1:161" s="590" customFormat="1">
      <c r="A1625" s="570"/>
      <c r="B1625" s="605"/>
      <c r="C1625" s="591"/>
      <c r="D1625" s="573"/>
      <c r="E1625" s="605"/>
      <c r="F1625" s="594"/>
      <c r="G1625" s="575"/>
      <c r="H1625" s="592"/>
      <c r="I1625" s="592"/>
      <c r="J1625" s="606"/>
      <c r="K1625" s="605"/>
      <c r="L1625" s="607"/>
      <c r="M1625" s="628"/>
      <c r="N1625" s="581"/>
      <c r="O1625" s="637"/>
      <c r="P1625" s="626"/>
      <c r="Q1625" s="353"/>
      <c r="R1625" s="608"/>
      <c r="S1625" s="608"/>
      <c r="T1625" s="592"/>
      <c r="U1625" s="583"/>
      <c r="V1625" s="583"/>
      <c r="W1625" s="600"/>
      <c r="X1625" s="600"/>
      <c r="Y1625" s="601"/>
      <c r="Z1625" s="601"/>
      <c r="AA1625" s="581"/>
      <c r="AB1625" s="638"/>
      <c r="AC1625" s="581"/>
      <c r="AD1625" s="501"/>
      <c r="AE1625" s="501"/>
      <c r="AF1625" s="501"/>
      <c r="AG1625" s="594"/>
      <c r="AH1625" s="587"/>
      <c r="AI1625" s="587"/>
      <c r="AJ1625" s="587"/>
      <c r="AK1625" s="354"/>
      <c r="AL1625" s="619"/>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c r="EX1625" s="7"/>
      <c r="EY1625" s="7"/>
      <c r="EZ1625" s="7"/>
      <c r="FA1625" s="7"/>
      <c r="FB1625" s="7"/>
      <c r="FC1625" s="7"/>
      <c r="FD1625" s="7"/>
      <c r="FE1625" s="7"/>
    </row>
    <row r="1626" spans="1:161" s="590" customFormat="1">
      <c r="A1626" s="570"/>
      <c r="B1626" s="605"/>
      <c r="C1626" s="591"/>
      <c r="D1626" s="573"/>
      <c r="E1626" s="605"/>
      <c r="F1626" s="594"/>
      <c r="G1626" s="575"/>
      <c r="H1626" s="592"/>
      <c r="I1626" s="592"/>
      <c r="J1626" s="606"/>
      <c r="K1626" s="605"/>
      <c r="L1626" s="607"/>
      <c r="M1626" s="628"/>
      <c r="N1626" s="581"/>
      <c r="O1626" s="637"/>
      <c r="P1626" s="626"/>
      <c r="Q1626" s="353"/>
      <c r="R1626" s="608"/>
      <c r="S1626" s="608"/>
      <c r="T1626" s="592"/>
      <c r="U1626" s="583"/>
      <c r="V1626" s="583"/>
      <c r="W1626" s="600"/>
      <c r="X1626" s="600"/>
      <c r="Y1626" s="601"/>
      <c r="Z1626" s="601"/>
      <c r="AA1626" s="581"/>
      <c r="AB1626" s="638"/>
      <c r="AC1626" s="581"/>
      <c r="AD1626" s="501"/>
      <c r="AE1626" s="501"/>
      <c r="AF1626" s="501"/>
      <c r="AG1626" s="594"/>
      <c r="AH1626" s="587"/>
      <c r="AI1626" s="587"/>
      <c r="AJ1626" s="587"/>
      <c r="AK1626" s="354"/>
      <c r="AL1626" s="619"/>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c r="EX1626" s="7"/>
      <c r="EY1626" s="7"/>
      <c r="EZ1626" s="7"/>
      <c r="FA1626" s="7"/>
      <c r="FB1626" s="7"/>
      <c r="FC1626" s="7"/>
      <c r="FD1626" s="7"/>
      <c r="FE1626" s="7"/>
    </row>
    <row r="1627" spans="1:161" s="590" customFormat="1">
      <c r="A1627" s="570"/>
      <c r="B1627" s="605"/>
      <c r="C1627" s="591"/>
      <c r="D1627" s="573"/>
      <c r="E1627" s="605"/>
      <c r="F1627" s="594"/>
      <c r="G1627" s="575"/>
      <c r="H1627" s="592"/>
      <c r="I1627" s="592"/>
      <c r="J1627" s="606"/>
      <c r="K1627" s="605"/>
      <c r="L1627" s="607"/>
      <c r="M1627" s="628"/>
      <c r="N1627" s="581"/>
      <c r="O1627" s="637"/>
      <c r="P1627" s="626"/>
      <c r="Q1627" s="353"/>
      <c r="R1627" s="608"/>
      <c r="S1627" s="608"/>
      <c r="T1627" s="592"/>
      <c r="U1627" s="583"/>
      <c r="V1627" s="583"/>
      <c r="W1627" s="600"/>
      <c r="X1627" s="600"/>
      <c r="Y1627" s="601"/>
      <c r="Z1627" s="601"/>
      <c r="AA1627" s="581"/>
      <c r="AB1627" s="638"/>
      <c r="AC1627" s="581"/>
      <c r="AD1627" s="501"/>
      <c r="AE1627" s="501"/>
      <c r="AF1627" s="501"/>
      <c r="AG1627" s="594"/>
      <c r="AH1627" s="587"/>
      <c r="AI1627" s="587"/>
      <c r="AJ1627" s="587"/>
      <c r="AK1627" s="354"/>
      <c r="AL1627" s="619"/>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c r="EL1627" s="7"/>
      <c r="EM1627" s="7"/>
      <c r="EN1627" s="7"/>
      <c r="EO1627" s="7"/>
      <c r="EP1627" s="7"/>
      <c r="EQ1627" s="7"/>
      <c r="ER1627" s="7"/>
      <c r="ES1627" s="7"/>
      <c r="ET1627" s="7"/>
      <c r="EU1627" s="7"/>
      <c r="EV1627" s="7"/>
      <c r="EW1627" s="7"/>
      <c r="EX1627" s="7"/>
      <c r="EY1627" s="7"/>
      <c r="EZ1627" s="7"/>
      <c r="FA1627" s="7"/>
      <c r="FB1627" s="7"/>
      <c r="FC1627" s="7"/>
      <c r="FD1627" s="7"/>
      <c r="FE1627" s="7"/>
    </row>
    <row r="1628" spans="1:161" s="590" customFormat="1">
      <c r="A1628" s="570"/>
      <c r="B1628" s="605"/>
      <c r="C1628" s="591"/>
      <c r="D1628" s="573"/>
      <c r="E1628" s="605"/>
      <c r="F1628" s="594"/>
      <c r="G1628" s="575"/>
      <c r="H1628" s="592"/>
      <c r="I1628" s="592"/>
      <c r="J1628" s="606"/>
      <c r="K1628" s="605"/>
      <c r="L1628" s="607"/>
      <c r="M1628" s="628"/>
      <c r="N1628" s="581"/>
      <c r="O1628" s="637"/>
      <c r="P1628" s="626"/>
      <c r="Q1628" s="353"/>
      <c r="R1628" s="608"/>
      <c r="S1628" s="608"/>
      <c r="T1628" s="592"/>
      <c r="U1628" s="583"/>
      <c r="V1628" s="583"/>
      <c r="W1628" s="600"/>
      <c r="X1628" s="600"/>
      <c r="Y1628" s="601"/>
      <c r="Z1628" s="601"/>
      <c r="AA1628" s="581"/>
      <c r="AB1628" s="638"/>
      <c r="AC1628" s="581"/>
      <c r="AD1628" s="501"/>
      <c r="AE1628" s="501"/>
      <c r="AF1628" s="501"/>
      <c r="AG1628" s="594"/>
      <c r="AH1628" s="587"/>
      <c r="AI1628" s="587"/>
      <c r="AJ1628" s="587"/>
      <c r="AK1628" s="354"/>
      <c r="AL1628" s="619"/>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c r="EX1628" s="7"/>
      <c r="EY1628" s="7"/>
      <c r="EZ1628" s="7"/>
      <c r="FA1628" s="7"/>
      <c r="FB1628" s="7"/>
      <c r="FC1628" s="7"/>
      <c r="FD1628" s="7"/>
      <c r="FE1628" s="7"/>
    </row>
    <row r="1629" spans="1:161" s="590" customFormat="1">
      <c r="A1629" s="570"/>
      <c r="B1629" s="605"/>
      <c r="C1629" s="591"/>
      <c r="D1629" s="573"/>
      <c r="E1629" s="605"/>
      <c r="F1629" s="594"/>
      <c r="G1629" s="575"/>
      <c r="H1629" s="592"/>
      <c r="I1629" s="592"/>
      <c r="J1629" s="606"/>
      <c r="K1629" s="605"/>
      <c r="L1629" s="607"/>
      <c r="M1629" s="628"/>
      <c r="N1629" s="581"/>
      <c r="O1629" s="637"/>
      <c r="P1629" s="626"/>
      <c r="Q1629" s="353"/>
      <c r="R1629" s="608"/>
      <c r="S1629" s="608"/>
      <c r="T1629" s="592"/>
      <c r="U1629" s="583"/>
      <c r="V1629" s="583"/>
      <c r="W1629" s="600"/>
      <c r="X1629" s="600"/>
      <c r="Y1629" s="601"/>
      <c r="Z1629" s="601"/>
      <c r="AA1629" s="581"/>
      <c r="AB1629" s="638"/>
      <c r="AC1629" s="581"/>
      <c r="AD1629" s="501"/>
      <c r="AE1629" s="501"/>
      <c r="AF1629" s="501"/>
      <c r="AG1629" s="594"/>
      <c r="AH1629" s="587"/>
      <c r="AI1629" s="587"/>
      <c r="AJ1629" s="587"/>
      <c r="AK1629" s="354"/>
      <c r="AL1629" s="619"/>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c r="EX1629" s="7"/>
      <c r="EY1629" s="7"/>
      <c r="EZ1629" s="7"/>
      <c r="FA1629" s="7"/>
      <c r="FB1629" s="7"/>
      <c r="FC1629" s="7"/>
      <c r="FD1629" s="7"/>
      <c r="FE1629" s="7"/>
    </row>
    <row r="1630" spans="1:161" s="590" customFormat="1">
      <c r="A1630" s="570"/>
      <c r="B1630" s="605"/>
      <c r="C1630" s="591"/>
      <c r="D1630" s="573"/>
      <c r="E1630" s="605"/>
      <c r="F1630" s="594"/>
      <c r="G1630" s="575"/>
      <c r="H1630" s="592"/>
      <c r="I1630" s="592"/>
      <c r="J1630" s="606"/>
      <c r="K1630" s="605"/>
      <c r="L1630" s="607"/>
      <c r="M1630" s="628"/>
      <c r="N1630" s="581"/>
      <c r="O1630" s="637"/>
      <c r="P1630" s="626"/>
      <c r="Q1630" s="353"/>
      <c r="R1630" s="608"/>
      <c r="S1630" s="608"/>
      <c r="T1630" s="592"/>
      <c r="U1630" s="583"/>
      <c r="V1630" s="583"/>
      <c r="W1630" s="600"/>
      <c r="X1630" s="600"/>
      <c r="Y1630" s="601"/>
      <c r="Z1630" s="601"/>
      <c r="AA1630" s="581"/>
      <c r="AB1630" s="638"/>
      <c r="AC1630" s="581"/>
      <c r="AD1630" s="501"/>
      <c r="AE1630" s="501"/>
      <c r="AF1630" s="501"/>
      <c r="AG1630" s="594"/>
      <c r="AH1630" s="587"/>
      <c r="AI1630" s="587"/>
      <c r="AJ1630" s="587"/>
      <c r="AK1630" s="354"/>
      <c r="AL1630" s="619"/>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row>
    <row r="1631" spans="1:161" s="590" customFormat="1">
      <c r="A1631" s="570"/>
      <c r="B1631" s="605"/>
      <c r="C1631" s="591"/>
      <c r="D1631" s="573"/>
      <c r="E1631" s="605"/>
      <c r="F1631" s="594"/>
      <c r="G1631" s="575"/>
      <c r="H1631" s="592"/>
      <c r="I1631" s="592"/>
      <c r="J1631" s="606"/>
      <c r="K1631" s="605"/>
      <c r="L1631" s="607"/>
      <c r="M1631" s="628"/>
      <c r="N1631" s="581"/>
      <c r="O1631" s="637"/>
      <c r="P1631" s="626"/>
      <c r="Q1631" s="353"/>
      <c r="R1631" s="608"/>
      <c r="S1631" s="608"/>
      <c r="T1631" s="592"/>
      <c r="U1631" s="583"/>
      <c r="V1631" s="583"/>
      <c r="W1631" s="600"/>
      <c r="X1631" s="600"/>
      <c r="Y1631" s="601"/>
      <c r="Z1631" s="601"/>
      <c r="AA1631" s="581"/>
      <c r="AB1631" s="638"/>
      <c r="AC1631" s="581"/>
      <c r="AD1631" s="501"/>
      <c r="AE1631" s="501"/>
      <c r="AF1631" s="501"/>
      <c r="AG1631" s="594"/>
      <c r="AH1631" s="587"/>
      <c r="AI1631" s="587"/>
      <c r="AJ1631" s="587"/>
      <c r="AK1631" s="354"/>
      <c r="AL1631" s="619"/>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c r="EX1631" s="7"/>
      <c r="EY1631" s="7"/>
      <c r="EZ1631" s="7"/>
      <c r="FA1631" s="7"/>
      <c r="FB1631" s="7"/>
      <c r="FC1631" s="7"/>
      <c r="FD1631" s="7"/>
      <c r="FE1631" s="7"/>
    </row>
    <row r="1632" spans="1:161" s="590" customFormat="1">
      <c r="A1632" s="570"/>
      <c r="B1632" s="605"/>
      <c r="C1632" s="591"/>
      <c r="D1632" s="573"/>
      <c r="E1632" s="605"/>
      <c r="F1632" s="594"/>
      <c r="G1632" s="575"/>
      <c r="H1632" s="592"/>
      <c r="I1632" s="592"/>
      <c r="J1632" s="606"/>
      <c r="K1632" s="605"/>
      <c r="L1632" s="607"/>
      <c r="M1632" s="628"/>
      <c r="N1632" s="581"/>
      <c r="O1632" s="637"/>
      <c r="P1632" s="626"/>
      <c r="Q1632" s="353"/>
      <c r="R1632" s="608"/>
      <c r="S1632" s="608"/>
      <c r="T1632" s="592"/>
      <c r="U1632" s="583"/>
      <c r="V1632" s="583"/>
      <c r="W1632" s="600"/>
      <c r="X1632" s="600"/>
      <c r="Y1632" s="601"/>
      <c r="Z1632" s="601"/>
      <c r="AA1632" s="581"/>
      <c r="AB1632" s="638"/>
      <c r="AC1632" s="581"/>
      <c r="AD1632" s="501"/>
      <c r="AE1632" s="501"/>
      <c r="AF1632" s="501"/>
      <c r="AG1632" s="594"/>
      <c r="AH1632" s="587"/>
      <c r="AI1632" s="587"/>
      <c r="AJ1632" s="587"/>
      <c r="AK1632" s="354"/>
      <c r="AL1632" s="619"/>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c r="EX1632" s="7"/>
      <c r="EY1632" s="7"/>
      <c r="EZ1632" s="7"/>
      <c r="FA1632" s="7"/>
      <c r="FB1632" s="7"/>
      <c r="FC1632" s="7"/>
      <c r="FD1632" s="7"/>
      <c r="FE1632" s="7"/>
    </row>
    <row r="1633" spans="1:161" s="590" customFormat="1">
      <c r="A1633" s="570"/>
      <c r="B1633" s="605"/>
      <c r="C1633" s="591"/>
      <c r="D1633" s="573"/>
      <c r="E1633" s="605"/>
      <c r="F1633" s="594"/>
      <c r="G1633" s="575"/>
      <c r="H1633" s="592"/>
      <c r="I1633" s="592"/>
      <c r="J1633" s="606"/>
      <c r="K1633" s="605"/>
      <c r="L1633" s="607"/>
      <c r="M1633" s="628"/>
      <c r="N1633" s="581"/>
      <c r="O1633" s="637"/>
      <c r="P1633" s="626"/>
      <c r="Q1633" s="353"/>
      <c r="R1633" s="608"/>
      <c r="S1633" s="608"/>
      <c r="T1633" s="592"/>
      <c r="U1633" s="583"/>
      <c r="V1633" s="583"/>
      <c r="W1633" s="600"/>
      <c r="X1633" s="600"/>
      <c r="Y1633" s="601"/>
      <c r="Z1633" s="601"/>
      <c r="AA1633" s="581"/>
      <c r="AB1633" s="638"/>
      <c r="AC1633" s="581"/>
      <c r="AD1633" s="501"/>
      <c r="AE1633" s="501"/>
      <c r="AF1633" s="501"/>
      <c r="AG1633" s="594"/>
      <c r="AH1633" s="587"/>
      <c r="AI1633" s="587"/>
      <c r="AJ1633" s="587"/>
      <c r="AK1633" s="354"/>
      <c r="AL1633" s="619"/>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c r="EL1633" s="7"/>
      <c r="EM1633" s="7"/>
      <c r="EN1633" s="7"/>
      <c r="EO1633" s="7"/>
      <c r="EP1633" s="7"/>
      <c r="EQ1633" s="7"/>
      <c r="ER1633" s="7"/>
      <c r="ES1633" s="7"/>
      <c r="ET1633" s="7"/>
      <c r="EU1633" s="7"/>
      <c r="EV1633" s="7"/>
      <c r="EW1633" s="7"/>
      <c r="EX1633" s="7"/>
      <c r="EY1633" s="7"/>
      <c r="EZ1633" s="7"/>
      <c r="FA1633" s="7"/>
      <c r="FB1633" s="7"/>
      <c r="FC1633" s="7"/>
      <c r="FD1633" s="7"/>
      <c r="FE1633" s="7"/>
    </row>
    <row r="1634" spans="1:161" s="590" customFormat="1">
      <c r="A1634" s="570"/>
      <c r="B1634" s="605"/>
      <c r="C1634" s="591"/>
      <c r="D1634" s="573"/>
      <c r="E1634" s="605"/>
      <c r="F1634" s="594"/>
      <c r="G1634" s="575"/>
      <c r="H1634" s="592"/>
      <c r="I1634" s="592"/>
      <c r="J1634" s="606"/>
      <c r="K1634" s="605"/>
      <c r="L1634" s="607"/>
      <c r="M1634" s="628"/>
      <c r="N1634" s="581"/>
      <c r="O1634" s="637"/>
      <c r="P1634" s="626"/>
      <c r="Q1634" s="353"/>
      <c r="R1634" s="608"/>
      <c r="S1634" s="608"/>
      <c r="T1634" s="592"/>
      <c r="U1634" s="583"/>
      <c r="V1634" s="583"/>
      <c r="W1634" s="600"/>
      <c r="X1634" s="600"/>
      <c r="Y1634" s="601"/>
      <c r="Z1634" s="601"/>
      <c r="AA1634" s="581"/>
      <c r="AB1634" s="638"/>
      <c r="AC1634" s="581"/>
      <c r="AD1634" s="501"/>
      <c r="AE1634" s="501"/>
      <c r="AF1634" s="501"/>
      <c r="AG1634" s="594"/>
      <c r="AH1634" s="587"/>
      <c r="AI1634" s="587"/>
      <c r="AJ1634" s="587"/>
      <c r="AK1634" s="354"/>
      <c r="AL1634" s="619"/>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c r="EL1634" s="7"/>
      <c r="EM1634" s="7"/>
      <c r="EN1634" s="7"/>
      <c r="EO1634" s="7"/>
      <c r="EP1634" s="7"/>
      <c r="EQ1634" s="7"/>
      <c r="ER1634" s="7"/>
      <c r="ES1634" s="7"/>
      <c r="ET1634" s="7"/>
      <c r="EU1634" s="7"/>
      <c r="EV1634" s="7"/>
      <c r="EW1634" s="7"/>
      <c r="EX1634" s="7"/>
      <c r="EY1634" s="7"/>
      <c r="EZ1634" s="7"/>
      <c r="FA1634" s="7"/>
      <c r="FB1634" s="7"/>
      <c r="FC1634" s="7"/>
      <c r="FD1634" s="7"/>
      <c r="FE1634" s="7"/>
    </row>
    <row r="1635" spans="1:161" s="590" customFormat="1">
      <c r="A1635" s="570"/>
      <c r="B1635" s="605"/>
      <c r="C1635" s="591"/>
      <c r="D1635" s="573"/>
      <c r="E1635" s="605"/>
      <c r="F1635" s="594"/>
      <c r="G1635" s="575"/>
      <c r="H1635" s="592"/>
      <c r="I1635" s="592"/>
      <c r="J1635" s="606"/>
      <c r="K1635" s="605"/>
      <c r="L1635" s="607"/>
      <c r="M1635" s="628"/>
      <c r="N1635" s="581"/>
      <c r="O1635" s="637"/>
      <c r="P1635" s="626"/>
      <c r="Q1635" s="353"/>
      <c r="R1635" s="608"/>
      <c r="S1635" s="608"/>
      <c r="T1635" s="592"/>
      <c r="U1635" s="583"/>
      <c r="V1635" s="583"/>
      <c r="W1635" s="600"/>
      <c r="X1635" s="600"/>
      <c r="Y1635" s="601"/>
      <c r="Z1635" s="601"/>
      <c r="AA1635" s="581"/>
      <c r="AB1635" s="638"/>
      <c r="AC1635" s="581"/>
      <c r="AD1635" s="501"/>
      <c r="AE1635" s="501"/>
      <c r="AF1635" s="501"/>
      <c r="AG1635" s="594"/>
      <c r="AH1635" s="587"/>
      <c r="AI1635" s="587"/>
      <c r="AJ1635" s="587"/>
      <c r="AK1635" s="354"/>
      <c r="AL1635" s="619"/>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row>
    <row r="1636" spans="1:161" s="590" customFormat="1">
      <c r="A1636" s="570"/>
      <c r="B1636" s="605"/>
      <c r="C1636" s="591"/>
      <c r="D1636" s="573"/>
      <c r="E1636" s="605"/>
      <c r="F1636" s="594"/>
      <c r="G1636" s="575"/>
      <c r="H1636" s="592"/>
      <c r="I1636" s="592"/>
      <c r="J1636" s="606"/>
      <c r="K1636" s="605"/>
      <c r="L1636" s="607"/>
      <c r="M1636" s="628"/>
      <c r="N1636" s="581"/>
      <c r="O1636" s="637"/>
      <c r="P1636" s="626"/>
      <c r="Q1636" s="353"/>
      <c r="R1636" s="608"/>
      <c r="S1636" s="608"/>
      <c r="T1636" s="592"/>
      <c r="U1636" s="583"/>
      <c r="V1636" s="583"/>
      <c r="W1636" s="600"/>
      <c r="X1636" s="600"/>
      <c r="Y1636" s="601"/>
      <c r="Z1636" s="601"/>
      <c r="AA1636" s="581"/>
      <c r="AB1636" s="638"/>
      <c r="AC1636" s="581"/>
      <c r="AD1636" s="501"/>
      <c r="AE1636" s="501"/>
      <c r="AF1636" s="501"/>
      <c r="AG1636" s="594"/>
      <c r="AH1636" s="587"/>
      <c r="AI1636" s="587"/>
      <c r="AJ1636" s="587"/>
      <c r="AK1636" s="354"/>
      <c r="AL1636" s="619"/>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row>
    <row r="1637" spans="1:161" s="590" customFormat="1">
      <c r="A1637" s="570"/>
      <c r="B1637" s="605"/>
      <c r="C1637" s="591"/>
      <c r="D1637" s="573"/>
      <c r="E1637" s="605"/>
      <c r="F1637" s="594"/>
      <c r="G1637" s="575"/>
      <c r="H1637" s="592"/>
      <c r="I1637" s="592"/>
      <c r="J1637" s="606"/>
      <c r="K1637" s="605"/>
      <c r="L1637" s="607"/>
      <c r="M1637" s="628"/>
      <c r="N1637" s="581"/>
      <c r="O1637" s="637"/>
      <c r="P1637" s="626"/>
      <c r="Q1637" s="353"/>
      <c r="R1637" s="608"/>
      <c r="S1637" s="608"/>
      <c r="T1637" s="592"/>
      <c r="U1637" s="583"/>
      <c r="V1637" s="583"/>
      <c r="W1637" s="600"/>
      <c r="X1637" s="600"/>
      <c r="Y1637" s="601"/>
      <c r="Z1637" s="601"/>
      <c r="AA1637" s="581"/>
      <c r="AB1637" s="638"/>
      <c r="AC1637" s="581"/>
      <c r="AD1637" s="501"/>
      <c r="AE1637" s="501"/>
      <c r="AF1637" s="501"/>
      <c r="AG1637" s="594"/>
      <c r="AH1637" s="587"/>
      <c r="AI1637" s="587"/>
      <c r="AJ1637" s="587"/>
      <c r="AK1637" s="354"/>
      <c r="AL1637" s="619"/>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row>
    <row r="1638" spans="1:161" s="590" customFormat="1">
      <c r="A1638" s="570"/>
      <c r="B1638" s="605"/>
      <c r="C1638" s="591"/>
      <c r="D1638" s="573"/>
      <c r="E1638" s="605"/>
      <c r="F1638" s="594"/>
      <c r="G1638" s="575"/>
      <c r="H1638" s="592"/>
      <c r="I1638" s="592"/>
      <c r="J1638" s="606"/>
      <c r="K1638" s="605"/>
      <c r="L1638" s="607"/>
      <c r="M1638" s="628"/>
      <c r="N1638" s="581"/>
      <c r="O1638" s="637"/>
      <c r="P1638" s="626"/>
      <c r="Q1638" s="353"/>
      <c r="R1638" s="608"/>
      <c r="S1638" s="608"/>
      <c r="T1638" s="592"/>
      <c r="U1638" s="583"/>
      <c r="V1638" s="583"/>
      <c r="W1638" s="600"/>
      <c r="X1638" s="600"/>
      <c r="Y1638" s="601"/>
      <c r="Z1638" s="601"/>
      <c r="AA1638" s="581"/>
      <c r="AB1638" s="638"/>
      <c r="AC1638" s="581"/>
      <c r="AD1638" s="501"/>
      <c r="AE1638" s="501"/>
      <c r="AF1638" s="501"/>
      <c r="AG1638" s="594"/>
      <c r="AH1638" s="587"/>
      <c r="AI1638" s="587"/>
      <c r="AJ1638" s="587"/>
      <c r="AK1638" s="354"/>
      <c r="AL1638" s="619"/>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c r="EL1638" s="7"/>
      <c r="EM1638" s="7"/>
      <c r="EN1638" s="7"/>
      <c r="EO1638" s="7"/>
      <c r="EP1638" s="7"/>
      <c r="EQ1638" s="7"/>
      <c r="ER1638" s="7"/>
      <c r="ES1638" s="7"/>
      <c r="ET1638" s="7"/>
      <c r="EU1638" s="7"/>
      <c r="EV1638" s="7"/>
      <c r="EW1638" s="7"/>
      <c r="EX1638" s="7"/>
      <c r="EY1638" s="7"/>
      <c r="EZ1638" s="7"/>
      <c r="FA1638" s="7"/>
      <c r="FB1638" s="7"/>
      <c r="FC1638" s="7"/>
      <c r="FD1638" s="7"/>
      <c r="FE1638" s="7"/>
    </row>
    <row r="1639" spans="1:161" s="590" customFormat="1">
      <c r="A1639" s="570"/>
      <c r="B1639" s="605"/>
      <c r="C1639" s="591"/>
      <c r="D1639" s="573"/>
      <c r="E1639" s="605"/>
      <c r="F1639" s="594"/>
      <c r="G1639" s="575"/>
      <c r="H1639" s="592"/>
      <c r="I1639" s="592"/>
      <c r="J1639" s="606"/>
      <c r="K1639" s="605"/>
      <c r="L1639" s="607"/>
      <c r="M1639" s="628"/>
      <c r="N1639" s="581"/>
      <c r="O1639" s="637"/>
      <c r="P1639" s="626"/>
      <c r="Q1639" s="353"/>
      <c r="R1639" s="608"/>
      <c r="S1639" s="608"/>
      <c r="T1639" s="592"/>
      <c r="U1639" s="583"/>
      <c r="V1639" s="583"/>
      <c r="W1639" s="600"/>
      <c r="X1639" s="600"/>
      <c r="Y1639" s="601"/>
      <c r="Z1639" s="601"/>
      <c r="AA1639" s="581"/>
      <c r="AB1639" s="638"/>
      <c r="AC1639" s="581"/>
      <c r="AD1639" s="501"/>
      <c r="AE1639" s="501"/>
      <c r="AF1639" s="501"/>
      <c r="AG1639" s="594"/>
      <c r="AH1639" s="587"/>
      <c r="AI1639" s="587"/>
      <c r="AJ1639" s="587"/>
      <c r="AK1639" s="354"/>
      <c r="AL1639" s="619"/>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c r="EL1639" s="7"/>
      <c r="EM1639" s="7"/>
      <c r="EN1639" s="7"/>
      <c r="EO1639" s="7"/>
      <c r="EP1639" s="7"/>
      <c r="EQ1639" s="7"/>
      <c r="ER1639" s="7"/>
      <c r="ES1639" s="7"/>
      <c r="ET1639" s="7"/>
      <c r="EU1639" s="7"/>
      <c r="EV1639" s="7"/>
      <c r="EW1639" s="7"/>
      <c r="EX1639" s="7"/>
      <c r="EY1639" s="7"/>
      <c r="EZ1639" s="7"/>
      <c r="FA1639" s="7"/>
      <c r="FB1639" s="7"/>
      <c r="FC1639" s="7"/>
      <c r="FD1639" s="7"/>
      <c r="FE1639" s="7"/>
    </row>
    <row r="1640" spans="1:161" s="590" customFormat="1">
      <c r="A1640" s="570"/>
      <c r="B1640" s="605"/>
      <c r="C1640" s="591"/>
      <c r="D1640" s="573"/>
      <c r="E1640" s="605"/>
      <c r="F1640" s="594"/>
      <c r="G1640" s="575"/>
      <c r="H1640" s="592"/>
      <c r="I1640" s="592"/>
      <c r="J1640" s="606"/>
      <c r="K1640" s="605"/>
      <c r="L1640" s="607"/>
      <c r="M1640" s="628"/>
      <c r="N1640" s="581"/>
      <c r="O1640" s="637"/>
      <c r="P1640" s="626"/>
      <c r="Q1640" s="353"/>
      <c r="R1640" s="608"/>
      <c r="S1640" s="608"/>
      <c r="T1640" s="592"/>
      <c r="U1640" s="583"/>
      <c r="V1640" s="583"/>
      <c r="W1640" s="600"/>
      <c r="X1640" s="600"/>
      <c r="Y1640" s="601"/>
      <c r="Z1640" s="601"/>
      <c r="AA1640" s="581"/>
      <c r="AB1640" s="638"/>
      <c r="AC1640" s="581"/>
      <c r="AD1640" s="501"/>
      <c r="AE1640" s="501"/>
      <c r="AF1640" s="501"/>
      <c r="AG1640" s="594"/>
      <c r="AH1640" s="587"/>
      <c r="AI1640" s="587"/>
      <c r="AJ1640" s="587"/>
      <c r="AK1640" s="354"/>
      <c r="AL1640" s="619"/>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c r="EL1640" s="7"/>
      <c r="EM1640" s="7"/>
      <c r="EN1640" s="7"/>
      <c r="EO1640" s="7"/>
      <c r="EP1640" s="7"/>
      <c r="EQ1640" s="7"/>
      <c r="ER1640" s="7"/>
      <c r="ES1640" s="7"/>
      <c r="ET1640" s="7"/>
      <c r="EU1640" s="7"/>
      <c r="EV1640" s="7"/>
      <c r="EW1640" s="7"/>
      <c r="EX1640" s="7"/>
      <c r="EY1640" s="7"/>
      <c r="EZ1640" s="7"/>
      <c r="FA1640" s="7"/>
      <c r="FB1640" s="7"/>
      <c r="FC1640" s="7"/>
      <c r="FD1640" s="7"/>
      <c r="FE1640" s="7"/>
    </row>
    <row r="1641" spans="1:161" s="590" customFormat="1">
      <c r="A1641" s="570"/>
      <c r="B1641" s="605"/>
      <c r="C1641" s="591"/>
      <c r="D1641" s="573"/>
      <c r="E1641" s="605"/>
      <c r="F1641" s="594"/>
      <c r="G1641" s="575"/>
      <c r="H1641" s="592"/>
      <c r="I1641" s="592"/>
      <c r="J1641" s="606"/>
      <c r="K1641" s="605"/>
      <c r="L1641" s="607"/>
      <c r="M1641" s="628"/>
      <c r="N1641" s="581"/>
      <c r="O1641" s="637"/>
      <c r="P1641" s="626"/>
      <c r="Q1641" s="353"/>
      <c r="R1641" s="608"/>
      <c r="S1641" s="608"/>
      <c r="T1641" s="592"/>
      <c r="U1641" s="583"/>
      <c r="V1641" s="583"/>
      <c r="W1641" s="600"/>
      <c r="X1641" s="600"/>
      <c r="Y1641" s="601"/>
      <c r="Z1641" s="601"/>
      <c r="AA1641" s="581"/>
      <c r="AB1641" s="638"/>
      <c r="AC1641" s="581"/>
      <c r="AD1641" s="501"/>
      <c r="AE1641" s="501"/>
      <c r="AF1641" s="501"/>
      <c r="AG1641" s="594"/>
      <c r="AH1641" s="587"/>
      <c r="AI1641" s="587"/>
      <c r="AJ1641" s="587"/>
      <c r="AK1641" s="354"/>
      <c r="AL1641" s="619"/>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c r="EL1641" s="7"/>
      <c r="EM1641" s="7"/>
      <c r="EN1641" s="7"/>
      <c r="EO1641" s="7"/>
      <c r="EP1641" s="7"/>
      <c r="EQ1641" s="7"/>
      <c r="ER1641" s="7"/>
      <c r="ES1641" s="7"/>
      <c r="ET1641" s="7"/>
      <c r="EU1641" s="7"/>
      <c r="EV1641" s="7"/>
      <c r="EW1641" s="7"/>
      <c r="EX1641" s="7"/>
      <c r="EY1641" s="7"/>
      <c r="EZ1641" s="7"/>
      <c r="FA1641" s="7"/>
      <c r="FB1641" s="7"/>
      <c r="FC1641" s="7"/>
      <c r="FD1641" s="7"/>
      <c r="FE1641" s="7"/>
    </row>
    <row r="1642" spans="1:161" s="590" customFormat="1">
      <c r="A1642" s="570"/>
      <c r="B1642" s="605"/>
      <c r="C1642" s="591"/>
      <c r="D1642" s="573"/>
      <c r="E1642" s="605"/>
      <c r="F1642" s="594"/>
      <c r="G1642" s="575"/>
      <c r="H1642" s="592"/>
      <c r="I1642" s="592"/>
      <c r="J1642" s="606"/>
      <c r="K1642" s="605"/>
      <c r="L1642" s="607"/>
      <c r="M1642" s="628"/>
      <c r="N1642" s="581"/>
      <c r="O1642" s="637"/>
      <c r="P1642" s="626"/>
      <c r="Q1642" s="353"/>
      <c r="R1642" s="608"/>
      <c r="S1642" s="608"/>
      <c r="T1642" s="592"/>
      <c r="U1642" s="583"/>
      <c r="V1642" s="583"/>
      <c r="W1642" s="600"/>
      <c r="X1642" s="600"/>
      <c r="Y1642" s="601"/>
      <c r="Z1642" s="601"/>
      <c r="AA1642" s="581"/>
      <c r="AB1642" s="638"/>
      <c r="AC1642" s="581"/>
      <c r="AD1642" s="501"/>
      <c r="AE1642" s="501"/>
      <c r="AF1642" s="501"/>
      <c r="AG1642" s="594"/>
      <c r="AH1642" s="587"/>
      <c r="AI1642" s="587"/>
      <c r="AJ1642" s="587"/>
      <c r="AK1642" s="354"/>
      <c r="AL1642" s="619"/>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c r="EL1642" s="7"/>
      <c r="EM1642" s="7"/>
      <c r="EN1642" s="7"/>
      <c r="EO1642" s="7"/>
      <c r="EP1642" s="7"/>
      <c r="EQ1642" s="7"/>
      <c r="ER1642" s="7"/>
      <c r="ES1642" s="7"/>
      <c r="ET1642" s="7"/>
      <c r="EU1642" s="7"/>
      <c r="EV1642" s="7"/>
      <c r="EW1642" s="7"/>
      <c r="EX1642" s="7"/>
      <c r="EY1642" s="7"/>
      <c r="EZ1642" s="7"/>
      <c r="FA1642" s="7"/>
      <c r="FB1642" s="7"/>
      <c r="FC1642" s="7"/>
      <c r="FD1642" s="7"/>
      <c r="FE1642" s="7"/>
    </row>
    <row r="1643" spans="1:161" s="590" customFormat="1">
      <c r="A1643" s="570"/>
      <c r="B1643" s="605"/>
      <c r="C1643" s="591"/>
      <c r="D1643" s="573"/>
      <c r="E1643" s="605"/>
      <c r="F1643" s="594"/>
      <c r="G1643" s="575"/>
      <c r="H1643" s="592"/>
      <c r="I1643" s="592"/>
      <c r="J1643" s="606"/>
      <c r="K1643" s="605"/>
      <c r="L1643" s="607"/>
      <c r="M1643" s="628"/>
      <c r="N1643" s="581"/>
      <c r="O1643" s="637"/>
      <c r="P1643" s="626"/>
      <c r="Q1643" s="353"/>
      <c r="R1643" s="608"/>
      <c r="S1643" s="608"/>
      <c r="T1643" s="592"/>
      <c r="U1643" s="583"/>
      <c r="V1643" s="583"/>
      <c r="W1643" s="600"/>
      <c r="X1643" s="600"/>
      <c r="Y1643" s="601"/>
      <c r="Z1643" s="601"/>
      <c r="AA1643" s="581"/>
      <c r="AB1643" s="638"/>
      <c r="AC1643" s="581"/>
      <c r="AD1643" s="501"/>
      <c r="AE1643" s="501"/>
      <c r="AF1643" s="501"/>
      <c r="AG1643" s="594"/>
      <c r="AH1643" s="587"/>
      <c r="AI1643" s="587"/>
      <c r="AJ1643" s="587"/>
      <c r="AK1643" s="354"/>
      <c r="AL1643" s="619"/>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7"/>
      <c r="EQ1643" s="7"/>
      <c r="ER1643" s="7"/>
      <c r="ES1643" s="7"/>
      <c r="ET1643" s="7"/>
      <c r="EU1643" s="7"/>
      <c r="EV1643" s="7"/>
      <c r="EW1643" s="7"/>
      <c r="EX1643" s="7"/>
      <c r="EY1643" s="7"/>
      <c r="EZ1643" s="7"/>
      <c r="FA1643" s="7"/>
      <c r="FB1643" s="7"/>
      <c r="FC1643" s="7"/>
      <c r="FD1643" s="7"/>
      <c r="FE1643" s="7"/>
    </row>
    <row r="1644" spans="1:161" s="590" customFormat="1">
      <c r="A1644" s="570"/>
      <c r="B1644" s="605"/>
      <c r="C1644" s="591"/>
      <c r="D1644" s="573"/>
      <c r="E1644" s="605"/>
      <c r="F1644" s="594"/>
      <c r="G1644" s="575"/>
      <c r="H1644" s="592"/>
      <c r="I1644" s="592"/>
      <c r="J1644" s="606"/>
      <c r="K1644" s="605"/>
      <c r="L1644" s="607"/>
      <c r="M1644" s="628"/>
      <c r="N1644" s="581"/>
      <c r="O1644" s="637"/>
      <c r="P1644" s="626"/>
      <c r="Q1644" s="353"/>
      <c r="R1644" s="608"/>
      <c r="S1644" s="608"/>
      <c r="T1644" s="592"/>
      <c r="U1644" s="583"/>
      <c r="V1644" s="583"/>
      <c r="W1644" s="600"/>
      <c r="X1644" s="600"/>
      <c r="Y1644" s="601"/>
      <c r="Z1644" s="601"/>
      <c r="AA1644" s="581"/>
      <c r="AB1644" s="638"/>
      <c r="AC1644" s="581"/>
      <c r="AD1644" s="501"/>
      <c r="AE1644" s="501"/>
      <c r="AF1644" s="501"/>
      <c r="AG1644" s="594"/>
      <c r="AH1644" s="587"/>
      <c r="AI1644" s="587"/>
      <c r="AJ1644" s="587"/>
      <c r="AK1644" s="354"/>
      <c r="AL1644" s="619"/>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c r="EL1644" s="7"/>
      <c r="EM1644" s="7"/>
      <c r="EN1644" s="7"/>
      <c r="EO1644" s="7"/>
      <c r="EP1644" s="7"/>
      <c r="EQ1644" s="7"/>
      <c r="ER1644" s="7"/>
      <c r="ES1644" s="7"/>
      <c r="ET1644" s="7"/>
      <c r="EU1644" s="7"/>
      <c r="EV1644" s="7"/>
      <c r="EW1644" s="7"/>
      <c r="EX1644" s="7"/>
      <c r="EY1644" s="7"/>
      <c r="EZ1644" s="7"/>
      <c r="FA1644" s="7"/>
      <c r="FB1644" s="7"/>
      <c r="FC1644" s="7"/>
      <c r="FD1644" s="7"/>
      <c r="FE1644" s="7"/>
    </row>
    <row r="1645" spans="1:161" s="590" customFormat="1">
      <c r="A1645" s="570"/>
      <c r="B1645" s="605"/>
      <c r="C1645" s="591"/>
      <c r="D1645" s="573"/>
      <c r="E1645" s="605"/>
      <c r="F1645" s="594"/>
      <c r="G1645" s="575"/>
      <c r="H1645" s="592"/>
      <c r="I1645" s="592"/>
      <c r="J1645" s="606"/>
      <c r="K1645" s="605"/>
      <c r="L1645" s="607"/>
      <c r="M1645" s="628"/>
      <c r="N1645" s="581"/>
      <c r="O1645" s="637"/>
      <c r="P1645" s="626"/>
      <c r="Q1645" s="353"/>
      <c r="R1645" s="608"/>
      <c r="S1645" s="608"/>
      <c r="T1645" s="592"/>
      <c r="U1645" s="583"/>
      <c r="V1645" s="583"/>
      <c r="W1645" s="600"/>
      <c r="X1645" s="600"/>
      <c r="Y1645" s="601"/>
      <c r="Z1645" s="601"/>
      <c r="AA1645" s="581"/>
      <c r="AB1645" s="638"/>
      <c r="AC1645" s="581"/>
      <c r="AD1645" s="501"/>
      <c r="AE1645" s="501"/>
      <c r="AF1645" s="501"/>
      <c r="AG1645" s="594"/>
      <c r="AH1645" s="587"/>
      <c r="AI1645" s="587"/>
      <c r="AJ1645" s="587"/>
      <c r="AK1645" s="354"/>
      <c r="AL1645" s="619"/>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c r="EL1645" s="7"/>
      <c r="EM1645" s="7"/>
      <c r="EN1645" s="7"/>
      <c r="EO1645" s="7"/>
      <c r="EP1645" s="7"/>
      <c r="EQ1645" s="7"/>
      <c r="ER1645" s="7"/>
      <c r="ES1645" s="7"/>
      <c r="ET1645" s="7"/>
      <c r="EU1645" s="7"/>
      <c r="EV1645" s="7"/>
      <c r="EW1645" s="7"/>
      <c r="EX1645" s="7"/>
      <c r="EY1645" s="7"/>
      <c r="EZ1645" s="7"/>
      <c r="FA1645" s="7"/>
      <c r="FB1645" s="7"/>
      <c r="FC1645" s="7"/>
      <c r="FD1645" s="7"/>
      <c r="FE1645" s="7"/>
    </row>
    <row r="1646" spans="1:161" s="590" customFormat="1">
      <c r="A1646" s="570"/>
      <c r="B1646" s="605"/>
      <c r="C1646" s="591"/>
      <c r="D1646" s="573"/>
      <c r="E1646" s="605"/>
      <c r="F1646" s="594"/>
      <c r="G1646" s="575"/>
      <c r="H1646" s="592"/>
      <c r="I1646" s="592"/>
      <c r="J1646" s="606"/>
      <c r="K1646" s="605"/>
      <c r="L1646" s="607"/>
      <c r="M1646" s="628"/>
      <c r="N1646" s="581"/>
      <c r="O1646" s="637"/>
      <c r="P1646" s="626"/>
      <c r="Q1646" s="353"/>
      <c r="R1646" s="608"/>
      <c r="S1646" s="608"/>
      <c r="T1646" s="592"/>
      <c r="U1646" s="583"/>
      <c r="V1646" s="583"/>
      <c r="W1646" s="600"/>
      <c r="X1646" s="600"/>
      <c r="Y1646" s="601"/>
      <c r="Z1646" s="601"/>
      <c r="AA1646" s="581"/>
      <c r="AB1646" s="638"/>
      <c r="AC1646" s="581"/>
      <c r="AD1646" s="501"/>
      <c r="AE1646" s="501"/>
      <c r="AF1646" s="501"/>
      <c r="AG1646" s="594"/>
      <c r="AH1646" s="587"/>
      <c r="AI1646" s="587"/>
      <c r="AJ1646" s="587"/>
      <c r="AK1646" s="354"/>
      <c r="AL1646" s="619"/>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row>
    <row r="1647" spans="1:161" s="590" customFormat="1">
      <c r="A1647" s="570"/>
      <c r="B1647" s="605"/>
      <c r="C1647" s="591"/>
      <c r="D1647" s="573"/>
      <c r="E1647" s="605"/>
      <c r="F1647" s="594"/>
      <c r="G1647" s="575"/>
      <c r="H1647" s="592"/>
      <c r="I1647" s="592"/>
      <c r="J1647" s="606"/>
      <c r="K1647" s="605"/>
      <c r="L1647" s="607"/>
      <c r="M1647" s="628"/>
      <c r="N1647" s="581"/>
      <c r="O1647" s="637"/>
      <c r="P1647" s="626"/>
      <c r="Q1647" s="353"/>
      <c r="R1647" s="608"/>
      <c r="S1647" s="608"/>
      <c r="T1647" s="592"/>
      <c r="U1647" s="583"/>
      <c r="V1647" s="583"/>
      <c r="W1647" s="600"/>
      <c r="X1647" s="600"/>
      <c r="Y1647" s="601"/>
      <c r="Z1647" s="601"/>
      <c r="AA1647" s="581"/>
      <c r="AB1647" s="638"/>
      <c r="AC1647" s="581"/>
      <c r="AD1647" s="501"/>
      <c r="AE1647" s="501"/>
      <c r="AF1647" s="501"/>
      <c r="AG1647" s="594"/>
      <c r="AH1647" s="587"/>
      <c r="AI1647" s="587"/>
      <c r="AJ1647" s="587"/>
      <c r="AK1647" s="354"/>
      <c r="AL1647" s="619"/>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c r="EL1647" s="7"/>
      <c r="EM1647" s="7"/>
      <c r="EN1647" s="7"/>
      <c r="EO1647" s="7"/>
      <c r="EP1647" s="7"/>
      <c r="EQ1647" s="7"/>
      <c r="ER1647" s="7"/>
      <c r="ES1647" s="7"/>
      <c r="ET1647" s="7"/>
      <c r="EU1647" s="7"/>
      <c r="EV1647" s="7"/>
      <c r="EW1647" s="7"/>
      <c r="EX1647" s="7"/>
      <c r="EY1647" s="7"/>
      <c r="EZ1647" s="7"/>
      <c r="FA1647" s="7"/>
      <c r="FB1647" s="7"/>
      <c r="FC1647" s="7"/>
      <c r="FD1647" s="7"/>
      <c r="FE1647" s="7"/>
    </row>
    <row r="1648" spans="1:161" s="590" customFormat="1">
      <c r="A1648" s="570"/>
      <c r="B1648" s="605"/>
      <c r="C1648" s="591"/>
      <c r="D1648" s="573"/>
      <c r="E1648" s="605"/>
      <c r="F1648" s="594"/>
      <c r="G1648" s="575"/>
      <c r="H1648" s="592"/>
      <c r="I1648" s="592"/>
      <c r="J1648" s="606"/>
      <c r="K1648" s="605"/>
      <c r="L1648" s="607"/>
      <c r="M1648" s="628"/>
      <c r="N1648" s="581"/>
      <c r="O1648" s="637"/>
      <c r="P1648" s="626"/>
      <c r="Q1648" s="353"/>
      <c r="R1648" s="608"/>
      <c r="S1648" s="608"/>
      <c r="T1648" s="592"/>
      <c r="U1648" s="583"/>
      <c r="V1648" s="583"/>
      <c r="W1648" s="600"/>
      <c r="X1648" s="600"/>
      <c r="Y1648" s="601"/>
      <c r="Z1648" s="601"/>
      <c r="AA1648" s="581"/>
      <c r="AB1648" s="638"/>
      <c r="AC1648" s="581"/>
      <c r="AD1648" s="501"/>
      <c r="AE1648" s="501"/>
      <c r="AF1648" s="501"/>
      <c r="AG1648" s="594"/>
      <c r="AH1648" s="587"/>
      <c r="AI1648" s="587"/>
      <c r="AJ1648" s="587"/>
      <c r="AK1648" s="354"/>
      <c r="AL1648" s="619"/>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c r="EL1648" s="7"/>
      <c r="EM1648" s="7"/>
      <c r="EN1648" s="7"/>
      <c r="EO1648" s="7"/>
      <c r="EP1648" s="7"/>
      <c r="EQ1648" s="7"/>
      <c r="ER1648" s="7"/>
      <c r="ES1648" s="7"/>
      <c r="ET1648" s="7"/>
      <c r="EU1648" s="7"/>
      <c r="EV1648" s="7"/>
      <c r="EW1648" s="7"/>
      <c r="EX1648" s="7"/>
      <c r="EY1648" s="7"/>
      <c r="EZ1648" s="7"/>
      <c r="FA1648" s="7"/>
      <c r="FB1648" s="7"/>
      <c r="FC1648" s="7"/>
      <c r="FD1648" s="7"/>
      <c r="FE1648" s="7"/>
    </row>
    <row r="1649" spans="1:161" s="590" customFormat="1">
      <c r="A1649" s="570"/>
      <c r="B1649" s="605"/>
      <c r="C1649" s="591"/>
      <c r="D1649" s="573"/>
      <c r="E1649" s="605"/>
      <c r="F1649" s="594"/>
      <c r="G1649" s="575"/>
      <c r="H1649" s="592"/>
      <c r="I1649" s="592"/>
      <c r="J1649" s="606"/>
      <c r="K1649" s="605"/>
      <c r="L1649" s="607"/>
      <c r="M1649" s="628"/>
      <c r="N1649" s="581"/>
      <c r="O1649" s="637"/>
      <c r="P1649" s="626"/>
      <c r="Q1649" s="353"/>
      <c r="R1649" s="608"/>
      <c r="S1649" s="608"/>
      <c r="T1649" s="592"/>
      <c r="U1649" s="583"/>
      <c r="V1649" s="583"/>
      <c r="W1649" s="600"/>
      <c r="X1649" s="600"/>
      <c r="Y1649" s="601"/>
      <c r="Z1649" s="601"/>
      <c r="AA1649" s="581"/>
      <c r="AB1649" s="638"/>
      <c r="AC1649" s="581"/>
      <c r="AD1649" s="501"/>
      <c r="AE1649" s="501"/>
      <c r="AF1649" s="501"/>
      <c r="AG1649" s="594"/>
      <c r="AH1649" s="587"/>
      <c r="AI1649" s="587"/>
      <c r="AJ1649" s="587"/>
      <c r="AK1649" s="354"/>
      <c r="AL1649" s="619"/>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c r="EL1649" s="7"/>
      <c r="EM1649" s="7"/>
      <c r="EN1649" s="7"/>
      <c r="EO1649" s="7"/>
      <c r="EP1649" s="7"/>
      <c r="EQ1649" s="7"/>
      <c r="ER1649" s="7"/>
      <c r="ES1649" s="7"/>
      <c r="ET1649" s="7"/>
      <c r="EU1649" s="7"/>
      <c r="EV1649" s="7"/>
      <c r="EW1649" s="7"/>
      <c r="EX1649" s="7"/>
      <c r="EY1649" s="7"/>
      <c r="EZ1649" s="7"/>
      <c r="FA1649" s="7"/>
      <c r="FB1649" s="7"/>
      <c r="FC1649" s="7"/>
      <c r="FD1649" s="7"/>
      <c r="FE1649" s="7"/>
    </row>
    <row r="1650" spans="1:161" s="590" customFormat="1">
      <c r="A1650" s="570"/>
      <c r="B1650" s="605"/>
      <c r="C1650" s="591"/>
      <c r="D1650" s="573"/>
      <c r="E1650" s="605"/>
      <c r="F1650" s="594"/>
      <c r="G1650" s="575"/>
      <c r="H1650" s="592"/>
      <c r="I1650" s="592"/>
      <c r="J1650" s="606"/>
      <c r="K1650" s="605"/>
      <c r="L1650" s="607"/>
      <c r="M1650" s="628"/>
      <c r="N1650" s="581"/>
      <c r="O1650" s="637"/>
      <c r="P1650" s="626"/>
      <c r="Q1650" s="353"/>
      <c r="R1650" s="608"/>
      <c r="S1650" s="608"/>
      <c r="T1650" s="592"/>
      <c r="U1650" s="583"/>
      <c r="V1650" s="583"/>
      <c r="W1650" s="600"/>
      <c r="X1650" s="600"/>
      <c r="Y1650" s="601"/>
      <c r="Z1650" s="601"/>
      <c r="AA1650" s="581"/>
      <c r="AB1650" s="638"/>
      <c r="AC1650" s="581"/>
      <c r="AD1650" s="501"/>
      <c r="AE1650" s="501"/>
      <c r="AF1650" s="501"/>
      <c r="AG1650" s="594"/>
      <c r="AH1650" s="587"/>
      <c r="AI1650" s="587"/>
      <c r="AJ1650" s="587"/>
      <c r="AK1650" s="354"/>
      <c r="AL1650" s="619"/>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c r="EL1650" s="7"/>
      <c r="EM1650" s="7"/>
      <c r="EN1650" s="7"/>
      <c r="EO1650" s="7"/>
      <c r="EP1650" s="7"/>
      <c r="EQ1650" s="7"/>
      <c r="ER1650" s="7"/>
      <c r="ES1650" s="7"/>
      <c r="ET1650" s="7"/>
      <c r="EU1650" s="7"/>
      <c r="EV1650" s="7"/>
      <c r="EW1650" s="7"/>
      <c r="EX1650" s="7"/>
      <c r="EY1650" s="7"/>
      <c r="EZ1650" s="7"/>
      <c r="FA1650" s="7"/>
      <c r="FB1650" s="7"/>
      <c r="FC1650" s="7"/>
      <c r="FD1650" s="7"/>
      <c r="FE1650" s="7"/>
    </row>
    <row r="1651" spans="1:161" s="590" customFormat="1">
      <c r="A1651" s="570"/>
      <c r="B1651" s="605"/>
      <c r="C1651" s="591"/>
      <c r="D1651" s="573"/>
      <c r="E1651" s="605"/>
      <c r="F1651" s="594"/>
      <c r="G1651" s="575"/>
      <c r="H1651" s="592"/>
      <c r="I1651" s="592"/>
      <c r="J1651" s="606"/>
      <c r="K1651" s="605"/>
      <c r="L1651" s="607"/>
      <c r="M1651" s="628"/>
      <c r="N1651" s="581"/>
      <c r="O1651" s="637"/>
      <c r="P1651" s="626"/>
      <c r="Q1651" s="353"/>
      <c r="R1651" s="608"/>
      <c r="S1651" s="608"/>
      <c r="T1651" s="592"/>
      <c r="U1651" s="583"/>
      <c r="V1651" s="583"/>
      <c r="W1651" s="600"/>
      <c r="X1651" s="600"/>
      <c r="Y1651" s="601"/>
      <c r="Z1651" s="601"/>
      <c r="AA1651" s="581"/>
      <c r="AB1651" s="638"/>
      <c r="AC1651" s="581"/>
      <c r="AD1651" s="501"/>
      <c r="AE1651" s="501"/>
      <c r="AF1651" s="501"/>
      <c r="AG1651" s="594"/>
      <c r="AH1651" s="587"/>
      <c r="AI1651" s="587"/>
      <c r="AJ1651" s="587"/>
      <c r="AK1651" s="354"/>
      <c r="AL1651" s="619"/>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c r="EL1651" s="7"/>
      <c r="EM1651" s="7"/>
      <c r="EN1651" s="7"/>
      <c r="EO1651" s="7"/>
      <c r="EP1651" s="7"/>
      <c r="EQ1651" s="7"/>
      <c r="ER1651" s="7"/>
      <c r="ES1651" s="7"/>
      <c r="ET1651" s="7"/>
      <c r="EU1651" s="7"/>
      <c r="EV1651" s="7"/>
      <c r="EW1651" s="7"/>
      <c r="EX1651" s="7"/>
      <c r="EY1651" s="7"/>
      <c r="EZ1651" s="7"/>
      <c r="FA1651" s="7"/>
      <c r="FB1651" s="7"/>
      <c r="FC1651" s="7"/>
      <c r="FD1651" s="7"/>
      <c r="FE1651" s="7"/>
    </row>
    <row r="1652" spans="1:161" s="590" customFormat="1">
      <c r="A1652" s="570"/>
      <c r="B1652" s="605"/>
      <c r="C1652" s="591"/>
      <c r="D1652" s="573"/>
      <c r="E1652" s="605"/>
      <c r="F1652" s="594"/>
      <c r="G1652" s="575"/>
      <c r="H1652" s="592"/>
      <c r="I1652" s="592"/>
      <c r="J1652" s="606"/>
      <c r="K1652" s="605"/>
      <c r="L1652" s="607"/>
      <c r="M1652" s="628"/>
      <c r="N1652" s="581"/>
      <c r="O1652" s="637"/>
      <c r="P1652" s="626"/>
      <c r="Q1652" s="353"/>
      <c r="R1652" s="608"/>
      <c r="S1652" s="608"/>
      <c r="T1652" s="592"/>
      <c r="U1652" s="583"/>
      <c r="V1652" s="583"/>
      <c r="W1652" s="600"/>
      <c r="X1652" s="600"/>
      <c r="Y1652" s="601"/>
      <c r="Z1652" s="601"/>
      <c r="AA1652" s="581"/>
      <c r="AB1652" s="638"/>
      <c r="AC1652" s="581"/>
      <c r="AD1652" s="501"/>
      <c r="AE1652" s="501"/>
      <c r="AF1652" s="501"/>
      <c r="AG1652" s="594"/>
      <c r="AH1652" s="587"/>
      <c r="AI1652" s="587"/>
      <c r="AJ1652" s="587"/>
      <c r="AK1652" s="354"/>
      <c r="AL1652" s="619"/>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c r="EL1652" s="7"/>
      <c r="EM1652" s="7"/>
      <c r="EN1652" s="7"/>
      <c r="EO1652" s="7"/>
      <c r="EP1652" s="7"/>
      <c r="EQ1652" s="7"/>
      <c r="ER1652" s="7"/>
      <c r="ES1652" s="7"/>
      <c r="ET1652" s="7"/>
      <c r="EU1652" s="7"/>
      <c r="EV1652" s="7"/>
      <c r="EW1652" s="7"/>
      <c r="EX1652" s="7"/>
      <c r="EY1652" s="7"/>
      <c r="EZ1652" s="7"/>
      <c r="FA1652" s="7"/>
      <c r="FB1652" s="7"/>
      <c r="FC1652" s="7"/>
      <c r="FD1652" s="7"/>
      <c r="FE1652" s="7"/>
    </row>
    <row r="1653" spans="1:161" s="590" customFormat="1">
      <c r="A1653" s="570"/>
      <c r="B1653" s="605"/>
      <c r="C1653" s="591"/>
      <c r="D1653" s="573"/>
      <c r="E1653" s="605"/>
      <c r="F1653" s="594"/>
      <c r="G1653" s="575"/>
      <c r="H1653" s="592"/>
      <c r="I1653" s="592"/>
      <c r="J1653" s="606"/>
      <c r="K1653" s="605"/>
      <c r="L1653" s="607"/>
      <c r="M1653" s="628"/>
      <c r="N1653" s="581"/>
      <c r="O1653" s="637"/>
      <c r="P1653" s="626"/>
      <c r="Q1653" s="353"/>
      <c r="R1653" s="608"/>
      <c r="S1653" s="608"/>
      <c r="T1653" s="592"/>
      <c r="U1653" s="583"/>
      <c r="V1653" s="583"/>
      <c r="W1653" s="600"/>
      <c r="X1653" s="600"/>
      <c r="Y1653" s="601"/>
      <c r="Z1653" s="601"/>
      <c r="AA1653" s="581"/>
      <c r="AB1653" s="638"/>
      <c r="AC1653" s="581"/>
      <c r="AD1653" s="501"/>
      <c r="AE1653" s="501"/>
      <c r="AF1653" s="501"/>
      <c r="AG1653" s="594"/>
      <c r="AH1653" s="587"/>
      <c r="AI1653" s="587"/>
      <c r="AJ1653" s="587"/>
      <c r="AK1653" s="354"/>
      <c r="AL1653" s="619"/>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c r="EL1653" s="7"/>
      <c r="EM1653" s="7"/>
      <c r="EN1653" s="7"/>
      <c r="EO1653" s="7"/>
      <c r="EP1653" s="7"/>
      <c r="EQ1653" s="7"/>
      <c r="ER1653" s="7"/>
      <c r="ES1653" s="7"/>
      <c r="ET1653" s="7"/>
      <c r="EU1653" s="7"/>
      <c r="EV1653" s="7"/>
      <c r="EW1653" s="7"/>
      <c r="EX1653" s="7"/>
      <c r="EY1653" s="7"/>
      <c r="EZ1653" s="7"/>
      <c r="FA1653" s="7"/>
      <c r="FB1653" s="7"/>
      <c r="FC1653" s="7"/>
      <c r="FD1653" s="7"/>
      <c r="FE1653" s="7"/>
    </row>
    <row r="1654" spans="1:161" s="590" customFormat="1">
      <c r="A1654" s="570"/>
      <c r="B1654" s="605"/>
      <c r="C1654" s="591"/>
      <c r="D1654" s="573"/>
      <c r="E1654" s="605"/>
      <c r="F1654" s="594"/>
      <c r="G1654" s="575"/>
      <c r="H1654" s="592"/>
      <c r="I1654" s="592"/>
      <c r="J1654" s="606"/>
      <c r="K1654" s="605"/>
      <c r="L1654" s="607"/>
      <c r="M1654" s="628"/>
      <c r="N1654" s="581"/>
      <c r="O1654" s="637"/>
      <c r="P1654" s="626"/>
      <c r="Q1654" s="353"/>
      <c r="R1654" s="608"/>
      <c r="S1654" s="608"/>
      <c r="T1654" s="592"/>
      <c r="U1654" s="583"/>
      <c r="V1654" s="583"/>
      <c r="W1654" s="600"/>
      <c r="X1654" s="600"/>
      <c r="Y1654" s="601"/>
      <c r="Z1654" s="601"/>
      <c r="AA1654" s="581"/>
      <c r="AB1654" s="638"/>
      <c r="AC1654" s="581"/>
      <c r="AD1654" s="501"/>
      <c r="AE1654" s="501"/>
      <c r="AF1654" s="501"/>
      <c r="AG1654" s="594"/>
      <c r="AH1654" s="587"/>
      <c r="AI1654" s="587"/>
      <c r="AJ1654" s="587"/>
      <c r="AK1654" s="354"/>
      <c r="AL1654" s="619"/>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row>
    <row r="1655" spans="1:161" s="590" customFormat="1">
      <c r="A1655" s="570"/>
      <c r="B1655" s="605"/>
      <c r="C1655" s="591"/>
      <c r="D1655" s="573"/>
      <c r="E1655" s="605"/>
      <c r="F1655" s="594"/>
      <c r="G1655" s="575"/>
      <c r="H1655" s="592"/>
      <c r="I1655" s="592"/>
      <c r="J1655" s="606"/>
      <c r="K1655" s="605"/>
      <c r="L1655" s="607"/>
      <c r="M1655" s="628"/>
      <c r="N1655" s="581"/>
      <c r="O1655" s="637"/>
      <c r="P1655" s="626"/>
      <c r="Q1655" s="353"/>
      <c r="R1655" s="608"/>
      <c r="S1655" s="608"/>
      <c r="T1655" s="592"/>
      <c r="U1655" s="583"/>
      <c r="V1655" s="583"/>
      <c r="W1655" s="600"/>
      <c r="X1655" s="600"/>
      <c r="Y1655" s="601"/>
      <c r="Z1655" s="601"/>
      <c r="AA1655" s="581"/>
      <c r="AB1655" s="638"/>
      <c r="AC1655" s="581"/>
      <c r="AD1655" s="501"/>
      <c r="AE1655" s="501"/>
      <c r="AF1655" s="501"/>
      <c r="AG1655" s="594"/>
      <c r="AH1655" s="587"/>
      <c r="AI1655" s="587"/>
      <c r="AJ1655" s="587"/>
      <c r="AK1655" s="354"/>
      <c r="AL1655" s="619"/>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c r="ER1655" s="7"/>
      <c r="ES1655" s="7"/>
      <c r="ET1655" s="7"/>
      <c r="EU1655" s="7"/>
      <c r="EV1655" s="7"/>
      <c r="EW1655" s="7"/>
      <c r="EX1655" s="7"/>
      <c r="EY1655" s="7"/>
      <c r="EZ1655" s="7"/>
      <c r="FA1655" s="7"/>
      <c r="FB1655" s="7"/>
      <c r="FC1655" s="7"/>
      <c r="FD1655" s="7"/>
      <c r="FE1655" s="7"/>
    </row>
    <row r="1656" spans="1:161" s="590" customFormat="1">
      <c r="A1656" s="570"/>
      <c r="B1656" s="605"/>
      <c r="C1656" s="591"/>
      <c r="D1656" s="573"/>
      <c r="E1656" s="605"/>
      <c r="F1656" s="594"/>
      <c r="G1656" s="575"/>
      <c r="H1656" s="592"/>
      <c r="I1656" s="592"/>
      <c r="J1656" s="606"/>
      <c r="K1656" s="605"/>
      <c r="L1656" s="607"/>
      <c r="M1656" s="628"/>
      <c r="N1656" s="581"/>
      <c r="O1656" s="637"/>
      <c r="P1656" s="626"/>
      <c r="Q1656" s="353"/>
      <c r="R1656" s="608"/>
      <c r="S1656" s="608"/>
      <c r="T1656" s="592"/>
      <c r="U1656" s="583"/>
      <c r="V1656" s="583"/>
      <c r="W1656" s="600"/>
      <c r="X1656" s="600"/>
      <c r="Y1656" s="601"/>
      <c r="Z1656" s="601"/>
      <c r="AA1656" s="581"/>
      <c r="AB1656" s="638"/>
      <c r="AC1656" s="581"/>
      <c r="AD1656" s="501"/>
      <c r="AE1656" s="501"/>
      <c r="AF1656" s="501"/>
      <c r="AG1656" s="594"/>
      <c r="AH1656" s="587"/>
      <c r="AI1656" s="587"/>
      <c r="AJ1656" s="587"/>
      <c r="AK1656" s="354"/>
      <c r="AL1656" s="619"/>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7"/>
      <c r="EQ1656" s="7"/>
      <c r="ER1656" s="7"/>
      <c r="ES1656" s="7"/>
      <c r="ET1656" s="7"/>
      <c r="EU1656" s="7"/>
      <c r="EV1656" s="7"/>
      <c r="EW1656" s="7"/>
      <c r="EX1656" s="7"/>
      <c r="EY1656" s="7"/>
      <c r="EZ1656" s="7"/>
      <c r="FA1656" s="7"/>
      <c r="FB1656" s="7"/>
      <c r="FC1656" s="7"/>
      <c r="FD1656" s="7"/>
      <c r="FE1656" s="7"/>
    </row>
    <row r="1657" spans="1:161" s="590" customFormat="1">
      <c r="A1657" s="570"/>
      <c r="B1657" s="605"/>
      <c r="C1657" s="591"/>
      <c r="D1657" s="573"/>
      <c r="E1657" s="605"/>
      <c r="F1657" s="594"/>
      <c r="G1657" s="575"/>
      <c r="H1657" s="592"/>
      <c r="I1657" s="592"/>
      <c r="J1657" s="606"/>
      <c r="K1657" s="605"/>
      <c r="L1657" s="607"/>
      <c r="M1657" s="628"/>
      <c r="N1657" s="581"/>
      <c r="O1657" s="637"/>
      <c r="P1657" s="626"/>
      <c r="Q1657" s="353"/>
      <c r="R1657" s="608"/>
      <c r="S1657" s="608"/>
      <c r="T1657" s="592"/>
      <c r="U1657" s="583"/>
      <c r="V1657" s="583"/>
      <c r="W1657" s="600"/>
      <c r="X1657" s="600"/>
      <c r="Y1657" s="601"/>
      <c r="Z1657" s="601"/>
      <c r="AA1657" s="581"/>
      <c r="AB1657" s="638"/>
      <c r="AC1657" s="581"/>
      <c r="AD1657" s="501"/>
      <c r="AE1657" s="501"/>
      <c r="AF1657" s="501"/>
      <c r="AG1657" s="594"/>
      <c r="AH1657" s="587"/>
      <c r="AI1657" s="587"/>
      <c r="AJ1657" s="587"/>
      <c r="AK1657" s="354"/>
      <c r="AL1657" s="619"/>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row>
    <row r="1658" spans="1:161" s="590" customFormat="1">
      <c r="A1658" s="570"/>
      <c r="B1658" s="605"/>
      <c r="C1658" s="591"/>
      <c r="D1658" s="573"/>
      <c r="E1658" s="605"/>
      <c r="F1658" s="594"/>
      <c r="G1658" s="575"/>
      <c r="H1658" s="592"/>
      <c r="I1658" s="592"/>
      <c r="J1658" s="606"/>
      <c r="K1658" s="605"/>
      <c r="L1658" s="607"/>
      <c r="M1658" s="628"/>
      <c r="N1658" s="581"/>
      <c r="O1658" s="637"/>
      <c r="P1658" s="626"/>
      <c r="Q1658" s="353"/>
      <c r="R1658" s="608"/>
      <c r="S1658" s="608"/>
      <c r="T1658" s="592"/>
      <c r="U1658" s="583"/>
      <c r="V1658" s="583"/>
      <c r="W1658" s="600"/>
      <c r="X1658" s="600"/>
      <c r="Y1658" s="601"/>
      <c r="Z1658" s="601"/>
      <c r="AA1658" s="581"/>
      <c r="AB1658" s="638"/>
      <c r="AC1658" s="581"/>
      <c r="AD1658" s="501"/>
      <c r="AE1658" s="501"/>
      <c r="AF1658" s="501"/>
      <c r="AG1658" s="594"/>
      <c r="AH1658" s="587"/>
      <c r="AI1658" s="587"/>
      <c r="AJ1658" s="587"/>
      <c r="AK1658" s="354"/>
      <c r="AL1658" s="619"/>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row>
    <row r="1659" spans="1:161" s="590" customFormat="1">
      <c r="A1659" s="570"/>
      <c r="B1659" s="605"/>
      <c r="C1659" s="591"/>
      <c r="D1659" s="573"/>
      <c r="E1659" s="605"/>
      <c r="F1659" s="594"/>
      <c r="G1659" s="575"/>
      <c r="H1659" s="592"/>
      <c r="I1659" s="592"/>
      <c r="J1659" s="606"/>
      <c r="K1659" s="605"/>
      <c r="L1659" s="607"/>
      <c r="M1659" s="628"/>
      <c r="N1659" s="581"/>
      <c r="O1659" s="637"/>
      <c r="P1659" s="626"/>
      <c r="Q1659" s="353"/>
      <c r="R1659" s="608"/>
      <c r="S1659" s="608"/>
      <c r="T1659" s="592"/>
      <c r="U1659" s="583"/>
      <c r="V1659" s="583"/>
      <c r="W1659" s="600"/>
      <c r="X1659" s="600"/>
      <c r="Y1659" s="601"/>
      <c r="Z1659" s="601"/>
      <c r="AA1659" s="581"/>
      <c r="AB1659" s="638"/>
      <c r="AC1659" s="581"/>
      <c r="AD1659" s="501"/>
      <c r="AE1659" s="501"/>
      <c r="AF1659" s="501"/>
      <c r="AG1659" s="594"/>
      <c r="AH1659" s="587"/>
      <c r="AI1659" s="587"/>
      <c r="AJ1659" s="587"/>
      <c r="AK1659" s="354"/>
      <c r="AL1659" s="619"/>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row>
    <row r="1660" spans="1:161" s="590" customFormat="1">
      <c r="A1660" s="570"/>
      <c r="B1660" s="605"/>
      <c r="C1660" s="591"/>
      <c r="D1660" s="573"/>
      <c r="E1660" s="605"/>
      <c r="F1660" s="594"/>
      <c r="G1660" s="575"/>
      <c r="H1660" s="592"/>
      <c r="I1660" s="592"/>
      <c r="J1660" s="606"/>
      <c r="K1660" s="605"/>
      <c r="L1660" s="607"/>
      <c r="M1660" s="628"/>
      <c r="N1660" s="581"/>
      <c r="O1660" s="637"/>
      <c r="P1660" s="626"/>
      <c r="Q1660" s="353"/>
      <c r="R1660" s="608"/>
      <c r="S1660" s="608"/>
      <c r="T1660" s="592"/>
      <c r="U1660" s="583"/>
      <c r="V1660" s="583"/>
      <c r="W1660" s="600"/>
      <c r="X1660" s="600"/>
      <c r="Y1660" s="601"/>
      <c r="Z1660" s="601"/>
      <c r="AA1660" s="581"/>
      <c r="AB1660" s="638"/>
      <c r="AC1660" s="581"/>
      <c r="AD1660" s="501"/>
      <c r="AE1660" s="501"/>
      <c r="AF1660" s="501"/>
      <c r="AG1660" s="594"/>
      <c r="AH1660" s="587"/>
      <c r="AI1660" s="587"/>
      <c r="AJ1660" s="587"/>
      <c r="AK1660" s="354"/>
      <c r="AL1660" s="619"/>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c r="EL1660" s="7"/>
      <c r="EM1660" s="7"/>
      <c r="EN1660" s="7"/>
      <c r="EO1660" s="7"/>
      <c r="EP1660" s="7"/>
      <c r="EQ1660" s="7"/>
      <c r="ER1660" s="7"/>
      <c r="ES1660" s="7"/>
      <c r="ET1660" s="7"/>
      <c r="EU1660" s="7"/>
      <c r="EV1660" s="7"/>
      <c r="EW1660" s="7"/>
      <c r="EX1660" s="7"/>
      <c r="EY1660" s="7"/>
      <c r="EZ1660" s="7"/>
      <c r="FA1660" s="7"/>
      <c r="FB1660" s="7"/>
      <c r="FC1660" s="7"/>
      <c r="FD1660" s="7"/>
      <c r="FE1660" s="7"/>
    </row>
    <row r="1661" spans="1:161" s="590" customFormat="1">
      <c r="A1661" s="570"/>
      <c r="B1661" s="605"/>
      <c r="C1661" s="591"/>
      <c r="D1661" s="573"/>
      <c r="E1661" s="605"/>
      <c r="F1661" s="594"/>
      <c r="G1661" s="575"/>
      <c r="H1661" s="592"/>
      <c r="I1661" s="592"/>
      <c r="J1661" s="606"/>
      <c r="K1661" s="605"/>
      <c r="L1661" s="607"/>
      <c r="M1661" s="628"/>
      <c r="N1661" s="581"/>
      <c r="O1661" s="637"/>
      <c r="P1661" s="626"/>
      <c r="Q1661" s="353"/>
      <c r="R1661" s="608"/>
      <c r="S1661" s="608"/>
      <c r="T1661" s="592"/>
      <c r="U1661" s="583"/>
      <c r="V1661" s="583"/>
      <c r="W1661" s="600"/>
      <c r="X1661" s="600"/>
      <c r="Y1661" s="601"/>
      <c r="Z1661" s="601"/>
      <c r="AA1661" s="581"/>
      <c r="AB1661" s="638"/>
      <c r="AC1661" s="581"/>
      <c r="AD1661" s="501"/>
      <c r="AE1661" s="501"/>
      <c r="AF1661" s="501"/>
      <c r="AG1661" s="594"/>
      <c r="AH1661" s="587"/>
      <c r="AI1661" s="587"/>
      <c r="AJ1661" s="587"/>
      <c r="AK1661" s="354"/>
      <c r="AL1661" s="619"/>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c r="EL1661" s="7"/>
      <c r="EM1661" s="7"/>
      <c r="EN1661" s="7"/>
      <c r="EO1661" s="7"/>
      <c r="EP1661" s="7"/>
      <c r="EQ1661" s="7"/>
      <c r="ER1661" s="7"/>
      <c r="ES1661" s="7"/>
      <c r="ET1661" s="7"/>
      <c r="EU1661" s="7"/>
      <c r="EV1661" s="7"/>
      <c r="EW1661" s="7"/>
      <c r="EX1661" s="7"/>
      <c r="EY1661" s="7"/>
      <c r="EZ1661" s="7"/>
      <c r="FA1661" s="7"/>
      <c r="FB1661" s="7"/>
      <c r="FC1661" s="7"/>
      <c r="FD1661" s="7"/>
      <c r="FE1661" s="7"/>
    </row>
    <row r="1662" spans="1:161" s="590" customFormat="1">
      <c r="A1662" s="570"/>
      <c r="B1662" s="605"/>
      <c r="C1662" s="591"/>
      <c r="D1662" s="573"/>
      <c r="E1662" s="605"/>
      <c r="F1662" s="594"/>
      <c r="G1662" s="575"/>
      <c r="H1662" s="592"/>
      <c r="I1662" s="592"/>
      <c r="J1662" s="606"/>
      <c r="K1662" s="605"/>
      <c r="L1662" s="607"/>
      <c r="M1662" s="628"/>
      <c r="N1662" s="581"/>
      <c r="O1662" s="637"/>
      <c r="P1662" s="626"/>
      <c r="Q1662" s="353"/>
      <c r="R1662" s="608"/>
      <c r="S1662" s="608"/>
      <c r="T1662" s="592"/>
      <c r="U1662" s="583"/>
      <c r="V1662" s="583"/>
      <c r="W1662" s="600"/>
      <c r="X1662" s="600"/>
      <c r="Y1662" s="601"/>
      <c r="Z1662" s="601"/>
      <c r="AA1662" s="581"/>
      <c r="AB1662" s="638"/>
      <c r="AC1662" s="581"/>
      <c r="AD1662" s="501"/>
      <c r="AE1662" s="501"/>
      <c r="AF1662" s="501"/>
      <c r="AG1662" s="594"/>
      <c r="AH1662" s="587"/>
      <c r="AI1662" s="587"/>
      <c r="AJ1662" s="587"/>
      <c r="AK1662" s="354"/>
      <c r="AL1662" s="619"/>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row>
    <row r="1663" spans="1:161" s="590" customFormat="1">
      <c r="A1663" s="570"/>
      <c r="B1663" s="605"/>
      <c r="C1663" s="591"/>
      <c r="D1663" s="573"/>
      <c r="E1663" s="605"/>
      <c r="F1663" s="594"/>
      <c r="G1663" s="575"/>
      <c r="H1663" s="592"/>
      <c r="I1663" s="592"/>
      <c r="J1663" s="606"/>
      <c r="K1663" s="605"/>
      <c r="L1663" s="607"/>
      <c r="M1663" s="628"/>
      <c r="N1663" s="581"/>
      <c r="O1663" s="637"/>
      <c r="P1663" s="626"/>
      <c r="Q1663" s="353"/>
      <c r="R1663" s="608"/>
      <c r="S1663" s="608"/>
      <c r="T1663" s="592"/>
      <c r="U1663" s="583"/>
      <c r="V1663" s="583"/>
      <c r="W1663" s="600"/>
      <c r="X1663" s="600"/>
      <c r="Y1663" s="601"/>
      <c r="Z1663" s="601"/>
      <c r="AA1663" s="581"/>
      <c r="AB1663" s="638"/>
      <c r="AC1663" s="581"/>
      <c r="AD1663" s="501"/>
      <c r="AE1663" s="501"/>
      <c r="AF1663" s="501"/>
      <c r="AG1663" s="594"/>
      <c r="AH1663" s="587"/>
      <c r="AI1663" s="587"/>
      <c r="AJ1663" s="587"/>
      <c r="AK1663" s="354"/>
      <c r="AL1663" s="619"/>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c r="EL1663" s="7"/>
      <c r="EM1663" s="7"/>
      <c r="EN1663" s="7"/>
      <c r="EO1663" s="7"/>
      <c r="EP1663" s="7"/>
      <c r="EQ1663" s="7"/>
      <c r="ER1663" s="7"/>
      <c r="ES1663" s="7"/>
      <c r="ET1663" s="7"/>
      <c r="EU1663" s="7"/>
      <c r="EV1663" s="7"/>
      <c r="EW1663" s="7"/>
      <c r="EX1663" s="7"/>
      <c r="EY1663" s="7"/>
      <c r="EZ1663" s="7"/>
      <c r="FA1663" s="7"/>
      <c r="FB1663" s="7"/>
      <c r="FC1663" s="7"/>
      <c r="FD1663" s="7"/>
      <c r="FE1663" s="7"/>
    </row>
    <row r="1664" spans="1:161" s="590" customFormat="1">
      <c r="A1664" s="570"/>
      <c r="B1664" s="605"/>
      <c r="C1664" s="591"/>
      <c r="D1664" s="573"/>
      <c r="E1664" s="605"/>
      <c r="F1664" s="594"/>
      <c r="G1664" s="575"/>
      <c r="H1664" s="592"/>
      <c r="I1664" s="592"/>
      <c r="J1664" s="606"/>
      <c r="K1664" s="605"/>
      <c r="L1664" s="607"/>
      <c r="M1664" s="628"/>
      <c r="N1664" s="581"/>
      <c r="O1664" s="637"/>
      <c r="P1664" s="626"/>
      <c r="Q1664" s="353"/>
      <c r="R1664" s="608"/>
      <c r="S1664" s="608"/>
      <c r="T1664" s="592"/>
      <c r="U1664" s="583"/>
      <c r="V1664" s="583"/>
      <c r="W1664" s="600"/>
      <c r="X1664" s="600"/>
      <c r="Y1664" s="601"/>
      <c r="Z1664" s="601"/>
      <c r="AA1664" s="581"/>
      <c r="AB1664" s="638"/>
      <c r="AC1664" s="581"/>
      <c r="AD1664" s="501"/>
      <c r="AE1664" s="501"/>
      <c r="AF1664" s="501"/>
      <c r="AG1664" s="594"/>
      <c r="AH1664" s="587"/>
      <c r="AI1664" s="587"/>
      <c r="AJ1664" s="587"/>
      <c r="AK1664" s="354"/>
      <c r="AL1664" s="619"/>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c r="EL1664" s="7"/>
      <c r="EM1664" s="7"/>
      <c r="EN1664" s="7"/>
      <c r="EO1664" s="7"/>
      <c r="EP1664" s="7"/>
      <c r="EQ1664" s="7"/>
      <c r="ER1664" s="7"/>
      <c r="ES1664" s="7"/>
      <c r="ET1664" s="7"/>
      <c r="EU1664" s="7"/>
      <c r="EV1664" s="7"/>
      <c r="EW1664" s="7"/>
      <c r="EX1664" s="7"/>
      <c r="EY1664" s="7"/>
      <c r="EZ1664" s="7"/>
      <c r="FA1664" s="7"/>
      <c r="FB1664" s="7"/>
      <c r="FC1664" s="7"/>
      <c r="FD1664" s="7"/>
      <c r="FE1664" s="7"/>
    </row>
    <row r="1665" spans="1:161" s="590" customFormat="1">
      <c r="A1665" s="570"/>
      <c r="B1665" s="605"/>
      <c r="C1665" s="591"/>
      <c r="D1665" s="573"/>
      <c r="E1665" s="605"/>
      <c r="F1665" s="594"/>
      <c r="G1665" s="575"/>
      <c r="H1665" s="592"/>
      <c r="I1665" s="592"/>
      <c r="J1665" s="606"/>
      <c r="K1665" s="605"/>
      <c r="L1665" s="607"/>
      <c r="M1665" s="628"/>
      <c r="N1665" s="581"/>
      <c r="O1665" s="637"/>
      <c r="P1665" s="626"/>
      <c r="Q1665" s="353"/>
      <c r="R1665" s="608"/>
      <c r="S1665" s="608"/>
      <c r="T1665" s="592"/>
      <c r="U1665" s="583"/>
      <c r="V1665" s="583"/>
      <c r="W1665" s="600"/>
      <c r="X1665" s="600"/>
      <c r="Y1665" s="601"/>
      <c r="Z1665" s="601"/>
      <c r="AA1665" s="581"/>
      <c r="AB1665" s="638"/>
      <c r="AC1665" s="581"/>
      <c r="AD1665" s="501"/>
      <c r="AE1665" s="501"/>
      <c r="AF1665" s="501"/>
      <c r="AG1665" s="594"/>
      <c r="AH1665" s="587"/>
      <c r="AI1665" s="587"/>
      <c r="AJ1665" s="587"/>
      <c r="AK1665" s="354"/>
      <c r="AL1665" s="619"/>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c r="ER1665" s="7"/>
      <c r="ES1665" s="7"/>
      <c r="ET1665" s="7"/>
      <c r="EU1665" s="7"/>
      <c r="EV1665" s="7"/>
      <c r="EW1665" s="7"/>
      <c r="EX1665" s="7"/>
      <c r="EY1665" s="7"/>
      <c r="EZ1665" s="7"/>
      <c r="FA1665" s="7"/>
      <c r="FB1665" s="7"/>
      <c r="FC1665" s="7"/>
      <c r="FD1665" s="7"/>
      <c r="FE1665" s="7"/>
    </row>
    <row r="1666" spans="1:161" s="590" customFormat="1">
      <c r="A1666" s="570"/>
      <c r="B1666" s="605"/>
      <c r="C1666" s="591"/>
      <c r="D1666" s="573"/>
      <c r="E1666" s="605"/>
      <c r="F1666" s="594"/>
      <c r="G1666" s="575"/>
      <c r="H1666" s="592"/>
      <c r="I1666" s="592"/>
      <c r="J1666" s="606"/>
      <c r="K1666" s="605"/>
      <c r="L1666" s="607"/>
      <c r="M1666" s="628"/>
      <c r="N1666" s="581"/>
      <c r="O1666" s="637"/>
      <c r="P1666" s="626"/>
      <c r="Q1666" s="353"/>
      <c r="R1666" s="608"/>
      <c r="S1666" s="608"/>
      <c r="T1666" s="592"/>
      <c r="U1666" s="583"/>
      <c r="V1666" s="583"/>
      <c r="W1666" s="600"/>
      <c r="X1666" s="600"/>
      <c r="Y1666" s="601"/>
      <c r="Z1666" s="601"/>
      <c r="AA1666" s="581"/>
      <c r="AB1666" s="638"/>
      <c r="AC1666" s="581"/>
      <c r="AD1666" s="501"/>
      <c r="AE1666" s="501"/>
      <c r="AF1666" s="501"/>
      <c r="AG1666" s="594"/>
      <c r="AH1666" s="587"/>
      <c r="AI1666" s="587"/>
      <c r="AJ1666" s="587"/>
      <c r="AK1666" s="354"/>
      <c r="AL1666" s="619"/>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c r="EL1666" s="7"/>
      <c r="EM1666" s="7"/>
      <c r="EN1666" s="7"/>
      <c r="EO1666" s="7"/>
      <c r="EP1666" s="7"/>
      <c r="EQ1666" s="7"/>
      <c r="ER1666" s="7"/>
      <c r="ES1666" s="7"/>
      <c r="ET1666" s="7"/>
      <c r="EU1666" s="7"/>
      <c r="EV1666" s="7"/>
      <c r="EW1666" s="7"/>
      <c r="EX1666" s="7"/>
      <c r="EY1666" s="7"/>
      <c r="EZ1666" s="7"/>
      <c r="FA1666" s="7"/>
      <c r="FB1666" s="7"/>
      <c r="FC1666" s="7"/>
      <c r="FD1666" s="7"/>
      <c r="FE1666" s="7"/>
    </row>
    <row r="1667" spans="1:161" s="590" customFormat="1">
      <c r="A1667" s="570"/>
      <c r="B1667" s="605"/>
      <c r="C1667" s="591"/>
      <c r="D1667" s="573"/>
      <c r="E1667" s="605"/>
      <c r="F1667" s="594"/>
      <c r="G1667" s="575"/>
      <c r="H1667" s="592"/>
      <c r="I1667" s="592"/>
      <c r="J1667" s="606"/>
      <c r="K1667" s="605"/>
      <c r="L1667" s="607"/>
      <c r="M1667" s="628"/>
      <c r="N1667" s="581"/>
      <c r="O1667" s="637"/>
      <c r="P1667" s="626"/>
      <c r="Q1667" s="353"/>
      <c r="R1667" s="608"/>
      <c r="S1667" s="608"/>
      <c r="T1667" s="592"/>
      <c r="U1667" s="583"/>
      <c r="V1667" s="583"/>
      <c r="W1667" s="600"/>
      <c r="X1667" s="600"/>
      <c r="Y1667" s="601"/>
      <c r="Z1667" s="601"/>
      <c r="AA1667" s="581"/>
      <c r="AB1667" s="638"/>
      <c r="AC1667" s="581"/>
      <c r="AD1667" s="501"/>
      <c r="AE1667" s="501"/>
      <c r="AF1667" s="501"/>
      <c r="AG1667" s="594"/>
      <c r="AH1667" s="587"/>
      <c r="AI1667" s="587"/>
      <c r="AJ1667" s="587"/>
      <c r="AK1667" s="354"/>
      <c r="AL1667" s="619"/>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c r="EL1667" s="7"/>
      <c r="EM1667" s="7"/>
      <c r="EN1667" s="7"/>
      <c r="EO1667" s="7"/>
      <c r="EP1667" s="7"/>
      <c r="EQ1667" s="7"/>
      <c r="ER1667" s="7"/>
      <c r="ES1667" s="7"/>
      <c r="ET1667" s="7"/>
      <c r="EU1667" s="7"/>
      <c r="EV1667" s="7"/>
      <c r="EW1667" s="7"/>
      <c r="EX1667" s="7"/>
      <c r="EY1667" s="7"/>
      <c r="EZ1667" s="7"/>
      <c r="FA1667" s="7"/>
      <c r="FB1667" s="7"/>
      <c r="FC1667" s="7"/>
      <c r="FD1667" s="7"/>
      <c r="FE1667" s="7"/>
    </row>
    <row r="1668" spans="1:161" s="590" customFormat="1">
      <c r="A1668" s="570"/>
      <c r="B1668" s="605"/>
      <c r="C1668" s="591"/>
      <c r="D1668" s="573"/>
      <c r="E1668" s="605"/>
      <c r="F1668" s="594"/>
      <c r="G1668" s="575"/>
      <c r="H1668" s="592"/>
      <c r="I1668" s="592"/>
      <c r="J1668" s="606"/>
      <c r="K1668" s="605"/>
      <c r="L1668" s="607"/>
      <c r="M1668" s="628"/>
      <c r="N1668" s="581"/>
      <c r="O1668" s="637"/>
      <c r="P1668" s="626"/>
      <c r="Q1668" s="353"/>
      <c r="R1668" s="608"/>
      <c r="S1668" s="608"/>
      <c r="T1668" s="592"/>
      <c r="U1668" s="583"/>
      <c r="V1668" s="583"/>
      <c r="W1668" s="600"/>
      <c r="X1668" s="600"/>
      <c r="Y1668" s="601"/>
      <c r="Z1668" s="601"/>
      <c r="AA1668" s="581"/>
      <c r="AB1668" s="638"/>
      <c r="AC1668" s="581"/>
      <c r="AD1668" s="501"/>
      <c r="AE1668" s="501"/>
      <c r="AF1668" s="501"/>
      <c r="AG1668" s="594"/>
      <c r="AH1668" s="587"/>
      <c r="AI1668" s="587"/>
      <c r="AJ1668" s="587"/>
      <c r="AK1668" s="354"/>
      <c r="AL1668" s="619"/>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c r="EL1668" s="7"/>
      <c r="EM1668" s="7"/>
      <c r="EN1668" s="7"/>
      <c r="EO1668" s="7"/>
      <c r="EP1668" s="7"/>
      <c r="EQ1668" s="7"/>
      <c r="ER1668" s="7"/>
      <c r="ES1668" s="7"/>
      <c r="ET1668" s="7"/>
      <c r="EU1668" s="7"/>
      <c r="EV1668" s="7"/>
      <c r="EW1668" s="7"/>
      <c r="EX1668" s="7"/>
      <c r="EY1668" s="7"/>
      <c r="EZ1668" s="7"/>
      <c r="FA1668" s="7"/>
      <c r="FB1668" s="7"/>
      <c r="FC1668" s="7"/>
      <c r="FD1668" s="7"/>
      <c r="FE1668" s="7"/>
    </row>
    <row r="1669" spans="1:161" s="590" customFormat="1">
      <c r="A1669" s="570"/>
      <c r="B1669" s="605"/>
      <c r="C1669" s="591"/>
      <c r="D1669" s="573"/>
      <c r="E1669" s="605"/>
      <c r="F1669" s="594"/>
      <c r="G1669" s="575"/>
      <c r="H1669" s="592"/>
      <c r="I1669" s="592"/>
      <c r="J1669" s="606"/>
      <c r="K1669" s="605"/>
      <c r="L1669" s="607"/>
      <c r="M1669" s="628"/>
      <c r="N1669" s="581"/>
      <c r="O1669" s="637"/>
      <c r="P1669" s="626"/>
      <c r="Q1669" s="353"/>
      <c r="R1669" s="608"/>
      <c r="S1669" s="608"/>
      <c r="T1669" s="592"/>
      <c r="U1669" s="583"/>
      <c r="V1669" s="583"/>
      <c r="W1669" s="600"/>
      <c r="X1669" s="600"/>
      <c r="Y1669" s="601"/>
      <c r="Z1669" s="601"/>
      <c r="AA1669" s="581"/>
      <c r="AB1669" s="638"/>
      <c r="AC1669" s="581"/>
      <c r="AD1669" s="501"/>
      <c r="AE1669" s="501"/>
      <c r="AF1669" s="501"/>
      <c r="AG1669" s="594"/>
      <c r="AH1669" s="587"/>
      <c r="AI1669" s="587"/>
      <c r="AJ1669" s="587"/>
      <c r="AK1669" s="354"/>
      <c r="AL1669" s="619"/>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row>
    <row r="1670" spans="1:161" s="590" customFormat="1">
      <c r="A1670" s="570"/>
      <c r="B1670" s="605"/>
      <c r="C1670" s="591"/>
      <c r="D1670" s="573"/>
      <c r="E1670" s="605"/>
      <c r="F1670" s="594"/>
      <c r="G1670" s="575"/>
      <c r="H1670" s="592"/>
      <c r="I1670" s="592"/>
      <c r="J1670" s="606"/>
      <c r="K1670" s="605"/>
      <c r="L1670" s="607"/>
      <c r="M1670" s="628"/>
      <c r="N1670" s="581"/>
      <c r="O1670" s="637"/>
      <c r="P1670" s="626"/>
      <c r="Q1670" s="353"/>
      <c r="R1670" s="608"/>
      <c r="S1670" s="608"/>
      <c r="T1670" s="592"/>
      <c r="U1670" s="583"/>
      <c r="V1670" s="583"/>
      <c r="W1670" s="600"/>
      <c r="X1670" s="600"/>
      <c r="Y1670" s="601"/>
      <c r="Z1670" s="601"/>
      <c r="AA1670" s="581"/>
      <c r="AB1670" s="638"/>
      <c r="AC1670" s="581"/>
      <c r="AD1670" s="501"/>
      <c r="AE1670" s="501"/>
      <c r="AF1670" s="501"/>
      <c r="AG1670" s="594"/>
      <c r="AH1670" s="587"/>
      <c r="AI1670" s="587"/>
      <c r="AJ1670" s="587"/>
      <c r="AK1670" s="354"/>
      <c r="AL1670" s="619"/>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row>
    <row r="1671" spans="1:161" s="590" customFormat="1">
      <c r="A1671" s="570"/>
      <c r="B1671" s="605"/>
      <c r="C1671" s="591"/>
      <c r="D1671" s="573"/>
      <c r="E1671" s="605"/>
      <c r="F1671" s="594"/>
      <c r="G1671" s="575"/>
      <c r="H1671" s="592"/>
      <c r="I1671" s="592"/>
      <c r="J1671" s="606"/>
      <c r="K1671" s="605"/>
      <c r="L1671" s="607"/>
      <c r="M1671" s="628"/>
      <c r="N1671" s="581"/>
      <c r="O1671" s="637"/>
      <c r="P1671" s="626"/>
      <c r="Q1671" s="353"/>
      <c r="R1671" s="608"/>
      <c r="S1671" s="608"/>
      <c r="T1671" s="592"/>
      <c r="U1671" s="583"/>
      <c r="V1671" s="583"/>
      <c r="W1671" s="600"/>
      <c r="X1671" s="600"/>
      <c r="Y1671" s="601"/>
      <c r="Z1671" s="601"/>
      <c r="AA1671" s="581"/>
      <c r="AB1671" s="638"/>
      <c r="AC1671" s="581"/>
      <c r="AD1671" s="501"/>
      <c r="AE1671" s="501"/>
      <c r="AF1671" s="501"/>
      <c r="AG1671" s="594"/>
      <c r="AH1671" s="587"/>
      <c r="AI1671" s="587"/>
      <c r="AJ1671" s="587"/>
      <c r="AK1671" s="354"/>
      <c r="AL1671" s="619"/>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row>
    <row r="1672" spans="1:161" s="590" customFormat="1">
      <c r="A1672" s="570"/>
      <c r="B1672" s="605"/>
      <c r="C1672" s="591"/>
      <c r="D1672" s="573"/>
      <c r="E1672" s="605"/>
      <c r="F1672" s="594"/>
      <c r="G1672" s="575"/>
      <c r="H1672" s="592"/>
      <c r="I1672" s="592"/>
      <c r="J1672" s="606"/>
      <c r="K1672" s="605"/>
      <c r="L1672" s="607"/>
      <c r="M1672" s="628"/>
      <c r="N1672" s="581"/>
      <c r="O1672" s="637"/>
      <c r="P1672" s="626"/>
      <c r="Q1672" s="353"/>
      <c r="R1672" s="608"/>
      <c r="S1672" s="608"/>
      <c r="T1672" s="592"/>
      <c r="U1672" s="583"/>
      <c r="V1672" s="583"/>
      <c r="W1672" s="600"/>
      <c r="X1672" s="600"/>
      <c r="Y1672" s="601"/>
      <c r="Z1672" s="601"/>
      <c r="AA1672" s="581"/>
      <c r="AB1672" s="638"/>
      <c r="AC1672" s="581"/>
      <c r="AD1672" s="501"/>
      <c r="AE1672" s="501"/>
      <c r="AF1672" s="501"/>
      <c r="AG1672" s="594"/>
      <c r="AH1672" s="587"/>
      <c r="AI1672" s="587"/>
      <c r="AJ1672" s="587"/>
      <c r="AK1672" s="354"/>
      <c r="AL1672" s="619"/>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row>
    <row r="1673" spans="1:161" s="590" customFormat="1">
      <c r="A1673" s="570"/>
      <c r="B1673" s="605"/>
      <c r="C1673" s="591"/>
      <c r="D1673" s="573"/>
      <c r="E1673" s="605"/>
      <c r="F1673" s="594"/>
      <c r="G1673" s="575"/>
      <c r="H1673" s="592"/>
      <c r="I1673" s="592"/>
      <c r="J1673" s="606"/>
      <c r="K1673" s="605"/>
      <c r="L1673" s="607"/>
      <c r="M1673" s="628"/>
      <c r="N1673" s="581"/>
      <c r="O1673" s="637"/>
      <c r="P1673" s="626"/>
      <c r="Q1673" s="353"/>
      <c r="R1673" s="608"/>
      <c r="S1673" s="608"/>
      <c r="T1673" s="592"/>
      <c r="U1673" s="583"/>
      <c r="V1673" s="583"/>
      <c r="W1673" s="600"/>
      <c r="X1673" s="600"/>
      <c r="Y1673" s="601"/>
      <c r="Z1673" s="601"/>
      <c r="AA1673" s="581"/>
      <c r="AB1673" s="638"/>
      <c r="AC1673" s="581"/>
      <c r="AD1673" s="501"/>
      <c r="AE1673" s="501"/>
      <c r="AF1673" s="501"/>
      <c r="AG1673" s="594"/>
      <c r="AH1673" s="587"/>
      <c r="AI1673" s="587"/>
      <c r="AJ1673" s="587"/>
      <c r="AK1673" s="354"/>
      <c r="AL1673" s="619"/>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row>
    <row r="1674" spans="1:161" s="590" customFormat="1">
      <c r="A1674" s="570"/>
      <c r="B1674" s="605"/>
      <c r="C1674" s="591"/>
      <c r="D1674" s="573"/>
      <c r="E1674" s="605"/>
      <c r="F1674" s="594"/>
      <c r="G1674" s="575"/>
      <c r="H1674" s="592"/>
      <c r="I1674" s="592"/>
      <c r="J1674" s="606"/>
      <c r="K1674" s="605"/>
      <c r="L1674" s="607"/>
      <c r="M1674" s="628"/>
      <c r="N1674" s="581"/>
      <c r="O1674" s="637"/>
      <c r="P1674" s="626"/>
      <c r="Q1674" s="353"/>
      <c r="R1674" s="608"/>
      <c r="S1674" s="608"/>
      <c r="T1674" s="592"/>
      <c r="U1674" s="583"/>
      <c r="V1674" s="583"/>
      <c r="W1674" s="600"/>
      <c r="X1674" s="600"/>
      <c r="Y1674" s="601"/>
      <c r="Z1674" s="601"/>
      <c r="AA1674" s="581"/>
      <c r="AB1674" s="638"/>
      <c r="AC1674" s="581"/>
      <c r="AD1674" s="501"/>
      <c r="AE1674" s="501"/>
      <c r="AF1674" s="501"/>
      <c r="AG1674" s="594"/>
      <c r="AH1674" s="587"/>
      <c r="AI1674" s="587"/>
      <c r="AJ1674" s="587"/>
      <c r="AK1674" s="354"/>
      <c r="AL1674" s="619"/>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row>
    <row r="1675" spans="1:161" s="590" customFormat="1">
      <c r="A1675" s="570"/>
      <c r="B1675" s="605"/>
      <c r="C1675" s="591"/>
      <c r="D1675" s="573"/>
      <c r="E1675" s="605"/>
      <c r="F1675" s="594"/>
      <c r="G1675" s="575"/>
      <c r="H1675" s="592"/>
      <c r="I1675" s="592"/>
      <c r="J1675" s="606"/>
      <c r="K1675" s="605"/>
      <c r="L1675" s="607"/>
      <c r="M1675" s="628"/>
      <c r="N1675" s="581"/>
      <c r="O1675" s="637"/>
      <c r="P1675" s="626"/>
      <c r="Q1675" s="353"/>
      <c r="R1675" s="608"/>
      <c r="S1675" s="608"/>
      <c r="T1675" s="592"/>
      <c r="U1675" s="583"/>
      <c r="V1675" s="583"/>
      <c r="W1675" s="600"/>
      <c r="X1675" s="600"/>
      <c r="Y1675" s="601"/>
      <c r="Z1675" s="601"/>
      <c r="AA1675" s="581"/>
      <c r="AB1675" s="638"/>
      <c r="AC1675" s="581"/>
      <c r="AD1675" s="501"/>
      <c r="AE1675" s="501"/>
      <c r="AF1675" s="501"/>
      <c r="AG1675" s="594"/>
      <c r="AH1675" s="587"/>
      <c r="AI1675" s="587"/>
      <c r="AJ1675" s="587"/>
      <c r="AK1675" s="354"/>
      <c r="AL1675" s="619"/>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row>
    <row r="1676" spans="1:161" s="590" customFormat="1">
      <c r="A1676" s="570"/>
      <c r="B1676" s="605"/>
      <c r="C1676" s="591"/>
      <c r="D1676" s="573"/>
      <c r="E1676" s="605"/>
      <c r="F1676" s="594"/>
      <c r="G1676" s="575"/>
      <c r="H1676" s="592"/>
      <c r="I1676" s="592"/>
      <c r="J1676" s="606"/>
      <c r="K1676" s="605"/>
      <c r="L1676" s="607"/>
      <c r="M1676" s="628"/>
      <c r="N1676" s="581"/>
      <c r="O1676" s="637"/>
      <c r="P1676" s="626"/>
      <c r="Q1676" s="353"/>
      <c r="R1676" s="608"/>
      <c r="S1676" s="608"/>
      <c r="T1676" s="592"/>
      <c r="U1676" s="583"/>
      <c r="V1676" s="583"/>
      <c r="W1676" s="600"/>
      <c r="X1676" s="600"/>
      <c r="Y1676" s="601"/>
      <c r="Z1676" s="601"/>
      <c r="AA1676" s="581"/>
      <c r="AB1676" s="638"/>
      <c r="AC1676" s="581"/>
      <c r="AD1676" s="501"/>
      <c r="AE1676" s="501"/>
      <c r="AF1676" s="501"/>
      <c r="AG1676" s="594"/>
      <c r="AH1676" s="587"/>
      <c r="AI1676" s="587"/>
      <c r="AJ1676" s="587"/>
      <c r="AK1676" s="354"/>
      <c r="AL1676" s="619"/>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row>
    <row r="1677" spans="1:161" s="590" customFormat="1">
      <c r="A1677" s="570"/>
      <c r="B1677" s="605"/>
      <c r="C1677" s="591"/>
      <c r="D1677" s="573"/>
      <c r="E1677" s="605"/>
      <c r="F1677" s="594"/>
      <c r="G1677" s="575"/>
      <c r="H1677" s="592"/>
      <c r="I1677" s="592"/>
      <c r="J1677" s="606"/>
      <c r="K1677" s="605"/>
      <c r="L1677" s="607"/>
      <c r="M1677" s="628"/>
      <c r="N1677" s="581"/>
      <c r="O1677" s="637"/>
      <c r="P1677" s="626"/>
      <c r="Q1677" s="353"/>
      <c r="R1677" s="608"/>
      <c r="S1677" s="608"/>
      <c r="T1677" s="592"/>
      <c r="U1677" s="583"/>
      <c r="V1677" s="583"/>
      <c r="W1677" s="600"/>
      <c r="X1677" s="600"/>
      <c r="Y1677" s="601"/>
      <c r="Z1677" s="601"/>
      <c r="AA1677" s="581"/>
      <c r="AB1677" s="638"/>
      <c r="AC1677" s="581"/>
      <c r="AD1677" s="501"/>
      <c r="AE1677" s="501"/>
      <c r="AF1677" s="501"/>
      <c r="AG1677" s="594"/>
      <c r="AH1677" s="587"/>
      <c r="AI1677" s="587"/>
      <c r="AJ1677" s="587"/>
      <c r="AK1677" s="354"/>
      <c r="AL1677" s="619"/>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row>
    <row r="1678" spans="1:161" s="590" customFormat="1">
      <c r="A1678" s="570"/>
      <c r="B1678" s="605"/>
      <c r="C1678" s="591"/>
      <c r="D1678" s="573"/>
      <c r="E1678" s="605"/>
      <c r="F1678" s="594"/>
      <c r="G1678" s="575"/>
      <c r="H1678" s="592"/>
      <c r="I1678" s="592"/>
      <c r="J1678" s="606"/>
      <c r="K1678" s="605"/>
      <c r="L1678" s="607"/>
      <c r="M1678" s="628"/>
      <c r="N1678" s="581"/>
      <c r="O1678" s="637"/>
      <c r="P1678" s="626"/>
      <c r="Q1678" s="353"/>
      <c r="R1678" s="608"/>
      <c r="S1678" s="608"/>
      <c r="T1678" s="592"/>
      <c r="U1678" s="583"/>
      <c r="V1678" s="583"/>
      <c r="W1678" s="600"/>
      <c r="X1678" s="600"/>
      <c r="Y1678" s="601"/>
      <c r="Z1678" s="601"/>
      <c r="AA1678" s="581"/>
      <c r="AB1678" s="638"/>
      <c r="AC1678" s="581"/>
      <c r="AD1678" s="501"/>
      <c r="AE1678" s="501"/>
      <c r="AF1678" s="501"/>
      <c r="AG1678" s="594"/>
      <c r="AH1678" s="587"/>
      <c r="AI1678" s="587"/>
      <c r="AJ1678" s="587"/>
      <c r="AK1678" s="354"/>
      <c r="AL1678" s="619"/>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row>
    <row r="1679" spans="1:161" s="590" customFormat="1">
      <c r="A1679" s="570"/>
      <c r="B1679" s="605"/>
      <c r="C1679" s="591"/>
      <c r="D1679" s="573"/>
      <c r="E1679" s="605"/>
      <c r="F1679" s="594"/>
      <c r="G1679" s="575"/>
      <c r="H1679" s="592"/>
      <c r="I1679" s="592"/>
      <c r="J1679" s="606"/>
      <c r="K1679" s="605"/>
      <c r="L1679" s="607"/>
      <c r="M1679" s="628"/>
      <c r="N1679" s="581"/>
      <c r="O1679" s="637"/>
      <c r="P1679" s="626"/>
      <c r="Q1679" s="353"/>
      <c r="R1679" s="608"/>
      <c r="S1679" s="608"/>
      <c r="T1679" s="592"/>
      <c r="U1679" s="583"/>
      <c r="V1679" s="583"/>
      <c r="W1679" s="600"/>
      <c r="X1679" s="600"/>
      <c r="Y1679" s="601"/>
      <c r="Z1679" s="601"/>
      <c r="AA1679" s="581"/>
      <c r="AB1679" s="638"/>
      <c r="AC1679" s="581"/>
      <c r="AD1679" s="501"/>
      <c r="AE1679" s="501"/>
      <c r="AF1679" s="501"/>
      <c r="AG1679" s="594"/>
      <c r="AH1679" s="587"/>
      <c r="AI1679" s="587"/>
      <c r="AJ1679" s="587"/>
      <c r="AK1679" s="354"/>
      <c r="AL1679" s="619"/>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row>
    <row r="1680" spans="1:161" s="590" customFormat="1">
      <c r="A1680" s="570"/>
      <c r="B1680" s="605"/>
      <c r="C1680" s="591"/>
      <c r="D1680" s="573"/>
      <c r="E1680" s="605"/>
      <c r="F1680" s="594"/>
      <c r="G1680" s="575"/>
      <c r="H1680" s="592"/>
      <c r="I1680" s="592"/>
      <c r="J1680" s="606"/>
      <c r="K1680" s="605"/>
      <c r="L1680" s="607"/>
      <c r="M1680" s="628"/>
      <c r="N1680" s="581"/>
      <c r="O1680" s="637"/>
      <c r="P1680" s="626"/>
      <c r="Q1680" s="353"/>
      <c r="R1680" s="608"/>
      <c r="S1680" s="608"/>
      <c r="T1680" s="592"/>
      <c r="U1680" s="583"/>
      <c r="V1680" s="583"/>
      <c r="W1680" s="600"/>
      <c r="X1680" s="600"/>
      <c r="Y1680" s="601"/>
      <c r="Z1680" s="601"/>
      <c r="AA1680" s="581"/>
      <c r="AB1680" s="638"/>
      <c r="AC1680" s="581"/>
      <c r="AD1680" s="501"/>
      <c r="AE1680" s="501"/>
      <c r="AF1680" s="501"/>
      <c r="AG1680" s="594"/>
      <c r="AH1680" s="587"/>
      <c r="AI1680" s="587"/>
      <c r="AJ1680" s="587"/>
      <c r="AK1680" s="354"/>
      <c r="AL1680" s="619"/>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row>
    <row r="1681" spans="1:161" s="590" customFormat="1">
      <c r="A1681" s="570"/>
      <c r="B1681" s="605"/>
      <c r="C1681" s="591"/>
      <c r="D1681" s="573"/>
      <c r="E1681" s="605"/>
      <c r="F1681" s="594"/>
      <c r="G1681" s="575"/>
      <c r="H1681" s="592"/>
      <c r="I1681" s="592"/>
      <c r="J1681" s="606"/>
      <c r="K1681" s="605"/>
      <c r="L1681" s="607"/>
      <c r="M1681" s="628"/>
      <c r="N1681" s="581"/>
      <c r="O1681" s="637"/>
      <c r="P1681" s="626"/>
      <c r="Q1681" s="353"/>
      <c r="R1681" s="608"/>
      <c r="S1681" s="608"/>
      <c r="T1681" s="592"/>
      <c r="U1681" s="583"/>
      <c r="V1681" s="583"/>
      <c r="W1681" s="600"/>
      <c r="X1681" s="600"/>
      <c r="Y1681" s="601"/>
      <c r="Z1681" s="601"/>
      <c r="AA1681" s="581"/>
      <c r="AB1681" s="638"/>
      <c r="AC1681" s="581"/>
      <c r="AD1681" s="501"/>
      <c r="AE1681" s="501"/>
      <c r="AF1681" s="501"/>
      <c r="AG1681" s="594"/>
      <c r="AH1681" s="587"/>
      <c r="AI1681" s="587"/>
      <c r="AJ1681" s="587"/>
      <c r="AK1681" s="354"/>
      <c r="AL1681" s="619"/>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row>
    <row r="1682" spans="1:161" s="590" customFormat="1">
      <c r="A1682" s="570"/>
      <c r="B1682" s="605"/>
      <c r="C1682" s="591"/>
      <c r="D1682" s="573"/>
      <c r="E1682" s="605"/>
      <c r="F1682" s="594"/>
      <c r="G1682" s="575"/>
      <c r="H1682" s="592"/>
      <c r="I1682" s="592"/>
      <c r="J1682" s="606"/>
      <c r="K1682" s="605"/>
      <c r="L1682" s="607"/>
      <c r="M1682" s="628"/>
      <c r="N1682" s="581"/>
      <c r="O1682" s="637"/>
      <c r="P1682" s="626"/>
      <c r="Q1682" s="353"/>
      <c r="R1682" s="608"/>
      <c r="S1682" s="608"/>
      <c r="T1682" s="592"/>
      <c r="U1682" s="583"/>
      <c r="V1682" s="583"/>
      <c r="W1682" s="600"/>
      <c r="X1682" s="600"/>
      <c r="Y1682" s="601"/>
      <c r="Z1682" s="601"/>
      <c r="AA1682" s="581"/>
      <c r="AB1682" s="638"/>
      <c r="AC1682" s="581"/>
      <c r="AD1682" s="501"/>
      <c r="AE1682" s="501"/>
      <c r="AF1682" s="501"/>
      <c r="AG1682" s="594"/>
      <c r="AH1682" s="587"/>
      <c r="AI1682" s="587"/>
      <c r="AJ1682" s="587"/>
      <c r="AK1682" s="354"/>
      <c r="AL1682" s="619"/>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row>
    <row r="1683" spans="1:161" s="590" customFormat="1">
      <c r="A1683" s="570"/>
      <c r="B1683" s="605"/>
      <c r="C1683" s="591"/>
      <c r="D1683" s="573"/>
      <c r="E1683" s="605"/>
      <c r="F1683" s="594"/>
      <c r="G1683" s="575"/>
      <c r="H1683" s="592"/>
      <c r="I1683" s="592"/>
      <c r="J1683" s="606"/>
      <c r="K1683" s="605"/>
      <c r="L1683" s="607"/>
      <c r="M1683" s="628"/>
      <c r="N1683" s="581"/>
      <c r="O1683" s="637"/>
      <c r="P1683" s="626"/>
      <c r="Q1683" s="353"/>
      <c r="R1683" s="608"/>
      <c r="S1683" s="608"/>
      <c r="T1683" s="592"/>
      <c r="U1683" s="583"/>
      <c r="V1683" s="583"/>
      <c r="W1683" s="600"/>
      <c r="X1683" s="600"/>
      <c r="Y1683" s="601"/>
      <c r="Z1683" s="601"/>
      <c r="AA1683" s="581"/>
      <c r="AB1683" s="638"/>
      <c r="AC1683" s="581"/>
      <c r="AD1683" s="501"/>
      <c r="AE1683" s="501"/>
      <c r="AF1683" s="501"/>
      <c r="AG1683" s="594"/>
      <c r="AH1683" s="587"/>
      <c r="AI1683" s="587"/>
      <c r="AJ1683" s="587"/>
      <c r="AK1683" s="354"/>
      <c r="AL1683" s="619"/>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row>
    <row r="1684" spans="1:161" s="590" customFormat="1">
      <c r="A1684" s="570"/>
      <c r="B1684" s="605"/>
      <c r="C1684" s="591"/>
      <c r="D1684" s="573"/>
      <c r="E1684" s="605"/>
      <c r="F1684" s="594"/>
      <c r="G1684" s="575"/>
      <c r="H1684" s="592"/>
      <c r="I1684" s="592"/>
      <c r="J1684" s="606"/>
      <c r="K1684" s="605"/>
      <c r="L1684" s="607"/>
      <c r="M1684" s="628"/>
      <c r="N1684" s="581"/>
      <c r="O1684" s="637"/>
      <c r="P1684" s="626"/>
      <c r="Q1684" s="353"/>
      <c r="R1684" s="608"/>
      <c r="S1684" s="608"/>
      <c r="T1684" s="592"/>
      <c r="U1684" s="583"/>
      <c r="V1684" s="583"/>
      <c r="W1684" s="600"/>
      <c r="X1684" s="600"/>
      <c r="Y1684" s="601"/>
      <c r="Z1684" s="601"/>
      <c r="AA1684" s="581"/>
      <c r="AB1684" s="638"/>
      <c r="AC1684" s="581"/>
      <c r="AD1684" s="501"/>
      <c r="AE1684" s="501"/>
      <c r="AF1684" s="501"/>
      <c r="AG1684" s="594"/>
      <c r="AH1684" s="587"/>
      <c r="AI1684" s="587"/>
      <c r="AJ1684" s="587"/>
      <c r="AK1684" s="354"/>
      <c r="AL1684" s="619"/>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row>
    <row r="1685" spans="1:161" s="590" customFormat="1">
      <c r="A1685" s="570"/>
      <c r="B1685" s="605"/>
      <c r="C1685" s="591"/>
      <c r="D1685" s="573"/>
      <c r="E1685" s="605"/>
      <c r="F1685" s="594"/>
      <c r="G1685" s="575"/>
      <c r="H1685" s="592"/>
      <c r="I1685" s="592"/>
      <c r="J1685" s="606"/>
      <c r="K1685" s="605"/>
      <c r="L1685" s="607"/>
      <c r="M1685" s="628"/>
      <c r="N1685" s="581"/>
      <c r="O1685" s="637"/>
      <c r="P1685" s="626"/>
      <c r="Q1685" s="353"/>
      <c r="R1685" s="608"/>
      <c r="S1685" s="608"/>
      <c r="T1685" s="592"/>
      <c r="U1685" s="583"/>
      <c r="V1685" s="583"/>
      <c r="W1685" s="600"/>
      <c r="X1685" s="600"/>
      <c r="Y1685" s="601"/>
      <c r="Z1685" s="601"/>
      <c r="AA1685" s="581"/>
      <c r="AB1685" s="638"/>
      <c r="AC1685" s="581"/>
      <c r="AD1685" s="501"/>
      <c r="AE1685" s="501"/>
      <c r="AF1685" s="501"/>
      <c r="AG1685" s="594"/>
      <c r="AH1685" s="587"/>
      <c r="AI1685" s="587"/>
      <c r="AJ1685" s="587"/>
      <c r="AK1685" s="354"/>
      <c r="AL1685" s="619"/>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row>
    <row r="1686" spans="1:161" s="590" customFormat="1">
      <c r="A1686" s="570"/>
      <c r="B1686" s="605"/>
      <c r="C1686" s="591"/>
      <c r="D1686" s="573"/>
      <c r="E1686" s="605"/>
      <c r="F1686" s="594"/>
      <c r="G1686" s="575"/>
      <c r="H1686" s="592"/>
      <c r="I1686" s="592"/>
      <c r="J1686" s="606"/>
      <c r="K1686" s="605"/>
      <c r="L1686" s="607"/>
      <c r="M1686" s="628"/>
      <c r="N1686" s="581"/>
      <c r="O1686" s="637"/>
      <c r="P1686" s="626"/>
      <c r="Q1686" s="353"/>
      <c r="R1686" s="608"/>
      <c r="S1686" s="608"/>
      <c r="T1686" s="592"/>
      <c r="U1686" s="583"/>
      <c r="V1686" s="583"/>
      <c r="W1686" s="600"/>
      <c r="X1686" s="600"/>
      <c r="Y1686" s="601"/>
      <c r="Z1686" s="601"/>
      <c r="AA1686" s="581"/>
      <c r="AB1686" s="638"/>
      <c r="AC1686" s="581"/>
      <c r="AD1686" s="501"/>
      <c r="AE1686" s="501"/>
      <c r="AF1686" s="501"/>
      <c r="AG1686" s="594"/>
      <c r="AH1686" s="587"/>
      <c r="AI1686" s="587"/>
      <c r="AJ1686" s="587"/>
      <c r="AK1686" s="354"/>
      <c r="AL1686" s="619"/>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row>
    <row r="1687" spans="1:161" s="590" customFormat="1">
      <c r="A1687" s="570"/>
      <c r="B1687" s="605"/>
      <c r="C1687" s="591"/>
      <c r="D1687" s="573"/>
      <c r="E1687" s="605"/>
      <c r="F1687" s="594"/>
      <c r="G1687" s="575"/>
      <c r="H1687" s="592"/>
      <c r="I1687" s="592"/>
      <c r="J1687" s="606"/>
      <c r="K1687" s="605"/>
      <c r="L1687" s="607"/>
      <c r="M1687" s="628"/>
      <c r="N1687" s="581"/>
      <c r="O1687" s="637"/>
      <c r="P1687" s="626"/>
      <c r="Q1687" s="353"/>
      <c r="R1687" s="608"/>
      <c r="S1687" s="608"/>
      <c r="T1687" s="592"/>
      <c r="U1687" s="583"/>
      <c r="V1687" s="583"/>
      <c r="W1687" s="600"/>
      <c r="X1687" s="600"/>
      <c r="Y1687" s="601"/>
      <c r="Z1687" s="601"/>
      <c r="AA1687" s="581"/>
      <c r="AB1687" s="638"/>
      <c r="AC1687" s="581"/>
      <c r="AD1687" s="501"/>
      <c r="AE1687" s="501"/>
      <c r="AF1687" s="501"/>
      <c r="AG1687" s="594"/>
      <c r="AH1687" s="587"/>
      <c r="AI1687" s="587"/>
      <c r="AJ1687" s="587"/>
      <c r="AK1687" s="354"/>
      <c r="AL1687" s="619"/>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row>
    <row r="1688" spans="1:161" s="590" customFormat="1">
      <c r="A1688" s="570"/>
      <c r="B1688" s="605"/>
      <c r="C1688" s="591"/>
      <c r="D1688" s="573"/>
      <c r="E1688" s="605"/>
      <c r="F1688" s="594"/>
      <c r="G1688" s="575"/>
      <c r="H1688" s="592"/>
      <c r="I1688" s="592"/>
      <c r="J1688" s="606"/>
      <c r="K1688" s="605"/>
      <c r="L1688" s="607"/>
      <c r="M1688" s="628"/>
      <c r="N1688" s="581"/>
      <c r="O1688" s="637"/>
      <c r="P1688" s="626"/>
      <c r="Q1688" s="353"/>
      <c r="R1688" s="608"/>
      <c r="S1688" s="608"/>
      <c r="T1688" s="592"/>
      <c r="U1688" s="583"/>
      <c r="V1688" s="583"/>
      <c r="W1688" s="600"/>
      <c r="X1688" s="600"/>
      <c r="Y1688" s="601"/>
      <c r="Z1688" s="601"/>
      <c r="AA1688" s="581"/>
      <c r="AB1688" s="638"/>
      <c r="AC1688" s="581"/>
      <c r="AD1688" s="501"/>
      <c r="AE1688" s="501"/>
      <c r="AF1688" s="501"/>
      <c r="AG1688" s="594"/>
      <c r="AH1688" s="587"/>
      <c r="AI1688" s="587"/>
      <c r="AJ1688" s="587"/>
      <c r="AK1688" s="354"/>
      <c r="AL1688" s="619"/>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row>
    <row r="1689" spans="1:161" s="590" customFormat="1">
      <c r="A1689" s="570"/>
      <c r="B1689" s="605"/>
      <c r="C1689" s="591"/>
      <c r="D1689" s="573"/>
      <c r="E1689" s="605"/>
      <c r="F1689" s="594"/>
      <c r="G1689" s="575"/>
      <c r="H1689" s="592"/>
      <c r="I1689" s="592"/>
      <c r="J1689" s="606"/>
      <c r="K1689" s="605"/>
      <c r="L1689" s="607"/>
      <c r="M1689" s="628"/>
      <c r="N1689" s="581"/>
      <c r="O1689" s="637"/>
      <c r="P1689" s="626"/>
      <c r="Q1689" s="353"/>
      <c r="R1689" s="608"/>
      <c r="S1689" s="608"/>
      <c r="T1689" s="592"/>
      <c r="U1689" s="583"/>
      <c r="V1689" s="583"/>
      <c r="W1689" s="600"/>
      <c r="X1689" s="600"/>
      <c r="Y1689" s="601"/>
      <c r="Z1689" s="601"/>
      <c r="AA1689" s="581"/>
      <c r="AB1689" s="638"/>
      <c r="AC1689" s="581"/>
      <c r="AD1689" s="501"/>
      <c r="AE1689" s="501"/>
      <c r="AF1689" s="501"/>
      <c r="AG1689" s="594"/>
      <c r="AH1689" s="587"/>
      <c r="AI1689" s="587"/>
      <c r="AJ1689" s="587"/>
      <c r="AK1689" s="354"/>
      <c r="AL1689" s="619"/>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row>
    <row r="1690" spans="1:161" s="590" customFormat="1">
      <c r="A1690" s="570"/>
      <c r="B1690" s="605"/>
      <c r="C1690" s="591"/>
      <c r="D1690" s="573"/>
      <c r="E1690" s="605"/>
      <c r="F1690" s="594"/>
      <c r="G1690" s="575"/>
      <c r="H1690" s="592"/>
      <c r="I1690" s="592"/>
      <c r="J1690" s="606"/>
      <c r="K1690" s="605"/>
      <c r="L1690" s="607"/>
      <c r="M1690" s="628"/>
      <c r="N1690" s="581"/>
      <c r="O1690" s="637"/>
      <c r="P1690" s="626"/>
      <c r="Q1690" s="353"/>
      <c r="R1690" s="608"/>
      <c r="S1690" s="608"/>
      <c r="T1690" s="592"/>
      <c r="U1690" s="583"/>
      <c r="V1690" s="583"/>
      <c r="W1690" s="600"/>
      <c r="X1690" s="600"/>
      <c r="Y1690" s="601"/>
      <c r="Z1690" s="601"/>
      <c r="AA1690" s="581"/>
      <c r="AB1690" s="638"/>
      <c r="AC1690" s="581"/>
      <c r="AD1690" s="501"/>
      <c r="AE1690" s="501"/>
      <c r="AF1690" s="501"/>
      <c r="AG1690" s="594"/>
      <c r="AH1690" s="587"/>
      <c r="AI1690" s="587"/>
      <c r="AJ1690" s="587"/>
      <c r="AK1690" s="354"/>
      <c r="AL1690" s="619"/>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row>
    <row r="1691" spans="1:161" s="590" customFormat="1">
      <c r="A1691" s="570"/>
      <c r="B1691" s="605"/>
      <c r="C1691" s="591"/>
      <c r="D1691" s="573"/>
      <c r="E1691" s="605"/>
      <c r="F1691" s="594"/>
      <c r="G1691" s="575"/>
      <c r="H1691" s="592"/>
      <c r="I1691" s="592"/>
      <c r="J1691" s="606"/>
      <c r="K1691" s="605"/>
      <c r="L1691" s="607"/>
      <c r="M1691" s="628"/>
      <c r="N1691" s="581"/>
      <c r="O1691" s="637"/>
      <c r="P1691" s="626"/>
      <c r="Q1691" s="353"/>
      <c r="R1691" s="608"/>
      <c r="S1691" s="608"/>
      <c r="T1691" s="592"/>
      <c r="U1691" s="583"/>
      <c r="V1691" s="583"/>
      <c r="W1691" s="600"/>
      <c r="X1691" s="600"/>
      <c r="Y1691" s="601"/>
      <c r="Z1691" s="601"/>
      <c r="AA1691" s="581"/>
      <c r="AB1691" s="638"/>
      <c r="AC1691" s="581"/>
      <c r="AD1691" s="501"/>
      <c r="AE1691" s="501"/>
      <c r="AF1691" s="501"/>
      <c r="AG1691" s="594"/>
      <c r="AH1691" s="587"/>
      <c r="AI1691" s="587"/>
      <c r="AJ1691" s="587"/>
      <c r="AK1691" s="354"/>
      <c r="AL1691" s="619"/>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row>
    <row r="1692" spans="1:161" s="590" customFormat="1">
      <c r="A1692" s="570"/>
      <c r="B1692" s="605"/>
      <c r="C1692" s="591"/>
      <c r="D1692" s="573"/>
      <c r="E1692" s="605"/>
      <c r="F1692" s="594"/>
      <c r="G1692" s="575"/>
      <c r="H1692" s="592"/>
      <c r="I1692" s="592"/>
      <c r="J1692" s="606"/>
      <c r="K1692" s="605"/>
      <c r="L1692" s="607"/>
      <c r="M1692" s="628"/>
      <c r="N1692" s="581"/>
      <c r="O1692" s="637"/>
      <c r="P1692" s="626"/>
      <c r="Q1692" s="353"/>
      <c r="R1692" s="608"/>
      <c r="S1692" s="608"/>
      <c r="T1692" s="592"/>
      <c r="U1692" s="583"/>
      <c r="V1692" s="583"/>
      <c r="W1692" s="600"/>
      <c r="X1692" s="600"/>
      <c r="Y1692" s="601"/>
      <c r="Z1692" s="601"/>
      <c r="AA1692" s="581"/>
      <c r="AB1692" s="638"/>
      <c r="AC1692" s="581"/>
      <c r="AD1692" s="501"/>
      <c r="AE1692" s="501"/>
      <c r="AF1692" s="501"/>
      <c r="AG1692" s="594"/>
      <c r="AH1692" s="587"/>
      <c r="AI1692" s="587"/>
      <c r="AJ1692" s="587"/>
      <c r="AK1692" s="354"/>
      <c r="AL1692" s="619"/>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row>
    <row r="1693" spans="1:161" s="590" customFormat="1">
      <c r="A1693" s="570"/>
      <c r="B1693" s="605"/>
      <c r="C1693" s="591"/>
      <c r="D1693" s="573"/>
      <c r="E1693" s="605"/>
      <c r="F1693" s="594"/>
      <c r="G1693" s="575"/>
      <c r="H1693" s="592"/>
      <c r="I1693" s="592"/>
      <c r="J1693" s="606"/>
      <c r="K1693" s="605"/>
      <c r="L1693" s="607"/>
      <c r="M1693" s="628"/>
      <c r="N1693" s="581"/>
      <c r="O1693" s="637"/>
      <c r="P1693" s="626"/>
      <c r="Q1693" s="353"/>
      <c r="R1693" s="608"/>
      <c r="S1693" s="608"/>
      <c r="T1693" s="592"/>
      <c r="U1693" s="583"/>
      <c r="V1693" s="583"/>
      <c r="W1693" s="600"/>
      <c r="X1693" s="600"/>
      <c r="Y1693" s="601"/>
      <c r="Z1693" s="601"/>
      <c r="AA1693" s="581"/>
      <c r="AB1693" s="638"/>
      <c r="AC1693" s="581"/>
      <c r="AD1693" s="501"/>
      <c r="AE1693" s="501"/>
      <c r="AF1693" s="501"/>
      <c r="AG1693" s="594"/>
      <c r="AH1693" s="587"/>
      <c r="AI1693" s="587"/>
      <c r="AJ1693" s="587"/>
      <c r="AK1693" s="354"/>
      <c r="AL1693" s="619"/>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row>
    <row r="1694" spans="1:161" s="590" customFormat="1">
      <c r="A1694" s="570"/>
      <c r="B1694" s="605"/>
      <c r="C1694" s="591"/>
      <c r="D1694" s="573"/>
      <c r="E1694" s="605"/>
      <c r="F1694" s="594"/>
      <c r="G1694" s="575"/>
      <c r="H1694" s="592"/>
      <c r="I1694" s="592"/>
      <c r="J1694" s="606"/>
      <c r="K1694" s="605"/>
      <c r="L1694" s="607"/>
      <c r="M1694" s="628"/>
      <c r="N1694" s="581"/>
      <c r="O1694" s="637"/>
      <c r="P1694" s="626"/>
      <c r="Q1694" s="353"/>
      <c r="R1694" s="608"/>
      <c r="S1694" s="608"/>
      <c r="T1694" s="592"/>
      <c r="U1694" s="583"/>
      <c r="V1694" s="583"/>
      <c r="W1694" s="600"/>
      <c r="X1694" s="600"/>
      <c r="Y1694" s="601"/>
      <c r="Z1694" s="601"/>
      <c r="AA1694" s="581"/>
      <c r="AB1694" s="638"/>
      <c r="AC1694" s="581"/>
      <c r="AD1694" s="501"/>
      <c r="AE1694" s="501"/>
      <c r="AF1694" s="501"/>
      <c r="AG1694" s="594"/>
      <c r="AH1694" s="587"/>
      <c r="AI1694" s="587"/>
      <c r="AJ1694" s="587"/>
      <c r="AK1694" s="354"/>
      <c r="AL1694" s="619"/>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row>
    <row r="1695" spans="1:161" s="590" customFormat="1">
      <c r="A1695" s="570"/>
      <c r="B1695" s="605"/>
      <c r="C1695" s="591"/>
      <c r="D1695" s="573"/>
      <c r="E1695" s="605"/>
      <c r="F1695" s="594"/>
      <c r="G1695" s="575"/>
      <c r="H1695" s="592"/>
      <c r="I1695" s="592"/>
      <c r="J1695" s="606"/>
      <c r="K1695" s="605"/>
      <c r="L1695" s="607"/>
      <c r="M1695" s="628"/>
      <c r="N1695" s="581"/>
      <c r="O1695" s="637"/>
      <c r="P1695" s="626"/>
      <c r="Q1695" s="353"/>
      <c r="R1695" s="608"/>
      <c r="S1695" s="608"/>
      <c r="T1695" s="592"/>
      <c r="U1695" s="583"/>
      <c r="V1695" s="583"/>
      <c r="W1695" s="600"/>
      <c r="X1695" s="600"/>
      <c r="Y1695" s="601"/>
      <c r="Z1695" s="601"/>
      <c r="AA1695" s="581"/>
      <c r="AB1695" s="638"/>
      <c r="AC1695" s="581"/>
      <c r="AD1695" s="501"/>
      <c r="AE1695" s="501"/>
      <c r="AF1695" s="501"/>
      <c r="AG1695" s="594"/>
      <c r="AH1695" s="587"/>
      <c r="AI1695" s="587"/>
      <c r="AJ1695" s="587"/>
      <c r="AK1695" s="354"/>
      <c r="AL1695" s="619"/>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row>
    <row r="1696" spans="1:161" s="590" customFormat="1">
      <c r="A1696" s="570"/>
      <c r="B1696" s="605"/>
      <c r="C1696" s="591"/>
      <c r="D1696" s="573"/>
      <c r="E1696" s="605"/>
      <c r="F1696" s="594"/>
      <c r="G1696" s="575"/>
      <c r="H1696" s="592"/>
      <c r="I1696" s="592"/>
      <c r="J1696" s="606"/>
      <c r="K1696" s="605"/>
      <c r="L1696" s="607"/>
      <c r="M1696" s="628"/>
      <c r="N1696" s="581"/>
      <c r="O1696" s="637"/>
      <c r="P1696" s="626"/>
      <c r="Q1696" s="353"/>
      <c r="R1696" s="608"/>
      <c r="S1696" s="608"/>
      <c r="T1696" s="592"/>
      <c r="U1696" s="583"/>
      <c r="V1696" s="583"/>
      <c r="W1696" s="600"/>
      <c r="X1696" s="600"/>
      <c r="Y1696" s="601"/>
      <c r="Z1696" s="601"/>
      <c r="AA1696" s="581"/>
      <c r="AB1696" s="638"/>
      <c r="AC1696" s="581"/>
      <c r="AD1696" s="501"/>
      <c r="AE1696" s="501"/>
      <c r="AF1696" s="501"/>
      <c r="AG1696" s="594"/>
      <c r="AH1696" s="587"/>
      <c r="AI1696" s="587"/>
      <c r="AJ1696" s="587"/>
      <c r="AK1696" s="354"/>
      <c r="AL1696" s="619"/>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row>
    <row r="1697" spans="1:161" s="590" customFormat="1">
      <c r="A1697" s="570"/>
      <c r="B1697" s="605"/>
      <c r="C1697" s="591"/>
      <c r="D1697" s="573"/>
      <c r="E1697" s="605"/>
      <c r="F1697" s="594"/>
      <c r="G1697" s="575"/>
      <c r="H1697" s="592"/>
      <c r="I1697" s="592"/>
      <c r="J1697" s="606"/>
      <c r="K1697" s="605"/>
      <c r="L1697" s="607"/>
      <c r="M1697" s="628"/>
      <c r="N1697" s="581"/>
      <c r="O1697" s="637"/>
      <c r="P1697" s="626"/>
      <c r="Q1697" s="353"/>
      <c r="R1697" s="608"/>
      <c r="S1697" s="608"/>
      <c r="T1697" s="592"/>
      <c r="U1697" s="583"/>
      <c r="V1697" s="583"/>
      <c r="W1697" s="600"/>
      <c r="X1697" s="600"/>
      <c r="Y1697" s="601"/>
      <c r="Z1697" s="601"/>
      <c r="AA1697" s="581"/>
      <c r="AB1697" s="638"/>
      <c r="AC1697" s="581"/>
      <c r="AD1697" s="501"/>
      <c r="AE1697" s="501"/>
      <c r="AF1697" s="501"/>
      <c r="AG1697" s="594"/>
      <c r="AH1697" s="587"/>
      <c r="AI1697" s="587"/>
      <c r="AJ1697" s="587"/>
      <c r="AK1697" s="354"/>
      <c r="AL1697" s="619"/>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row>
    <row r="1698" spans="1:161" s="590" customFormat="1">
      <c r="A1698" s="570"/>
      <c r="B1698" s="605"/>
      <c r="C1698" s="591"/>
      <c r="D1698" s="573"/>
      <c r="E1698" s="605"/>
      <c r="F1698" s="594"/>
      <c r="G1698" s="575"/>
      <c r="H1698" s="592"/>
      <c r="I1698" s="592"/>
      <c r="J1698" s="606"/>
      <c r="K1698" s="605"/>
      <c r="L1698" s="607"/>
      <c r="M1698" s="628"/>
      <c r="N1698" s="581"/>
      <c r="O1698" s="637"/>
      <c r="P1698" s="626"/>
      <c r="Q1698" s="353"/>
      <c r="R1698" s="608"/>
      <c r="S1698" s="608"/>
      <c r="T1698" s="592"/>
      <c r="U1698" s="583"/>
      <c r="V1698" s="583"/>
      <c r="W1698" s="600"/>
      <c r="X1698" s="600"/>
      <c r="Y1698" s="601"/>
      <c r="Z1698" s="601"/>
      <c r="AA1698" s="581"/>
      <c r="AB1698" s="638"/>
      <c r="AC1698" s="581"/>
      <c r="AD1698" s="501"/>
      <c r="AE1698" s="501"/>
      <c r="AF1698" s="501"/>
      <c r="AG1698" s="594"/>
      <c r="AH1698" s="587"/>
      <c r="AI1698" s="587"/>
      <c r="AJ1698" s="587"/>
      <c r="AK1698" s="354"/>
      <c r="AL1698" s="619"/>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row>
    <row r="1699" spans="1:161" s="590" customFormat="1">
      <c r="A1699" s="570"/>
      <c r="B1699" s="605"/>
      <c r="C1699" s="591"/>
      <c r="D1699" s="573"/>
      <c r="E1699" s="605"/>
      <c r="F1699" s="594"/>
      <c r="G1699" s="575"/>
      <c r="H1699" s="592"/>
      <c r="I1699" s="592"/>
      <c r="J1699" s="606"/>
      <c r="K1699" s="605"/>
      <c r="L1699" s="607"/>
      <c r="M1699" s="628"/>
      <c r="N1699" s="581"/>
      <c r="O1699" s="637"/>
      <c r="P1699" s="626"/>
      <c r="Q1699" s="353"/>
      <c r="R1699" s="608"/>
      <c r="S1699" s="608"/>
      <c r="T1699" s="592"/>
      <c r="U1699" s="583"/>
      <c r="V1699" s="583"/>
      <c r="W1699" s="600"/>
      <c r="X1699" s="600"/>
      <c r="Y1699" s="601"/>
      <c r="Z1699" s="601"/>
      <c r="AA1699" s="581"/>
      <c r="AB1699" s="638"/>
      <c r="AC1699" s="581"/>
      <c r="AD1699" s="501"/>
      <c r="AE1699" s="501"/>
      <c r="AF1699" s="501"/>
      <c r="AG1699" s="594"/>
      <c r="AH1699" s="587"/>
      <c r="AI1699" s="587"/>
      <c r="AJ1699" s="587"/>
      <c r="AK1699" s="354"/>
      <c r="AL1699" s="619"/>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row>
    <row r="1700" spans="1:161" s="590" customFormat="1">
      <c r="A1700" s="570"/>
      <c r="B1700" s="605"/>
      <c r="C1700" s="591"/>
      <c r="D1700" s="573"/>
      <c r="E1700" s="605"/>
      <c r="F1700" s="594"/>
      <c r="G1700" s="575"/>
      <c r="H1700" s="592"/>
      <c r="I1700" s="592"/>
      <c r="J1700" s="606"/>
      <c r="K1700" s="605"/>
      <c r="L1700" s="607"/>
      <c r="M1700" s="628"/>
      <c r="N1700" s="581"/>
      <c r="O1700" s="637"/>
      <c r="P1700" s="626"/>
      <c r="Q1700" s="353"/>
      <c r="R1700" s="608"/>
      <c r="S1700" s="608"/>
      <c r="T1700" s="592"/>
      <c r="U1700" s="583"/>
      <c r="V1700" s="583"/>
      <c r="W1700" s="600"/>
      <c r="X1700" s="600"/>
      <c r="Y1700" s="601"/>
      <c r="Z1700" s="601"/>
      <c r="AA1700" s="581"/>
      <c r="AB1700" s="638"/>
      <c r="AC1700" s="581"/>
      <c r="AD1700" s="501"/>
      <c r="AE1700" s="501"/>
      <c r="AF1700" s="501"/>
      <c r="AG1700" s="594"/>
      <c r="AH1700" s="587"/>
      <c r="AI1700" s="587"/>
      <c r="AJ1700" s="587"/>
      <c r="AK1700" s="354"/>
      <c r="AL1700" s="619"/>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c r="EE1700" s="7"/>
      <c r="EF1700" s="7"/>
      <c r="EG1700" s="7"/>
      <c r="EH1700" s="7"/>
      <c r="EI1700" s="7"/>
      <c r="EJ1700" s="7"/>
      <c r="EK1700" s="7"/>
      <c r="EL1700" s="7"/>
      <c r="EM1700" s="7"/>
      <c r="EN1700" s="7"/>
      <c r="EO1700" s="7"/>
      <c r="EP1700" s="7"/>
      <c r="EQ1700" s="7"/>
      <c r="ER1700" s="7"/>
      <c r="ES1700" s="7"/>
      <c r="ET1700" s="7"/>
      <c r="EU1700" s="7"/>
      <c r="EV1700" s="7"/>
      <c r="EW1700" s="7"/>
      <c r="EX1700" s="7"/>
      <c r="EY1700" s="7"/>
      <c r="EZ1700" s="7"/>
      <c r="FA1700" s="7"/>
      <c r="FB1700" s="7"/>
      <c r="FC1700" s="7"/>
      <c r="FD1700" s="7"/>
      <c r="FE1700" s="7"/>
    </row>
    <row r="1701" spans="1:161" s="590" customFormat="1">
      <c r="A1701" s="570"/>
      <c r="B1701" s="605"/>
      <c r="C1701" s="591"/>
      <c r="D1701" s="573"/>
      <c r="E1701" s="605"/>
      <c r="F1701" s="594"/>
      <c r="G1701" s="575"/>
      <c r="H1701" s="592"/>
      <c r="I1701" s="592"/>
      <c r="J1701" s="606"/>
      <c r="K1701" s="605"/>
      <c r="L1701" s="607"/>
      <c r="M1701" s="628"/>
      <c r="N1701" s="581"/>
      <c r="O1701" s="637"/>
      <c r="P1701" s="626"/>
      <c r="Q1701" s="353"/>
      <c r="R1701" s="608"/>
      <c r="S1701" s="608"/>
      <c r="T1701" s="592"/>
      <c r="U1701" s="583"/>
      <c r="V1701" s="583"/>
      <c r="W1701" s="600"/>
      <c r="X1701" s="600"/>
      <c r="Y1701" s="601"/>
      <c r="Z1701" s="601"/>
      <c r="AA1701" s="581"/>
      <c r="AB1701" s="638"/>
      <c r="AC1701" s="581"/>
      <c r="AD1701" s="501"/>
      <c r="AE1701" s="501"/>
      <c r="AF1701" s="501"/>
      <c r="AG1701" s="594"/>
      <c r="AH1701" s="587"/>
      <c r="AI1701" s="587"/>
      <c r="AJ1701" s="587"/>
      <c r="AK1701" s="354"/>
      <c r="AL1701" s="619"/>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c r="EE1701" s="7"/>
      <c r="EF1701" s="7"/>
      <c r="EG1701" s="7"/>
      <c r="EH1701" s="7"/>
      <c r="EI1701" s="7"/>
      <c r="EJ1701" s="7"/>
      <c r="EK1701" s="7"/>
      <c r="EL1701" s="7"/>
      <c r="EM1701" s="7"/>
      <c r="EN1701" s="7"/>
      <c r="EO1701" s="7"/>
      <c r="EP1701" s="7"/>
      <c r="EQ1701" s="7"/>
      <c r="ER1701" s="7"/>
      <c r="ES1701" s="7"/>
      <c r="ET1701" s="7"/>
      <c r="EU1701" s="7"/>
      <c r="EV1701" s="7"/>
      <c r="EW1701" s="7"/>
      <c r="EX1701" s="7"/>
      <c r="EY1701" s="7"/>
      <c r="EZ1701" s="7"/>
      <c r="FA1701" s="7"/>
      <c r="FB1701" s="7"/>
      <c r="FC1701" s="7"/>
      <c r="FD1701" s="7"/>
      <c r="FE1701" s="7"/>
    </row>
    <row r="1702" spans="1:161" s="590" customFormat="1">
      <c r="A1702" s="570"/>
      <c r="B1702" s="605"/>
      <c r="C1702" s="591"/>
      <c r="D1702" s="573"/>
      <c r="E1702" s="605"/>
      <c r="F1702" s="594"/>
      <c r="G1702" s="575"/>
      <c r="H1702" s="592"/>
      <c r="I1702" s="592"/>
      <c r="J1702" s="606"/>
      <c r="K1702" s="605"/>
      <c r="L1702" s="607"/>
      <c r="M1702" s="628"/>
      <c r="N1702" s="581"/>
      <c r="O1702" s="637"/>
      <c r="P1702" s="626"/>
      <c r="Q1702" s="353"/>
      <c r="R1702" s="608"/>
      <c r="S1702" s="608"/>
      <c r="T1702" s="592"/>
      <c r="U1702" s="583"/>
      <c r="V1702" s="583"/>
      <c r="W1702" s="600"/>
      <c r="X1702" s="600"/>
      <c r="Y1702" s="601"/>
      <c r="Z1702" s="601"/>
      <c r="AA1702" s="581"/>
      <c r="AB1702" s="638"/>
      <c r="AC1702" s="581"/>
      <c r="AD1702" s="501"/>
      <c r="AE1702" s="501"/>
      <c r="AF1702" s="501"/>
      <c r="AG1702" s="594"/>
      <c r="AH1702" s="587"/>
      <c r="AI1702" s="587"/>
      <c r="AJ1702" s="587"/>
      <c r="AK1702" s="354"/>
      <c r="AL1702" s="619"/>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row>
    <row r="1703" spans="1:161" s="590" customFormat="1">
      <c r="A1703" s="570"/>
      <c r="B1703" s="605"/>
      <c r="C1703" s="591"/>
      <c r="D1703" s="573"/>
      <c r="E1703" s="605"/>
      <c r="F1703" s="594"/>
      <c r="G1703" s="575"/>
      <c r="H1703" s="592"/>
      <c r="I1703" s="592"/>
      <c r="J1703" s="606"/>
      <c r="K1703" s="605"/>
      <c r="L1703" s="607"/>
      <c r="M1703" s="628"/>
      <c r="N1703" s="581"/>
      <c r="O1703" s="637"/>
      <c r="P1703" s="626"/>
      <c r="Q1703" s="353"/>
      <c r="R1703" s="608"/>
      <c r="S1703" s="608"/>
      <c r="T1703" s="592"/>
      <c r="U1703" s="583"/>
      <c r="V1703" s="583"/>
      <c r="W1703" s="600"/>
      <c r="X1703" s="600"/>
      <c r="Y1703" s="601"/>
      <c r="Z1703" s="601"/>
      <c r="AA1703" s="581"/>
      <c r="AB1703" s="638"/>
      <c r="AC1703" s="581"/>
      <c r="AD1703" s="501"/>
      <c r="AE1703" s="501"/>
      <c r="AF1703" s="501"/>
      <c r="AG1703" s="594"/>
      <c r="AH1703" s="587"/>
      <c r="AI1703" s="587"/>
      <c r="AJ1703" s="587"/>
      <c r="AK1703" s="354"/>
      <c r="AL1703" s="619"/>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c r="EE1703" s="7"/>
      <c r="EF1703" s="7"/>
      <c r="EG1703" s="7"/>
      <c r="EH1703" s="7"/>
      <c r="EI1703" s="7"/>
      <c r="EJ1703" s="7"/>
      <c r="EK1703" s="7"/>
      <c r="EL1703" s="7"/>
      <c r="EM1703" s="7"/>
      <c r="EN1703" s="7"/>
      <c r="EO1703" s="7"/>
      <c r="EP1703" s="7"/>
      <c r="EQ1703" s="7"/>
      <c r="ER1703" s="7"/>
      <c r="ES1703" s="7"/>
      <c r="ET1703" s="7"/>
      <c r="EU1703" s="7"/>
      <c r="EV1703" s="7"/>
      <c r="EW1703" s="7"/>
      <c r="EX1703" s="7"/>
      <c r="EY1703" s="7"/>
      <c r="EZ1703" s="7"/>
      <c r="FA1703" s="7"/>
      <c r="FB1703" s="7"/>
      <c r="FC1703" s="7"/>
      <c r="FD1703" s="7"/>
      <c r="FE1703" s="7"/>
    </row>
    <row r="1704" spans="1:161" s="590" customFormat="1">
      <c r="A1704" s="570"/>
      <c r="B1704" s="605"/>
      <c r="C1704" s="591"/>
      <c r="D1704" s="573"/>
      <c r="E1704" s="605"/>
      <c r="F1704" s="594"/>
      <c r="G1704" s="575"/>
      <c r="H1704" s="592"/>
      <c r="I1704" s="592"/>
      <c r="J1704" s="606"/>
      <c r="K1704" s="605"/>
      <c r="L1704" s="607"/>
      <c r="M1704" s="628"/>
      <c r="N1704" s="581"/>
      <c r="O1704" s="637"/>
      <c r="P1704" s="626"/>
      <c r="Q1704" s="353"/>
      <c r="R1704" s="608"/>
      <c r="S1704" s="608"/>
      <c r="T1704" s="592"/>
      <c r="U1704" s="583"/>
      <c r="V1704" s="583"/>
      <c r="W1704" s="600"/>
      <c r="X1704" s="600"/>
      <c r="Y1704" s="601"/>
      <c r="Z1704" s="601"/>
      <c r="AA1704" s="581"/>
      <c r="AB1704" s="638"/>
      <c r="AC1704" s="581"/>
      <c r="AD1704" s="501"/>
      <c r="AE1704" s="501"/>
      <c r="AF1704" s="501"/>
      <c r="AG1704" s="594"/>
      <c r="AH1704" s="587"/>
      <c r="AI1704" s="587"/>
      <c r="AJ1704" s="587"/>
      <c r="AK1704" s="354"/>
      <c r="AL1704" s="619"/>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7"/>
      <c r="EL1704" s="7"/>
      <c r="EM1704" s="7"/>
      <c r="EN1704" s="7"/>
      <c r="EO1704" s="7"/>
      <c r="EP1704" s="7"/>
      <c r="EQ1704" s="7"/>
      <c r="ER1704" s="7"/>
      <c r="ES1704" s="7"/>
      <c r="ET1704" s="7"/>
      <c r="EU1704" s="7"/>
      <c r="EV1704" s="7"/>
      <c r="EW1704" s="7"/>
      <c r="EX1704" s="7"/>
      <c r="EY1704" s="7"/>
      <c r="EZ1704" s="7"/>
      <c r="FA1704" s="7"/>
      <c r="FB1704" s="7"/>
      <c r="FC1704" s="7"/>
      <c r="FD1704" s="7"/>
      <c r="FE1704" s="7"/>
    </row>
    <row r="1705" spans="1:161" s="590" customFormat="1">
      <c r="A1705" s="570"/>
      <c r="B1705" s="605"/>
      <c r="C1705" s="591"/>
      <c r="D1705" s="573"/>
      <c r="E1705" s="605"/>
      <c r="F1705" s="594"/>
      <c r="G1705" s="575"/>
      <c r="H1705" s="592"/>
      <c r="I1705" s="592"/>
      <c r="J1705" s="606"/>
      <c r="K1705" s="605"/>
      <c r="L1705" s="607"/>
      <c r="M1705" s="628"/>
      <c r="N1705" s="581"/>
      <c r="O1705" s="637"/>
      <c r="P1705" s="626"/>
      <c r="Q1705" s="353"/>
      <c r="R1705" s="608"/>
      <c r="S1705" s="608"/>
      <c r="T1705" s="592"/>
      <c r="U1705" s="583"/>
      <c r="V1705" s="583"/>
      <c r="W1705" s="600"/>
      <c r="X1705" s="600"/>
      <c r="Y1705" s="601"/>
      <c r="Z1705" s="601"/>
      <c r="AA1705" s="581"/>
      <c r="AB1705" s="638"/>
      <c r="AC1705" s="581"/>
      <c r="AD1705" s="501"/>
      <c r="AE1705" s="501"/>
      <c r="AF1705" s="501"/>
      <c r="AG1705" s="594"/>
      <c r="AH1705" s="587"/>
      <c r="AI1705" s="587"/>
      <c r="AJ1705" s="587"/>
      <c r="AK1705" s="354"/>
      <c r="AL1705" s="619"/>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c r="EE1705" s="7"/>
      <c r="EF1705" s="7"/>
      <c r="EG1705" s="7"/>
      <c r="EH1705" s="7"/>
      <c r="EI1705" s="7"/>
      <c r="EJ1705" s="7"/>
      <c r="EK1705" s="7"/>
      <c r="EL1705" s="7"/>
      <c r="EM1705" s="7"/>
      <c r="EN1705" s="7"/>
      <c r="EO1705" s="7"/>
      <c r="EP1705" s="7"/>
      <c r="EQ1705" s="7"/>
      <c r="ER1705" s="7"/>
      <c r="ES1705" s="7"/>
      <c r="ET1705" s="7"/>
      <c r="EU1705" s="7"/>
      <c r="EV1705" s="7"/>
      <c r="EW1705" s="7"/>
      <c r="EX1705" s="7"/>
      <c r="EY1705" s="7"/>
      <c r="EZ1705" s="7"/>
      <c r="FA1705" s="7"/>
      <c r="FB1705" s="7"/>
      <c r="FC1705" s="7"/>
      <c r="FD1705" s="7"/>
      <c r="FE1705" s="7"/>
    </row>
    <row r="1706" spans="1:161" s="590" customFormat="1">
      <c r="A1706" s="570"/>
      <c r="B1706" s="605"/>
      <c r="C1706" s="591"/>
      <c r="D1706" s="573"/>
      <c r="E1706" s="605"/>
      <c r="F1706" s="594"/>
      <c r="G1706" s="575"/>
      <c r="H1706" s="592"/>
      <c r="I1706" s="592"/>
      <c r="J1706" s="606"/>
      <c r="K1706" s="605"/>
      <c r="L1706" s="607"/>
      <c r="M1706" s="628"/>
      <c r="N1706" s="581"/>
      <c r="O1706" s="637"/>
      <c r="P1706" s="626"/>
      <c r="Q1706" s="353"/>
      <c r="R1706" s="608"/>
      <c r="S1706" s="608"/>
      <c r="T1706" s="592"/>
      <c r="U1706" s="583"/>
      <c r="V1706" s="583"/>
      <c r="W1706" s="600"/>
      <c r="X1706" s="600"/>
      <c r="Y1706" s="601"/>
      <c r="Z1706" s="601"/>
      <c r="AA1706" s="581"/>
      <c r="AB1706" s="638"/>
      <c r="AC1706" s="581"/>
      <c r="AD1706" s="501"/>
      <c r="AE1706" s="501"/>
      <c r="AF1706" s="501"/>
      <c r="AG1706" s="594"/>
      <c r="AH1706" s="587"/>
      <c r="AI1706" s="587"/>
      <c r="AJ1706" s="587"/>
      <c r="AK1706" s="354"/>
      <c r="AL1706" s="619"/>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c r="EE1706" s="7"/>
      <c r="EF1706" s="7"/>
      <c r="EG1706" s="7"/>
      <c r="EH1706" s="7"/>
      <c r="EI1706" s="7"/>
      <c r="EJ1706" s="7"/>
      <c r="EK1706" s="7"/>
      <c r="EL1706" s="7"/>
      <c r="EM1706" s="7"/>
      <c r="EN1706" s="7"/>
      <c r="EO1706" s="7"/>
      <c r="EP1706" s="7"/>
      <c r="EQ1706" s="7"/>
      <c r="ER1706" s="7"/>
      <c r="ES1706" s="7"/>
      <c r="ET1706" s="7"/>
      <c r="EU1706" s="7"/>
      <c r="EV1706" s="7"/>
      <c r="EW1706" s="7"/>
      <c r="EX1706" s="7"/>
      <c r="EY1706" s="7"/>
      <c r="EZ1706" s="7"/>
      <c r="FA1706" s="7"/>
      <c r="FB1706" s="7"/>
      <c r="FC1706" s="7"/>
      <c r="FD1706" s="7"/>
      <c r="FE1706" s="7"/>
    </row>
    <row r="1707" spans="1:161" s="590" customFormat="1">
      <c r="A1707" s="570"/>
      <c r="B1707" s="605"/>
      <c r="C1707" s="591"/>
      <c r="D1707" s="573"/>
      <c r="E1707" s="605"/>
      <c r="F1707" s="594"/>
      <c r="G1707" s="575"/>
      <c r="H1707" s="592"/>
      <c r="I1707" s="592"/>
      <c r="J1707" s="606"/>
      <c r="K1707" s="605"/>
      <c r="L1707" s="607"/>
      <c r="M1707" s="628"/>
      <c r="N1707" s="581"/>
      <c r="O1707" s="637"/>
      <c r="P1707" s="626"/>
      <c r="Q1707" s="353"/>
      <c r="R1707" s="608"/>
      <c r="S1707" s="608"/>
      <c r="T1707" s="592"/>
      <c r="U1707" s="583"/>
      <c r="V1707" s="583"/>
      <c r="W1707" s="600"/>
      <c r="X1707" s="600"/>
      <c r="Y1707" s="601"/>
      <c r="Z1707" s="601"/>
      <c r="AA1707" s="581"/>
      <c r="AB1707" s="638"/>
      <c r="AC1707" s="581"/>
      <c r="AD1707" s="501"/>
      <c r="AE1707" s="501"/>
      <c r="AF1707" s="501"/>
      <c r="AG1707" s="594"/>
      <c r="AH1707" s="587"/>
      <c r="AI1707" s="587"/>
      <c r="AJ1707" s="587"/>
      <c r="AK1707" s="354"/>
      <c r="AL1707" s="619"/>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c r="EE1707" s="7"/>
      <c r="EF1707" s="7"/>
      <c r="EG1707" s="7"/>
      <c r="EH1707" s="7"/>
      <c r="EI1707" s="7"/>
      <c r="EJ1707" s="7"/>
      <c r="EK1707" s="7"/>
      <c r="EL1707" s="7"/>
      <c r="EM1707" s="7"/>
      <c r="EN1707" s="7"/>
      <c r="EO1707" s="7"/>
      <c r="EP1707" s="7"/>
      <c r="EQ1707" s="7"/>
      <c r="ER1707" s="7"/>
      <c r="ES1707" s="7"/>
      <c r="ET1707" s="7"/>
      <c r="EU1707" s="7"/>
      <c r="EV1707" s="7"/>
      <c r="EW1707" s="7"/>
      <c r="EX1707" s="7"/>
      <c r="EY1707" s="7"/>
      <c r="EZ1707" s="7"/>
      <c r="FA1707" s="7"/>
      <c r="FB1707" s="7"/>
      <c r="FC1707" s="7"/>
      <c r="FD1707" s="7"/>
      <c r="FE1707" s="7"/>
    </row>
    <row r="1708" spans="1:161" s="590" customFormat="1">
      <c r="A1708" s="570"/>
      <c r="B1708" s="605"/>
      <c r="C1708" s="591"/>
      <c r="D1708" s="573"/>
      <c r="E1708" s="605"/>
      <c r="F1708" s="594"/>
      <c r="G1708" s="575"/>
      <c r="H1708" s="592"/>
      <c r="I1708" s="592"/>
      <c r="J1708" s="606"/>
      <c r="K1708" s="605"/>
      <c r="L1708" s="607"/>
      <c r="M1708" s="628"/>
      <c r="N1708" s="581"/>
      <c r="O1708" s="637"/>
      <c r="P1708" s="626"/>
      <c r="Q1708" s="353"/>
      <c r="R1708" s="608"/>
      <c r="S1708" s="608"/>
      <c r="T1708" s="592"/>
      <c r="U1708" s="583"/>
      <c r="V1708" s="583"/>
      <c r="W1708" s="600"/>
      <c r="X1708" s="600"/>
      <c r="Y1708" s="601"/>
      <c r="Z1708" s="601"/>
      <c r="AA1708" s="581"/>
      <c r="AB1708" s="638"/>
      <c r="AC1708" s="581"/>
      <c r="AD1708" s="501"/>
      <c r="AE1708" s="501"/>
      <c r="AF1708" s="501"/>
      <c r="AG1708" s="594"/>
      <c r="AH1708" s="587"/>
      <c r="AI1708" s="587"/>
      <c r="AJ1708" s="587"/>
      <c r="AK1708" s="354"/>
      <c r="AL1708" s="619"/>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c r="EE1708" s="7"/>
      <c r="EF1708" s="7"/>
      <c r="EG1708" s="7"/>
      <c r="EH1708" s="7"/>
      <c r="EI1708" s="7"/>
      <c r="EJ1708" s="7"/>
      <c r="EK1708" s="7"/>
      <c r="EL1708" s="7"/>
      <c r="EM1708" s="7"/>
      <c r="EN1708" s="7"/>
      <c r="EO1708" s="7"/>
      <c r="EP1708" s="7"/>
      <c r="EQ1708" s="7"/>
      <c r="ER1708" s="7"/>
      <c r="ES1708" s="7"/>
      <c r="ET1708" s="7"/>
      <c r="EU1708" s="7"/>
      <c r="EV1708" s="7"/>
      <c r="EW1708" s="7"/>
      <c r="EX1708" s="7"/>
      <c r="EY1708" s="7"/>
      <c r="EZ1708" s="7"/>
      <c r="FA1708" s="7"/>
      <c r="FB1708" s="7"/>
      <c r="FC1708" s="7"/>
      <c r="FD1708" s="7"/>
      <c r="FE1708" s="7"/>
    </row>
    <row r="1709" spans="1:161" s="590" customFormat="1">
      <c r="A1709" s="570"/>
      <c r="B1709" s="605"/>
      <c r="C1709" s="591"/>
      <c r="D1709" s="573"/>
      <c r="E1709" s="605"/>
      <c r="F1709" s="594"/>
      <c r="G1709" s="575"/>
      <c r="H1709" s="592"/>
      <c r="I1709" s="592"/>
      <c r="J1709" s="606"/>
      <c r="K1709" s="605"/>
      <c r="L1709" s="607"/>
      <c r="M1709" s="628"/>
      <c r="N1709" s="581"/>
      <c r="O1709" s="637"/>
      <c r="P1709" s="626"/>
      <c r="Q1709" s="353"/>
      <c r="R1709" s="608"/>
      <c r="S1709" s="608"/>
      <c r="T1709" s="592"/>
      <c r="U1709" s="583"/>
      <c r="V1709" s="583"/>
      <c r="W1709" s="600"/>
      <c r="X1709" s="600"/>
      <c r="Y1709" s="601"/>
      <c r="Z1709" s="601"/>
      <c r="AA1709" s="581"/>
      <c r="AB1709" s="638"/>
      <c r="AC1709" s="581"/>
      <c r="AD1709" s="501"/>
      <c r="AE1709" s="501"/>
      <c r="AF1709" s="501"/>
      <c r="AG1709" s="594"/>
      <c r="AH1709" s="587"/>
      <c r="AI1709" s="587"/>
      <c r="AJ1709" s="587"/>
      <c r="AK1709" s="354"/>
      <c r="AL1709" s="619"/>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c r="EE1709" s="7"/>
      <c r="EF1709" s="7"/>
      <c r="EG1709" s="7"/>
      <c r="EH1709" s="7"/>
      <c r="EI1709" s="7"/>
      <c r="EJ1709" s="7"/>
      <c r="EK1709" s="7"/>
      <c r="EL1709" s="7"/>
      <c r="EM1709" s="7"/>
      <c r="EN1709" s="7"/>
      <c r="EO1709" s="7"/>
      <c r="EP1709" s="7"/>
      <c r="EQ1709" s="7"/>
      <c r="ER1709" s="7"/>
      <c r="ES1709" s="7"/>
      <c r="ET1709" s="7"/>
      <c r="EU1709" s="7"/>
      <c r="EV1709" s="7"/>
      <c r="EW1709" s="7"/>
      <c r="EX1709" s="7"/>
      <c r="EY1709" s="7"/>
      <c r="EZ1709" s="7"/>
      <c r="FA1709" s="7"/>
      <c r="FB1709" s="7"/>
      <c r="FC1709" s="7"/>
      <c r="FD1709" s="7"/>
      <c r="FE1709" s="7"/>
    </row>
    <row r="1710" spans="1:161" s="590" customFormat="1">
      <c r="A1710" s="570"/>
      <c r="B1710" s="605"/>
      <c r="C1710" s="591"/>
      <c r="D1710" s="573"/>
      <c r="E1710" s="605"/>
      <c r="F1710" s="594"/>
      <c r="G1710" s="575"/>
      <c r="H1710" s="592"/>
      <c r="I1710" s="592"/>
      <c r="J1710" s="606"/>
      <c r="K1710" s="605"/>
      <c r="L1710" s="607"/>
      <c r="M1710" s="628"/>
      <c r="N1710" s="581"/>
      <c r="O1710" s="637"/>
      <c r="P1710" s="626"/>
      <c r="Q1710" s="353"/>
      <c r="R1710" s="608"/>
      <c r="S1710" s="608"/>
      <c r="T1710" s="592"/>
      <c r="U1710" s="583"/>
      <c r="V1710" s="583"/>
      <c r="W1710" s="600"/>
      <c r="X1710" s="600"/>
      <c r="Y1710" s="601"/>
      <c r="Z1710" s="601"/>
      <c r="AA1710" s="581"/>
      <c r="AB1710" s="638"/>
      <c r="AC1710" s="581"/>
      <c r="AD1710" s="501"/>
      <c r="AE1710" s="501"/>
      <c r="AF1710" s="501"/>
      <c r="AG1710" s="594"/>
      <c r="AH1710" s="587"/>
      <c r="AI1710" s="587"/>
      <c r="AJ1710" s="587"/>
      <c r="AK1710" s="354"/>
      <c r="AL1710" s="619"/>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row>
    <row r="1711" spans="1:161" s="590" customFormat="1">
      <c r="A1711" s="570"/>
      <c r="B1711" s="605"/>
      <c r="C1711" s="591"/>
      <c r="D1711" s="573"/>
      <c r="E1711" s="605"/>
      <c r="F1711" s="594"/>
      <c r="G1711" s="575"/>
      <c r="H1711" s="592"/>
      <c r="I1711" s="592"/>
      <c r="J1711" s="606"/>
      <c r="K1711" s="605"/>
      <c r="L1711" s="607"/>
      <c r="M1711" s="628"/>
      <c r="N1711" s="581"/>
      <c r="O1711" s="637"/>
      <c r="P1711" s="626"/>
      <c r="Q1711" s="353"/>
      <c r="R1711" s="608"/>
      <c r="S1711" s="608"/>
      <c r="T1711" s="592"/>
      <c r="U1711" s="583"/>
      <c r="V1711" s="583"/>
      <c r="W1711" s="600"/>
      <c r="X1711" s="600"/>
      <c r="Y1711" s="601"/>
      <c r="Z1711" s="601"/>
      <c r="AA1711" s="581"/>
      <c r="AB1711" s="638"/>
      <c r="AC1711" s="581"/>
      <c r="AD1711" s="501"/>
      <c r="AE1711" s="501"/>
      <c r="AF1711" s="501"/>
      <c r="AG1711" s="594"/>
      <c r="AH1711" s="587"/>
      <c r="AI1711" s="587"/>
      <c r="AJ1711" s="587"/>
      <c r="AK1711" s="354"/>
      <c r="AL1711" s="619"/>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c r="EE1711" s="7"/>
      <c r="EF1711" s="7"/>
      <c r="EG1711" s="7"/>
      <c r="EH1711" s="7"/>
      <c r="EI1711" s="7"/>
      <c r="EJ1711" s="7"/>
      <c r="EK1711" s="7"/>
      <c r="EL1711" s="7"/>
      <c r="EM1711" s="7"/>
      <c r="EN1711" s="7"/>
      <c r="EO1711" s="7"/>
      <c r="EP1711" s="7"/>
      <c r="EQ1711" s="7"/>
      <c r="ER1711" s="7"/>
      <c r="ES1711" s="7"/>
      <c r="ET1711" s="7"/>
      <c r="EU1711" s="7"/>
      <c r="EV1711" s="7"/>
      <c r="EW1711" s="7"/>
      <c r="EX1711" s="7"/>
      <c r="EY1711" s="7"/>
      <c r="EZ1711" s="7"/>
      <c r="FA1711" s="7"/>
      <c r="FB1711" s="7"/>
      <c r="FC1711" s="7"/>
      <c r="FD1711" s="7"/>
      <c r="FE1711" s="7"/>
    </row>
    <row r="1712" spans="1:161" s="590" customFormat="1">
      <c r="A1712" s="570"/>
      <c r="B1712" s="605"/>
      <c r="C1712" s="591"/>
      <c r="D1712" s="573"/>
      <c r="E1712" s="605"/>
      <c r="F1712" s="594"/>
      <c r="G1712" s="575"/>
      <c r="H1712" s="592"/>
      <c r="I1712" s="592"/>
      <c r="J1712" s="606"/>
      <c r="K1712" s="605"/>
      <c r="L1712" s="607"/>
      <c r="M1712" s="628"/>
      <c r="N1712" s="581"/>
      <c r="O1712" s="637"/>
      <c r="P1712" s="626"/>
      <c r="Q1712" s="353"/>
      <c r="R1712" s="608"/>
      <c r="S1712" s="608"/>
      <c r="T1712" s="592"/>
      <c r="U1712" s="583"/>
      <c r="V1712" s="583"/>
      <c r="W1712" s="600"/>
      <c r="X1712" s="600"/>
      <c r="Y1712" s="601"/>
      <c r="Z1712" s="601"/>
      <c r="AA1712" s="581"/>
      <c r="AB1712" s="638"/>
      <c r="AC1712" s="581"/>
      <c r="AD1712" s="501"/>
      <c r="AE1712" s="501"/>
      <c r="AF1712" s="501"/>
      <c r="AG1712" s="594"/>
      <c r="AH1712" s="587"/>
      <c r="AI1712" s="587"/>
      <c r="AJ1712" s="587"/>
      <c r="AK1712" s="354"/>
      <c r="AL1712" s="619"/>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c r="EE1712" s="7"/>
      <c r="EF1712" s="7"/>
      <c r="EG1712" s="7"/>
      <c r="EH1712" s="7"/>
      <c r="EI1712" s="7"/>
      <c r="EJ1712" s="7"/>
      <c r="EK1712" s="7"/>
      <c r="EL1712" s="7"/>
      <c r="EM1712" s="7"/>
      <c r="EN1712" s="7"/>
      <c r="EO1712" s="7"/>
      <c r="EP1712" s="7"/>
      <c r="EQ1712" s="7"/>
      <c r="ER1712" s="7"/>
      <c r="ES1712" s="7"/>
      <c r="ET1712" s="7"/>
      <c r="EU1712" s="7"/>
      <c r="EV1712" s="7"/>
      <c r="EW1712" s="7"/>
      <c r="EX1712" s="7"/>
      <c r="EY1712" s="7"/>
      <c r="EZ1712" s="7"/>
      <c r="FA1712" s="7"/>
      <c r="FB1712" s="7"/>
      <c r="FC1712" s="7"/>
      <c r="FD1712" s="7"/>
      <c r="FE1712" s="7"/>
    </row>
    <row r="1713" spans="1:161" s="590" customFormat="1">
      <c r="A1713" s="570"/>
      <c r="B1713" s="605"/>
      <c r="C1713" s="591"/>
      <c r="D1713" s="573"/>
      <c r="E1713" s="605"/>
      <c r="F1713" s="594"/>
      <c r="G1713" s="575"/>
      <c r="H1713" s="592"/>
      <c r="I1713" s="592"/>
      <c r="J1713" s="606"/>
      <c r="K1713" s="605"/>
      <c r="L1713" s="607"/>
      <c r="M1713" s="628"/>
      <c r="N1713" s="581"/>
      <c r="O1713" s="637"/>
      <c r="P1713" s="626"/>
      <c r="Q1713" s="353"/>
      <c r="R1713" s="608"/>
      <c r="S1713" s="608"/>
      <c r="T1713" s="592"/>
      <c r="U1713" s="583"/>
      <c r="V1713" s="583"/>
      <c r="W1713" s="600"/>
      <c r="X1713" s="600"/>
      <c r="Y1713" s="601"/>
      <c r="Z1713" s="601"/>
      <c r="AA1713" s="581"/>
      <c r="AB1713" s="638"/>
      <c r="AC1713" s="581"/>
      <c r="AD1713" s="501"/>
      <c r="AE1713" s="501"/>
      <c r="AF1713" s="501"/>
      <c r="AG1713" s="594"/>
      <c r="AH1713" s="587"/>
      <c r="AI1713" s="587"/>
      <c r="AJ1713" s="587"/>
      <c r="AK1713" s="354"/>
      <c r="AL1713" s="619"/>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row>
    <row r="1714" spans="1:161" s="590" customFormat="1">
      <c r="A1714" s="570"/>
      <c r="B1714" s="605"/>
      <c r="C1714" s="591"/>
      <c r="D1714" s="573"/>
      <c r="E1714" s="605"/>
      <c r="F1714" s="594"/>
      <c r="G1714" s="575"/>
      <c r="H1714" s="592"/>
      <c r="I1714" s="592"/>
      <c r="J1714" s="606"/>
      <c r="K1714" s="605"/>
      <c r="L1714" s="607"/>
      <c r="M1714" s="628"/>
      <c r="N1714" s="581"/>
      <c r="O1714" s="637"/>
      <c r="P1714" s="626"/>
      <c r="Q1714" s="353"/>
      <c r="R1714" s="608"/>
      <c r="S1714" s="608"/>
      <c r="T1714" s="592"/>
      <c r="U1714" s="583"/>
      <c r="V1714" s="583"/>
      <c r="W1714" s="600"/>
      <c r="X1714" s="600"/>
      <c r="Y1714" s="601"/>
      <c r="Z1714" s="601"/>
      <c r="AA1714" s="581"/>
      <c r="AB1714" s="638"/>
      <c r="AC1714" s="581"/>
      <c r="AD1714" s="501"/>
      <c r="AE1714" s="501"/>
      <c r="AF1714" s="501"/>
      <c r="AG1714" s="594"/>
      <c r="AH1714" s="587"/>
      <c r="AI1714" s="587"/>
      <c r="AJ1714" s="587"/>
      <c r="AK1714" s="354"/>
      <c r="AL1714" s="619"/>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row>
    <row r="1715" spans="1:161" s="590" customFormat="1">
      <c r="A1715" s="570"/>
      <c r="B1715" s="605"/>
      <c r="C1715" s="591"/>
      <c r="D1715" s="573"/>
      <c r="E1715" s="605"/>
      <c r="F1715" s="594"/>
      <c r="G1715" s="575"/>
      <c r="H1715" s="592"/>
      <c r="I1715" s="592"/>
      <c r="J1715" s="606"/>
      <c r="K1715" s="605"/>
      <c r="L1715" s="607"/>
      <c r="M1715" s="628"/>
      <c r="N1715" s="581"/>
      <c r="O1715" s="637"/>
      <c r="P1715" s="626"/>
      <c r="Q1715" s="353"/>
      <c r="R1715" s="608"/>
      <c r="S1715" s="608"/>
      <c r="T1715" s="592"/>
      <c r="U1715" s="583"/>
      <c r="V1715" s="583"/>
      <c r="W1715" s="600"/>
      <c r="X1715" s="600"/>
      <c r="Y1715" s="601"/>
      <c r="Z1715" s="601"/>
      <c r="AA1715" s="581"/>
      <c r="AB1715" s="638"/>
      <c r="AC1715" s="581"/>
      <c r="AD1715" s="501"/>
      <c r="AE1715" s="501"/>
      <c r="AF1715" s="501"/>
      <c r="AG1715" s="594"/>
      <c r="AH1715" s="587"/>
      <c r="AI1715" s="587"/>
      <c r="AJ1715" s="587"/>
      <c r="AK1715" s="354"/>
      <c r="AL1715" s="619"/>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row>
    <row r="1716" spans="1:161" s="590" customFormat="1">
      <c r="A1716" s="570"/>
      <c r="B1716" s="605"/>
      <c r="C1716" s="591"/>
      <c r="D1716" s="573"/>
      <c r="E1716" s="605"/>
      <c r="F1716" s="594"/>
      <c r="G1716" s="575"/>
      <c r="H1716" s="592"/>
      <c r="I1716" s="592"/>
      <c r="J1716" s="606"/>
      <c r="K1716" s="605"/>
      <c r="L1716" s="607"/>
      <c r="M1716" s="628"/>
      <c r="N1716" s="581"/>
      <c r="O1716" s="637"/>
      <c r="P1716" s="626"/>
      <c r="Q1716" s="353"/>
      <c r="R1716" s="608"/>
      <c r="S1716" s="608"/>
      <c r="T1716" s="592"/>
      <c r="U1716" s="583"/>
      <c r="V1716" s="583"/>
      <c r="W1716" s="600"/>
      <c r="X1716" s="600"/>
      <c r="Y1716" s="601"/>
      <c r="Z1716" s="601"/>
      <c r="AA1716" s="581"/>
      <c r="AB1716" s="638"/>
      <c r="AC1716" s="581"/>
      <c r="AD1716" s="501"/>
      <c r="AE1716" s="501"/>
      <c r="AF1716" s="501"/>
      <c r="AG1716" s="594"/>
      <c r="AH1716" s="587"/>
      <c r="AI1716" s="587"/>
      <c r="AJ1716" s="587"/>
      <c r="AK1716" s="354"/>
      <c r="AL1716" s="619"/>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c r="EE1716" s="7"/>
      <c r="EF1716" s="7"/>
      <c r="EG1716" s="7"/>
      <c r="EH1716" s="7"/>
      <c r="EI1716" s="7"/>
      <c r="EJ1716" s="7"/>
      <c r="EK1716" s="7"/>
      <c r="EL1716" s="7"/>
      <c r="EM1716" s="7"/>
      <c r="EN1716" s="7"/>
      <c r="EO1716" s="7"/>
      <c r="EP1716" s="7"/>
      <c r="EQ1716" s="7"/>
      <c r="ER1716" s="7"/>
      <c r="ES1716" s="7"/>
      <c r="ET1716" s="7"/>
      <c r="EU1716" s="7"/>
      <c r="EV1716" s="7"/>
      <c r="EW1716" s="7"/>
      <c r="EX1716" s="7"/>
      <c r="EY1716" s="7"/>
      <c r="EZ1716" s="7"/>
      <c r="FA1716" s="7"/>
      <c r="FB1716" s="7"/>
      <c r="FC1716" s="7"/>
      <c r="FD1716" s="7"/>
      <c r="FE1716" s="7"/>
    </row>
    <row r="1717" spans="1:161">
      <c r="A1717" s="570"/>
      <c r="D1717" s="573"/>
      <c r="F1717" s="594"/>
      <c r="G1717" s="575"/>
      <c r="H1717" s="592"/>
      <c r="I1717" s="592"/>
      <c r="J1717" s="606"/>
      <c r="M1717" s="628"/>
      <c r="N1717" s="581"/>
      <c r="O1717" s="637"/>
      <c r="P1717" s="626"/>
      <c r="Q1717" s="353"/>
      <c r="R1717" s="608"/>
      <c r="S1717" s="608"/>
      <c r="T1717" s="592"/>
      <c r="U1717" s="583"/>
      <c r="V1717" s="583"/>
      <c r="W1717" s="600"/>
      <c r="X1717" s="600"/>
      <c r="Y1717" s="601"/>
      <c r="Z1717" s="601"/>
      <c r="AA1717" s="581"/>
      <c r="AC1717" s="581"/>
      <c r="AD1717" s="501"/>
      <c r="AE1717" s="501"/>
      <c r="AF1717" s="501"/>
      <c r="AG1717" s="594"/>
      <c r="AH1717" s="587"/>
      <c r="AI1717" s="587"/>
      <c r="AJ1717" s="587"/>
      <c r="AK1717" s="354"/>
      <c r="AL1717" s="619"/>
    </row>
    <row r="1718" spans="1:161">
      <c r="A1718" s="570"/>
      <c r="D1718" s="573"/>
      <c r="F1718" s="594"/>
      <c r="G1718" s="575"/>
      <c r="H1718" s="592"/>
      <c r="I1718" s="592"/>
      <c r="J1718" s="606"/>
      <c r="M1718" s="628"/>
      <c r="N1718" s="581"/>
      <c r="O1718" s="637"/>
      <c r="P1718" s="626"/>
      <c r="Q1718" s="353"/>
      <c r="R1718" s="608"/>
      <c r="S1718" s="608"/>
      <c r="T1718" s="592"/>
      <c r="U1718" s="583"/>
      <c r="V1718" s="583"/>
      <c r="W1718" s="600"/>
      <c r="X1718" s="600"/>
      <c r="Y1718" s="601"/>
      <c r="Z1718" s="601"/>
      <c r="AA1718" s="581"/>
      <c r="AC1718" s="581"/>
      <c r="AD1718" s="501"/>
      <c r="AE1718" s="501"/>
      <c r="AF1718" s="501"/>
      <c r="AG1718" s="594"/>
      <c r="AH1718" s="587"/>
      <c r="AI1718" s="587"/>
      <c r="AJ1718" s="587"/>
      <c r="AK1718" s="354"/>
      <c r="AL1718" s="619"/>
    </row>
    <row r="1719" spans="1:161">
      <c r="A1719" s="570"/>
      <c r="D1719" s="573"/>
      <c r="F1719" s="594"/>
      <c r="G1719" s="575"/>
      <c r="H1719" s="592"/>
      <c r="I1719" s="592"/>
      <c r="J1719" s="606"/>
      <c r="M1719" s="628"/>
      <c r="N1719" s="581"/>
      <c r="O1719" s="637"/>
      <c r="P1719" s="626"/>
      <c r="Q1719" s="353"/>
      <c r="R1719" s="608"/>
      <c r="S1719" s="608"/>
      <c r="T1719" s="592"/>
      <c r="U1719" s="583"/>
      <c r="V1719" s="583"/>
      <c r="W1719" s="600"/>
      <c r="X1719" s="600"/>
      <c r="Y1719" s="601"/>
      <c r="Z1719" s="601"/>
      <c r="AA1719" s="581"/>
      <c r="AC1719" s="581"/>
      <c r="AD1719" s="501"/>
      <c r="AE1719" s="501"/>
      <c r="AF1719" s="501"/>
      <c r="AG1719" s="594"/>
      <c r="AH1719" s="587"/>
      <c r="AI1719" s="587"/>
      <c r="AJ1719" s="587"/>
      <c r="AK1719" s="354"/>
      <c r="AL1719" s="619"/>
    </row>
    <row r="1720" spans="1:161">
      <c r="A1720" s="570"/>
      <c r="D1720" s="573"/>
      <c r="F1720" s="594"/>
      <c r="G1720" s="575"/>
      <c r="H1720" s="592"/>
      <c r="I1720" s="592"/>
      <c r="J1720" s="606"/>
      <c r="M1720" s="628"/>
      <c r="N1720" s="581"/>
      <c r="O1720" s="637"/>
      <c r="P1720" s="626"/>
      <c r="Q1720" s="353"/>
      <c r="R1720" s="608"/>
      <c r="S1720" s="608"/>
      <c r="T1720" s="592"/>
      <c r="U1720" s="583"/>
      <c r="V1720" s="583"/>
      <c r="W1720" s="600"/>
      <c r="X1720" s="600"/>
      <c r="Y1720" s="601"/>
      <c r="Z1720" s="601"/>
      <c r="AA1720" s="581"/>
      <c r="AC1720" s="581"/>
      <c r="AD1720" s="501"/>
      <c r="AE1720" s="501"/>
      <c r="AF1720" s="501"/>
      <c r="AG1720" s="594"/>
      <c r="AH1720" s="587"/>
      <c r="AI1720" s="587"/>
      <c r="AJ1720" s="587"/>
      <c r="AK1720" s="354"/>
      <c r="AL1720" s="619"/>
    </row>
    <row r="1721" spans="1:161">
      <c r="A1721" s="570"/>
      <c r="D1721" s="573"/>
      <c r="F1721" s="594"/>
      <c r="G1721" s="575"/>
      <c r="H1721" s="592"/>
      <c r="I1721" s="592"/>
      <c r="J1721" s="606"/>
      <c r="M1721" s="628"/>
      <c r="N1721" s="581"/>
      <c r="O1721" s="637"/>
      <c r="P1721" s="626"/>
      <c r="Q1721" s="353"/>
      <c r="R1721" s="608"/>
      <c r="S1721" s="608"/>
      <c r="T1721" s="592"/>
      <c r="U1721" s="583"/>
      <c r="V1721" s="583"/>
      <c r="W1721" s="600"/>
      <c r="X1721" s="600"/>
      <c r="Y1721" s="601"/>
      <c r="Z1721" s="601"/>
      <c r="AA1721" s="581"/>
      <c r="AC1721" s="581"/>
      <c r="AD1721" s="501"/>
      <c r="AE1721" s="501"/>
      <c r="AF1721" s="501"/>
      <c r="AG1721" s="594"/>
      <c r="AH1721" s="587"/>
      <c r="AI1721" s="587"/>
      <c r="AJ1721" s="587"/>
      <c r="AK1721" s="354"/>
      <c r="AL1721" s="619"/>
    </row>
    <row r="1722" spans="1:161">
      <c r="A1722" s="570"/>
      <c r="D1722" s="573"/>
      <c r="F1722" s="594"/>
      <c r="G1722" s="575"/>
      <c r="H1722" s="592"/>
      <c r="I1722" s="592"/>
      <c r="J1722" s="606"/>
      <c r="M1722" s="628"/>
      <c r="N1722" s="581"/>
      <c r="O1722" s="637"/>
      <c r="P1722" s="626"/>
      <c r="Q1722" s="353"/>
      <c r="R1722" s="608"/>
      <c r="S1722" s="608"/>
      <c r="T1722" s="592"/>
      <c r="U1722" s="583"/>
      <c r="V1722" s="583"/>
      <c r="W1722" s="600"/>
      <c r="X1722" s="600"/>
      <c r="Y1722" s="601"/>
      <c r="Z1722" s="601"/>
      <c r="AA1722" s="581"/>
      <c r="AC1722" s="581"/>
      <c r="AD1722" s="501"/>
      <c r="AE1722" s="501"/>
      <c r="AF1722" s="501"/>
      <c r="AG1722" s="594"/>
      <c r="AH1722" s="587"/>
      <c r="AI1722" s="587"/>
      <c r="AJ1722" s="587"/>
      <c r="AK1722" s="354"/>
      <c r="AL1722" s="619"/>
    </row>
    <row r="1723" spans="1:161">
      <c r="A1723" s="570"/>
      <c r="D1723" s="573"/>
      <c r="F1723" s="594"/>
      <c r="G1723" s="575"/>
      <c r="H1723" s="592"/>
      <c r="I1723" s="592"/>
      <c r="J1723" s="606"/>
      <c r="M1723" s="628"/>
      <c r="N1723" s="581"/>
      <c r="O1723" s="637"/>
      <c r="P1723" s="626"/>
      <c r="Q1723" s="353"/>
      <c r="R1723" s="608"/>
      <c r="S1723" s="608"/>
      <c r="T1723" s="592"/>
      <c r="U1723" s="583"/>
      <c r="V1723" s="583"/>
      <c r="W1723" s="600"/>
      <c r="X1723" s="600"/>
      <c r="Y1723" s="601"/>
      <c r="Z1723" s="601"/>
      <c r="AA1723" s="581"/>
      <c r="AD1723" s="501"/>
      <c r="AE1723" s="501"/>
      <c r="AF1723" s="501"/>
      <c r="AG1723" s="594"/>
      <c r="AH1723" s="587"/>
      <c r="AI1723" s="587"/>
      <c r="AJ1723" s="587"/>
      <c r="AK1723" s="354"/>
      <c r="AL1723" s="619"/>
    </row>
    <row r="1724" spans="1:161" s="640" customFormat="1">
      <c r="A1724" s="5"/>
      <c r="B1724" s="605"/>
      <c r="C1724" s="591"/>
      <c r="E1724" s="605"/>
      <c r="F1724" s="574"/>
      <c r="G1724" s="638"/>
      <c r="H1724" s="641"/>
      <c r="I1724" s="641"/>
      <c r="J1724" s="642"/>
      <c r="K1724" s="605"/>
      <c r="L1724" s="607"/>
      <c r="M1724" s="643"/>
      <c r="N1724" s="602"/>
      <c r="O1724" s="644"/>
      <c r="P1724" s="645"/>
      <c r="Q1724" s="355"/>
      <c r="R1724" s="644"/>
      <c r="S1724" s="644"/>
      <c r="T1724" s="641"/>
      <c r="U1724" s="646"/>
      <c r="V1724" s="646"/>
      <c r="W1724" s="647"/>
      <c r="X1724" s="647"/>
      <c r="Y1724" s="648"/>
      <c r="Z1724" s="648"/>
      <c r="AA1724" s="602"/>
      <c r="AB1724" s="638"/>
      <c r="AC1724" s="602"/>
      <c r="AD1724" s="649"/>
      <c r="AE1724" s="649"/>
      <c r="AF1724" s="649"/>
      <c r="AG1724" s="574"/>
      <c r="AH1724" s="650"/>
      <c r="AI1724" s="650"/>
      <c r="AJ1724" s="650"/>
      <c r="AK1724" s="356"/>
      <c r="AL1724" s="651"/>
      <c r="AM1724" s="652"/>
      <c r="AN1724" s="652"/>
      <c r="AO1724" s="652"/>
      <c r="AP1724" s="652"/>
      <c r="AQ1724" s="652"/>
      <c r="AR1724" s="652"/>
      <c r="AS1724" s="652"/>
      <c r="AT1724" s="652"/>
      <c r="AU1724" s="652"/>
      <c r="AV1724" s="652"/>
      <c r="AW1724" s="652"/>
      <c r="AX1724" s="652"/>
      <c r="AY1724" s="652"/>
      <c r="AZ1724" s="652"/>
      <c r="BA1724" s="652"/>
      <c r="BB1724" s="652"/>
      <c r="BC1724" s="652"/>
      <c r="BD1724" s="652"/>
      <c r="BE1724" s="652"/>
      <c r="BF1724" s="652"/>
      <c r="BG1724" s="652"/>
      <c r="BH1724" s="652"/>
      <c r="BI1724" s="652"/>
      <c r="BJ1724" s="652"/>
      <c r="BK1724" s="652"/>
      <c r="BL1724" s="652"/>
      <c r="BM1724" s="652"/>
      <c r="BN1724" s="652"/>
      <c r="BO1724" s="652"/>
      <c r="BP1724" s="652"/>
      <c r="BQ1724" s="652"/>
      <c r="BR1724" s="652"/>
      <c r="BS1724" s="652"/>
      <c r="BT1724" s="652"/>
      <c r="BU1724" s="652"/>
      <c r="BV1724" s="652"/>
      <c r="BW1724" s="652"/>
      <c r="BX1724" s="652"/>
      <c r="BY1724" s="652"/>
      <c r="BZ1724" s="652"/>
      <c r="CA1724" s="652"/>
      <c r="CB1724" s="652"/>
      <c r="CC1724" s="652"/>
      <c r="CD1724" s="652"/>
      <c r="CE1724" s="652"/>
      <c r="CF1724" s="652"/>
      <c r="CG1724" s="652"/>
      <c r="CH1724" s="652"/>
      <c r="CI1724" s="652"/>
      <c r="CJ1724" s="652"/>
      <c r="CK1724" s="652"/>
      <c r="CL1724" s="652"/>
      <c r="CM1724" s="652"/>
      <c r="CN1724" s="652"/>
      <c r="CO1724" s="652"/>
      <c r="CP1724" s="652"/>
      <c r="CQ1724" s="652"/>
      <c r="CR1724" s="652"/>
      <c r="CS1724" s="652"/>
      <c r="CT1724" s="652"/>
      <c r="CU1724" s="652"/>
      <c r="CV1724" s="652"/>
      <c r="CW1724" s="652"/>
      <c r="CX1724" s="652"/>
      <c r="CY1724" s="652"/>
      <c r="CZ1724" s="652"/>
      <c r="DA1724" s="652"/>
      <c r="DB1724" s="652"/>
      <c r="DC1724" s="652"/>
      <c r="DD1724" s="652"/>
      <c r="DE1724" s="652"/>
      <c r="DF1724" s="652"/>
      <c r="DG1724" s="652"/>
      <c r="DH1724" s="652"/>
      <c r="DI1724" s="652"/>
      <c r="DJ1724" s="652"/>
      <c r="DK1724" s="652"/>
      <c r="DL1724" s="652"/>
      <c r="DM1724" s="652"/>
      <c r="DN1724" s="652"/>
      <c r="DO1724" s="652"/>
      <c r="DP1724" s="652"/>
      <c r="DQ1724" s="652"/>
      <c r="DR1724" s="652"/>
      <c r="DS1724" s="652"/>
      <c r="DT1724" s="652"/>
      <c r="DU1724" s="652"/>
      <c r="DV1724" s="652"/>
      <c r="DW1724" s="652"/>
      <c r="DX1724" s="652"/>
      <c r="DY1724" s="652"/>
      <c r="DZ1724" s="652"/>
      <c r="EA1724" s="652"/>
      <c r="EB1724" s="652"/>
      <c r="EC1724" s="652"/>
      <c r="ED1724" s="652"/>
      <c r="EE1724" s="652"/>
      <c r="EF1724" s="652"/>
      <c r="EG1724" s="652"/>
      <c r="EH1724" s="652"/>
      <c r="EI1724" s="652"/>
      <c r="EJ1724" s="652"/>
      <c r="EK1724" s="652"/>
      <c r="EL1724" s="652"/>
      <c r="EM1724" s="652"/>
      <c r="EN1724" s="652"/>
      <c r="EO1724" s="652"/>
      <c r="EP1724" s="652"/>
      <c r="EQ1724" s="652"/>
      <c r="ER1724" s="652"/>
      <c r="ES1724" s="652"/>
      <c r="ET1724" s="652"/>
      <c r="EU1724" s="652"/>
      <c r="EV1724" s="652"/>
      <c r="EW1724" s="652"/>
      <c r="EX1724" s="652"/>
      <c r="EY1724" s="652"/>
      <c r="EZ1724" s="652"/>
      <c r="FA1724" s="652"/>
      <c r="FB1724" s="652"/>
      <c r="FC1724" s="652"/>
      <c r="FD1724" s="652"/>
      <c r="FE1724" s="652"/>
    </row>
  </sheetData>
  <mergeCells count="32">
    <mergeCell ref="AJ4:AJ5"/>
    <mergeCell ref="AK4:AK5"/>
    <mergeCell ref="AL4:AL5"/>
    <mergeCell ref="AC4:AD4"/>
    <mergeCell ref="AE4:AF4"/>
    <mergeCell ref="AI4:AI5"/>
    <mergeCell ref="AG4:AG5"/>
    <mergeCell ref="AH4:AH5"/>
    <mergeCell ref="AB4:AB5"/>
    <mergeCell ref="S4:S5"/>
    <mergeCell ref="T4:T5"/>
    <mergeCell ref="U4:U5"/>
    <mergeCell ref="V4:V5"/>
    <mergeCell ref="W4:W5"/>
    <mergeCell ref="X4:X5"/>
    <mergeCell ref="Y4:Y5"/>
    <mergeCell ref="Z4:Z5"/>
    <mergeCell ref="AA4:AA5"/>
    <mergeCell ref="R4:R5"/>
    <mergeCell ref="K4:K5"/>
    <mergeCell ref="L4:L5"/>
    <mergeCell ref="M4:M5"/>
    <mergeCell ref="N4:N5"/>
    <mergeCell ref="O4:O5"/>
    <mergeCell ref="P4:P5"/>
    <mergeCell ref="Q4:Q5"/>
    <mergeCell ref="J4:J5"/>
    <mergeCell ref="A4:A5"/>
    <mergeCell ref="F4:F5"/>
    <mergeCell ref="G4:G5"/>
    <mergeCell ref="H4:H5"/>
    <mergeCell ref="I4:I5"/>
  </mergeCells>
  <hyperlinks>
    <hyperlink ref="AI1341" r:id="rId1"/>
    <hyperlink ref="AJ1261" r:id="rId2"/>
    <hyperlink ref="AJ1227" r:id="rId3"/>
    <hyperlink ref="AJ575" r:id="rId4"/>
    <hyperlink ref="AJ503" r:id="rId5"/>
    <hyperlink ref="AJ1264" r:id="rId6"/>
    <hyperlink ref="AJ355" r:id="rId7"/>
    <hyperlink ref="AJ12" r:id="rId8"/>
    <hyperlink ref="AJ943" r:id="rId9"/>
    <hyperlink ref="AJ18" r:id="rId10"/>
    <hyperlink ref="AJ865" r:id="rId11" display="amico@jahyih.com"/>
    <hyperlink ref="AJ71" r:id="rId12"/>
    <hyperlink ref="AJ248" r:id="rId13"/>
    <hyperlink ref="AJ767" r:id="rId14"/>
    <hyperlink ref="AJ784" r:id="rId15"/>
    <hyperlink ref="AJ176" r:id="rId16"/>
    <hyperlink ref="AJ514" r:id="rId17"/>
    <hyperlink ref="AJ364" r:id="rId18"/>
    <hyperlink ref="AJ1020" r:id="rId19"/>
    <hyperlink ref="AJ1317" r:id="rId20"/>
    <hyperlink ref="AJ700" r:id="rId21"/>
    <hyperlink ref="AJ1154" r:id="rId22"/>
    <hyperlink ref="AJ141" r:id="rId23"/>
    <hyperlink ref="AJ589" r:id="rId24"/>
    <hyperlink ref="AJ133" r:id="rId25"/>
    <hyperlink ref="AJ1147" r:id="rId26"/>
    <hyperlink ref="AJ1390" r:id="rId27"/>
    <hyperlink ref="AJ131" r:id="rId28"/>
    <hyperlink ref="AJ140" r:id="rId29"/>
    <hyperlink ref="AJ960" r:id="rId30"/>
    <hyperlink ref="AJ1130" r:id="rId31"/>
    <hyperlink ref="AJ1170" r:id="rId32"/>
    <hyperlink ref="AJ1254" r:id="rId33"/>
    <hyperlink ref="AJ808" r:id="rId34"/>
    <hyperlink ref="AJ698" r:id="rId35"/>
    <hyperlink ref="AJ1275" r:id="rId36"/>
    <hyperlink ref="AJ1053" r:id="rId37"/>
    <hyperlink ref="AJ310" r:id="rId38"/>
    <hyperlink ref="AJ1308" r:id="rId39"/>
    <hyperlink ref="AJ1278" r:id="rId40"/>
    <hyperlink ref="AJ358" r:id="rId41" display="baovietind@hcm.vnn.vn"/>
    <hyperlink ref="AJ142" r:id="rId42"/>
    <hyperlink ref="AJ146" r:id="rId43"/>
    <hyperlink ref="AJ666" r:id="rId44"/>
    <hyperlink ref="AJ615" r:id="rId45"/>
    <hyperlink ref="AJ1044" r:id="rId46"/>
    <hyperlink ref="AJ635" r:id="rId47"/>
    <hyperlink ref="AJ245" r:id="rId48"/>
    <hyperlink ref="AJ345" r:id="rId49"/>
    <hyperlink ref="AJ850" r:id="rId50"/>
    <hyperlink ref="AJ1306" r:id="rId51"/>
    <hyperlink ref="AJ174" r:id="rId52"/>
    <hyperlink ref="AJ1129" r:id="rId53"/>
    <hyperlink ref="AJ246" r:id="rId54"/>
    <hyperlink ref="AJ181" r:id="rId55"/>
    <hyperlink ref="AJ1021" r:id="rId56"/>
    <hyperlink ref="AJ786" r:id="rId57"/>
    <hyperlink ref="AJ1140" r:id="rId58"/>
    <hyperlink ref="AJ203" r:id="rId59"/>
    <hyperlink ref="AJ256" r:id="rId60"/>
    <hyperlink ref="AJ938" r:id="rId61"/>
    <hyperlink ref="AJ210" r:id="rId62"/>
    <hyperlink ref="AJ964" r:id="rId63"/>
    <hyperlink ref="AJ1035" r:id="rId64"/>
    <hyperlink ref="AJ981" r:id="rId65"/>
    <hyperlink ref="AJ641" r:id="rId66"/>
    <hyperlink ref="AJ208" r:id="rId67"/>
    <hyperlink ref="AJ392" r:id="rId68"/>
    <hyperlink ref="AJ987" r:id="rId69"/>
    <hyperlink ref="AJ60" r:id="rId70"/>
    <hyperlink ref="AJ755" r:id="rId71"/>
    <hyperlink ref="AJ672" r:id="rId72"/>
    <hyperlink ref="AJ217" r:id="rId73"/>
    <hyperlink ref="AJ279" r:id="rId74"/>
    <hyperlink ref="AJ537" r:id="rId75"/>
    <hyperlink ref="AJ492" r:id="rId76"/>
    <hyperlink ref="AJ856" r:id="rId77"/>
    <hyperlink ref="AJ933" r:id="rId78"/>
    <hyperlink ref="AJ270" r:id="rId79"/>
    <hyperlink ref="AJ252" r:id="rId80"/>
    <hyperlink ref="AJ100" r:id="rId81"/>
    <hyperlink ref="AJ985" r:id="rId82"/>
    <hyperlink ref="AJ439" r:id="rId83"/>
    <hyperlink ref="AJ469" r:id="rId84"/>
    <hyperlink ref="AJ257" r:id="rId85"/>
    <hyperlink ref="AJ209" r:id="rId86"/>
    <hyperlink ref="AJ385" r:id="rId87"/>
    <hyperlink ref="AJ76" r:id="rId88"/>
    <hyperlink ref="AJ267" r:id="rId89"/>
    <hyperlink ref="AJ462" r:id="rId90"/>
    <hyperlink ref="AJ28" r:id="rId91"/>
    <hyperlink ref="AJ368" r:id="rId92"/>
    <hyperlink ref="AJ275" r:id="rId93"/>
    <hyperlink ref="AJ94" r:id="rId94"/>
    <hyperlink ref="AJ91" r:id="rId95"/>
    <hyperlink ref="AI691" r:id="rId96"/>
    <hyperlink ref="AJ51" r:id="rId97"/>
    <hyperlink ref="AJ488" r:id="rId98"/>
    <hyperlink ref="AJ68" r:id="rId99"/>
    <hyperlink ref="AJ303" r:id="rId100"/>
    <hyperlink ref="AJ363" r:id="rId101"/>
    <hyperlink ref="AJ219" r:id="rId102"/>
    <hyperlink ref="AJ991" r:id="rId103"/>
    <hyperlink ref="AJ395" r:id="rId104"/>
    <hyperlink ref="AJ1280" r:id="rId105"/>
    <hyperlink ref="AJ59" r:id="rId106"/>
    <hyperlink ref="AJ290" r:id="rId107"/>
    <hyperlink ref="AJ272" r:id="rId108"/>
    <hyperlink ref="AJ54" r:id="rId109"/>
    <hyperlink ref="AJ643" r:id="rId110"/>
    <hyperlink ref="AJ470" r:id="rId111"/>
    <hyperlink ref="AJ921" r:id="rId112"/>
    <hyperlink ref="AJ72" r:id="rId113"/>
    <hyperlink ref="AJ654" r:id="rId114"/>
    <hyperlink ref="AJ107" r:id="rId115"/>
    <hyperlink ref="AJ423" r:id="rId116"/>
    <hyperlink ref="AJ247" r:id="rId117"/>
    <hyperlink ref="AJ1018" r:id="rId118"/>
    <hyperlink ref="AJ335" r:id="rId119"/>
    <hyperlink ref="AJ237" r:id="rId120"/>
    <hyperlink ref="AJ86" r:id="rId121"/>
    <hyperlink ref="AJ222" r:id="rId122"/>
    <hyperlink ref="AJ306" r:id="rId123"/>
    <hyperlink ref="AJ243" r:id="rId124"/>
    <hyperlink ref="AJ1244" r:id="rId125"/>
    <hyperlink ref="AJ1042" r:id="rId126"/>
    <hyperlink ref="AJ362" r:id="rId127"/>
    <hyperlink ref="AJ633" r:id="rId128"/>
    <hyperlink ref="AJ125" r:id="rId129"/>
    <hyperlink ref="AJ31" r:id="rId130"/>
    <hyperlink ref="AJ453" r:id="rId131"/>
    <hyperlink ref="AJ78" r:id="rId132"/>
    <hyperlink ref="AJ57" r:id="rId133"/>
    <hyperlink ref="AJ47" r:id="rId134"/>
    <hyperlink ref="AJ673" r:id="rId135"/>
    <hyperlink ref="AJ139" r:id="rId136"/>
    <hyperlink ref="AJ670" r:id="rId137"/>
    <hyperlink ref="AJ353" r:id="rId138"/>
    <hyperlink ref="AJ85" r:id="rId139"/>
    <hyperlink ref="AJ1239" r:id="rId140"/>
    <hyperlink ref="AJ885" r:id="rId141"/>
    <hyperlink ref="AJ662" r:id="rId142"/>
    <hyperlink ref="AJ496" r:id="rId143"/>
    <hyperlink ref="AJ16" r:id="rId144"/>
    <hyperlink ref="AJ510" r:id="rId145"/>
    <hyperlink ref="AJ25" r:id="rId146"/>
    <hyperlink ref="AJ833" r:id="rId147"/>
    <hyperlink ref="AJ1153" r:id="rId148"/>
    <hyperlink ref="AJ261" r:id="rId149"/>
    <hyperlink ref="AJ995" r:id="rId150"/>
    <hyperlink ref="AJ1019" r:id="rId151"/>
    <hyperlink ref="AJ576" r:id="rId152"/>
    <hyperlink ref="AJ1238" r:id="rId153"/>
    <hyperlink ref="AJ119" r:id="rId154"/>
    <hyperlink ref="AJ431" r:id="rId155"/>
    <hyperlink ref="AJ117" r:id="rId156"/>
    <hyperlink ref="AJ134" r:id="rId157"/>
    <hyperlink ref="AJ312" r:id="rId158"/>
    <hyperlink ref="AJ504" r:id="rId159"/>
    <hyperlink ref="AJ994" r:id="rId160"/>
    <hyperlink ref="AJ598" r:id="rId161"/>
    <hyperlink ref="AJ518" r:id="rId162"/>
    <hyperlink ref="AJ580" r:id="rId163"/>
    <hyperlink ref="AJ400" r:id="rId164"/>
    <hyperlink ref="AJ120" r:id="rId165"/>
    <hyperlink ref="AJ88" r:id="rId166"/>
    <hyperlink ref="AJ579" r:id="rId167"/>
    <hyperlink ref="AJ534" r:id="rId168"/>
    <hyperlink ref="AJ935" r:id="rId169"/>
    <hyperlink ref="AJ371" r:id="rId170"/>
    <hyperlink ref="AJ1247" r:id="rId171"/>
    <hyperlink ref="AJ182" r:id="rId172"/>
    <hyperlink ref="AJ1272" r:id="rId173"/>
    <hyperlink ref="AJ926" r:id="rId174"/>
    <hyperlink ref="AJ10" r:id="rId175"/>
    <hyperlink ref="AJ825" r:id="rId176"/>
    <hyperlink ref="AJ116" r:id="rId177"/>
    <hyperlink ref="AJ13" r:id="rId178"/>
    <hyperlink ref="AJ1150" r:id="rId179"/>
    <hyperlink ref="AJ175" r:id="rId180"/>
    <hyperlink ref="AJ701" r:id="rId181"/>
    <hyperlink ref="AJ627" r:id="rId182"/>
    <hyperlink ref="AJ628" r:id="rId183"/>
    <hyperlink ref="AJ359" r:id="rId184"/>
    <hyperlink ref="AJ484" r:id="rId185"/>
    <hyperlink ref="AJ667" r:id="rId186"/>
    <hyperlink ref="AJ587" r:id="rId187"/>
    <hyperlink ref="AJ491" r:id="rId188"/>
    <hyperlink ref="AJ467" r:id="rId189"/>
    <hyperlink ref="AJ444" r:id="rId190"/>
    <hyperlink ref="AJ278" r:id="rId191"/>
    <hyperlink ref="AJ495" r:id="rId192"/>
    <hyperlink ref="AJ458" r:id="rId193"/>
    <hyperlink ref="AJ249" r:id="rId194"/>
    <hyperlink ref="AJ93" r:id="rId195"/>
    <hyperlink ref="AJ1004" r:id="rId196"/>
    <hyperlink ref="AJ511" r:id="rId197"/>
    <hyperlink ref="AJ841" r:id="rId198"/>
    <hyperlink ref="AJ989" r:id="rId199"/>
    <hyperlink ref="AJ277" r:id="rId200"/>
    <hyperlink ref="AJ592" r:id="rId201"/>
    <hyperlink ref="AJ637" r:id="rId202"/>
    <hyperlink ref="AJ380" r:id="rId203"/>
    <hyperlink ref="AJ1047" r:id="rId204"/>
    <hyperlink ref="AJ218" r:id="rId205"/>
    <hyperlink ref="AJ883" r:id="rId206"/>
    <hyperlink ref="AJ924" r:id="rId207"/>
    <hyperlink ref="AJ396" r:id="rId208"/>
    <hyperlink ref="AJ213" r:id="rId209"/>
    <hyperlink ref="AJ367" r:id="rId210"/>
    <hyperlink ref="AJ254" r:id="rId211"/>
    <hyperlink ref="AJ1253" r:id="rId212"/>
    <hyperlink ref="AJ497" r:id="rId213"/>
    <hyperlink ref="AJ305" r:id="rId214"/>
    <hyperlink ref="AJ602" r:id="rId215"/>
    <hyperlink ref="AJ847" r:id="rId216"/>
    <hyperlink ref="AJ820" r:id="rId217"/>
    <hyperlink ref="AJ785" r:id="rId218"/>
    <hyperlink ref="AJ384" r:id="rId219"/>
    <hyperlink ref="AJ311" r:id="rId220"/>
    <hyperlink ref="AJ334" r:id="rId221"/>
    <hyperlink ref="AJ207" r:id="rId222"/>
    <hyperlink ref="AJ61" r:id="rId223"/>
    <hyperlink ref="AJ854" r:id="rId224"/>
    <hyperlink ref="AJ852" r:id="rId225"/>
    <hyperlink ref="AJ264" r:id="rId226"/>
    <hyperlink ref="AJ375" r:id="rId227"/>
    <hyperlink ref="AJ595" r:id="rId228"/>
    <hyperlink ref="AJ7" r:id="rId229"/>
    <hyperlink ref="AJ1423" r:id="rId230"/>
    <hyperlink ref="AJ634" r:id="rId231"/>
    <hyperlink ref="AJ56" r:id="rId232"/>
    <hyperlink ref="AJ954" r:id="rId233"/>
    <hyperlink ref="AJ787" r:id="rId234"/>
    <hyperlink ref="AJ1234" r:id="rId235"/>
    <hyperlink ref="AJ1228" r:id="rId236"/>
    <hyperlink ref="AJ958" r:id="rId237"/>
    <hyperlink ref="AJ1381" r:id="rId238"/>
    <hyperlink ref="AJ1279" r:id="rId239"/>
    <hyperlink ref="AJ1060" r:id="rId240"/>
    <hyperlink ref="AJ1351" r:id="rId241" display="ringsi@naver.com/ kumgang.vn/gmail.com"/>
    <hyperlink ref="AJ952" r:id="rId242"/>
    <hyperlink ref="AJ692" r:id="rId243"/>
    <hyperlink ref="AJ1349" r:id="rId244"/>
    <hyperlink ref="AJ1273" r:id="rId245"/>
    <hyperlink ref="AJ1347" r:id="rId246"/>
    <hyperlink ref="AH1066" r:id="rId247" display="ngocdiem179@gmail.com"/>
    <hyperlink ref="AJ1282" r:id="rId248"/>
    <hyperlink ref="AJ126" r:id="rId249"/>
    <hyperlink ref="AJ793" r:id="rId250"/>
    <hyperlink ref="AJ966" r:id="rId251"/>
    <hyperlink ref="AJ890" r:id="rId252"/>
    <hyperlink ref="AJ1155" r:id="rId253"/>
    <hyperlink ref="AJ149" r:id="rId254"/>
    <hyperlink ref="AJ761" r:id="rId255"/>
    <hyperlink ref="AJ533" r:id="rId256"/>
    <hyperlink ref="AJ63" r:id="rId257"/>
    <hyperlink ref="AJ406" r:id="rId258"/>
    <hyperlink ref="AJ1195" r:id="rId259"/>
    <hyperlink ref="AJ1287" r:id="rId260"/>
    <hyperlink ref="AJ1288" r:id="rId261"/>
    <hyperlink ref="AJ24" r:id="rId262"/>
    <hyperlink ref="AJ1262" r:id="rId263"/>
    <hyperlink ref="AJ596" r:id="rId264"/>
    <hyperlink ref="AJ1345" r:id="rId265"/>
    <hyperlink ref="AJ1199" r:id="rId266"/>
    <hyperlink ref="AJ136" r:id="rId267"/>
    <hyperlink ref="AJ1430" r:id="rId268"/>
    <hyperlink ref="AJ153" r:id="rId269" display="anh.su@vn.gt.com"/>
    <hyperlink ref="AJ713" r:id="rId270"/>
    <hyperlink ref="AJ720" r:id="rId271"/>
    <hyperlink ref="AK1197" r:id="rId272"/>
    <hyperlink ref="AJ1274" r:id="rId273"/>
    <hyperlink ref="AJ1289" r:id="rId274" display="mailto:Thanhhieu.vo@garmco.com"/>
    <hyperlink ref="AJ1392" r:id="rId275"/>
    <hyperlink ref="AJ150" r:id="rId276"/>
    <hyperlink ref="AJ703" r:id="rId277"/>
    <hyperlink ref="AJ1293" r:id="rId278"/>
    <hyperlink ref="AJ1072" r:id="rId279"/>
    <hyperlink ref="AJ1285" r:id="rId280"/>
    <hyperlink ref="AJ1263" r:id="rId281"/>
    <hyperlink ref="AJ1070" r:id="rId282"/>
    <hyperlink ref="AJ1242" r:id="rId283"/>
    <hyperlink ref="AJ899" r:id="rId284"/>
    <hyperlink ref="AJ1291" r:id="rId285"/>
    <hyperlink ref="AJ147" r:id="rId286"/>
    <hyperlink ref="AJ1321" r:id="rId287"/>
    <hyperlink ref="AJ549" r:id="rId288"/>
    <hyperlink ref="AJ1286" r:id="rId289"/>
    <hyperlink ref="AJ1176" r:id="rId290"/>
    <hyperlink ref="AJ721" r:id="rId291"/>
    <hyperlink ref="AJ399" r:id="rId292"/>
    <hyperlink ref="AJ1030" r:id="rId293"/>
    <hyperlink ref="AJ152" r:id="rId294"/>
    <hyperlink ref="AJ143" r:id="rId295"/>
    <hyperlink ref="AJ1376" r:id="rId296"/>
    <hyperlink ref="AJ1054" r:id="rId297"/>
    <hyperlink ref="AJ468" r:id="rId298"/>
    <hyperlink ref="AJ801" r:id="rId299"/>
    <hyperlink ref="AJ1066" r:id="rId300" display="ngocdiem179@gmail.com"/>
    <hyperlink ref="AJ1296" r:id="rId301"/>
    <hyperlink ref="AJ472" r:id="rId302"/>
    <hyperlink ref="AJ618" r:id="rId303"/>
    <hyperlink ref="AJ1088" r:id="rId304"/>
    <hyperlink ref="AJ1350" r:id="rId305"/>
    <hyperlink ref="AJ161" r:id="rId306"/>
    <hyperlink ref="AJ1292" r:id="rId307"/>
    <hyperlink ref="AJ1077" r:id="rId308"/>
    <hyperlink ref="AJ788" r:id="rId309"/>
    <hyperlink ref="AJ1298" r:id="rId310"/>
    <hyperlink ref="AJ151" r:id="rId311"/>
    <hyperlink ref="AJ158" r:id="rId312"/>
    <hyperlink ref="AJ969" r:id="rId313"/>
    <hyperlink ref="AJ869" r:id="rId314"/>
    <hyperlink ref="AJ1356" r:id="rId315"/>
    <hyperlink ref="AJ972" r:id="rId316"/>
    <hyperlink ref="AJ1197" r:id="rId317"/>
    <hyperlink ref="AJ1307" r:id="rId318"/>
    <hyperlink ref="AJ971" r:id="rId319"/>
    <hyperlink ref="AJ155" r:id="rId320"/>
    <hyperlink ref="AJ551" r:id="rId321"/>
    <hyperlink ref="AJ732" r:id="rId322"/>
    <hyperlink ref="AJ1075" r:id="rId323"/>
    <hyperlink ref="AJ561" r:id="rId324"/>
    <hyperlink ref="AJ901" r:id="rId325"/>
    <hyperlink ref="AJ1078" r:id="rId326"/>
    <hyperlink ref="AJ723" r:id="rId327"/>
    <hyperlink ref="AJ162" r:id="rId328"/>
    <hyperlink ref="AJ562" r:id="rId329"/>
    <hyperlink ref="AJ1326" r:id="rId330"/>
    <hyperlink ref="AJ1080" r:id="rId331"/>
    <hyperlink ref="AJ1032" r:id="rId332"/>
    <hyperlink ref="AJ1252" r:id="rId333"/>
  </hyperlinks>
  <pageMargins left="0.7" right="0.7" top="0.75" bottom="0.75" header="0.3" footer="0.3"/>
  <pageSetup paperSize="9" orientation="portrait" r:id="rId3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E2063"/>
  <sheetViews>
    <sheetView tabSelected="1" zoomScale="145" zoomScaleNormal="145" workbookViewId="0">
      <selection activeCell="B1998" sqref="B1998"/>
    </sheetView>
  </sheetViews>
  <sheetFormatPr defaultRowHeight="17.25"/>
  <cols>
    <col min="1" max="1" width="16" style="772" customWidth="1"/>
    <col min="2" max="2" width="43.875" style="643" customWidth="1"/>
    <col min="3" max="3" width="16.875" style="591" customWidth="1"/>
    <col min="4" max="4" width="16" style="2855" customWidth="1"/>
    <col min="5" max="16384" width="9" style="2855"/>
  </cols>
  <sheetData>
    <row r="1" spans="1:4" ht="21" customHeight="1">
      <c r="A1" s="2839" t="s">
        <v>15585</v>
      </c>
      <c r="B1" s="2839"/>
      <c r="C1" s="2839"/>
      <c r="D1" s="2839"/>
    </row>
    <row r="2" spans="1:4" ht="19.5" customHeight="1">
      <c r="A2" s="2840" t="s">
        <v>15584</v>
      </c>
      <c r="B2" s="2840"/>
      <c r="C2" s="2840"/>
      <c r="D2" s="2840"/>
    </row>
    <row r="3" spans="1:4">
      <c r="A3" s="2856" t="s">
        <v>15586</v>
      </c>
      <c r="B3" s="2857"/>
      <c r="C3" s="2857"/>
      <c r="D3" s="2857"/>
    </row>
    <row r="4" spans="1:4" s="2858" customFormat="1" ht="51" customHeight="1">
      <c r="A4" s="2754" t="s">
        <v>5579</v>
      </c>
      <c r="B4" s="2755" t="s">
        <v>2982</v>
      </c>
      <c r="C4" s="2754" t="s">
        <v>6695</v>
      </c>
      <c r="D4" s="2854" t="s">
        <v>15622</v>
      </c>
    </row>
    <row r="5" spans="1:4" s="2858" customFormat="1">
      <c r="A5" s="2757"/>
      <c r="B5" s="2758" t="s">
        <v>1012</v>
      </c>
      <c r="C5" s="2759"/>
      <c r="D5" s="2756"/>
    </row>
    <row r="6" spans="1:4" s="2858" customFormat="1">
      <c r="A6" s="2760" t="s">
        <v>3000</v>
      </c>
      <c r="B6" s="2761" t="s">
        <v>6176</v>
      </c>
      <c r="C6" s="2762" t="s">
        <v>3802</v>
      </c>
      <c r="D6" s="2756" t="s">
        <v>15158</v>
      </c>
    </row>
    <row r="7" spans="1:4" s="2858" customFormat="1">
      <c r="A7" s="2760" t="s">
        <v>3001</v>
      </c>
      <c r="B7" s="2761" t="s">
        <v>1014</v>
      </c>
      <c r="C7" s="2762" t="s">
        <v>3802</v>
      </c>
      <c r="D7" s="2756" t="s">
        <v>15157</v>
      </c>
    </row>
    <row r="8" spans="1:4" s="2858" customFormat="1">
      <c r="A8" s="2763" t="s">
        <v>3002</v>
      </c>
      <c r="B8" s="2761" t="s">
        <v>1016</v>
      </c>
      <c r="C8" s="2762" t="s">
        <v>3802</v>
      </c>
      <c r="D8" s="2756" t="s">
        <v>15158</v>
      </c>
    </row>
    <row r="9" spans="1:4" s="2858" customFormat="1">
      <c r="A9" s="2760" t="s">
        <v>3003</v>
      </c>
      <c r="B9" s="2761" t="s">
        <v>1018</v>
      </c>
      <c r="C9" s="2762" t="s">
        <v>3802</v>
      </c>
      <c r="D9" s="2756" t="s">
        <v>15159</v>
      </c>
    </row>
    <row r="10" spans="1:4" s="2858" customFormat="1">
      <c r="A10" s="2760" t="s">
        <v>3004</v>
      </c>
      <c r="B10" s="2761" t="s">
        <v>1020</v>
      </c>
      <c r="C10" s="2762" t="s">
        <v>3802</v>
      </c>
      <c r="D10" s="2756" t="s">
        <v>15160</v>
      </c>
    </row>
    <row r="11" spans="1:4" s="2858" customFormat="1">
      <c r="A11" s="2760" t="s">
        <v>3005</v>
      </c>
      <c r="B11" s="2761" t="s">
        <v>1022</v>
      </c>
      <c r="C11" s="2762" t="s">
        <v>3802</v>
      </c>
      <c r="D11" s="2756" t="s">
        <v>15161</v>
      </c>
    </row>
    <row r="12" spans="1:4" s="2858" customFormat="1">
      <c r="A12" s="2760" t="s">
        <v>3006</v>
      </c>
      <c r="B12" s="2761" t="s">
        <v>1025</v>
      </c>
      <c r="C12" s="2762" t="s">
        <v>3802</v>
      </c>
      <c r="D12" s="2756" t="s">
        <v>15158</v>
      </c>
    </row>
    <row r="13" spans="1:4" s="2858" customFormat="1">
      <c r="A13" s="2760" t="s">
        <v>3007</v>
      </c>
      <c r="B13" s="2761" t="s">
        <v>5461</v>
      </c>
      <c r="C13" s="2762" t="s">
        <v>3802</v>
      </c>
      <c r="D13" s="2756" t="s">
        <v>15158</v>
      </c>
    </row>
    <row r="14" spans="1:4" s="2858" customFormat="1">
      <c r="A14" s="2760">
        <v>3600390692</v>
      </c>
      <c r="B14" s="2761" t="s">
        <v>1032</v>
      </c>
      <c r="C14" s="2762" t="s">
        <v>3802</v>
      </c>
      <c r="D14" s="2756" t="s">
        <v>15162</v>
      </c>
    </row>
    <row r="15" spans="1:4" s="2858" customFormat="1">
      <c r="A15" s="2760" t="s">
        <v>3008</v>
      </c>
      <c r="B15" s="2761" t="s">
        <v>1033</v>
      </c>
      <c r="C15" s="2762" t="s">
        <v>3802</v>
      </c>
      <c r="D15" s="2756" t="s">
        <v>15163</v>
      </c>
    </row>
    <row r="16" spans="1:4" s="2858" customFormat="1">
      <c r="A16" s="2760" t="s">
        <v>3009</v>
      </c>
      <c r="B16" s="2761" t="s">
        <v>1036</v>
      </c>
      <c r="C16" s="2762" t="s">
        <v>3802</v>
      </c>
      <c r="D16" s="2756" t="s">
        <v>15164</v>
      </c>
    </row>
    <row r="17" spans="1:4" s="2858" customFormat="1">
      <c r="A17" s="2760" t="s">
        <v>3010</v>
      </c>
      <c r="B17" s="2761" t="s">
        <v>1039</v>
      </c>
      <c r="C17" s="2762" t="s">
        <v>3802</v>
      </c>
      <c r="D17" s="2756" t="s">
        <v>15165</v>
      </c>
    </row>
    <row r="18" spans="1:4" s="2858" customFormat="1">
      <c r="A18" s="2760" t="s">
        <v>3011</v>
      </c>
      <c r="B18" s="2761" t="s">
        <v>1042</v>
      </c>
      <c r="C18" s="2762" t="s">
        <v>3802</v>
      </c>
      <c r="D18" s="2756" t="s">
        <v>15166</v>
      </c>
    </row>
    <row r="19" spans="1:4" s="2858" customFormat="1">
      <c r="A19" s="2760" t="s">
        <v>3012</v>
      </c>
      <c r="B19" s="2761" t="s">
        <v>1045</v>
      </c>
      <c r="C19" s="2762" t="s">
        <v>3802</v>
      </c>
      <c r="D19" s="2756" t="s">
        <v>15167</v>
      </c>
    </row>
    <row r="20" spans="1:4" s="2858" customFormat="1">
      <c r="A20" s="2760" t="s">
        <v>3013</v>
      </c>
      <c r="B20" s="2761" t="s">
        <v>1049</v>
      </c>
      <c r="C20" s="2762" t="s">
        <v>3802</v>
      </c>
      <c r="D20" s="2756" t="s">
        <v>15168</v>
      </c>
    </row>
    <row r="21" spans="1:4" s="2858" customFormat="1">
      <c r="A21" s="2760" t="s">
        <v>3014</v>
      </c>
      <c r="B21" s="2761" t="s">
        <v>1052</v>
      </c>
      <c r="C21" s="2762" t="s">
        <v>3802</v>
      </c>
      <c r="D21" s="2756" t="s">
        <v>15169</v>
      </c>
    </row>
    <row r="22" spans="1:4" s="2858" customFormat="1">
      <c r="A22" s="2760" t="s">
        <v>3015</v>
      </c>
      <c r="B22" s="2761" t="s">
        <v>4768</v>
      </c>
      <c r="C22" s="2762" t="s">
        <v>3802</v>
      </c>
      <c r="D22" s="2756" t="s">
        <v>15170</v>
      </c>
    </row>
    <row r="23" spans="1:4" s="2858" customFormat="1">
      <c r="A23" s="2760" t="s">
        <v>3016</v>
      </c>
      <c r="B23" s="2761" t="s">
        <v>1058</v>
      </c>
      <c r="C23" s="2762" t="s">
        <v>3802</v>
      </c>
      <c r="D23" s="2756" t="s">
        <v>15171</v>
      </c>
    </row>
    <row r="24" spans="1:4" s="2858" customFormat="1">
      <c r="A24" s="2760" t="s">
        <v>3017</v>
      </c>
      <c r="B24" s="2761" t="s">
        <v>1061</v>
      </c>
      <c r="C24" s="2762" t="s">
        <v>3802</v>
      </c>
      <c r="D24" s="2756" t="s">
        <v>15160</v>
      </c>
    </row>
    <row r="25" spans="1:4" s="2858" customFormat="1">
      <c r="A25" s="2760" t="s">
        <v>3018</v>
      </c>
      <c r="B25" s="2761" t="s">
        <v>1065</v>
      </c>
      <c r="C25" s="2762" t="s">
        <v>3802</v>
      </c>
      <c r="D25" s="2756" t="s">
        <v>15172</v>
      </c>
    </row>
    <row r="26" spans="1:4" s="2858" customFormat="1">
      <c r="A26" s="2760" t="s">
        <v>3568</v>
      </c>
      <c r="B26" s="2761" t="s">
        <v>1068</v>
      </c>
      <c r="C26" s="2762" t="s">
        <v>3802</v>
      </c>
      <c r="D26" s="2756" t="s">
        <v>15173</v>
      </c>
    </row>
    <row r="27" spans="1:4" s="2858" customFormat="1">
      <c r="A27" s="2760" t="s">
        <v>3019</v>
      </c>
      <c r="B27" s="2761" t="s">
        <v>1070</v>
      </c>
      <c r="C27" s="2762" t="s">
        <v>3802</v>
      </c>
      <c r="D27" s="2756" t="s">
        <v>15174</v>
      </c>
    </row>
    <row r="28" spans="1:4" s="2858" customFormat="1">
      <c r="A28" s="2760" t="s">
        <v>3020</v>
      </c>
      <c r="B28" s="2761" t="s">
        <v>1073</v>
      </c>
      <c r="C28" s="2762" t="s">
        <v>3802</v>
      </c>
      <c r="D28" s="2756" t="s">
        <v>15175</v>
      </c>
    </row>
    <row r="29" spans="1:4" s="2858" customFormat="1">
      <c r="A29" s="2760" t="s">
        <v>3021</v>
      </c>
      <c r="B29" s="2761" t="s">
        <v>1076</v>
      </c>
      <c r="C29" s="2762" t="s">
        <v>3802</v>
      </c>
      <c r="D29" s="2756" t="s">
        <v>15176</v>
      </c>
    </row>
    <row r="30" spans="1:4" s="2858" customFormat="1">
      <c r="A30" s="2760" t="s">
        <v>3022</v>
      </c>
      <c r="B30" s="2761" t="s">
        <v>1079</v>
      </c>
      <c r="C30" s="2762" t="s">
        <v>3802</v>
      </c>
      <c r="D30" s="2756" t="s">
        <v>15177</v>
      </c>
    </row>
    <row r="31" spans="1:4" s="2858" customFormat="1">
      <c r="A31" s="2760" t="s">
        <v>3513</v>
      </c>
      <c r="B31" s="2761" t="s">
        <v>8502</v>
      </c>
      <c r="C31" s="2762" t="s">
        <v>3802</v>
      </c>
      <c r="D31" s="2756" t="s">
        <v>15158</v>
      </c>
    </row>
    <row r="32" spans="1:4" s="2858" customFormat="1">
      <c r="A32" s="2760" t="s">
        <v>3023</v>
      </c>
      <c r="B32" s="2761" t="s">
        <v>1084</v>
      </c>
      <c r="C32" s="2762" t="s">
        <v>3802</v>
      </c>
      <c r="D32" s="2756" t="s">
        <v>15178</v>
      </c>
    </row>
    <row r="33" spans="1:4" s="2858" customFormat="1">
      <c r="A33" s="2760" t="s">
        <v>3024</v>
      </c>
      <c r="B33" s="2761" t="s">
        <v>1086</v>
      </c>
      <c r="C33" s="2762" t="s">
        <v>3802</v>
      </c>
      <c r="D33" s="2756" t="s">
        <v>15179</v>
      </c>
    </row>
    <row r="34" spans="1:4" s="2858" customFormat="1">
      <c r="A34" s="2760" t="s">
        <v>3025</v>
      </c>
      <c r="B34" s="2761" t="s">
        <v>1089</v>
      </c>
      <c r="C34" s="2762" t="s">
        <v>3802</v>
      </c>
      <c r="D34" s="2756" t="s">
        <v>15180</v>
      </c>
    </row>
    <row r="35" spans="1:4" s="2858" customFormat="1">
      <c r="A35" s="2760" t="s">
        <v>3026</v>
      </c>
      <c r="B35" s="2761" t="s">
        <v>1092</v>
      </c>
      <c r="C35" s="2762" t="s">
        <v>3802</v>
      </c>
      <c r="D35" s="2756" t="s">
        <v>15181</v>
      </c>
    </row>
    <row r="36" spans="1:4" s="2858" customFormat="1">
      <c r="A36" s="2760" t="s">
        <v>3027</v>
      </c>
      <c r="B36" s="2761" t="s">
        <v>7570</v>
      </c>
      <c r="C36" s="2762" t="s">
        <v>3802</v>
      </c>
      <c r="D36" s="2756" t="s">
        <v>15182</v>
      </c>
    </row>
    <row r="37" spans="1:4" s="2858" customFormat="1">
      <c r="A37" s="2760" t="s">
        <v>9405</v>
      </c>
      <c r="B37" s="2761" t="s">
        <v>6676</v>
      </c>
      <c r="C37" s="2762" t="s">
        <v>3802</v>
      </c>
      <c r="D37" s="2756" t="s">
        <v>15158</v>
      </c>
    </row>
    <row r="38" spans="1:4" s="2858" customFormat="1">
      <c r="A38" s="2760" t="s">
        <v>7690</v>
      </c>
      <c r="B38" s="2761" t="s">
        <v>1097</v>
      </c>
      <c r="C38" s="2762" t="s">
        <v>3802</v>
      </c>
      <c r="D38" s="2756" t="s">
        <v>15183</v>
      </c>
    </row>
    <row r="39" spans="1:4" s="2858" customFormat="1">
      <c r="A39" s="2760" t="s">
        <v>3028</v>
      </c>
      <c r="B39" s="2761" t="s">
        <v>3937</v>
      </c>
      <c r="C39" s="2762" t="s">
        <v>3802</v>
      </c>
      <c r="D39" s="2756" t="s">
        <v>15158</v>
      </c>
    </row>
    <row r="40" spans="1:4" s="2858" customFormat="1">
      <c r="A40" s="2760" t="s">
        <v>3029</v>
      </c>
      <c r="B40" s="2761" t="s">
        <v>1102</v>
      </c>
      <c r="C40" s="2762" t="s">
        <v>3802</v>
      </c>
      <c r="D40" s="2756" t="s">
        <v>15184</v>
      </c>
    </row>
    <row r="41" spans="1:4" s="2858" customFormat="1">
      <c r="A41" s="2760" t="s">
        <v>3030</v>
      </c>
      <c r="B41" s="2761" t="s">
        <v>1105</v>
      </c>
      <c r="C41" s="2762" t="s">
        <v>3802</v>
      </c>
      <c r="D41" s="2756" t="s">
        <v>15185</v>
      </c>
    </row>
    <row r="42" spans="1:4" s="2858" customFormat="1">
      <c r="A42" s="2760" t="s">
        <v>3031</v>
      </c>
      <c r="B42" s="2761" t="s">
        <v>1107</v>
      </c>
      <c r="C42" s="2762" t="s">
        <v>3802</v>
      </c>
      <c r="D42" s="2756" t="s">
        <v>15186</v>
      </c>
    </row>
    <row r="43" spans="1:4" s="2858" customFormat="1">
      <c r="A43" s="2760">
        <v>3600691643</v>
      </c>
      <c r="B43" s="2761" t="s">
        <v>3658</v>
      </c>
      <c r="C43" s="2762" t="s">
        <v>3802</v>
      </c>
      <c r="D43" s="2756" t="s">
        <v>15187</v>
      </c>
    </row>
    <row r="44" spans="1:4" s="2858" customFormat="1">
      <c r="A44" s="2764" t="s">
        <v>3255</v>
      </c>
      <c r="B44" s="2765" t="s">
        <v>3796</v>
      </c>
      <c r="C44" s="2762" t="s">
        <v>3802</v>
      </c>
      <c r="D44" s="2756" t="s">
        <v>15188</v>
      </c>
    </row>
    <row r="45" spans="1:4" s="2858" customFormat="1">
      <c r="A45" s="2760" t="s">
        <v>3032</v>
      </c>
      <c r="B45" s="2766" t="s">
        <v>1113</v>
      </c>
      <c r="C45" s="2762" t="s">
        <v>3802</v>
      </c>
      <c r="D45" s="2756" t="s">
        <v>15189</v>
      </c>
    </row>
    <row r="46" spans="1:4" s="2858" customFormat="1">
      <c r="A46" s="2760" t="s">
        <v>3033</v>
      </c>
      <c r="B46" s="2766" t="s">
        <v>1115</v>
      </c>
      <c r="C46" s="2762" t="s">
        <v>3802</v>
      </c>
      <c r="D46" s="2756" t="s">
        <v>15190</v>
      </c>
    </row>
    <row r="47" spans="1:4" s="2858" customFormat="1">
      <c r="A47" s="2760" t="s">
        <v>3034</v>
      </c>
      <c r="B47" s="2766" t="s">
        <v>2668</v>
      </c>
      <c r="C47" s="2762" t="s">
        <v>3802</v>
      </c>
      <c r="D47" s="2756" t="s">
        <v>15191</v>
      </c>
    </row>
    <row r="48" spans="1:4" s="2858" customFormat="1">
      <c r="A48" s="2760" t="s">
        <v>3035</v>
      </c>
      <c r="B48" s="2767" t="s">
        <v>1118</v>
      </c>
      <c r="C48" s="2762" t="s">
        <v>3802</v>
      </c>
      <c r="D48" s="2756" t="s">
        <v>15160</v>
      </c>
    </row>
    <row r="49" spans="1:4" s="2858" customFormat="1">
      <c r="A49" s="2763" t="s">
        <v>7693</v>
      </c>
      <c r="B49" s="2767" t="s">
        <v>1120</v>
      </c>
      <c r="C49" s="2762" t="s">
        <v>3802</v>
      </c>
      <c r="D49" s="2756" t="s">
        <v>15192</v>
      </c>
    </row>
    <row r="50" spans="1:4" s="2858" customFormat="1">
      <c r="A50" s="2760" t="s">
        <v>3036</v>
      </c>
      <c r="B50" s="2766" t="s">
        <v>1125</v>
      </c>
      <c r="C50" s="2762" t="s">
        <v>3802</v>
      </c>
      <c r="D50" s="2756" t="s">
        <v>15193</v>
      </c>
    </row>
    <row r="51" spans="1:4" s="2858" customFormat="1">
      <c r="A51" s="2760" t="s">
        <v>3037</v>
      </c>
      <c r="B51" s="2766" t="s">
        <v>1128</v>
      </c>
      <c r="C51" s="2762" t="s">
        <v>3802</v>
      </c>
      <c r="D51" s="2756" t="s">
        <v>15159</v>
      </c>
    </row>
    <row r="52" spans="1:4" s="2858" customFormat="1">
      <c r="A52" s="2760" t="s">
        <v>3038</v>
      </c>
      <c r="B52" s="2766" t="s">
        <v>3938</v>
      </c>
      <c r="C52" s="2762" t="s">
        <v>3802</v>
      </c>
      <c r="D52" s="2756" t="s">
        <v>15194</v>
      </c>
    </row>
    <row r="53" spans="1:4" s="2858" customFormat="1">
      <c r="A53" s="2760">
        <v>3600725726</v>
      </c>
      <c r="B53" s="2766" t="s">
        <v>17</v>
      </c>
      <c r="C53" s="2762" t="s">
        <v>3802</v>
      </c>
      <c r="D53" s="2756" t="s">
        <v>15195</v>
      </c>
    </row>
    <row r="54" spans="1:4" s="2858" customFormat="1">
      <c r="A54" s="2760" t="s">
        <v>3039</v>
      </c>
      <c r="B54" s="2766" t="s">
        <v>1132</v>
      </c>
      <c r="C54" s="2762" t="s">
        <v>3802</v>
      </c>
      <c r="D54" s="2756" t="s">
        <v>15194</v>
      </c>
    </row>
    <row r="55" spans="1:4" s="2858" customFormat="1">
      <c r="A55" s="2760" t="s">
        <v>3040</v>
      </c>
      <c r="B55" s="2766" t="s">
        <v>6634</v>
      </c>
      <c r="C55" s="2762" t="s">
        <v>3802</v>
      </c>
      <c r="D55" s="2756" t="s">
        <v>15196</v>
      </c>
    </row>
    <row r="56" spans="1:4" s="2858" customFormat="1">
      <c r="A56" s="2760" t="s">
        <v>3041</v>
      </c>
      <c r="B56" s="2766" t="s">
        <v>675</v>
      </c>
      <c r="C56" s="2762" t="s">
        <v>3802</v>
      </c>
      <c r="D56" s="2756" t="s">
        <v>15197</v>
      </c>
    </row>
    <row r="57" spans="1:4" s="2858" customFormat="1">
      <c r="A57" s="2760" t="s">
        <v>3042</v>
      </c>
      <c r="B57" s="2766" t="s">
        <v>681</v>
      </c>
      <c r="C57" s="2762" t="s">
        <v>3802</v>
      </c>
      <c r="D57" s="2756" t="s">
        <v>15180</v>
      </c>
    </row>
    <row r="58" spans="1:4" s="2858" customFormat="1">
      <c r="A58" s="2760" t="s">
        <v>3043</v>
      </c>
      <c r="B58" s="2761" t="s">
        <v>1139</v>
      </c>
      <c r="C58" s="2762" t="s">
        <v>3802</v>
      </c>
      <c r="D58" s="2756" t="s">
        <v>15158</v>
      </c>
    </row>
    <row r="59" spans="1:4" s="2858" customFormat="1">
      <c r="A59" s="2760" t="s">
        <v>3044</v>
      </c>
      <c r="B59" s="2761" t="s">
        <v>1142</v>
      </c>
      <c r="C59" s="2762" t="s">
        <v>3802</v>
      </c>
      <c r="D59" s="2756" t="s">
        <v>15158</v>
      </c>
    </row>
    <row r="60" spans="1:4" s="2858" customFormat="1">
      <c r="A60" s="2760" t="s">
        <v>3045</v>
      </c>
      <c r="B60" s="2761" t="s">
        <v>1145</v>
      </c>
      <c r="C60" s="2762" t="s">
        <v>3802</v>
      </c>
      <c r="D60" s="2756" t="s">
        <v>15198</v>
      </c>
    </row>
    <row r="61" spans="1:4" s="2858" customFormat="1">
      <c r="A61" s="2760" t="s">
        <v>3046</v>
      </c>
      <c r="B61" s="2761" t="s">
        <v>1149</v>
      </c>
      <c r="C61" s="2762" t="s">
        <v>3802</v>
      </c>
      <c r="D61" s="2756" t="s">
        <v>15199</v>
      </c>
    </row>
    <row r="62" spans="1:4" s="2858" customFormat="1">
      <c r="A62" s="2760" t="s">
        <v>3047</v>
      </c>
      <c r="B62" s="2761" t="s">
        <v>6828</v>
      </c>
      <c r="C62" s="2762" t="s">
        <v>3802</v>
      </c>
      <c r="D62" s="2756" t="s">
        <v>15200</v>
      </c>
    </row>
    <row r="63" spans="1:4" s="2858" customFormat="1">
      <c r="A63" s="2760" t="s">
        <v>3539</v>
      </c>
      <c r="B63" s="2761" t="s">
        <v>4373</v>
      </c>
      <c r="C63" s="2762" t="s">
        <v>3802</v>
      </c>
      <c r="D63" s="2756" t="s">
        <v>15201</v>
      </c>
    </row>
    <row r="64" spans="1:4" s="2858" customFormat="1">
      <c r="A64" s="2760" t="s">
        <v>3048</v>
      </c>
      <c r="B64" s="2761" t="s">
        <v>3939</v>
      </c>
      <c r="C64" s="2762" t="s">
        <v>3802</v>
      </c>
      <c r="D64" s="2756" t="s">
        <v>15202</v>
      </c>
    </row>
    <row r="65" spans="1:4" s="2858" customFormat="1">
      <c r="A65" s="2760" t="s">
        <v>3049</v>
      </c>
      <c r="B65" s="2761" t="s">
        <v>1157</v>
      </c>
      <c r="C65" s="2762" t="s">
        <v>3802</v>
      </c>
      <c r="D65" s="2756" t="s">
        <v>15203</v>
      </c>
    </row>
    <row r="66" spans="1:4" s="2858" customFormat="1">
      <c r="A66" s="2760" t="s">
        <v>3050</v>
      </c>
      <c r="B66" s="2761" t="s">
        <v>1159</v>
      </c>
      <c r="C66" s="2762" t="s">
        <v>3802</v>
      </c>
      <c r="D66" s="2756" t="s">
        <v>15178</v>
      </c>
    </row>
    <row r="67" spans="1:4" s="2858" customFormat="1">
      <c r="A67" s="2760" t="s">
        <v>3051</v>
      </c>
      <c r="B67" s="2761" t="s">
        <v>1161</v>
      </c>
      <c r="C67" s="2762" t="s">
        <v>3802</v>
      </c>
      <c r="D67" s="2756" t="s">
        <v>15204</v>
      </c>
    </row>
    <row r="68" spans="1:4" s="2858" customFormat="1">
      <c r="A68" s="2760" t="s">
        <v>3551</v>
      </c>
      <c r="B68" s="2761" t="s">
        <v>1163</v>
      </c>
      <c r="C68" s="2762" t="s">
        <v>3802</v>
      </c>
      <c r="D68" s="2756" t="s">
        <v>15205</v>
      </c>
    </row>
    <row r="69" spans="1:4" s="2858" customFormat="1">
      <c r="A69" s="2760" t="s">
        <v>3559</v>
      </c>
      <c r="B69" s="2761" t="s">
        <v>1166</v>
      </c>
      <c r="C69" s="2762" t="s">
        <v>3802</v>
      </c>
      <c r="D69" s="2756" t="s">
        <v>15206</v>
      </c>
    </row>
    <row r="70" spans="1:4" s="2858" customFormat="1">
      <c r="A70" s="2760" t="s">
        <v>3161</v>
      </c>
      <c r="B70" s="2761" t="s">
        <v>1380</v>
      </c>
      <c r="C70" s="2762" t="s">
        <v>3802</v>
      </c>
      <c r="D70" s="2756" t="s">
        <v>15200</v>
      </c>
    </row>
    <row r="71" spans="1:4" s="2858" customFormat="1">
      <c r="A71" s="2760" t="s">
        <v>3052</v>
      </c>
      <c r="B71" s="2761" t="s">
        <v>1167</v>
      </c>
      <c r="C71" s="2762" t="s">
        <v>3802</v>
      </c>
      <c r="D71" s="2756" t="s">
        <v>15207</v>
      </c>
    </row>
    <row r="72" spans="1:4" s="2858" customFormat="1">
      <c r="A72" s="2760" t="s">
        <v>3053</v>
      </c>
      <c r="B72" s="2761" t="s">
        <v>1168</v>
      </c>
      <c r="C72" s="2762" t="s">
        <v>3802</v>
      </c>
      <c r="D72" s="2756" t="s">
        <v>15208</v>
      </c>
    </row>
    <row r="73" spans="1:4" s="2858" customFormat="1">
      <c r="A73" s="2760">
        <v>3600900745</v>
      </c>
      <c r="B73" s="2761" t="s">
        <v>1170</v>
      </c>
      <c r="C73" s="2762" t="s">
        <v>3802</v>
      </c>
      <c r="D73" s="2756" t="s">
        <v>15157</v>
      </c>
    </row>
    <row r="74" spans="1:4" s="2858" customFormat="1">
      <c r="A74" s="2760" t="s">
        <v>3054</v>
      </c>
      <c r="B74" s="2761" t="s">
        <v>1171</v>
      </c>
      <c r="C74" s="2762" t="s">
        <v>3802</v>
      </c>
      <c r="D74" s="2756" t="s">
        <v>15209</v>
      </c>
    </row>
    <row r="75" spans="1:4" s="2858" customFormat="1">
      <c r="A75" s="2760" t="s">
        <v>3055</v>
      </c>
      <c r="B75" s="2761" t="s">
        <v>1173</v>
      </c>
      <c r="C75" s="2762" t="s">
        <v>3802</v>
      </c>
      <c r="D75" s="2756" t="s">
        <v>15210</v>
      </c>
    </row>
    <row r="76" spans="1:4" s="2858" customFormat="1">
      <c r="A76" s="2760" t="s">
        <v>3056</v>
      </c>
      <c r="B76" s="2761" t="s">
        <v>1176</v>
      </c>
      <c r="C76" s="2762" t="s">
        <v>3802</v>
      </c>
      <c r="D76" s="2756" t="s">
        <v>15158</v>
      </c>
    </row>
    <row r="77" spans="1:4" s="2858" customFormat="1">
      <c r="A77" s="2760" t="s">
        <v>3057</v>
      </c>
      <c r="B77" s="2761" t="s">
        <v>1178</v>
      </c>
      <c r="C77" s="2762" t="s">
        <v>3802</v>
      </c>
      <c r="D77" s="2756" t="s">
        <v>15211</v>
      </c>
    </row>
    <row r="78" spans="1:4" s="2858" customFormat="1">
      <c r="A78" s="2760" t="s">
        <v>3058</v>
      </c>
      <c r="B78" s="2761" t="s">
        <v>1179</v>
      </c>
      <c r="C78" s="2762" t="s">
        <v>3802</v>
      </c>
      <c r="D78" s="2756" t="s">
        <v>15212</v>
      </c>
    </row>
    <row r="79" spans="1:4" s="2858" customFormat="1">
      <c r="A79" s="2760" t="s">
        <v>3594</v>
      </c>
      <c r="B79" s="2761" t="s">
        <v>1180</v>
      </c>
      <c r="C79" s="2762" t="s">
        <v>3802</v>
      </c>
      <c r="D79" s="2756" t="s">
        <v>15160</v>
      </c>
    </row>
    <row r="80" spans="1:4" s="2858" customFormat="1">
      <c r="A80" s="2760" t="s">
        <v>3059</v>
      </c>
      <c r="B80" s="2761" t="s">
        <v>3940</v>
      </c>
      <c r="C80" s="2762" t="s">
        <v>3802</v>
      </c>
      <c r="D80" s="2756" t="s">
        <v>15173</v>
      </c>
    </row>
    <row r="81" spans="1:4" s="2858" customFormat="1">
      <c r="A81" s="2760" t="s">
        <v>3060</v>
      </c>
      <c r="B81" s="2761" t="s">
        <v>1181</v>
      </c>
      <c r="C81" s="2762" t="s">
        <v>3802</v>
      </c>
      <c r="D81" s="2756" t="s">
        <v>15213</v>
      </c>
    </row>
    <row r="82" spans="1:4" s="2858" customFormat="1">
      <c r="A82" s="2760">
        <v>3600979128</v>
      </c>
      <c r="B82" s="2761" t="s">
        <v>1183</v>
      </c>
      <c r="C82" s="2762" t="s">
        <v>3802</v>
      </c>
      <c r="D82" s="2756" t="s">
        <v>15208</v>
      </c>
    </row>
    <row r="83" spans="1:4" s="2858" customFormat="1">
      <c r="A83" s="2760" t="s">
        <v>3061</v>
      </c>
      <c r="B83" s="2761" t="s">
        <v>1184</v>
      </c>
      <c r="C83" s="2762" t="s">
        <v>3802</v>
      </c>
      <c r="D83" s="2756" t="s">
        <v>15184</v>
      </c>
    </row>
    <row r="84" spans="1:4" s="2858" customFormat="1">
      <c r="A84" s="2760" t="s">
        <v>3062</v>
      </c>
      <c r="B84" s="2761" t="s">
        <v>3941</v>
      </c>
      <c r="C84" s="2762" t="s">
        <v>3802</v>
      </c>
      <c r="D84" s="2756" t="s">
        <v>15184</v>
      </c>
    </row>
    <row r="85" spans="1:4" s="2858" customFormat="1">
      <c r="A85" s="2760" t="s">
        <v>3063</v>
      </c>
      <c r="B85" s="2761" t="s">
        <v>1185</v>
      </c>
      <c r="C85" s="2762" t="s">
        <v>3802</v>
      </c>
      <c r="D85" s="2756" t="s">
        <v>15214</v>
      </c>
    </row>
    <row r="86" spans="1:4" s="2858" customFormat="1">
      <c r="A86" s="2760" t="s">
        <v>3586</v>
      </c>
      <c r="B86" s="2761" t="s">
        <v>3942</v>
      </c>
      <c r="C86" s="2762" t="s">
        <v>3802</v>
      </c>
      <c r="D86" s="2756" t="s">
        <v>15215</v>
      </c>
    </row>
    <row r="87" spans="1:4" s="2858" customFormat="1">
      <c r="A87" s="2760" t="s">
        <v>3064</v>
      </c>
      <c r="B87" s="2761" t="s">
        <v>1187</v>
      </c>
      <c r="C87" s="2762" t="s">
        <v>3802</v>
      </c>
      <c r="D87" s="2756" t="s">
        <v>15215</v>
      </c>
    </row>
    <row r="88" spans="1:4" s="2858" customFormat="1">
      <c r="A88" s="2760" t="s">
        <v>3065</v>
      </c>
      <c r="B88" s="2761" t="s">
        <v>1188</v>
      </c>
      <c r="C88" s="2762" t="s">
        <v>3802</v>
      </c>
      <c r="D88" s="2756" t="s">
        <v>15208</v>
      </c>
    </row>
    <row r="89" spans="1:4" s="2858" customFormat="1">
      <c r="A89" s="2760" t="s">
        <v>3271</v>
      </c>
      <c r="B89" s="2768" t="s">
        <v>1647</v>
      </c>
      <c r="C89" s="2762" t="s">
        <v>3802</v>
      </c>
      <c r="D89" s="2756" t="s">
        <v>15216</v>
      </c>
    </row>
    <row r="90" spans="1:4" s="2858" customFormat="1">
      <c r="A90" s="2760" t="s">
        <v>3066</v>
      </c>
      <c r="B90" s="2761" t="s">
        <v>1190</v>
      </c>
      <c r="C90" s="2762" t="s">
        <v>3802</v>
      </c>
      <c r="D90" s="2756" t="s">
        <v>15217</v>
      </c>
    </row>
    <row r="91" spans="1:4" s="2858" customFormat="1">
      <c r="A91" s="2760" t="s">
        <v>3067</v>
      </c>
      <c r="B91" s="2761" t="s">
        <v>1191</v>
      </c>
      <c r="C91" s="2762" t="s">
        <v>3802</v>
      </c>
      <c r="D91" s="2756" t="s">
        <v>15218</v>
      </c>
    </row>
    <row r="92" spans="1:4" s="2858" customFormat="1">
      <c r="A92" s="2760" t="s">
        <v>3532</v>
      </c>
      <c r="B92" s="2761" t="s">
        <v>1193</v>
      </c>
      <c r="C92" s="2762" t="s">
        <v>3802</v>
      </c>
      <c r="D92" s="2756" t="s">
        <v>15219</v>
      </c>
    </row>
    <row r="93" spans="1:4" s="2858" customFormat="1">
      <c r="A93" s="2760" t="s">
        <v>3068</v>
      </c>
      <c r="B93" s="2761" t="s">
        <v>1194</v>
      </c>
      <c r="C93" s="2762" t="s">
        <v>3802</v>
      </c>
      <c r="D93" s="2756" t="s">
        <v>15173</v>
      </c>
    </row>
    <row r="94" spans="1:4" s="2858" customFormat="1">
      <c r="A94" s="2760" t="s">
        <v>3069</v>
      </c>
      <c r="B94" s="2769" t="s">
        <v>1196</v>
      </c>
      <c r="C94" s="2762" t="s">
        <v>3802</v>
      </c>
      <c r="D94" s="2756" t="s">
        <v>15158</v>
      </c>
    </row>
    <row r="95" spans="1:4" s="2858" customFormat="1">
      <c r="A95" s="2760" t="s">
        <v>3557</v>
      </c>
      <c r="B95" s="2761" t="s">
        <v>1198</v>
      </c>
      <c r="C95" s="2762" t="s">
        <v>3802</v>
      </c>
      <c r="D95" s="2756" t="s">
        <v>15158</v>
      </c>
    </row>
    <row r="96" spans="1:4" s="2858" customFormat="1">
      <c r="A96" s="2760" t="s">
        <v>3071</v>
      </c>
      <c r="B96" s="2769" t="s">
        <v>1200</v>
      </c>
      <c r="C96" s="2762" t="s">
        <v>3802</v>
      </c>
      <c r="D96" s="2756" t="s">
        <v>15158</v>
      </c>
    </row>
    <row r="97" spans="1:4" s="2858" customFormat="1">
      <c r="A97" s="2760" t="s">
        <v>3072</v>
      </c>
      <c r="B97" s="2761" t="s">
        <v>1201</v>
      </c>
      <c r="C97" s="2762" t="s">
        <v>3802</v>
      </c>
      <c r="D97" s="2756" t="s">
        <v>15220</v>
      </c>
    </row>
    <row r="98" spans="1:4" s="2858" customFormat="1">
      <c r="A98" s="2760" t="s">
        <v>3073</v>
      </c>
      <c r="B98" s="2761" t="s">
        <v>1202</v>
      </c>
      <c r="C98" s="2762" t="s">
        <v>3802</v>
      </c>
      <c r="D98" s="2756" t="s">
        <v>15221</v>
      </c>
    </row>
    <row r="99" spans="1:4" s="2858" customFormat="1">
      <c r="A99" s="2770" t="s">
        <v>3074</v>
      </c>
      <c r="B99" s="2761" t="s">
        <v>2856</v>
      </c>
      <c r="C99" s="2762" t="s">
        <v>3802</v>
      </c>
      <c r="D99" s="2756" t="s">
        <v>15173</v>
      </c>
    </row>
    <row r="100" spans="1:4" s="2858" customFormat="1">
      <c r="A100" s="2760" t="s">
        <v>3075</v>
      </c>
      <c r="B100" s="2761" t="s">
        <v>1203</v>
      </c>
      <c r="C100" s="2762" t="s">
        <v>3802</v>
      </c>
      <c r="D100" s="2756" t="s">
        <v>15222</v>
      </c>
    </row>
    <row r="101" spans="1:4" s="2858" customFormat="1">
      <c r="A101" s="2760"/>
      <c r="B101" s="2761" t="s">
        <v>1205</v>
      </c>
      <c r="C101" s="2762" t="s">
        <v>3802</v>
      </c>
      <c r="D101" s="2756" t="s">
        <v>15158</v>
      </c>
    </row>
    <row r="102" spans="1:4" s="2858" customFormat="1">
      <c r="A102" s="2760" t="s">
        <v>3076</v>
      </c>
      <c r="B102" s="2761" t="s">
        <v>3943</v>
      </c>
      <c r="C102" s="2762" t="s">
        <v>3802</v>
      </c>
      <c r="D102" s="2756" t="s">
        <v>15223</v>
      </c>
    </row>
    <row r="103" spans="1:4" s="2858" customFormat="1">
      <c r="A103" s="2760" t="s">
        <v>3077</v>
      </c>
      <c r="B103" s="2761" t="s">
        <v>2524</v>
      </c>
      <c r="C103" s="2762" t="s">
        <v>3802</v>
      </c>
      <c r="D103" s="2756" t="s">
        <v>15224</v>
      </c>
    </row>
    <row r="104" spans="1:4" s="2858" customFormat="1">
      <c r="A104" s="2760" t="s">
        <v>3615</v>
      </c>
      <c r="B104" s="2761" t="s">
        <v>5093</v>
      </c>
      <c r="C104" s="2762" t="s">
        <v>3802</v>
      </c>
      <c r="D104" s="2756" t="s">
        <v>15225</v>
      </c>
    </row>
    <row r="105" spans="1:4" s="2858" customFormat="1">
      <c r="A105" s="2760" t="s">
        <v>3582</v>
      </c>
      <c r="B105" s="2761" t="s">
        <v>2541</v>
      </c>
      <c r="C105" s="2762" t="s">
        <v>3802</v>
      </c>
      <c r="D105" s="2756" t="s">
        <v>15226</v>
      </c>
    </row>
    <row r="106" spans="1:4" s="2858" customFormat="1">
      <c r="A106" s="2760">
        <v>3602600962</v>
      </c>
      <c r="B106" s="2761" t="s">
        <v>3945</v>
      </c>
      <c r="C106" s="2762" t="s">
        <v>3802</v>
      </c>
      <c r="D106" s="2756" t="s">
        <v>15227</v>
      </c>
    </row>
    <row r="107" spans="1:4" s="2858" customFormat="1">
      <c r="A107" s="2760" t="s">
        <v>3078</v>
      </c>
      <c r="B107" s="2761" t="s">
        <v>2708</v>
      </c>
      <c r="C107" s="2762" t="s">
        <v>3802</v>
      </c>
      <c r="D107" s="2756" t="s">
        <v>15195</v>
      </c>
    </row>
    <row r="108" spans="1:4" s="2858" customFormat="1">
      <c r="A108" s="2760"/>
      <c r="B108" s="2761" t="s">
        <v>2713</v>
      </c>
      <c r="C108" s="2762" t="s">
        <v>3802</v>
      </c>
      <c r="D108" s="2756" t="s">
        <v>15158</v>
      </c>
    </row>
    <row r="109" spans="1:4" s="2858" customFormat="1">
      <c r="A109" s="2760">
        <v>3602707401</v>
      </c>
      <c r="B109" s="2761" t="s">
        <v>3947</v>
      </c>
      <c r="C109" s="2762" t="s">
        <v>3802</v>
      </c>
      <c r="D109" s="2756" t="s">
        <v>15228</v>
      </c>
    </row>
    <row r="110" spans="1:4" s="2858" customFormat="1">
      <c r="A110" s="2760" t="s">
        <v>3593</v>
      </c>
      <c r="B110" s="2761" t="s">
        <v>2797</v>
      </c>
      <c r="C110" s="2762" t="s">
        <v>3802</v>
      </c>
      <c r="D110" s="2756" t="s">
        <v>15181</v>
      </c>
    </row>
    <row r="111" spans="1:4" s="2858" customFormat="1">
      <c r="A111" s="2760" t="s">
        <v>6019</v>
      </c>
      <c r="B111" s="2761" t="s">
        <v>6710</v>
      </c>
      <c r="C111" s="2762" t="s">
        <v>3802</v>
      </c>
      <c r="D111" s="2756" t="s">
        <v>15158</v>
      </c>
    </row>
    <row r="112" spans="1:4" s="2858" customFormat="1">
      <c r="A112" s="2760" t="s">
        <v>3589</v>
      </c>
      <c r="B112" s="2761" t="s">
        <v>2865</v>
      </c>
      <c r="C112" s="2762" t="s">
        <v>3802</v>
      </c>
      <c r="D112" s="2756" t="s">
        <v>15229</v>
      </c>
    </row>
    <row r="113" spans="1:4" s="2858" customFormat="1">
      <c r="A113" s="2760" t="s">
        <v>3553</v>
      </c>
      <c r="B113" s="2761" t="s">
        <v>2877</v>
      </c>
      <c r="C113" s="2762" t="s">
        <v>3802</v>
      </c>
      <c r="D113" s="2756" t="s">
        <v>15157</v>
      </c>
    </row>
    <row r="114" spans="1:4" s="2858" customFormat="1">
      <c r="A114" s="2760" t="s">
        <v>3614</v>
      </c>
      <c r="B114" s="2761" t="s">
        <v>2879</v>
      </c>
      <c r="C114" s="2762" t="s">
        <v>3802</v>
      </c>
      <c r="D114" s="2756" t="s">
        <v>15184</v>
      </c>
    </row>
    <row r="115" spans="1:4" s="2858" customFormat="1">
      <c r="A115" s="2760">
        <v>3602938342</v>
      </c>
      <c r="B115" s="2761" t="s">
        <v>2937</v>
      </c>
      <c r="C115" s="2762" t="s">
        <v>3802</v>
      </c>
      <c r="D115" s="2756" t="s">
        <v>15170</v>
      </c>
    </row>
    <row r="116" spans="1:4" s="2858" customFormat="1">
      <c r="A116" s="2760">
        <v>3602978585</v>
      </c>
      <c r="B116" s="2761" t="s">
        <v>3949</v>
      </c>
      <c r="C116" s="2762" t="s">
        <v>3802</v>
      </c>
      <c r="D116" s="2756" t="s">
        <v>15230</v>
      </c>
    </row>
    <row r="117" spans="1:4" s="2858" customFormat="1">
      <c r="A117" s="2760">
        <v>3603050447</v>
      </c>
      <c r="B117" s="2761" t="s">
        <v>3671</v>
      </c>
      <c r="C117" s="2762" t="s">
        <v>3802</v>
      </c>
      <c r="D117" s="2756" t="s">
        <v>15231</v>
      </c>
    </row>
    <row r="118" spans="1:4" s="2858" customFormat="1">
      <c r="A118" s="2760">
        <v>3603059545</v>
      </c>
      <c r="B118" s="2761" t="s">
        <v>3687</v>
      </c>
      <c r="C118" s="2762" t="s">
        <v>3802</v>
      </c>
      <c r="D118" s="2756" t="s">
        <v>15204</v>
      </c>
    </row>
    <row r="119" spans="1:4" s="2858" customFormat="1">
      <c r="A119" s="2760">
        <v>3603060678</v>
      </c>
      <c r="B119" s="2761" t="s">
        <v>3951</v>
      </c>
      <c r="C119" s="2762" t="s">
        <v>3802</v>
      </c>
      <c r="D119" s="2756" t="s">
        <v>15232</v>
      </c>
    </row>
    <row r="120" spans="1:4" s="2858" customFormat="1">
      <c r="A120" s="2760"/>
      <c r="B120" s="2761" t="s">
        <v>3723</v>
      </c>
      <c r="C120" s="2762" t="s">
        <v>3802</v>
      </c>
      <c r="D120" s="2756" t="s">
        <v>15178</v>
      </c>
    </row>
    <row r="121" spans="1:4" s="2858" customFormat="1">
      <c r="A121" s="2760">
        <v>3603071341</v>
      </c>
      <c r="B121" s="2761" t="s">
        <v>3953</v>
      </c>
      <c r="C121" s="2762" t="s">
        <v>3802</v>
      </c>
      <c r="D121" s="2756" t="s">
        <v>15233</v>
      </c>
    </row>
    <row r="122" spans="1:4" s="2858" customFormat="1">
      <c r="A122" s="2771" t="s">
        <v>4116</v>
      </c>
      <c r="B122" s="2765" t="s">
        <v>4064</v>
      </c>
      <c r="C122" s="2762" t="s">
        <v>3802</v>
      </c>
      <c r="D122" s="2756" t="s">
        <v>15234</v>
      </c>
    </row>
    <row r="123" spans="1:4" s="2858" customFormat="1">
      <c r="A123" s="2760">
        <v>3603140002</v>
      </c>
      <c r="B123" s="2761" t="s">
        <v>3894</v>
      </c>
      <c r="C123" s="2762" t="s">
        <v>3802</v>
      </c>
      <c r="D123" s="2756" t="s">
        <v>15235</v>
      </c>
    </row>
    <row r="124" spans="1:4" s="2858" customFormat="1">
      <c r="A124" s="2760">
        <v>3603155048</v>
      </c>
      <c r="B124" s="2761" t="s">
        <v>4145</v>
      </c>
      <c r="C124" s="2762" t="s">
        <v>3802</v>
      </c>
      <c r="D124" s="2756" t="s">
        <v>15158</v>
      </c>
    </row>
    <row r="125" spans="1:4" s="2858" customFormat="1">
      <c r="A125" s="2763" t="s">
        <v>7040</v>
      </c>
      <c r="B125" s="2761" t="s">
        <v>4250</v>
      </c>
      <c r="C125" s="2762" t="s">
        <v>3802</v>
      </c>
      <c r="D125" s="2756" t="s">
        <v>15158</v>
      </c>
    </row>
    <row r="126" spans="1:4" s="2858" customFormat="1">
      <c r="A126" s="2760">
        <v>3603199334</v>
      </c>
      <c r="B126" s="2761" t="s">
        <v>4294</v>
      </c>
      <c r="C126" s="2762" t="s">
        <v>3802</v>
      </c>
      <c r="D126" s="2756" t="s">
        <v>15158</v>
      </c>
    </row>
    <row r="127" spans="1:4" s="2858" customFormat="1">
      <c r="A127" s="2760">
        <v>3603201304</v>
      </c>
      <c r="B127" s="2761" t="s">
        <v>4299</v>
      </c>
      <c r="C127" s="2762" t="s">
        <v>3802</v>
      </c>
      <c r="D127" s="2756" t="s">
        <v>15173</v>
      </c>
    </row>
    <row r="128" spans="1:4" s="2858" customFormat="1">
      <c r="A128" s="2760" t="s">
        <v>3434</v>
      </c>
      <c r="B128" s="2769" t="s">
        <v>2035</v>
      </c>
      <c r="C128" s="2762" t="s">
        <v>3802</v>
      </c>
      <c r="D128" s="2756" t="s">
        <v>15158</v>
      </c>
    </row>
    <row r="129" spans="1:4" s="2858" customFormat="1">
      <c r="A129" s="2760">
        <v>3603236378</v>
      </c>
      <c r="B129" s="2769" t="s">
        <v>4395</v>
      </c>
      <c r="C129" s="2762" t="s">
        <v>3802</v>
      </c>
      <c r="D129" s="2756" t="s">
        <v>15158</v>
      </c>
    </row>
    <row r="130" spans="1:4" s="2858" customFormat="1">
      <c r="A130" s="2760">
        <v>3603236667</v>
      </c>
      <c r="B130" s="2769" t="s">
        <v>4403</v>
      </c>
      <c r="C130" s="2762" t="s">
        <v>3802</v>
      </c>
      <c r="D130" s="2756" t="s">
        <v>15158</v>
      </c>
    </row>
    <row r="131" spans="1:4" s="2858" customFormat="1">
      <c r="A131" s="2760">
        <v>3603267993</v>
      </c>
      <c r="B131" s="2769" t="s">
        <v>4497</v>
      </c>
      <c r="C131" s="2762" t="s">
        <v>3802</v>
      </c>
      <c r="D131" s="2756" t="s">
        <v>15158</v>
      </c>
    </row>
    <row r="132" spans="1:4" s="2858" customFormat="1">
      <c r="A132" s="2760">
        <v>3603271291</v>
      </c>
      <c r="B132" s="2769" t="s">
        <v>15587</v>
      </c>
      <c r="C132" s="2762" t="s">
        <v>3802</v>
      </c>
      <c r="D132" s="2756" t="s">
        <v>15158</v>
      </c>
    </row>
    <row r="133" spans="1:4" s="2858" customFormat="1">
      <c r="A133" s="2760">
        <v>3603279942</v>
      </c>
      <c r="B133" s="2769" t="s">
        <v>4666</v>
      </c>
      <c r="C133" s="2762" t="s">
        <v>3802</v>
      </c>
      <c r="D133" s="2756" t="s">
        <v>15158</v>
      </c>
    </row>
    <row r="134" spans="1:4" s="2858" customFormat="1">
      <c r="A134" s="2760">
        <v>3603273531</v>
      </c>
      <c r="B134" s="2761" t="s">
        <v>4628</v>
      </c>
      <c r="C134" s="2762" t="s">
        <v>3802</v>
      </c>
      <c r="D134" s="2756" t="s">
        <v>15158</v>
      </c>
    </row>
    <row r="135" spans="1:4" s="2858" customFormat="1">
      <c r="A135" s="2760">
        <v>3603289362</v>
      </c>
      <c r="B135" s="2769" t="s">
        <v>4697</v>
      </c>
      <c r="C135" s="2762" t="s">
        <v>3802</v>
      </c>
      <c r="D135" s="2756" t="s">
        <v>15236</v>
      </c>
    </row>
    <row r="136" spans="1:4" s="2858" customFormat="1">
      <c r="A136" s="2760" t="s">
        <v>8761</v>
      </c>
      <c r="B136" s="2768" t="s">
        <v>4762</v>
      </c>
      <c r="C136" s="2762" t="s">
        <v>3802</v>
      </c>
      <c r="D136" s="2756" t="s">
        <v>15158</v>
      </c>
    </row>
    <row r="137" spans="1:4" s="2858" customFormat="1">
      <c r="A137" s="2760">
        <v>3603299307</v>
      </c>
      <c r="B137" s="2768" t="s">
        <v>4826</v>
      </c>
      <c r="C137" s="2762" t="s">
        <v>3802</v>
      </c>
      <c r="D137" s="2756" t="s">
        <v>15237</v>
      </c>
    </row>
    <row r="138" spans="1:4" s="2858" customFormat="1">
      <c r="A138" s="2760">
        <v>3603312212</v>
      </c>
      <c r="B138" s="2768" t="s">
        <v>4902</v>
      </c>
      <c r="C138" s="2762" t="s">
        <v>3802</v>
      </c>
      <c r="D138" s="2756" t="s">
        <v>15158</v>
      </c>
    </row>
    <row r="139" spans="1:4" s="2858" customFormat="1">
      <c r="A139" s="2760">
        <v>3603315982</v>
      </c>
      <c r="B139" s="2768" t="s">
        <v>7036</v>
      </c>
      <c r="C139" s="2762" t="s">
        <v>3802</v>
      </c>
      <c r="D139" s="2756" t="s">
        <v>15238</v>
      </c>
    </row>
    <row r="140" spans="1:4" s="2858" customFormat="1">
      <c r="A140" s="2760">
        <v>3603327191</v>
      </c>
      <c r="B140" s="2768" t="s">
        <v>5238</v>
      </c>
      <c r="C140" s="2762" t="s">
        <v>3802</v>
      </c>
      <c r="D140" s="2756" t="s">
        <v>15158</v>
      </c>
    </row>
    <row r="141" spans="1:4" s="2858" customFormat="1">
      <c r="A141" s="2760">
        <v>1101582892</v>
      </c>
      <c r="B141" s="2768" t="s">
        <v>6121</v>
      </c>
      <c r="C141" s="2762" t="s">
        <v>3802</v>
      </c>
      <c r="D141" s="2756" t="s">
        <v>15173</v>
      </c>
    </row>
    <row r="142" spans="1:4" s="2858" customFormat="1">
      <c r="A142" s="2760">
        <v>3603357044</v>
      </c>
      <c r="B142" s="2768" t="s">
        <v>5157</v>
      </c>
      <c r="C142" s="2762" t="s">
        <v>3802</v>
      </c>
      <c r="D142" s="2756" t="s">
        <v>15157</v>
      </c>
    </row>
    <row r="143" spans="1:4" s="2858" customFormat="1">
      <c r="A143" s="2760" t="s">
        <v>5661</v>
      </c>
      <c r="B143" s="2768" t="s">
        <v>5230</v>
      </c>
      <c r="C143" s="2762" t="s">
        <v>3802</v>
      </c>
      <c r="D143" s="2756" t="s">
        <v>15158</v>
      </c>
    </row>
    <row r="144" spans="1:4" s="2858" customFormat="1">
      <c r="A144" s="2760">
        <v>3603379922</v>
      </c>
      <c r="B144" s="2768" t="s">
        <v>5327</v>
      </c>
      <c r="C144" s="2762" t="s">
        <v>3802</v>
      </c>
      <c r="D144" s="2756" t="s">
        <v>15158</v>
      </c>
    </row>
    <row r="145" spans="1:4" s="2858" customFormat="1">
      <c r="A145" s="2760">
        <v>3602386162</v>
      </c>
      <c r="B145" s="2768" t="s">
        <v>8294</v>
      </c>
      <c r="C145" s="2762" t="s">
        <v>3802</v>
      </c>
      <c r="D145" s="2756" t="s">
        <v>15239</v>
      </c>
    </row>
    <row r="146" spans="1:4" s="2858" customFormat="1">
      <c r="A146" s="2760" t="s">
        <v>5638</v>
      </c>
      <c r="B146" s="2768" t="s">
        <v>15588</v>
      </c>
      <c r="C146" s="2762" t="s">
        <v>3802</v>
      </c>
      <c r="D146" s="2756" t="s">
        <v>15240</v>
      </c>
    </row>
    <row r="147" spans="1:4" s="2858" customFormat="1">
      <c r="A147" s="2760" t="s">
        <v>5640</v>
      </c>
      <c r="B147" s="2768" t="s">
        <v>5446</v>
      </c>
      <c r="C147" s="2762" t="s">
        <v>3802</v>
      </c>
      <c r="D147" s="2756" t="s">
        <v>15158</v>
      </c>
    </row>
    <row r="148" spans="1:4" s="2858" customFormat="1">
      <c r="A148" s="2760" t="s">
        <v>6967</v>
      </c>
      <c r="B148" s="2768" t="s">
        <v>6079</v>
      </c>
      <c r="C148" s="2762" t="s">
        <v>3802</v>
      </c>
      <c r="D148" s="2756" t="s">
        <v>15158</v>
      </c>
    </row>
    <row r="149" spans="1:4" s="2858" customFormat="1">
      <c r="A149" s="2760" t="s">
        <v>6938</v>
      </c>
      <c r="B149" s="2768" t="s">
        <v>15120</v>
      </c>
      <c r="C149" s="2762" t="s">
        <v>3802</v>
      </c>
      <c r="D149" s="2756" t="s">
        <v>15189</v>
      </c>
    </row>
    <row r="150" spans="1:4" s="2858" customFormat="1">
      <c r="A150" s="2760" t="s">
        <v>6960</v>
      </c>
      <c r="B150" s="2768" t="s">
        <v>6320</v>
      </c>
      <c r="C150" s="2762" t="s">
        <v>3802</v>
      </c>
      <c r="D150" s="2756" t="s">
        <v>15217</v>
      </c>
    </row>
    <row r="151" spans="1:4" s="2858" customFormat="1">
      <c r="A151" s="2760" t="s">
        <v>6951</v>
      </c>
      <c r="B151" s="2768" t="s">
        <v>6402</v>
      </c>
      <c r="C151" s="2762" t="s">
        <v>3802</v>
      </c>
      <c r="D151" s="2756" t="s">
        <v>15158</v>
      </c>
    </row>
    <row r="152" spans="1:4" s="2858" customFormat="1">
      <c r="A152" s="2760" t="s">
        <v>6945</v>
      </c>
      <c r="B152" s="2768" t="s">
        <v>8416</v>
      </c>
      <c r="C152" s="2762" t="s">
        <v>3802</v>
      </c>
      <c r="D152" s="2756" t="s">
        <v>15158</v>
      </c>
    </row>
    <row r="153" spans="1:4" s="2858" customFormat="1">
      <c r="A153" s="2760" t="s">
        <v>7690</v>
      </c>
      <c r="B153" s="2768" t="s">
        <v>6658</v>
      </c>
      <c r="C153" s="2762" t="s">
        <v>3802</v>
      </c>
      <c r="D153" s="2756" t="s">
        <v>15158</v>
      </c>
    </row>
    <row r="154" spans="1:4" s="2858" customFormat="1">
      <c r="A154" s="2760" t="s">
        <v>6944</v>
      </c>
      <c r="B154" s="2768" t="s">
        <v>6662</v>
      </c>
      <c r="C154" s="2762" t="s">
        <v>3802</v>
      </c>
      <c r="D154" s="2756" t="s">
        <v>15158</v>
      </c>
    </row>
    <row r="155" spans="1:4" s="2858" customFormat="1">
      <c r="A155" s="2760">
        <v>3603504972</v>
      </c>
      <c r="B155" s="2768" t="s">
        <v>6900</v>
      </c>
      <c r="C155" s="2762" t="s">
        <v>3802</v>
      </c>
      <c r="D155" s="2756" t="s">
        <v>15158</v>
      </c>
    </row>
    <row r="156" spans="1:4" s="2858" customFormat="1">
      <c r="A156" s="2760" t="s">
        <v>9406</v>
      </c>
      <c r="B156" s="2768" t="s">
        <v>7028</v>
      </c>
      <c r="C156" s="2762" t="s">
        <v>3802</v>
      </c>
      <c r="D156" s="2756" t="s">
        <v>15158</v>
      </c>
    </row>
    <row r="157" spans="1:4" s="2858" customFormat="1">
      <c r="A157" s="2763" t="s">
        <v>7844</v>
      </c>
      <c r="B157" s="2768" t="s">
        <v>7180</v>
      </c>
      <c r="C157" s="2762" t="s">
        <v>3802</v>
      </c>
      <c r="D157" s="2756" t="s">
        <v>15158</v>
      </c>
    </row>
    <row r="158" spans="1:4" s="2858" customFormat="1">
      <c r="A158" s="2760">
        <v>3603531285</v>
      </c>
      <c r="B158" s="2768" t="s">
        <v>7216</v>
      </c>
      <c r="C158" s="2762" t="s">
        <v>3802</v>
      </c>
      <c r="D158" s="2756" t="s">
        <v>15158</v>
      </c>
    </row>
    <row r="159" spans="1:4" s="2858" customFormat="1">
      <c r="A159" s="2760" t="s">
        <v>8220</v>
      </c>
      <c r="B159" s="2768" t="s">
        <v>7444</v>
      </c>
      <c r="C159" s="2762" t="s">
        <v>3802</v>
      </c>
      <c r="D159" s="2756" t="s">
        <v>15158</v>
      </c>
    </row>
    <row r="160" spans="1:4" s="2858" customFormat="1">
      <c r="A160" s="2763" t="s">
        <v>7493</v>
      </c>
      <c r="B160" s="2768" t="s">
        <v>7443</v>
      </c>
      <c r="C160" s="2762" t="s">
        <v>3802</v>
      </c>
      <c r="D160" s="2756" t="s">
        <v>15158</v>
      </c>
    </row>
    <row r="161" spans="1:4" s="2858" customFormat="1">
      <c r="A161" s="2760">
        <v>3603558047</v>
      </c>
      <c r="B161" s="2768" t="s">
        <v>7451</v>
      </c>
      <c r="C161" s="2762" t="s">
        <v>3802</v>
      </c>
      <c r="D161" s="2756" t="s">
        <v>15158</v>
      </c>
    </row>
    <row r="162" spans="1:4" s="2858" customFormat="1">
      <c r="A162" s="2760">
        <v>3603567549</v>
      </c>
      <c r="B162" s="2768" t="s">
        <v>7540</v>
      </c>
      <c r="C162" s="2762" t="s">
        <v>3802</v>
      </c>
      <c r="D162" s="2756" t="s">
        <v>15158</v>
      </c>
    </row>
    <row r="163" spans="1:4" s="2858" customFormat="1">
      <c r="A163" s="2760">
        <v>3603574151</v>
      </c>
      <c r="B163" s="2768" t="s">
        <v>7635</v>
      </c>
      <c r="C163" s="2762" t="s">
        <v>3802</v>
      </c>
      <c r="D163" s="2756" t="s">
        <v>15158</v>
      </c>
    </row>
    <row r="164" spans="1:4" s="2858" customFormat="1">
      <c r="A164" s="2760">
        <v>3603591446</v>
      </c>
      <c r="B164" s="2768" t="s">
        <v>7799</v>
      </c>
      <c r="C164" s="2762" t="s">
        <v>3802</v>
      </c>
      <c r="D164" s="2756" t="s">
        <v>15158</v>
      </c>
    </row>
    <row r="165" spans="1:4" s="2858" customFormat="1">
      <c r="A165" s="2760">
        <v>3603620390</v>
      </c>
      <c r="B165" s="2768" t="s">
        <v>8226</v>
      </c>
      <c r="C165" s="2762" t="s">
        <v>3802</v>
      </c>
      <c r="D165" s="2756" t="s">
        <v>15158</v>
      </c>
    </row>
    <row r="166" spans="1:4" s="2858" customFormat="1">
      <c r="A166" s="2760">
        <v>3603624701</v>
      </c>
      <c r="B166" s="2768" t="s">
        <v>8227</v>
      </c>
      <c r="C166" s="2762" t="s">
        <v>3802</v>
      </c>
      <c r="D166" s="2756" t="s">
        <v>15158</v>
      </c>
    </row>
    <row r="167" spans="1:4" s="2858" customFormat="1">
      <c r="A167" s="2760">
        <v>3603632283</v>
      </c>
      <c r="B167" s="2768" t="s">
        <v>8384</v>
      </c>
      <c r="C167" s="2762" t="s">
        <v>3802</v>
      </c>
      <c r="D167" s="2756" t="s">
        <v>15158</v>
      </c>
    </row>
    <row r="168" spans="1:4" s="2858" customFormat="1">
      <c r="A168" s="2760"/>
      <c r="B168" s="2769" t="s">
        <v>3819</v>
      </c>
      <c r="C168" s="2762" t="s">
        <v>3802</v>
      </c>
      <c r="D168" s="2756" t="s">
        <v>15158</v>
      </c>
    </row>
    <row r="169" spans="1:4" s="2858" customFormat="1">
      <c r="A169" s="2760" t="s">
        <v>6965</v>
      </c>
      <c r="B169" s="2768" t="s">
        <v>8774</v>
      </c>
      <c r="C169" s="2762" t="s">
        <v>3802</v>
      </c>
      <c r="D169" s="2756" t="s">
        <v>15158</v>
      </c>
    </row>
    <row r="170" spans="1:4" s="2858" customFormat="1">
      <c r="A170" s="2772">
        <v>3601872868</v>
      </c>
      <c r="B170" s="2773" t="s">
        <v>8779</v>
      </c>
      <c r="C170" s="2762" t="s">
        <v>3802</v>
      </c>
      <c r="D170" s="2756" t="s">
        <v>15158</v>
      </c>
    </row>
    <row r="171" spans="1:4" s="2858" customFormat="1">
      <c r="A171" s="2772">
        <v>3602327696</v>
      </c>
      <c r="B171" s="2773" t="s">
        <v>8780</v>
      </c>
      <c r="C171" s="2762" t="s">
        <v>3802</v>
      </c>
      <c r="D171" s="2756" t="s">
        <v>15158</v>
      </c>
    </row>
    <row r="172" spans="1:4" s="2858" customFormat="1">
      <c r="A172" s="2772">
        <v>3602621592</v>
      </c>
      <c r="B172" s="2773" t="s">
        <v>8781</v>
      </c>
      <c r="C172" s="2762" t="s">
        <v>3802</v>
      </c>
      <c r="D172" s="2756" t="s">
        <v>15158</v>
      </c>
    </row>
    <row r="173" spans="1:4" s="2858" customFormat="1">
      <c r="A173" s="2772">
        <v>3603221614</v>
      </c>
      <c r="B173" s="2773" t="s">
        <v>8782</v>
      </c>
      <c r="C173" s="2762" t="s">
        <v>3802</v>
      </c>
      <c r="D173" s="2756" t="s">
        <v>15241</v>
      </c>
    </row>
    <row r="174" spans="1:4" s="2858" customFormat="1">
      <c r="A174" s="2772" t="s">
        <v>8778</v>
      </c>
      <c r="B174" s="2773" t="s">
        <v>8783</v>
      </c>
      <c r="C174" s="2762" t="s">
        <v>3802</v>
      </c>
      <c r="D174" s="2756" t="s">
        <v>15158</v>
      </c>
    </row>
    <row r="175" spans="1:4" s="2858" customFormat="1">
      <c r="A175" s="2772">
        <v>3600259810</v>
      </c>
      <c r="B175" s="2773" t="s">
        <v>8784</v>
      </c>
      <c r="C175" s="2762" t="s">
        <v>3802</v>
      </c>
      <c r="D175" s="2756" t="s">
        <v>15158</v>
      </c>
    </row>
    <row r="176" spans="1:4" s="2858" customFormat="1">
      <c r="A176" s="2772" t="s">
        <v>9407</v>
      </c>
      <c r="B176" s="2773" t="s">
        <v>8785</v>
      </c>
      <c r="C176" s="2762" t="s">
        <v>3802</v>
      </c>
      <c r="D176" s="2756" t="s">
        <v>15158</v>
      </c>
    </row>
    <row r="177" spans="1:4" s="2858" customFormat="1">
      <c r="A177" s="2772" t="s">
        <v>9408</v>
      </c>
      <c r="B177" s="2773" t="s">
        <v>8786</v>
      </c>
      <c r="C177" s="2762" t="s">
        <v>3802</v>
      </c>
      <c r="D177" s="2756" t="s">
        <v>15158</v>
      </c>
    </row>
    <row r="178" spans="1:4" s="2858" customFormat="1">
      <c r="A178" s="2772" t="s">
        <v>9409</v>
      </c>
      <c r="B178" s="2773" t="s">
        <v>8787</v>
      </c>
      <c r="C178" s="2762" t="s">
        <v>3802</v>
      </c>
      <c r="D178" s="2756" t="s">
        <v>15158</v>
      </c>
    </row>
    <row r="179" spans="1:4" s="2858" customFormat="1">
      <c r="A179" s="2772"/>
      <c r="B179" s="2773" t="s">
        <v>8788</v>
      </c>
      <c r="C179" s="2762" t="s">
        <v>3802</v>
      </c>
      <c r="D179" s="2756" t="s">
        <v>15158</v>
      </c>
    </row>
    <row r="180" spans="1:4" s="2858" customFormat="1">
      <c r="A180" s="2772" t="s">
        <v>9568</v>
      </c>
      <c r="B180" s="2773" t="s">
        <v>9567</v>
      </c>
      <c r="C180" s="2762" t="s">
        <v>3802</v>
      </c>
      <c r="D180" s="2756" t="s">
        <v>15158</v>
      </c>
    </row>
    <row r="181" spans="1:4" s="2858" customFormat="1">
      <c r="A181" s="2772">
        <v>3600669239</v>
      </c>
      <c r="B181" s="2773" t="s">
        <v>9570</v>
      </c>
      <c r="C181" s="2762" t="s">
        <v>3802</v>
      </c>
      <c r="D181" s="2756" t="s">
        <v>15158</v>
      </c>
    </row>
    <row r="182" spans="1:4" s="2858" customFormat="1">
      <c r="A182" s="2772" t="s">
        <v>9599</v>
      </c>
      <c r="B182" s="2773" t="s">
        <v>9598</v>
      </c>
      <c r="C182" s="2762" t="s">
        <v>3802</v>
      </c>
      <c r="D182" s="2756" t="s">
        <v>15158</v>
      </c>
    </row>
    <row r="183" spans="1:4" s="2858" customFormat="1">
      <c r="A183" s="2757"/>
      <c r="B183" s="2757" t="s">
        <v>1207</v>
      </c>
      <c r="C183" s="2774"/>
      <c r="D183" s="2756" t="s">
        <v>15158</v>
      </c>
    </row>
    <row r="184" spans="1:4" s="2858" customFormat="1">
      <c r="A184" s="2757"/>
      <c r="B184" s="2757" t="s">
        <v>3878</v>
      </c>
      <c r="C184" s="2774"/>
      <c r="D184" s="2756" t="s">
        <v>15158</v>
      </c>
    </row>
    <row r="185" spans="1:4" s="2858" customFormat="1">
      <c r="A185" s="2760" t="s">
        <v>3079</v>
      </c>
      <c r="B185" s="2761" t="s">
        <v>1209</v>
      </c>
      <c r="C185" s="2762" t="s">
        <v>3969</v>
      </c>
      <c r="D185" s="2756" t="s">
        <v>15208</v>
      </c>
    </row>
    <row r="186" spans="1:4" s="2858" customFormat="1">
      <c r="A186" s="2760" t="s">
        <v>3080</v>
      </c>
      <c r="B186" s="2761" t="s">
        <v>1210</v>
      </c>
      <c r="C186" s="2762" t="s">
        <v>3969</v>
      </c>
      <c r="D186" s="2756" t="s">
        <v>15242</v>
      </c>
    </row>
    <row r="187" spans="1:4" s="2858" customFormat="1">
      <c r="A187" s="2760" t="s">
        <v>3067</v>
      </c>
      <c r="B187" s="2761" t="s">
        <v>1212</v>
      </c>
      <c r="C187" s="2762" t="s">
        <v>3969</v>
      </c>
      <c r="D187" s="2756" t="s">
        <v>15158</v>
      </c>
    </row>
    <row r="188" spans="1:4" s="2858" customFormat="1">
      <c r="A188" s="2760" t="s">
        <v>3081</v>
      </c>
      <c r="B188" s="2761" t="s">
        <v>1215</v>
      </c>
      <c r="C188" s="2762" t="s">
        <v>3969</v>
      </c>
      <c r="D188" s="2756" t="s">
        <v>15170</v>
      </c>
    </row>
    <row r="189" spans="1:4" s="2858" customFormat="1">
      <c r="A189" s="2760" t="s">
        <v>3082</v>
      </c>
      <c r="B189" s="2761" t="s">
        <v>2543</v>
      </c>
      <c r="C189" s="2762" t="s">
        <v>3969</v>
      </c>
      <c r="D189" s="2756" t="s">
        <v>15243</v>
      </c>
    </row>
    <row r="190" spans="1:4" s="2858" customFormat="1">
      <c r="A190" s="2760" t="s">
        <v>3083</v>
      </c>
      <c r="B190" s="2761" t="s">
        <v>1219</v>
      </c>
      <c r="C190" s="2762" t="s">
        <v>3969</v>
      </c>
      <c r="D190" s="2756" t="s">
        <v>15158</v>
      </c>
    </row>
    <row r="191" spans="1:4" s="2858" customFormat="1">
      <c r="A191" s="2760">
        <v>3600451024</v>
      </c>
      <c r="B191" s="2761" t="s">
        <v>1222</v>
      </c>
      <c r="C191" s="2762" t="s">
        <v>3969</v>
      </c>
      <c r="D191" s="2756" t="s">
        <v>15158</v>
      </c>
    </row>
    <row r="192" spans="1:4" s="2858" customFormat="1">
      <c r="A192" s="2770" t="s">
        <v>3084</v>
      </c>
      <c r="B192" s="2769" t="s">
        <v>1227</v>
      </c>
      <c r="C192" s="2762" t="s">
        <v>3969</v>
      </c>
      <c r="D192" s="2756" t="s">
        <v>15244</v>
      </c>
    </row>
    <row r="193" spans="1:4" s="2858" customFormat="1">
      <c r="A193" s="2770" t="s">
        <v>3085</v>
      </c>
      <c r="B193" s="2769" t="s">
        <v>1229</v>
      </c>
      <c r="C193" s="2762" t="s">
        <v>3969</v>
      </c>
      <c r="D193" s="2756" t="s">
        <v>15245</v>
      </c>
    </row>
    <row r="194" spans="1:4" s="2858" customFormat="1">
      <c r="A194" s="2770" t="s">
        <v>3086</v>
      </c>
      <c r="B194" s="2769" t="s">
        <v>1233</v>
      </c>
      <c r="C194" s="2762" t="s">
        <v>3969</v>
      </c>
      <c r="D194" s="2756" t="s">
        <v>15178</v>
      </c>
    </row>
    <row r="195" spans="1:4" s="2858" customFormat="1">
      <c r="A195" s="2770" t="s">
        <v>3087</v>
      </c>
      <c r="B195" s="2769" t="s">
        <v>3955</v>
      </c>
      <c r="C195" s="2762" t="s">
        <v>3969</v>
      </c>
      <c r="D195" s="2756" t="s">
        <v>15246</v>
      </c>
    </row>
    <row r="196" spans="1:4" s="2858" customFormat="1">
      <c r="A196" s="2770" t="s">
        <v>3088</v>
      </c>
      <c r="B196" s="2769" t="s">
        <v>1237</v>
      </c>
      <c r="C196" s="2762" t="s">
        <v>3969</v>
      </c>
      <c r="D196" s="2756" t="s">
        <v>15247</v>
      </c>
    </row>
    <row r="197" spans="1:4" s="2858" customFormat="1">
      <c r="A197" s="2770" t="s">
        <v>3089</v>
      </c>
      <c r="B197" s="2769" t="s">
        <v>1242</v>
      </c>
      <c r="C197" s="2762" t="s">
        <v>3969</v>
      </c>
      <c r="D197" s="2756" t="s">
        <v>15248</v>
      </c>
    </row>
    <row r="198" spans="1:4" s="2858" customFormat="1">
      <c r="A198" s="2770" t="s">
        <v>3537</v>
      </c>
      <c r="B198" s="2769" t="s">
        <v>1246</v>
      </c>
      <c r="C198" s="2762" t="s">
        <v>3969</v>
      </c>
      <c r="D198" s="2756" t="s">
        <v>15249</v>
      </c>
    </row>
    <row r="199" spans="1:4" s="2858" customFormat="1">
      <c r="A199" s="2770" t="s">
        <v>3090</v>
      </c>
      <c r="B199" s="2769" t="s">
        <v>1248</v>
      </c>
      <c r="C199" s="2762" t="s">
        <v>3969</v>
      </c>
      <c r="D199" s="2756" t="s">
        <v>15158</v>
      </c>
    </row>
    <row r="200" spans="1:4" s="2858" customFormat="1">
      <c r="A200" s="2770" t="s">
        <v>3601</v>
      </c>
      <c r="B200" s="2761" t="s">
        <v>3957</v>
      </c>
      <c r="C200" s="2762" t="s">
        <v>3969</v>
      </c>
      <c r="D200" s="2756" t="s">
        <v>15250</v>
      </c>
    </row>
    <row r="201" spans="1:4" s="2858" customFormat="1">
      <c r="A201" s="2770" t="s">
        <v>6026</v>
      </c>
      <c r="B201" s="2761" t="s">
        <v>2785</v>
      </c>
      <c r="C201" s="2762" t="s">
        <v>3969</v>
      </c>
      <c r="D201" s="2756" t="s">
        <v>15251</v>
      </c>
    </row>
    <row r="202" spans="1:4" s="2858" customFormat="1">
      <c r="A202" s="2775" t="s">
        <v>4209</v>
      </c>
      <c r="B202" s="2761" t="s">
        <v>6037</v>
      </c>
      <c r="C202" s="2762" t="s">
        <v>3969</v>
      </c>
      <c r="D202" s="2756" t="s">
        <v>15158</v>
      </c>
    </row>
    <row r="203" spans="1:4" s="2858" customFormat="1">
      <c r="A203" s="2760" t="s">
        <v>5648</v>
      </c>
      <c r="B203" s="2768" t="s">
        <v>5193</v>
      </c>
      <c r="C203" s="2762" t="s">
        <v>3969</v>
      </c>
      <c r="D203" s="2756" t="s">
        <v>15208</v>
      </c>
    </row>
    <row r="204" spans="1:4" s="2858" customFormat="1">
      <c r="A204" s="2760">
        <v>3603574708</v>
      </c>
      <c r="B204" s="2768" t="s">
        <v>9560</v>
      </c>
      <c r="C204" s="2762" t="s">
        <v>3969</v>
      </c>
      <c r="D204" s="2756" t="s">
        <v>15158</v>
      </c>
    </row>
    <row r="205" spans="1:4" s="2858" customFormat="1">
      <c r="A205" s="2770"/>
      <c r="B205" s="2776" t="s">
        <v>3774</v>
      </c>
      <c r="C205" s="2762" t="s">
        <v>3969</v>
      </c>
      <c r="D205" s="2756" t="s">
        <v>15158</v>
      </c>
    </row>
    <row r="206" spans="1:4" s="2858" customFormat="1">
      <c r="A206" s="2770"/>
      <c r="B206" s="2769" t="s">
        <v>1251</v>
      </c>
      <c r="C206" s="2762" t="s">
        <v>3969</v>
      </c>
      <c r="D206" s="2756" t="s">
        <v>15158</v>
      </c>
    </row>
    <row r="207" spans="1:4" s="2858" customFormat="1">
      <c r="A207" s="2760" t="s">
        <v>9410</v>
      </c>
      <c r="B207" s="2777" t="s">
        <v>8789</v>
      </c>
      <c r="C207" s="2762" t="s">
        <v>3969</v>
      </c>
      <c r="D207" s="2756" t="s">
        <v>15158</v>
      </c>
    </row>
    <row r="208" spans="1:4" s="2858" customFormat="1">
      <c r="A208" s="2760">
        <v>3602683334</v>
      </c>
      <c r="B208" s="2777" t="s">
        <v>8790</v>
      </c>
      <c r="C208" s="2762" t="s">
        <v>3969</v>
      </c>
      <c r="D208" s="2756" t="s">
        <v>15158</v>
      </c>
    </row>
    <row r="209" spans="1:4" s="2858" customFormat="1">
      <c r="A209" s="2760"/>
      <c r="B209" s="2777" t="s">
        <v>8791</v>
      </c>
      <c r="C209" s="2762" t="s">
        <v>3969</v>
      </c>
      <c r="D209" s="2756" t="s">
        <v>15158</v>
      </c>
    </row>
    <row r="210" spans="1:4" s="2858" customFormat="1">
      <c r="A210" s="2760" t="s">
        <v>9411</v>
      </c>
      <c r="B210" s="2777" t="s">
        <v>8792</v>
      </c>
      <c r="C210" s="2762" t="s">
        <v>3969</v>
      </c>
      <c r="D210" s="2756" t="s">
        <v>15208</v>
      </c>
    </row>
    <row r="211" spans="1:4" s="2858" customFormat="1">
      <c r="A211" s="2760">
        <v>3600448180</v>
      </c>
      <c r="B211" s="2777" t="s">
        <v>8793</v>
      </c>
      <c r="C211" s="2762" t="s">
        <v>3969</v>
      </c>
      <c r="D211" s="2756" t="s">
        <v>15252</v>
      </c>
    </row>
    <row r="212" spans="1:4" s="2858" customFormat="1">
      <c r="A212" s="2760" t="s">
        <v>9412</v>
      </c>
      <c r="B212" s="2777" t="s">
        <v>8794</v>
      </c>
      <c r="C212" s="2762" t="s">
        <v>3969</v>
      </c>
      <c r="D212" s="2756" t="s">
        <v>15215</v>
      </c>
    </row>
    <row r="213" spans="1:4" s="2858" customFormat="1">
      <c r="A213" s="2760" t="s">
        <v>9413</v>
      </c>
      <c r="B213" s="2777" t="s">
        <v>8795</v>
      </c>
      <c r="C213" s="2762" t="s">
        <v>3969</v>
      </c>
      <c r="D213" s="2756" t="s">
        <v>15158</v>
      </c>
    </row>
    <row r="214" spans="1:4" s="2858" customFormat="1">
      <c r="A214" s="2760">
        <v>3600523455</v>
      </c>
      <c r="B214" s="2777" t="s">
        <v>8796</v>
      </c>
      <c r="C214" s="2762" t="s">
        <v>3969</v>
      </c>
      <c r="D214" s="2756" t="s">
        <v>15158</v>
      </c>
    </row>
    <row r="215" spans="1:4" s="2858" customFormat="1">
      <c r="A215" s="2760"/>
      <c r="B215" s="2777" t="s">
        <v>8797</v>
      </c>
      <c r="C215" s="2762" t="s">
        <v>3969</v>
      </c>
      <c r="D215" s="2756" t="s">
        <v>15158</v>
      </c>
    </row>
    <row r="216" spans="1:4" s="2858" customFormat="1">
      <c r="A216" s="2772">
        <v>3601330939</v>
      </c>
      <c r="B216" s="2777" t="s">
        <v>8798</v>
      </c>
      <c r="C216" s="2762" t="s">
        <v>3969</v>
      </c>
      <c r="D216" s="2756" t="s">
        <v>15158</v>
      </c>
    </row>
    <row r="217" spans="1:4" s="2858" customFormat="1">
      <c r="A217" s="2760">
        <v>3600678321</v>
      </c>
      <c r="B217" s="2777" t="s">
        <v>8799</v>
      </c>
      <c r="C217" s="2762" t="s">
        <v>3969</v>
      </c>
      <c r="D217" s="2756" t="s">
        <v>15158</v>
      </c>
    </row>
    <row r="218" spans="1:4" s="2858" customFormat="1">
      <c r="A218" s="2760" t="s">
        <v>9414</v>
      </c>
      <c r="B218" s="2777" t="s">
        <v>8800</v>
      </c>
      <c r="C218" s="2762" t="s">
        <v>3969</v>
      </c>
      <c r="D218" s="2756" t="s">
        <v>15158</v>
      </c>
    </row>
    <row r="219" spans="1:4" s="2858" customFormat="1">
      <c r="A219" s="2760" t="s">
        <v>9415</v>
      </c>
      <c r="B219" s="2777" t="s">
        <v>8801</v>
      </c>
      <c r="C219" s="2762" t="s">
        <v>3969</v>
      </c>
      <c r="D219" s="2756" t="s">
        <v>15253</v>
      </c>
    </row>
    <row r="220" spans="1:4" s="2858" customFormat="1">
      <c r="A220" s="2760">
        <v>3600648493</v>
      </c>
      <c r="B220" s="2777" t="s">
        <v>8802</v>
      </c>
      <c r="C220" s="2762" t="s">
        <v>3969</v>
      </c>
      <c r="D220" s="2756" t="s">
        <v>15158</v>
      </c>
    </row>
    <row r="221" spans="1:4" s="2858" customFormat="1">
      <c r="A221" s="2760" t="s">
        <v>9416</v>
      </c>
      <c r="B221" s="2777" t="s">
        <v>8803</v>
      </c>
      <c r="C221" s="2762" t="s">
        <v>3969</v>
      </c>
      <c r="D221" s="2756" t="s">
        <v>15158</v>
      </c>
    </row>
    <row r="222" spans="1:4" s="2858" customFormat="1">
      <c r="A222" s="2760" t="s">
        <v>9417</v>
      </c>
      <c r="B222" s="2777" t="s">
        <v>8804</v>
      </c>
      <c r="C222" s="2762" t="s">
        <v>3969</v>
      </c>
      <c r="D222" s="2756" t="s">
        <v>15158</v>
      </c>
    </row>
    <row r="223" spans="1:4" s="2858" customFormat="1">
      <c r="A223" s="2760"/>
      <c r="B223" s="2777" t="s">
        <v>8805</v>
      </c>
      <c r="C223" s="2762" t="s">
        <v>3969</v>
      </c>
      <c r="D223" s="2756" t="s">
        <v>15254</v>
      </c>
    </row>
    <row r="224" spans="1:4" s="2858" customFormat="1">
      <c r="A224" s="2760" t="s">
        <v>9419</v>
      </c>
      <c r="B224" s="2777" t="s">
        <v>8806</v>
      </c>
      <c r="C224" s="2762" t="s">
        <v>3969</v>
      </c>
      <c r="D224" s="2756" t="s">
        <v>15255</v>
      </c>
    </row>
    <row r="225" spans="1:4" s="2858" customFormat="1">
      <c r="A225" s="2760">
        <v>3600654916</v>
      </c>
      <c r="B225" s="2777" t="s">
        <v>8807</v>
      </c>
      <c r="C225" s="2762" t="s">
        <v>3969</v>
      </c>
      <c r="D225" s="2756" t="s">
        <v>15170</v>
      </c>
    </row>
    <row r="226" spans="1:4" s="2858" customFormat="1">
      <c r="A226" s="2760">
        <v>3600335363</v>
      </c>
      <c r="B226" s="2773" t="s">
        <v>8808</v>
      </c>
      <c r="C226" s="2762" t="s">
        <v>3969</v>
      </c>
      <c r="D226" s="2756" t="s">
        <v>15256</v>
      </c>
    </row>
    <row r="227" spans="1:4" s="2858" customFormat="1">
      <c r="A227" s="2760"/>
      <c r="B227" s="2777" t="s">
        <v>8809</v>
      </c>
      <c r="C227" s="2762" t="s">
        <v>3969</v>
      </c>
      <c r="D227" s="2756" t="s">
        <v>15257</v>
      </c>
    </row>
    <row r="228" spans="1:4" s="2858" customFormat="1">
      <c r="A228" s="2760"/>
      <c r="B228" s="2777" t="s">
        <v>8810</v>
      </c>
      <c r="C228" s="2762" t="s">
        <v>3969</v>
      </c>
      <c r="D228" s="2756" t="s">
        <v>15157</v>
      </c>
    </row>
    <row r="229" spans="1:4" s="2858" customFormat="1">
      <c r="A229" s="2760">
        <v>3600665643</v>
      </c>
      <c r="B229" s="2777" t="s">
        <v>8811</v>
      </c>
      <c r="C229" s="2762" t="s">
        <v>3969</v>
      </c>
      <c r="D229" s="2756" t="s">
        <v>15170</v>
      </c>
    </row>
    <row r="230" spans="1:4" s="2858" customFormat="1">
      <c r="A230" s="2760">
        <v>301442322</v>
      </c>
      <c r="B230" s="2777" t="s">
        <v>8812</v>
      </c>
      <c r="C230" s="2762" t="s">
        <v>3969</v>
      </c>
      <c r="D230" s="2756" t="s">
        <v>15258</v>
      </c>
    </row>
    <row r="231" spans="1:4" s="2858" customFormat="1">
      <c r="A231" s="2760">
        <v>3603178126</v>
      </c>
      <c r="B231" s="2777" t="s">
        <v>8813</v>
      </c>
      <c r="C231" s="2762" t="s">
        <v>3969</v>
      </c>
      <c r="D231" s="2756" t="s">
        <v>15158</v>
      </c>
    </row>
    <row r="232" spans="1:4" s="2858" customFormat="1">
      <c r="A232" s="2760">
        <v>3600451024</v>
      </c>
      <c r="B232" s="2777" t="s">
        <v>8814</v>
      </c>
      <c r="C232" s="2762" t="s">
        <v>3969</v>
      </c>
      <c r="D232" s="2756" t="s">
        <v>15158</v>
      </c>
    </row>
    <row r="233" spans="1:4" s="2858" customFormat="1">
      <c r="A233" s="2760">
        <v>3600256545</v>
      </c>
      <c r="B233" s="2777" t="s">
        <v>8815</v>
      </c>
      <c r="C233" s="2762" t="s">
        <v>3969</v>
      </c>
      <c r="D233" s="2756" t="s">
        <v>15259</v>
      </c>
    </row>
    <row r="234" spans="1:4" s="2858" customFormat="1">
      <c r="A234" s="2760">
        <v>3600678579</v>
      </c>
      <c r="B234" s="2777" t="s">
        <v>8816</v>
      </c>
      <c r="C234" s="2762" t="s">
        <v>3969</v>
      </c>
      <c r="D234" s="2756" t="s">
        <v>15260</v>
      </c>
    </row>
    <row r="235" spans="1:4" s="2858" customFormat="1">
      <c r="A235" s="2760">
        <v>3600253826</v>
      </c>
      <c r="B235" s="2777" t="s">
        <v>8817</v>
      </c>
      <c r="C235" s="2762" t="s">
        <v>3969</v>
      </c>
      <c r="D235" s="2756" t="s">
        <v>15158</v>
      </c>
    </row>
    <row r="236" spans="1:4" s="2858" customFormat="1">
      <c r="A236" s="2760">
        <v>3600261626</v>
      </c>
      <c r="B236" s="2777" t="s">
        <v>8818</v>
      </c>
      <c r="C236" s="2762" t="s">
        <v>3969</v>
      </c>
      <c r="D236" s="2756" t="s">
        <v>15158</v>
      </c>
    </row>
    <row r="237" spans="1:4" s="2858" customFormat="1">
      <c r="A237" s="2760">
        <v>3600283468</v>
      </c>
      <c r="B237" s="2777" t="s">
        <v>8819</v>
      </c>
      <c r="C237" s="2762" t="s">
        <v>3969</v>
      </c>
      <c r="D237" s="2756" t="s">
        <v>15158</v>
      </c>
    </row>
    <row r="238" spans="1:4" s="2858" customFormat="1">
      <c r="A238" s="2760" t="s">
        <v>9420</v>
      </c>
      <c r="B238" s="2777" t="s">
        <v>8820</v>
      </c>
      <c r="C238" s="2762" t="s">
        <v>3969</v>
      </c>
      <c r="D238" s="2756" t="s">
        <v>15261</v>
      </c>
    </row>
    <row r="239" spans="1:4" s="2858" customFormat="1">
      <c r="A239" s="2760" t="s">
        <v>9421</v>
      </c>
      <c r="B239" s="2777" t="s">
        <v>8821</v>
      </c>
      <c r="C239" s="2762" t="s">
        <v>3969</v>
      </c>
      <c r="D239" s="2756" t="s">
        <v>15262</v>
      </c>
    </row>
    <row r="240" spans="1:4" s="2858" customFormat="1">
      <c r="A240" s="2760">
        <v>3600751476</v>
      </c>
      <c r="B240" s="2777" t="s">
        <v>8822</v>
      </c>
      <c r="C240" s="2762" t="s">
        <v>3969</v>
      </c>
      <c r="D240" s="2756" t="s">
        <v>15263</v>
      </c>
    </row>
    <row r="241" spans="1:4" s="2858" customFormat="1">
      <c r="A241" s="2760" t="s">
        <v>9422</v>
      </c>
      <c r="B241" s="2777" t="s">
        <v>8823</v>
      </c>
      <c r="C241" s="2762" t="s">
        <v>3969</v>
      </c>
      <c r="D241" s="2756" t="s">
        <v>15264</v>
      </c>
    </row>
    <row r="242" spans="1:4" s="2858" customFormat="1">
      <c r="A242" s="2760">
        <v>3600662561</v>
      </c>
      <c r="B242" s="2777" t="s">
        <v>8824</v>
      </c>
      <c r="C242" s="2762" t="s">
        <v>3969</v>
      </c>
      <c r="D242" s="2756" t="s">
        <v>15158</v>
      </c>
    </row>
    <row r="243" spans="1:4" s="2858" customFormat="1">
      <c r="A243" s="2760">
        <v>3600495818</v>
      </c>
      <c r="B243" s="2777" t="s">
        <v>8825</v>
      </c>
      <c r="C243" s="2762" t="s">
        <v>3969</v>
      </c>
      <c r="D243" s="2756" t="s">
        <v>15265</v>
      </c>
    </row>
    <row r="244" spans="1:4" s="2858" customFormat="1">
      <c r="A244" s="2760">
        <v>3600506058</v>
      </c>
      <c r="B244" s="2777" t="s">
        <v>8826</v>
      </c>
      <c r="C244" s="2762" t="s">
        <v>3969</v>
      </c>
      <c r="D244" s="2756" t="s">
        <v>15198</v>
      </c>
    </row>
    <row r="245" spans="1:4" s="2858" customFormat="1">
      <c r="A245" s="2760"/>
      <c r="B245" s="2777" t="s">
        <v>8827</v>
      </c>
      <c r="C245" s="2762" t="s">
        <v>3969</v>
      </c>
      <c r="D245" s="2756" t="s">
        <v>15198</v>
      </c>
    </row>
    <row r="246" spans="1:4" s="2858" customFormat="1">
      <c r="A246" s="2760">
        <v>3600475018</v>
      </c>
      <c r="B246" s="2777" t="s">
        <v>8828</v>
      </c>
      <c r="C246" s="2762" t="s">
        <v>3969</v>
      </c>
      <c r="D246" s="2756" t="s">
        <v>15158</v>
      </c>
    </row>
    <row r="247" spans="1:4" s="2858" customFormat="1">
      <c r="A247" s="2760" t="s">
        <v>9423</v>
      </c>
      <c r="B247" s="2777" t="s">
        <v>8829</v>
      </c>
      <c r="C247" s="2762" t="s">
        <v>3969</v>
      </c>
      <c r="D247" s="2756" t="s">
        <v>15158</v>
      </c>
    </row>
    <row r="248" spans="1:4" s="2858" customFormat="1">
      <c r="A248" s="2760">
        <v>3600333736</v>
      </c>
      <c r="B248" s="2777" t="s">
        <v>8830</v>
      </c>
      <c r="C248" s="2762" t="s">
        <v>3969</v>
      </c>
      <c r="D248" s="2756" t="s">
        <v>15266</v>
      </c>
    </row>
    <row r="249" spans="1:4" s="2858" customFormat="1">
      <c r="A249" s="2760" t="s">
        <v>9425</v>
      </c>
      <c r="B249" s="2777" t="s">
        <v>8831</v>
      </c>
      <c r="C249" s="2762" t="s">
        <v>3969</v>
      </c>
      <c r="D249" s="2756" t="s">
        <v>15158</v>
      </c>
    </row>
    <row r="250" spans="1:4" s="2858" customFormat="1">
      <c r="A250" s="2760"/>
      <c r="B250" s="2777" t="s">
        <v>8832</v>
      </c>
      <c r="C250" s="2762" t="s">
        <v>3969</v>
      </c>
      <c r="D250" s="2756" t="s">
        <v>15158</v>
      </c>
    </row>
    <row r="251" spans="1:4" s="2858" customFormat="1">
      <c r="A251" s="2760" t="s">
        <v>9424</v>
      </c>
      <c r="B251" s="2777" t="s">
        <v>8833</v>
      </c>
      <c r="C251" s="2762" t="s">
        <v>3969</v>
      </c>
      <c r="D251" s="2756" t="s">
        <v>15158</v>
      </c>
    </row>
    <row r="252" spans="1:4" s="2858" customFormat="1">
      <c r="A252" s="2760" t="s">
        <v>9424</v>
      </c>
      <c r="B252" s="2777" t="s">
        <v>8834</v>
      </c>
      <c r="C252" s="2762" t="s">
        <v>3969</v>
      </c>
      <c r="D252" s="2756" t="s">
        <v>15267</v>
      </c>
    </row>
    <row r="253" spans="1:4" s="2858" customFormat="1">
      <c r="A253" s="2760">
        <v>3600869728</v>
      </c>
      <c r="B253" s="2777" t="s">
        <v>8835</v>
      </c>
      <c r="C253" s="2762" t="s">
        <v>3969</v>
      </c>
      <c r="D253" s="2756" t="s">
        <v>15268</v>
      </c>
    </row>
    <row r="254" spans="1:4" s="2858" customFormat="1">
      <c r="A254" s="2760" t="s">
        <v>9426</v>
      </c>
      <c r="B254" s="2777" t="s">
        <v>8836</v>
      </c>
      <c r="C254" s="2762" t="s">
        <v>3969</v>
      </c>
      <c r="D254" s="2756" t="s">
        <v>15158</v>
      </c>
    </row>
    <row r="255" spans="1:4" s="2858" customFormat="1">
      <c r="A255" s="2760">
        <v>3600961762</v>
      </c>
      <c r="B255" s="2777" t="s">
        <v>8837</v>
      </c>
      <c r="C255" s="2762" t="s">
        <v>3969</v>
      </c>
      <c r="D255" s="2756" t="s">
        <v>15158</v>
      </c>
    </row>
    <row r="256" spans="1:4" s="2858" customFormat="1">
      <c r="A256" s="2772"/>
      <c r="B256" s="2777" t="s">
        <v>8838</v>
      </c>
      <c r="C256" s="2762" t="s">
        <v>3969</v>
      </c>
      <c r="D256" s="2756" t="s">
        <v>15158</v>
      </c>
    </row>
    <row r="257" spans="1:4" s="2858" customFormat="1">
      <c r="A257" s="2760" t="s">
        <v>9427</v>
      </c>
      <c r="B257" s="2777" t="s">
        <v>8839</v>
      </c>
      <c r="C257" s="2762" t="s">
        <v>3969</v>
      </c>
      <c r="D257" s="2756" t="s">
        <v>15158</v>
      </c>
    </row>
    <row r="258" spans="1:4" s="2858" customFormat="1">
      <c r="A258" s="2760"/>
      <c r="B258" s="2777" t="s">
        <v>8840</v>
      </c>
      <c r="C258" s="2762" t="s">
        <v>3969</v>
      </c>
      <c r="D258" s="2756" t="s">
        <v>15269</v>
      </c>
    </row>
    <row r="259" spans="1:4" s="2858" customFormat="1">
      <c r="A259" s="2772"/>
      <c r="B259" s="2777" t="s">
        <v>8841</v>
      </c>
      <c r="C259" s="2762" t="s">
        <v>3969</v>
      </c>
      <c r="D259" s="2756" t="s">
        <v>15158</v>
      </c>
    </row>
    <row r="260" spans="1:4" s="2858" customFormat="1">
      <c r="A260" s="2760"/>
      <c r="B260" s="2777" t="s">
        <v>8842</v>
      </c>
      <c r="C260" s="2762" t="s">
        <v>3969</v>
      </c>
      <c r="D260" s="2756" t="s">
        <v>15158</v>
      </c>
    </row>
    <row r="261" spans="1:4" s="2858" customFormat="1">
      <c r="A261" s="2760">
        <v>3600767606</v>
      </c>
      <c r="B261" s="2778" t="s">
        <v>8843</v>
      </c>
      <c r="C261" s="2762" t="s">
        <v>3969</v>
      </c>
      <c r="D261" s="2756" t="s">
        <v>15158</v>
      </c>
    </row>
    <row r="262" spans="1:4" s="2858" customFormat="1">
      <c r="A262" s="2760"/>
      <c r="B262" s="2778" t="s">
        <v>8844</v>
      </c>
      <c r="C262" s="2762" t="s">
        <v>3969</v>
      </c>
      <c r="D262" s="2756" t="s">
        <v>15158</v>
      </c>
    </row>
    <row r="263" spans="1:4" s="2858" customFormat="1">
      <c r="A263" s="2760" t="s">
        <v>9428</v>
      </c>
      <c r="B263" s="2778" t="s">
        <v>8845</v>
      </c>
      <c r="C263" s="2762" t="s">
        <v>3969</v>
      </c>
      <c r="D263" s="2756" t="s">
        <v>15270</v>
      </c>
    </row>
    <row r="264" spans="1:4" s="2858" customFormat="1">
      <c r="A264" s="2760"/>
      <c r="B264" s="2778" t="s">
        <v>8846</v>
      </c>
      <c r="C264" s="2762" t="s">
        <v>3969</v>
      </c>
      <c r="D264" s="2756" t="s">
        <v>15158</v>
      </c>
    </row>
    <row r="265" spans="1:4" s="2858" customFormat="1">
      <c r="A265" s="2760"/>
      <c r="B265" s="2778" t="s">
        <v>8847</v>
      </c>
      <c r="C265" s="2762" t="s">
        <v>3969</v>
      </c>
      <c r="D265" s="2756" t="s">
        <v>15158</v>
      </c>
    </row>
    <row r="266" spans="1:4" s="2858" customFormat="1">
      <c r="A266" s="2760"/>
      <c r="B266" s="2778" t="s">
        <v>8848</v>
      </c>
      <c r="C266" s="2762" t="s">
        <v>3969</v>
      </c>
      <c r="D266" s="2756" t="s">
        <v>15158</v>
      </c>
    </row>
    <row r="267" spans="1:4" s="2858" customFormat="1">
      <c r="A267" s="2760"/>
      <c r="B267" s="2778" t="s">
        <v>8849</v>
      </c>
      <c r="C267" s="2762" t="s">
        <v>3969</v>
      </c>
      <c r="D267" s="2756" t="s">
        <v>15158</v>
      </c>
    </row>
    <row r="268" spans="1:4" s="2858" customFormat="1">
      <c r="A268" s="2760"/>
      <c r="B268" s="2778" t="s">
        <v>8850</v>
      </c>
      <c r="C268" s="2762" t="s">
        <v>3969</v>
      </c>
      <c r="D268" s="2756" t="s">
        <v>15158</v>
      </c>
    </row>
    <row r="269" spans="1:4" s="2858" customFormat="1">
      <c r="A269" s="2760"/>
      <c r="B269" s="2778" t="s">
        <v>8851</v>
      </c>
      <c r="C269" s="2762" t="s">
        <v>3969</v>
      </c>
      <c r="D269" s="2756" t="s">
        <v>15158</v>
      </c>
    </row>
    <row r="270" spans="1:4" s="2858" customFormat="1">
      <c r="A270" s="2760"/>
      <c r="B270" s="2778" t="s">
        <v>8852</v>
      </c>
      <c r="C270" s="2762" t="s">
        <v>3969</v>
      </c>
      <c r="D270" s="2756" t="s">
        <v>15158</v>
      </c>
    </row>
    <row r="271" spans="1:4" s="2858" customFormat="1">
      <c r="A271" s="2760"/>
      <c r="B271" s="2778" t="s">
        <v>8853</v>
      </c>
      <c r="C271" s="2762" t="s">
        <v>3969</v>
      </c>
      <c r="D271" s="2756" t="s">
        <v>15158</v>
      </c>
    </row>
    <row r="272" spans="1:4" s="2858" customFormat="1">
      <c r="A272" s="2760"/>
      <c r="B272" s="2773" t="s">
        <v>8854</v>
      </c>
      <c r="C272" s="2762" t="s">
        <v>3969</v>
      </c>
      <c r="D272" s="2756" t="s">
        <v>15158</v>
      </c>
    </row>
    <row r="273" spans="1:4" s="2858" customFormat="1">
      <c r="A273" s="2760"/>
      <c r="B273" s="2778" t="s">
        <v>8855</v>
      </c>
      <c r="C273" s="2762" t="s">
        <v>3969</v>
      </c>
      <c r="D273" s="2756" t="s">
        <v>15158</v>
      </c>
    </row>
    <row r="274" spans="1:4" s="2858" customFormat="1">
      <c r="A274" s="2760">
        <v>3600234534</v>
      </c>
      <c r="B274" s="2773" t="s">
        <v>8856</v>
      </c>
      <c r="C274" s="2762" t="s">
        <v>3969</v>
      </c>
      <c r="D274" s="2756" t="s">
        <v>15158</v>
      </c>
    </row>
    <row r="275" spans="1:4" s="2858" customFormat="1">
      <c r="A275" s="2760"/>
      <c r="B275" s="2773" t="s">
        <v>8857</v>
      </c>
      <c r="C275" s="2762" t="s">
        <v>3969</v>
      </c>
      <c r="D275" s="2756" t="s">
        <v>15158</v>
      </c>
    </row>
    <row r="276" spans="1:4" s="2858" customFormat="1">
      <c r="A276" s="2760"/>
      <c r="B276" s="2773" t="s">
        <v>8858</v>
      </c>
      <c r="C276" s="2762" t="s">
        <v>3969</v>
      </c>
      <c r="D276" s="2756" t="s">
        <v>15158</v>
      </c>
    </row>
    <row r="277" spans="1:4" s="2858" customFormat="1">
      <c r="A277" s="2760"/>
      <c r="B277" s="2777" t="s">
        <v>8859</v>
      </c>
      <c r="C277" s="2762" t="s">
        <v>3969</v>
      </c>
      <c r="D277" s="2756" t="s">
        <v>15158</v>
      </c>
    </row>
    <row r="278" spans="1:4" s="2858" customFormat="1">
      <c r="A278" s="2772">
        <v>3603307981</v>
      </c>
      <c r="B278" s="2773" t="s">
        <v>8860</v>
      </c>
      <c r="C278" s="2762" t="s">
        <v>3969</v>
      </c>
      <c r="D278" s="2756" t="s">
        <v>15158</v>
      </c>
    </row>
    <row r="279" spans="1:4" s="2858" customFormat="1">
      <c r="A279" s="2772" t="s">
        <v>8861</v>
      </c>
      <c r="B279" s="2773" t="s">
        <v>8862</v>
      </c>
      <c r="C279" s="2762" t="s">
        <v>3969</v>
      </c>
      <c r="D279" s="2756" t="s">
        <v>15158</v>
      </c>
    </row>
    <row r="280" spans="1:4" s="2858" customFormat="1">
      <c r="A280" s="2772" t="s">
        <v>8863</v>
      </c>
      <c r="B280" s="2773" t="s">
        <v>8864</v>
      </c>
      <c r="C280" s="2762" t="s">
        <v>3969</v>
      </c>
      <c r="D280" s="2756" t="s">
        <v>15158</v>
      </c>
    </row>
    <row r="281" spans="1:4" s="2858" customFormat="1">
      <c r="A281" s="2772">
        <v>3603317299</v>
      </c>
      <c r="B281" s="2773" t="s">
        <v>8865</v>
      </c>
      <c r="C281" s="2762" t="s">
        <v>3969</v>
      </c>
      <c r="D281" s="2756" t="s">
        <v>15158</v>
      </c>
    </row>
    <row r="282" spans="1:4" s="2858" customFormat="1">
      <c r="A282" s="2760"/>
      <c r="B282" s="2773" t="s">
        <v>8867</v>
      </c>
      <c r="C282" s="2762" t="s">
        <v>3969</v>
      </c>
      <c r="D282" s="2756" t="s">
        <v>15158</v>
      </c>
    </row>
    <row r="283" spans="1:4" s="2858" customFormat="1">
      <c r="A283" s="2772" t="s">
        <v>8868</v>
      </c>
      <c r="B283" s="2773" t="s">
        <v>8869</v>
      </c>
      <c r="C283" s="2762" t="s">
        <v>3969</v>
      </c>
      <c r="D283" s="2756" t="s">
        <v>15158</v>
      </c>
    </row>
    <row r="284" spans="1:4" s="2858" customFormat="1">
      <c r="A284" s="2772">
        <v>3600662561</v>
      </c>
      <c r="B284" s="2773" t="s">
        <v>8870</v>
      </c>
      <c r="C284" s="2762" t="s">
        <v>3969</v>
      </c>
      <c r="D284" s="2756" t="s">
        <v>15158</v>
      </c>
    </row>
    <row r="285" spans="1:4" s="2858" customFormat="1">
      <c r="A285" s="2772" t="s">
        <v>9418</v>
      </c>
      <c r="B285" s="2773" t="s">
        <v>8871</v>
      </c>
      <c r="C285" s="2762" t="s">
        <v>3969</v>
      </c>
      <c r="D285" s="2756" t="s">
        <v>15271</v>
      </c>
    </row>
    <row r="286" spans="1:4" s="2858" customFormat="1">
      <c r="A286" s="2779">
        <v>3600363681</v>
      </c>
      <c r="B286" s="2778" t="s">
        <v>8872</v>
      </c>
      <c r="C286" s="2762" t="s">
        <v>3969</v>
      </c>
      <c r="D286" s="2756" t="s">
        <v>15158</v>
      </c>
    </row>
    <row r="287" spans="1:4" s="2858" customFormat="1">
      <c r="A287" s="2779"/>
      <c r="B287" s="2778" t="s">
        <v>8873</v>
      </c>
      <c r="C287" s="2762" t="s">
        <v>3969</v>
      </c>
      <c r="D287" s="2756" t="s">
        <v>15208</v>
      </c>
    </row>
    <row r="288" spans="1:4" s="2858" customFormat="1">
      <c r="A288" s="2779"/>
      <c r="B288" s="2778" t="s">
        <v>8874</v>
      </c>
      <c r="C288" s="2762" t="s">
        <v>3969</v>
      </c>
      <c r="D288" s="2756" t="s">
        <v>15158</v>
      </c>
    </row>
    <row r="289" spans="1:4" s="2858" customFormat="1">
      <c r="A289" s="2779"/>
      <c r="B289" s="2778" t="s">
        <v>8875</v>
      </c>
      <c r="C289" s="2762" t="s">
        <v>3969</v>
      </c>
      <c r="D289" s="2756" t="s">
        <v>15158</v>
      </c>
    </row>
    <row r="290" spans="1:4" s="2858" customFormat="1">
      <c r="A290" s="2760" t="s">
        <v>8877</v>
      </c>
      <c r="B290" s="2778" t="s">
        <v>8876</v>
      </c>
      <c r="C290" s="2762" t="s">
        <v>3969</v>
      </c>
      <c r="D290" s="2756" t="s">
        <v>15158</v>
      </c>
    </row>
    <row r="291" spans="1:4" s="2858" customFormat="1">
      <c r="A291" s="2779" t="s">
        <v>8877</v>
      </c>
      <c r="B291" s="2778" t="s">
        <v>8878</v>
      </c>
      <c r="C291" s="2762" t="s">
        <v>3969</v>
      </c>
      <c r="D291" s="2756" t="s">
        <v>15158</v>
      </c>
    </row>
    <row r="292" spans="1:4" s="2858" customFormat="1">
      <c r="A292" s="2779">
        <v>3600655564</v>
      </c>
      <c r="B292" s="2778" t="s">
        <v>8879</v>
      </c>
      <c r="C292" s="2762" t="s">
        <v>3969</v>
      </c>
      <c r="D292" s="2756" t="s">
        <v>15158</v>
      </c>
    </row>
    <row r="293" spans="1:4" s="2858" customFormat="1">
      <c r="A293" s="2779">
        <v>3602462134</v>
      </c>
      <c r="B293" s="2778" t="s">
        <v>8880</v>
      </c>
      <c r="C293" s="2762" t="s">
        <v>3969</v>
      </c>
      <c r="D293" s="2756" t="s">
        <v>15158</v>
      </c>
    </row>
    <row r="294" spans="1:4" s="2858" customFormat="1">
      <c r="A294" s="2780" t="s">
        <v>8881</v>
      </c>
      <c r="B294" s="2778" t="s">
        <v>8882</v>
      </c>
      <c r="C294" s="2762" t="s">
        <v>3969</v>
      </c>
      <c r="D294" s="2756" t="s">
        <v>15158</v>
      </c>
    </row>
    <row r="295" spans="1:4" s="2858" customFormat="1">
      <c r="A295" s="2779">
        <v>3603160633</v>
      </c>
      <c r="B295" s="2778" t="s">
        <v>8883</v>
      </c>
      <c r="C295" s="2762" t="s">
        <v>3969</v>
      </c>
      <c r="D295" s="2756" t="s">
        <v>15158</v>
      </c>
    </row>
    <row r="296" spans="1:4" s="2858" customFormat="1">
      <c r="A296" s="2779">
        <v>3600729495</v>
      </c>
      <c r="B296" s="2778" t="s">
        <v>8884</v>
      </c>
      <c r="C296" s="2762" t="s">
        <v>3969</v>
      </c>
      <c r="D296" s="2756" t="s">
        <v>15158</v>
      </c>
    </row>
    <row r="297" spans="1:4" s="2858" customFormat="1">
      <c r="A297" s="2779">
        <v>3603301154</v>
      </c>
      <c r="B297" s="2778" t="s">
        <v>8885</v>
      </c>
      <c r="C297" s="2762" t="s">
        <v>3969</v>
      </c>
      <c r="D297" s="2756" t="s">
        <v>15158</v>
      </c>
    </row>
    <row r="298" spans="1:4" s="2858" customFormat="1">
      <c r="A298" s="2780" t="s">
        <v>8886</v>
      </c>
      <c r="B298" s="2778" t="s">
        <v>8887</v>
      </c>
      <c r="C298" s="2762" t="s">
        <v>3969</v>
      </c>
      <c r="D298" s="2756" t="s">
        <v>15158</v>
      </c>
    </row>
    <row r="299" spans="1:4" s="2858" customFormat="1">
      <c r="A299" s="2780" t="s">
        <v>8888</v>
      </c>
      <c r="B299" s="2778" t="s">
        <v>8889</v>
      </c>
      <c r="C299" s="2762" t="s">
        <v>3969</v>
      </c>
      <c r="D299" s="2756" t="s">
        <v>15158</v>
      </c>
    </row>
    <row r="300" spans="1:4" s="2858" customFormat="1">
      <c r="A300" s="2779">
        <v>3603064288</v>
      </c>
      <c r="B300" s="2778" t="s">
        <v>8890</v>
      </c>
      <c r="C300" s="2762" t="s">
        <v>3969</v>
      </c>
      <c r="D300" s="2756" t="s">
        <v>15158</v>
      </c>
    </row>
    <row r="301" spans="1:4" s="2858" customFormat="1">
      <c r="A301" s="2779">
        <v>3602255138</v>
      </c>
      <c r="B301" s="2778" t="s">
        <v>8891</v>
      </c>
      <c r="C301" s="2762" t="s">
        <v>3969</v>
      </c>
      <c r="D301" s="2756" t="s">
        <v>15158</v>
      </c>
    </row>
    <row r="302" spans="1:4" s="2858" customFormat="1">
      <c r="A302" s="2780" t="s">
        <v>8892</v>
      </c>
      <c r="B302" s="2778" t="s">
        <v>8893</v>
      </c>
      <c r="C302" s="2762" t="s">
        <v>3969</v>
      </c>
      <c r="D302" s="2756" t="s">
        <v>15158</v>
      </c>
    </row>
    <row r="303" spans="1:4" s="2858" customFormat="1">
      <c r="A303" s="2779">
        <v>3600234534</v>
      </c>
      <c r="B303" s="2778" t="s">
        <v>8894</v>
      </c>
      <c r="C303" s="2762" t="s">
        <v>3969</v>
      </c>
      <c r="D303" s="2756" t="s">
        <v>15158</v>
      </c>
    </row>
    <row r="304" spans="1:4" s="2858" customFormat="1">
      <c r="A304" s="2780" t="s">
        <v>8895</v>
      </c>
      <c r="B304" s="2778" t="s">
        <v>8896</v>
      </c>
      <c r="C304" s="2762" t="s">
        <v>3969</v>
      </c>
      <c r="D304" s="2756" t="s">
        <v>15158</v>
      </c>
    </row>
    <row r="305" spans="1:4" s="2858" customFormat="1">
      <c r="A305" s="2779">
        <v>3600718623</v>
      </c>
      <c r="B305" s="2778" t="s">
        <v>8897</v>
      </c>
      <c r="C305" s="2762" t="s">
        <v>3969</v>
      </c>
      <c r="D305" s="2756" t="s">
        <v>15158</v>
      </c>
    </row>
    <row r="306" spans="1:4" s="2858" customFormat="1">
      <c r="A306" s="2779">
        <v>3603224774</v>
      </c>
      <c r="B306" s="2778" t="s">
        <v>8898</v>
      </c>
      <c r="C306" s="2762" t="s">
        <v>3969</v>
      </c>
      <c r="D306" s="2756" t="s">
        <v>15158</v>
      </c>
    </row>
    <row r="307" spans="1:4" s="2858" customFormat="1">
      <c r="A307" s="2779">
        <v>3700594361</v>
      </c>
      <c r="B307" s="2778" t="s">
        <v>8899</v>
      </c>
      <c r="C307" s="2762" t="s">
        <v>3969</v>
      </c>
      <c r="D307" s="2756" t="s">
        <v>15158</v>
      </c>
    </row>
    <row r="308" spans="1:4" s="2858" customFormat="1">
      <c r="A308" s="2779">
        <v>3600486429</v>
      </c>
      <c r="B308" s="2778" t="s">
        <v>8900</v>
      </c>
      <c r="C308" s="2762" t="s">
        <v>3969</v>
      </c>
      <c r="D308" s="2756" t="s">
        <v>15158</v>
      </c>
    </row>
    <row r="309" spans="1:4" s="2858" customFormat="1">
      <c r="A309" s="2779">
        <v>200100200</v>
      </c>
      <c r="B309" s="2778" t="s">
        <v>8901</v>
      </c>
      <c r="C309" s="2762" t="s">
        <v>3969</v>
      </c>
      <c r="D309" s="2756" t="s">
        <v>15158</v>
      </c>
    </row>
    <row r="310" spans="1:4" s="2858" customFormat="1">
      <c r="A310" s="2779"/>
      <c r="B310" s="2778" t="s">
        <v>8902</v>
      </c>
      <c r="C310" s="2762" t="s">
        <v>3969</v>
      </c>
      <c r="D310" s="2756" t="s">
        <v>15158</v>
      </c>
    </row>
    <row r="311" spans="1:4" s="2858" customFormat="1">
      <c r="A311" s="2779">
        <v>3602494432</v>
      </c>
      <c r="B311" s="2778" t="s">
        <v>8903</v>
      </c>
      <c r="C311" s="2762" t="s">
        <v>3969</v>
      </c>
      <c r="D311" s="2756" t="s">
        <v>15158</v>
      </c>
    </row>
    <row r="312" spans="1:4" s="2858" customFormat="1">
      <c r="A312" s="2779">
        <v>3602313823</v>
      </c>
      <c r="B312" s="2778" t="s">
        <v>8904</v>
      </c>
      <c r="C312" s="2762" t="s">
        <v>3969</v>
      </c>
      <c r="D312" s="2756" t="s">
        <v>15158</v>
      </c>
    </row>
    <row r="313" spans="1:4" s="2858" customFormat="1">
      <c r="A313" s="2779">
        <v>3602313823</v>
      </c>
      <c r="B313" s="2778" t="s">
        <v>8905</v>
      </c>
      <c r="C313" s="2762" t="s">
        <v>3969</v>
      </c>
      <c r="D313" s="2756" t="s">
        <v>15158</v>
      </c>
    </row>
    <row r="314" spans="1:4" s="2858" customFormat="1">
      <c r="A314" s="2779">
        <v>3600451916</v>
      </c>
      <c r="B314" s="2778" t="s">
        <v>8906</v>
      </c>
      <c r="C314" s="2762" t="s">
        <v>3969</v>
      </c>
      <c r="D314" s="2756" t="s">
        <v>15158</v>
      </c>
    </row>
    <row r="315" spans="1:4" s="2858" customFormat="1">
      <c r="A315" s="2779">
        <v>3603215096</v>
      </c>
      <c r="B315" s="2778" t="s">
        <v>8907</v>
      </c>
      <c r="C315" s="2762" t="s">
        <v>3969</v>
      </c>
      <c r="D315" s="2756" t="s">
        <v>15158</v>
      </c>
    </row>
    <row r="316" spans="1:4" s="2858" customFormat="1">
      <c r="A316" s="2779">
        <v>3602524895</v>
      </c>
      <c r="B316" s="2778" t="s">
        <v>8908</v>
      </c>
      <c r="C316" s="2762" t="s">
        <v>3969</v>
      </c>
      <c r="D316" s="2756" t="s">
        <v>15158</v>
      </c>
    </row>
    <row r="317" spans="1:4" s="2858" customFormat="1">
      <c r="A317" s="2779">
        <v>3602639871</v>
      </c>
      <c r="B317" s="2778" t="s">
        <v>8909</v>
      </c>
      <c r="C317" s="2762" t="s">
        <v>3969</v>
      </c>
      <c r="D317" s="2756" t="s">
        <v>15158</v>
      </c>
    </row>
    <row r="318" spans="1:4" s="2858" customFormat="1">
      <c r="A318" s="2779">
        <v>3603067306</v>
      </c>
      <c r="B318" s="2778" t="s">
        <v>8910</v>
      </c>
      <c r="C318" s="2762" t="s">
        <v>3969</v>
      </c>
      <c r="D318" s="2756" t="s">
        <v>15158</v>
      </c>
    </row>
    <row r="319" spans="1:4" s="2858" customFormat="1">
      <c r="A319" s="2779">
        <v>3603233169</v>
      </c>
      <c r="B319" s="2778" t="s">
        <v>8911</v>
      </c>
      <c r="C319" s="2762" t="s">
        <v>3969</v>
      </c>
      <c r="D319" s="2756" t="s">
        <v>15158</v>
      </c>
    </row>
    <row r="320" spans="1:4" s="2858" customFormat="1">
      <c r="A320" s="2779">
        <v>3600772839</v>
      </c>
      <c r="B320" s="2778" t="s">
        <v>8912</v>
      </c>
      <c r="C320" s="2762" t="s">
        <v>3969</v>
      </c>
      <c r="D320" s="2756" t="s">
        <v>15158</v>
      </c>
    </row>
    <row r="321" spans="1:4" s="2858" customFormat="1">
      <c r="A321" s="2779">
        <v>3603493439</v>
      </c>
      <c r="B321" s="2778" t="s">
        <v>8913</v>
      </c>
      <c r="C321" s="2762" t="s">
        <v>3969</v>
      </c>
      <c r="D321" s="2756" t="s">
        <v>15158</v>
      </c>
    </row>
    <row r="322" spans="1:4" s="2858" customFormat="1">
      <c r="A322" s="2779">
        <v>3602771573</v>
      </c>
      <c r="B322" s="2778" t="s">
        <v>8914</v>
      </c>
      <c r="C322" s="2762" t="s">
        <v>3969</v>
      </c>
      <c r="D322" s="2756" t="s">
        <v>15158</v>
      </c>
    </row>
    <row r="323" spans="1:4" s="2858" customFormat="1">
      <c r="A323" s="2779">
        <v>3603235060</v>
      </c>
      <c r="B323" s="2778" t="s">
        <v>8915</v>
      </c>
      <c r="C323" s="2762" t="s">
        <v>3969</v>
      </c>
      <c r="D323" s="2756" t="s">
        <v>15158</v>
      </c>
    </row>
    <row r="324" spans="1:4" s="2858" customFormat="1">
      <c r="A324" s="2779">
        <v>3603361869</v>
      </c>
      <c r="B324" s="2778" t="s">
        <v>8916</v>
      </c>
      <c r="C324" s="2762" t="s">
        <v>3969</v>
      </c>
      <c r="D324" s="2756" t="s">
        <v>15158</v>
      </c>
    </row>
    <row r="325" spans="1:4" s="2858" customFormat="1">
      <c r="A325" s="2779"/>
      <c r="B325" s="2778" t="s">
        <v>8917</v>
      </c>
      <c r="C325" s="2762" t="s">
        <v>3969</v>
      </c>
      <c r="D325" s="2756" t="s">
        <v>15158</v>
      </c>
    </row>
    <row r="326" spans="1:4" s="2858" customFormat="1">
      <c r="A326" s="2779"/>
      <c r="B326" s="2778" t="s">
        <v>8918</v>
      </c>
      <c r="C326" s="2762" t="s">
        <v>3969</v>
      </c>
      <c r="D326" s="2756" t="s">
        <v>15158</v>
      </c>
    </row>
    <row r="327" spans="1:4" s="2858" customFormat="1">
      <c r="A327" s="2779" t="s">
        <v>8919</v>
      </c>
      <c r="B327" s="2778" t="s">
        <v>8920</v>
      </c>
      <c r="C327" s="2762" t="s">
        <v>3969</v>
      </c>
      <c r="D327" s="2756" t="s">
        <v>15158</v>
      </c>
    </row>
    <row r="328" spans="1:4" s="2858" customFormat="1">
      <c r="A328" s="2779">
        <v>3603300217</v>
      </c>
      <c r="B328" s="2778" t="s">
        <v>8921</v>
      </c>
      <c r="C328" s="2762" t="s">
        <v>3969</v>
      </c>
      <c r="D328" s="2756" t="s">
        <v>15158</v>
      </c>
    </row>
    <row r="329" spans="1:4" s="2858" customFormat="1">
      <c r="A329" s="2779">
        <v>3603424395</v>
      </c>
      <c r="B329" s="2778" t="s">
        <v>8922</v>
      </c>
      <c r="C329" s="2762" t="s">
        <v>3969</v>
      </c>
      <c r="D329" s="2756" t="s">
        <v>15158</v>
      </c>
    </row>
    <row r="330" spans="1:4" s="2858" customFormat="1">
      <c r="A330" s="2780" t="s">
        <v>8923</v>
      </c>
      <c r="B330" s="2778" t="s">
        <v>8924</v>
      </c>
      <c r="C330" s="2762" t="s">
        <v>3969</v>
      </c>
      <c r="D330" s="2756" t="s">
        <v>15158</v>
      </c>
    </row>
    <row r="331" spans="1:4" s="2858" customFormat="1">
      <c r="A331" s="2780" t="s">
        <v>8925</v>
      </c>
      <c r="B331" s="2778" t="s">
        <v>8926</v>
      </c>
      <c r="C331" s="2762" t="s">
        <v>3969</v>
      </c>
      <c r="D331" s="2756" t="s">
        <v>15158</v>
      </c>
    </row>
    <row r="332" spans="1:4" s="2858" customFormat="1">
      <c r="A332" s="2779">
        <v>3600893093</v>
      </c>
      <c r="B332" s="2778" t="s">
        <v>8927</v>
      </c>
      <c r="C332" s="2762" t="s">
        <v>3969</v>
      </c>
      <c r="D332" s="2756" t="s">
        <v>15158</v>
      </c>
    </row>
    <row r="333" spans="1:4" s="2858" customFormat="1">
      <c r="A333" s="2780" t="s">
        <v>8928</v>
      </c>
      <c r="B333" s="2778" t="s">
        <v>8929</v>
      </c>
      <c r="C333" s="2762" t="s">
        <v>3969</v>
      </c>
      <c r="D333" s="2756" t="s">
        <v>15158</v>
      </c>
    </row>
    <row r="334" spans="1:4" s="2858" customFormat="1">
      <c r="A334" s="2781"/>
      <c r="B334" s="2782" t="s">
        <v>3879</v>
      </c>
      <c r="C334" s="2783"/>
      <c r="D334" s="2756" t="s">
        <v>15158</v>
      </c>
    </row>
    <row r="335" spans="1:4" s="2858" customFormat="1">
      <c r="A335" s="2781"/>
      <c r="B335" s="2758" t="s">
        <v>3880</v>
      </c>
      <c r="C335" s="2783"/>
      <c r="D335" s="2756" t="s">
        <v>15158</v>
      </c>
    </row>
    <row r="336" spans="1:4" s="2858" customFormat="1">
      <c r="A336" s="2760" t="s">
        <v>3091</v>
      </c>
      <c r="B336" s="2761" t="s">
        <v>1252</v>
      </c>
      <c r="C336" s="2762" t="s">
        <v>3907</v>
      </c>
      <c r="D336" s="2756" t="s">
        <v>15272</v>
      </c>
    </row>
    <row r="337" spans="1:4" s="2858" customFormat="1">
      <c r="A337" s="2760" t="s">
        <v>3092</v>
      </c>
      <c r="B337" s="2761" t="s">
        <v>5949</v>
      </c>
      <c r="C337" s="2762" t="s">
        <v>3907</v>
      </c>
      <c r="D337" s="2756" t="s">
        <v>15273</v>
      </c>
    </row>
    <row r="338" spans="1:4" s="2858" customFormat="1">
      <c r="A338" s="2760" t="s">
        <v>3093</v>
      </c>
      <c r="B338" s="2761" t="s">
        <v>1256</v>
      </c>
      <c r="C338" s="2762" t="s">
        <v>3907</v>
      </c>
      <c r="D338" s="2756" t="s">
        <v>15158</v>
      </c>
    </row>
    <row r="339" spans="1:4" s="2858" customFormat="1">
      <c r="A339" s="2760" t="s">
        <v>3094</v>
      </c>
      <c r="B339" s="2761" t="s">
        <v>1258</v>
      </c>
      <c r="C339" s="2762" t="s">
        <v>3907</v>
      </c>
      <c r="D339" s="2756" t="s">
        <v>15274</v>
      </c>
    </row>
    <row r="340" spans="1:4" s="2858" customFormat="1">
      <c r="A340" s="2760" t="s">
        <v>3095</v>
      </c>
      <c r="B340" s="2761" t="s">
        <v>3958</v>
      </c>
      <c r="C340" s="2762" t="s">
        <v>3907</v>
      </c>
      <c r="D340" s="2756" t="s">
        <v>15275</v>
      </c>
    </row>
    <row r="341" spans="1:4" s="2858" customFormat="1">
      <c r="A341" s="2760" t="s">
        <v>3096</v>
      </c>
      <c r="B341" s="2761" t="s">
        <v>3675</v>
      </c>
      <c r="C341" s="2762" t="s">
        <v>3907</v>
      </c>
      <c r="D341" s="2756" t="s">
        <v>15276</v>
      </c>
    </row>
    <row r="342" spans="1:4" s="2858" customFormat="1">
      <c r="A342" s="2760" t="s">
        <v>3519</v>
      </c>
      <c r="B342" s="2761" t="s">
        <v>3959</v>
      </c>
      <c r="C342" s="2762" t="s">
        <v>3907</v>
      </c>
      <c r="D342" s="2756" t="s">
        <v>15158</v>
      </c>
    </row>
    <row r="343" spans="1:4" s="2858" customFormat="1">
      <c r="A343" s="2760" t="s">
        <v>3097</v>
      </c>
      <c r="B343" s="2761" t="s">
        <v>1262</v>
      </c>
      <c r="C343" s="2762" t="s">
        <v>3907</v>
      </c>
      <c r="D343" s="2756" t="s">
        <v>15277</v>
      </c>
    </row>
    <row r="344" spans="1:4" s="2858" customFormat="1">
      <c r="A344" s="2760" t="s">
        <v>3610</v>
      </c>
      <c r="B344" s="2761" t="s">
        <v>1264</v>
      </c>
      <c r="C344" s="2762" t="s">
        <v>3907</v>
      </c>
      <c r="D344" s="2756" t="s">
        <v>15168</v>
      </c>
    </row>
    <row r="345" spans="1:4" s="2858" customFormat="1">
      <c r="A345" s="2760" t="s">
        <v>3098</v>
      </c>
      <c r="B345" s="2761" t="s">
        <v>1266</v>
      </c>
      <c r="C345" s="2762" t="s">
        <v>3907</v>
      </c>
      <c r="D345" s="2756" t="s">
        <v>15278</v>
      </c>
    </row>
    <row r="346" spans="1:4" s="2858" customFormat="1">
      <c r="A346" s="2760" t="s">
        <v>3099</v>
      </c>
      <c r="B346" s="2761" t="s">
        <v>2535</v>
      </c>
      <c r="C346" s="2762" t="s">
        <v>3907</v>
      </c>
      <c r="D346" s="2756" t="s">
        <v>15158</v>
      </c>
    </row>
    <row r="347" spans="1:4" s="2858" customFormat="1">
      <c r="A347" s="2760" t="s">
        <v>3100</v>
      </c>
      <c r="B347" s="2761" t="s">
        <v>1270</v>
      </c>
      <c r="C347" s="2762" t="s">
        <v>3907</v>
      </c>
      <c r="D347" s="2756" t="s">
        <v>15159</v>
      </c>
    </row>
    <row r="348" spans="1:4" s="2858" customFormat="1">
      <c r="A348" s="2760" t="s">
        <v>3101</v>
      </c>
      <c r="B348" s="2784" t="s">
        <v>1271</v>
      </c>
      <c r="C348" s="2762" t="s">
        <v>3907</v>
      </c>
      <c r="D348" s="2756" t="s">
        <v>15158</v>
      </c>
    </row>
    <row r="349" spans="1:4" s="2858" customFormat="1">
      <c r="A349" s="2760" t="s">
        <v>3102</v>
      </c>
      <c r="B349" s="2761" t="s">
        <v>4168</v>
      </c>
      <c r="C349" s="2762" t="s">
        <v>3907</v>
      </c>
      <c r="D349" s="2756" t="s">
        <v>15279</v>
      </c>
    </row>
    <row r="350" spans="1:4" s="2858" customFormat="1">
      <c r="A350" s="2760" t="s">
        <v>3103</v>
      </c>
      <c r="B350" s="2761" t="s">
        <v>1273</v>
      </c>
      <c r="C350" s="2762" t="s">
        <v>3907</v>
      </c>
      <c r="D350" s="2756" t="s">
        <v>15277</v>
      </c>
    </row>
    <row r="351" spans="1:4" s="2858" customFormat="1">
      <c r="A351" s="2760" t="s">
        <v>3104</v>
      </c>
      <c r="B351" s="2761" t="s">
        <v>3777</v>
      </c>
      <c r="C351" s="2762" t="s">
        <v>3907</v>
      </c>
      <c r="D351" s="2756" t="s">
        <v>15158</v>
      </c>
    </row>
    <row r="352" spans="1:4" s="2858" customFormat="1">
      <c r="A352" s="2760" t="s">
        <v>3105</v>
      </c>
      <c r="B352" s="2761" t="s">
        <v>4397</v>
      </c>
      <c r="C352" s="2762" t="s">
        <v>3907</v>
      </c>
      <c r="D352" s="2756" t="s">
        <v>15158</v>
      </c>
    </row>
    <row r="353" spans="1:4" s="2858" customFormat="1">
      <c r="A353" s="2760" t="s">
        <v>3106</v>
      </c>
      <c r="B353" s="2761" t="s">
        <v>1277</v>
      </c>
      <c r="C353" s="2762" t="s">
        <v>3907</v>
      </c>
      <c r="D353" s="2756" t="s">
        <v>15280</v>
      </c>
    </row>
    <row r="354" spans="1:4" s="2858" customFormat="1">
      <c r="A354" s="2760" t="s">
        <v>3107</v>
      </c>
      <c r="B354" s="2761" t="s">
        <v>3714</v>
      </c>
      <c r="C354" s="2762" t="s">
        <v>3907</v>
      </c>
      <c r="D354" s="2756" t="s">
        <v>15194</v>
      </c>
    </row>
    <row r="355" spans="1:4" s="2858" customFormat="1">
      <c r="A355" s="2760" t="s">
        <v>3108</v>
      </c>
      <c r="B355" s="2761" t="s">
        <v>3960</v>
      </c>
      <c r="C355" s="2762" t="s">
        <v>3907</v>
      </c>
      <c r="D355" s="2756" t="s">
        <v>15281</v>
      </c>
    </row>
    <row r="356" spans="1:4" s="2858" customFormat="1">
      <c r="A356" s="2760" t="s">
        <v>3109</v>
      </c>
      <c r="B356" s="2761" t="s">
        <v>1280</v>
      </c>
      <c r="C356" s="2762" t="s">
        <v>3907</v>
      </c>
      <c r="D356" s="2756" t="s">
        <v>15158</v>
      </c>
    </row>
    <row r="357" spans="1:4" s="2858" customFormat="1">
      <c r="A357" s="2760" t="s">
        <v>3110</v>
      </c>
      <c r="B357" s="2761" t="s">
        <v>1283</v>
      </c>
      <c r="C357" s="2762" t="s">
        <v>3907</v>
      </c>
      <c r="D357" s="2756" t="s">
        <v>15282</v>
      </c>
    </row>
    <row r="358" spans="1:4" s="2858" customFormat="1">
      <c r="A358" s="2760" t="s">
        <v>3543</v>
      </c>
      <c r="B358" s="2761" t="s">
        <v>1284</v>
      </c>
      <c r="C358" s="2762" t="s">
        <v>3907</v>
      </c>
      <c r="D358" s="2756" t="s">
        <v>15283</v>
      </c>
    </row>
    <row r="359" spans="1:4" s="2858" customFormat="1">
      <c r="A359" s="2760" t="s">
        <v>3111</v>
      </c>
      <c r="B359" s="2761" t="s">
        <v>1285</v>
      </c>
      <c r="C359" s="2762" t="s">
        <v>3907</v>
      </c>
      <c r="D359" s="2756" t="s">
        <v>15235</v>
      </c>
    </row>
    <row r="360" spans="1:4" s="2858" customFormat="1">
      <c r="A360" s="2760" t="s">
        <v>3112</v>
      </c>
      <c r="B360" s="2761" t="s">
        <v>1286</v>
      </c>
      <c r="C360" s="2762" t="s">
        <v>3907</v>
      </c>
      <c r="D360" s="2756" t="s">
        <v>15158</v>
      </c>
    </row>
    <row r="361" spans="1:4" s="2858" customFormat="1">
      <c r="A361" s="2760" t="s">
        <v>3113</v>
      </c>
      <c r="B361" s="2761" t="s">
        <v>1287</v>
      </c>
      <c r="C361" s="2762" t="s">
        <v>3907</v>
      </c>
      <c r="D361" s="2756" t="s">
        <v>15284</v>
      </c>
    </row>
    <row r="362" spans="1:4" s="2858" customFormat="1">
      <c r="A362" s="2760" t="s">
        <v>3114</v>
      </c>
      <c r="B362" s="2761" t="s">
        <v>1288</v>
      </c>
      <c r="C362" s="2762" t="s">
        <v>3907</v>
      </c>
      <c r="D362" s="2756" t="s">
        <v>15285</v>
      </c>
    </row>
    <row r="363" spans="1:4" s="2858" customFormat="1">
      <c r="A363" s="2760" t="s">
        <v>3115</v>
      </c>
      <c r="B363" s="2761" t="s">
        <v>1289</v>
      </c>
      <c r="C363" s="2762" t="s">
        <v>3907</v>
      </c>
      <c r="D363" s="2756" t="s">
        <v>15159</v>
      </c>
    </row>
    <row r="364" spans="1:4" s="2858" customFormat="1">
      <c r="A364" s="2760" t="s">
        <v>3116</v>
      </c>
      <c r="B364" s="2761" t="s">
        <v>3962</v>
      </c>
      <c r="C364" s="2762" t="s">
        <v>3907</v>
      </c>
      <c r="D364" s="2756" t="s">
        <v>15208</v>
      </c>
    </row>
    <row r="365" spans="1:4" s="2858" customFormat="1">
      <c r="A365" s="2760" t="s">
        <v>3117</v>
      </c>
      <c r="B365" s="2761" t="s">
        <v>1291</v>
      </c>
      <c r="C365" s="2762" t="s">
        <v>3907</v>
      </c>
      <c r="D365" s="2756" t="s">
        <v>15286</v>
      </c>
    </row>
    <row r="366" spans="1:4" s="2858" customFormat="1">
      <c r="A366" s="2760" t="s">
        <v>3526</v>
      </c>
      <c r="B366" s="2761" t="s">
        <v>1292</v>
      </c>
      <c r="C366" s="2762" t="s">
        <v>3907</v>
      </c>
      <c r="D366" s="2756" t="s">
        <v>15287</v>
      </c>
    </row>
    <row r="367" spans="1:4" s="2858" customFormat="1">
      <c r="A367" s="2760" t="s">
        <v>3118</v>
      </c>
      <c r="B367" s="2761" t="s">
        <v>1294</v>
      </c>
      <c r="C367" s="2762" t="s">
        <v>3907</v>
      </c>
      <c r="D367" s="2756" t="s">
        <v>15288</v>
      </c>
    </row>
    <row r="368" spans="1:4" s="2858" customFormat="1">
      <c r="A368" s="2760" t="s">
        <v>3119</v>
      </c>
      <c r="B368" s="2761" t="s">
        <v>1295</v>
      </c>
      <c r="C368" s="2762" t="s">
        <v>3907</v>
      </c>
      <c r="D368" s="2756" t="s">
        <v>15220</v>
      </c>
    </row>
    <row r="369" spans="1:4" s="2858" customFormat="1">
      <c r="A369" s="2760" t="s">
        <v>3120</v>
      </c>
      <c r="B369" s="2761" t="s">
        <v>1296</v>
      </c>
      <c r="C369" s="2762" t="s">
        <v>3907</v>
      </c>
      <c r="D369" s="2756" t="s">
        <v>15289</v>
      </c>
    </row>
    <row r="370" spans="1:4" s="2858" customFormat="1">
      <c r="A370" s="2760">
        <v>3600257517</v>
      </c>
      <c r="B370" s="2761" t="s">
        <v>4393</v>
      </c>
      <c r="C370" s="2762" t="s">
        <v>3907</v>
      </c>
      <c r="D370" s="2756" t="s">
        <v>15290</v>
      </c>
    </row>
    <row r="371" spans="1:4" s="2858" customFormat="1">
      <c r="A371" s="2760" t="s">
        <v>3121</v>
      </c>
      <c r="B371" s="2761" t="s">
        <v>2930</v>
      </c>
      <c r="C371" s="2762" t="s">
        <v>3907</v>
      </c>
      <c r="D371" s="2756" t="s">
        <v>15291</v>
      </c>
    </row>
    <row r="372" spans="1:4" s="2858" customFormat="1">
      <c r="A372" s="2760" t="s">
        <v>3122</v>
      </c>
      <c r="B372" s="2761" t="s">
        <v>1299</v>
      </c>
      <c r="C372" s="2762" t="s">
        <v>3907</v>
      </c>
      <c r="D372" s="2756" t="s">
        <v>15292</v>
      </c>
    </row>
    <row r="373" spans="1:4" s="2858" customFormat="1">
      <c r="A373" s="2760" t="s">
        <v>3570</v>
      </c>
      <c r="B373" s="2761" t="s">
        <v>2998</v>
      </c>
      <c r="C373" s="2762" t="s">
        <v>3907</v>
      </c>
      <c r="D373" s="2756" t="s">
        <v>15289</v>
      </c>
    </row>
    <row r="374" spans="1:4" s="2858" customFormat="1">
      <c r="A374" s="2760" t="s">
        <v>3123</v>
      </c>
      <c r="B374" s="2761" t="s">
        <v>1302</v>
      </c>
      <c r="C374" s="2762" t="s">
        <v>3907</v>
      </c>
      <c r="D374" s="2756" t="s">
        <v>15293</v>
      </c>
    </row>
    <row r="375" spans="1:4" s="2858" customFormat="1">
      <c r="A375" s="2760" t="s">
        <v>3124</v>
      </c>
      <c r="B375" s="2761" t="s">
        <v>1303</v>
      </c>
      <c r="C375" s="2762" t="s">
        <v>3907</v>
      </c>
      <c r="D375" s="2756" t="s">
        <v>15170</v>
      </c>
    </row>
    <row r="376" spans="1:4" s="2858" customFormat="1">
      <c r="A376" s="2760" t="s">
        <v>3126</v>
      </c>
      <c r="B376" s="2761" t="s">
        <v>1305</v>
      </c>
      <c r="C376" s="2762" t="s">
        <v>3907</v>
      </c>
      <c r="D376" s="2756" t="s">
        <v>15294</v>
      </c>
    </row>
    <row r="377" spans="1:4" s="2858" customFormat="1">
      <c r="A377" s="2760" t="s">
        <v>3127</v>
      </c>
      <c r="B377" s="2761" t="s">
        <v>6326</v>
      </c>
      <c r="C377" s="2762" t="s">
        <v>3907</v>
      </c>
      <c r="D377" s="2756" t="s">
        <v>15208</v>
      </c>
    </row>
    <row r="378" spans="1:4" s="2858" customFormat="1">
      <c r="A378" s="2760" t="s">
        <v>3128</v>
      </c>
      <c r="B378" s="2761" t="s">
        <v>1307</v>
      </c>
      <c r="C378" s="2762" t="s">
        <v>3907</v>
      </c>
      <c r="D378" s="2756" t="s">
        <v>15180</v>
      </c>
    </row>
    <row r="379" spans="1:4" s="2858" customFormat="1">
      <c r="A379" s="2760" t="s">
        <v>3129</v>
      </c>
      <c r="B379" s="2761" t="s">
        <v>1309</v>
      </c>
      <c r="C379" s="2762" t="s">
        <v>3907</v>
      </c>
      <c r="D379" s="2756" t="s">
        <v>15295</v>
      </c>
    </row>
    <row r="380" spans="1:4" s="2858" customFormat="1">
      <c r="A380" s="2760" t="s">
        <v>3130</v>
      </c>
      <c r="B380" s="2761" t="s">
        <v>1310</v>
      </c>
      <c r="C380" s="2762" t="s">
        <v>3907</v>
      </c>
      <c r="D380" s="2756" t="s">
        <v>15296</v>
      </c>
    </row>
    <row r="381" spans="1:4" s="2858" customFormat="1">
      <c r="A381" s="2760" t="s">
        <v>3131</v>
      </c>
      <c r="B381" s="2761" t="s">
        <v>1312</v>
      </c>
      <c r="C381" s="2762" t="s">
        <v>3907</v>
      </c>
      <c r="D381" s="2756" t="s">
        <v>15180</v>
      </c>
    </row>
    <row r="382" spans="1:4" s="2858" customFormat="1">
      <c r="A382" s="2760" t="s">
        <v>3132</v>
      </c>
      <c r="B382" s="2761" t="s">
        <v>2822</v>
      </c>
      <c r="C382" s="2762" t="s">
        <v>3907</v>
      </c>
      <c r="D382" s="2756" t="s">
        <v>15297</v>
      </c>
    </row>
    <row r="383" spans="1:4" s="2858" customFormat="1">
      <c r="A383" s="2760" t="s">
        <v>3522</v>
      </c>
      <c r="B383" s="2761" t="s">
        <v>3963</v>
      </c>
      <c r="C383" s="2762" t="s">
        <v>3907</v>
      </c>
      <c r="D383" s="2756" t="s">
        <v>15158</v>
      </c>
    </row>
    <row r="384" spans="1:4" s="2858" customFormat="1">
      <c r="A384" s="2760" t="s">
        <v>3133</v>
      </c>
      <c r="B384" s="2761" t="s">
        <v>1314</v>
      </c>
      <c r="C384" s="2762" t="s">
        <v>3907</v>
      </c>
      <c r="D384" s="2756" t="s">
        <v>15180</v>
      </c>
    </row>
    <row r="385" spans="1:4" s="2858" customFormat="1">
      <c r="A385" s="2760" t="s">
        <v>3134</v>
      </c>
      <c r="B385" s="2761" t="s">
        <v>1316</v>
      </c>
      <c r="C385" s="2762" t="s">
        <v>3907</v>
      </c>
      <c r="D385" s="2756" t="s">
        <v>15298</v>
      </c>
    </row>
    <row r="386" spans="1:4" s="2858" customFormat="1">
      <c r="A386" s="2760" t="s">
        <v>3135</v>
      </c>
      <c r="B386" s="2761" t="s">
        <v>1318</v>
      </c>
      <c r="C386" s="2762" t="s">
        <v>3907</v>
      </c>
      <c r="D386" s="2756" t="s">
        <v>15299</v>
      </c>
    </row>
    <row r="387" spans="1:4" s="2858" customFormat="1">
      <c r="A387" s="2760" t="s">
        <v>3136</v>
      </c>
      <c r="B387" s="2761" t="s">
        <v>1320</v>
      </c>
      <c r="C387" s="2762" t="s">
        <v>3907</v>
      </c>
      <c r="D387" s="2756" t="s">
        <v>15244</v>
      </c>
    </row>
    <row r="388" spans="1:4" s="2858" customFormat="1">
      <c r="A388" s="2760" t="s">
        <v>3137</v>
      </c>
      <c r="B388" s="2761" t="s">
        <v>1321</v>
      </c>
      <c r="C388" s="2762" t="s">
        <v>3907</v>
      </c>
      <c r="D388" s="2756" t="s">
        <v>15203</v>
      </c>
    </row>
    <row r="389" spans="1:4" s="2858" customFormat="1">
      <c r="A389" s="2760" t="s">
        <v>3138</v>
      </c>
      <c r="B389" s="2761" t="s">
        <v>6821</v>
      </c>
      <c r="C389" s="2762" t="s">
        <v>3907</v>
      </c>
      <c r="D389" s="2756" t="s">
        <v>15158</v>
      </c>
    </row>
    <row r="390" spans="1:4" s="2858" customFormat="1">
      <c r="A390" s="2760" t="s">
        <v>3520</v>
      </c>
      <c r="B390" s="2761" t="s">
        <v>1325</v>
      </c>
      <c r="C390" s="2762" t="s">
        <v>3907</v>
      </c>
      <c r="D390" s="2756" t="s">
        <v>15300</v>
      </c>
    </row>
    <row r="391" spans="1:4" s="2858" customFormat="1">
      <c r="A391" s="2760" t="s">
        <v>3139</v>
      </c>
      <c r="B391" s="2761" t="s">
        <v>1327</v>
      </c>
      <c r="C391" s="2762" t="s">
        <v>3907</v>
      </c>
      <c r="D391" s="2756" t="s">
        <v>15158</v>
      </c>
    </row>
    <row r="392" spans="1:4" s="2858" customFormat="1">
      <c r="A392" s="2760"/>
      <c r="B392" s="2761" t="s">
        <v>3964</v>
      </c>
      <c r="C392" s="2762" t="s">
        <v>3907</v>
      </c>
      <c r="D392" s="2756" t="s">
        <v>15158</v>
      </c>
    </row>
    <row r="393" spans="1:4" s="2858" customFormat="1">
      <c r="A393" s="2760" t="s">
        <v>3509</v>
      </c>
      <c r="B393" s="2761" t="s">
        <v>1332</v>
      </c>
      <c r="C393" s="2762" t="s">
        <v>3907</v>
      </c>
      <c r="D393" s="2756" t="s">
        <v>15158</v>
      </c>
    </row>
    <row r="394" spans="1:4" s="2858" customFormat="1">
      <c r="A394" s="2760" t="s">
        <v>3140</v>
      </c>
      <c r="B394" s="2761" t="s">
        <v>5129</v>
      </c>
      <c r="C394" s="2762" t="s">
        <v>3907</v>
      </c>
      <c r="D394" s="2756" t="s">
        <v>15301</v>
      </c>
    </row>
    <row r="395" spans="1:4" s="2858" customFormat="1">
      <c r="A395" s="2760" t="s">
        <v>3141</v>
      </c>
      <c r="B395" s="2761" t="s">
        <v>1336</v>
      </c>
      <c r="C395" s="2762" t="s">
        <v>3907</v>
      </c>
      <c r="D395" s="2756" t="s">
        <v>15302</v>
      </c>
    </row>
    <row r="396" spans="1:4" s="2858" customFormat="1">
      <c r="A396" s="2760" t="s">
        <v>3143</v>
      </c>
      <c r="B396" s="2761" t="s">
        <v>1339</v>
      </c>
      <c r="C396" s="2762" t="s">
        <v>3907</v>
      </c>
      <c r="D396" s="2756" t="s">
        <v>15158</v>
      </c>
    </row>
    <row r="397" spans="1:4" s="2858" customFormat="1">
      <c r="A397" s="2760" t="s">
        <v>3144</v>
      </c>
      <c r="B397" s="2761" t="s">
        <v>1340</v>
      </c>
      <c r="C397" s="2762" t="s">
        <v>3907</v>
      </c>
      <c r="D397" s="2756" t="s">
        <v>15158</v>
      </c>
    </row>
    <row r="398" spans="1:4" s="2858" customFormat="1">
      <c r="A398" s="2760" t="s">
        <v>3145</v>
      </c>
      <c r="B398" s="2761" t="s">
        <v>2813</v>
      </c>
      <c r="C398" s="2762" t="s">
        <v>3907</v>
      </c>
      <c r="D398" s="2756" t="s">
        <v>15194</v>
      </c>
    </row>
    <row r="399" spans="1:4" s="2858" customFormat="1">
      <c r="A399" s="2760">
        <v>3600463485</v>
      </c>
      <c r="B399" s="2761" t="s">
        <v>1343</v>
      </c>
      <c r="C399" s="2762" t="s">
        <v>3907</v>
      </c>
      <c r="D399" s="2756" t="s">
        <v>15200</v>
      </c>
    </row>
    <row r="400" spans="1:4" s="2858" customFormat="1">
      <c r="A400" s="2760" t="s">
        <v>3146</v>
      </c>
      <c r="B400" s="2761" t="s">
        <v>1345</v>
      </c>
      <c r="C400" s="2762" t="s">
        <v>3907</v>
      </c>
      <c r="D400" s="2756" t="s">
        <v>15303</v>
      </c>
    </row>
    <row r="401" spans="1:4" s="2858" customFormat="1">
      <c r="A401" s="2760" t="s">
        <v>3147</v>
      </c>
      <c r="B401" s="2761" t="s">
        <v>1348</v>
      </c>
      <c r="C401" s="2762" t="s">
        <v>3907</v>
      </c>
      <c r="D401" s="2756" t="s">
        <v>15158</v>
      </c>
    </row>
    <row r="402" spans="1:4" s="2858" customFormat="1">
      <c r="A402" s="2760" t="s">
        <v>3148</v>
      </c>
      <c r="B402" s="2761" t="s">
        <v>1350</v>
      </c>
      <c r="C402" s="2762" t="s">
        <v>3907</v>
      </c>
      <c r="D402" s="2756" t="s">
        <v>15178</v>
      </c>
    </row>
    <row r="403" spans="1:4" s="2858" customFormat="1">
      <c r="A403" s="2760" t="s">
        <v>3149</v>
      </c>
      <c r="B403" s="2761" t="s">
        <v>1352</v>
      </c>
      <c r="C403" s="2762" t="s">
        <v>3907</v>
      </c>
      <c r="D403" s="2756" t="s">
        <v>15298</v>
      </c>
    </row>
    <row r="404" spans="1:4" s="2858" customFormat="1">
      <c r="A404" s="2760" t="s">
        <v>3150</v>
      </c>
      <c r="B404" s="2761" t="s">
        <v>1355</v>
      </c>
      <c r="C404" s="2762" t="s">
        <v>3907</v>
      </c>
      <c r="D404" s="2756" t="s">
        <v>15203</v>
      </c>
    </row>
    <row r="405" spans="1:4" s="2858" customFormat="1">
      <c r="A405" s="2760" t="s">
        <v>3151</v>
      </c>
      <c r="B405" s="2761" t="s">
        <v>1357</v>
      </c>
      <c r="C405" s="2762" t="s">
        <v>3907</v>
      </c>
      <c r="D405" s="2756" t="s">
        <v>15158</v>
      </c>
    </row>
    <row r="406" spans="1:4" s="2858" customFormat="1">
      <c r="A406" s="2760" t="s">
        <v>3152</v>
      </c>
      <c r="B406" s="2761" t="s">
        <v>3643</v>
      </c>
      <c r="C406" s="2762" t="s">
        <v>3907</v>
      </c>
      <c r="D406" s="2756" t="s">
        <v>15170</v>
      </c>
    </row>
    <row r="407" spans="1:4" s="2858" customFormat="1">
      <c r="A407" s="2760" t="s">
        <v>3511</v>
      </c>
      <c r="B407" s="2761" t="s">
        <v>1360</v>
      </c>
      <c r="C407" s="2762" t="s">
        <v>3907</v>
      </c>
      <c r="D407" s="2756" t="s">
        <v>15158</v>
      </c>
    </row>
    <row r="408" spans="1:4" s="2858" customFormat="1">
      <c r="A408" s="2760" t="s">
        <v>3153</v>
      </c>
      <c r="B408" s="2761" t="s">
        <v>1362</v>
      </c>
      <c r="C408" s="2762" t="s">
        <v>3907</v>
      </c>
      <c r="D408" s="2756" t="s">
        <v>15158</v>
      </c>
    </row>
    <row r="409" spans="1:4" s="2858" customFormat="1">
      <c r="A409" s="2760" t="s">
        <v>3525</v>
      </c>
      <c r="B409" s="2761" t="s">
        <v>1364</v>
      </c>
      <c r="C409" s="2762" t="s">
        <v>3907</v>
      </c>
      <c r="D409" s="2756" t="s">
        <v>15158</v>
      </c>
    </row>
    <row r="410" spans="1:4" s="2858" customFormat="1">
      <c r="A410" s="2760" t="s">
        <v>3562</v>
      </c>
      <c r="B410" s="2761" t="s">
        <v>1366</v>
      </c>
      <c r="C410" s="2762" t="s">
        <v>3907</v>
      </c>
      <c r="D410" s="2756" t="s">
        <v>15220</v>
      </c>
    </row>
    <row r="411" spans="1:4" s="2858" customFormat="1">
      <c r="A411" s="2760" t="s">
        <v>3154</v>
      </c>
      <c r="B411" s="2761" t="s">
        <v>2912</v>
      </c>
      <c r="C411" s="2762" t="s">
        <v>3907</v>
      </c>
      <c r="D411" s="2756" t="s">
        <v>15304</v>
      </c>
    </row>
    <row r="412" spans="1:4" s="2858" customFormat="1">
      <c r="A412" s="2760" t="s">
        <v>3155</v>
      </c>
      <c r="B412" s="2761" t="s">
        <v>6995</v>
      </c>
      <c r="C412" s="2762" t="s">
        <v>3907</v>
      </c>
      <c r="D412" s="2756" t="s">
        <v>15305</v>
      </c>
    </row>
    <row r="413" spans="1:4" s="2858" customFormat="1">
      <c r="A413" s="2760" t="s">
        <v>3156</v>
      </c>
      <c r="B413" s="2761" t="s">
        <v>2523</v>
      </c>
      <c r="C413" s="2762" t="s">
        <v>3907</v>
      </c>
      <c r="D413" s="2756" t="s">
        <v>15170</v>
      </c>
    </row>
    <row r="414" spans="1:4" s="2858" customFormat="1">
      <c r="A414" s="2760" t="s">
        <v>3157</v>
      </c>
      <c r="B414" s="2761" t="s">
        <v>1372</v>
      </c>
      <c r="C414" s="2762" t="s">
        <v>3907</v>
      </c>
      <c r="D414" s="2756" t="s">
        <v>15170</v>
      </c>
    </row>
    <row r="415" spans="1:4" s="2858" customFormat="1">
      <c r="A415" s="2760" t="s">
        <v>3158</v>
      </c>
      <c r="B415" s="2761" t="s">
        <v>2884</v>
      </c>
      <c r="C415" s="2762" t="s">
        <v>3907</v>
      </c>
      <c r="D415" s="2756" t="s">
        <v>15306</v>
      </c>
    </row>
    <row r="416" spans="1:4" s="2858" customFormat="1">
      <c r="A416" s="2760" t="s">
        <v>3159</v>
      </c>
      <c r="B416" s="2761" t="s">
        <v>1375</v>
      </c>
      <c r="C416" s="2762" t="s">
        <v>3907</v>
      </c>
      <c r="D416" s="2756" t="s">
        <v>15307</v>
      </c>
    </row>
    <row r="417" spans="1:4" s="2858" customFormat="1">
      <c r="A417" s="2760" t="s">
        <v>3160</v>
      </c>
      <c r="B417" s="2761" t="s">
        <v>1378</v>
      </c>
      <c r="C417" s="2762" t="s">
        <v>3907</v>
      </c>
      <c r="D417" s="2756" t="s">
        <v>15308</v>
      </c>
    </row>
    <row r="418" spans="1:4" s="2858" customFormat="1">
      <c r="A418" s="2770" t="s">
        <v>3162</v>
      </c>
      <c r="B418" s="2769" t="s">
        <v>3965</v>
      </c>
      <c r="C418" s="2762" t="s">
        <v>3907</v>
      </c>
      <c r="D418" s="2756" t="s">
        <v>15158</v>
      </c>
    </row>
    <row r="419" spans="1:4" s="2858" customFormat="1">
      <c r="A419" s="2770" t="s">
        <v>3625</v>
      </c>
      <c r="B419" s="2769" t="s">
        <v>1382</v>
      </c>
      <c r="C419" s="2762" t="s">
        <v>3907</v>
      </c>
      <c r="D419" s="2756" t="s">
        <v>15309</v>
      </c>
    </row>
    <row r="420" spans="1:4" s="2858" customFormat="1">
      <c r="A420" s="2770" t="s">
        <v>8762</v>
      </c>
      <c r="B420" s="2761" t="s">
        <v>1383</v>
      </c>
      <c r="C420" s="2762" t="s">
        <v>3907</v>
      </c>
      <c r="D420" s="2756" t="s">
        <v>15173</v>
      </c>
    </row>
    <row r="421" spans="1:4" s="2858" customFormat="1">
      <c r="A421" s="2760" t="s">
        <v>7581</v>
      </c>
      <c r="B421" s="2761" t="s">
        <v>3967</v>
      </c>
      <c r="C421" s="2762" t="s">
        <v>3907</v>
      </c>
      <c r="D421" s="2756" t="s">
        <v>15310</v>
      </c>
    </row>
    <row r="422" spans="1:4" s="2858" customFormat="1">
      <c r="A422" s="2763" t="s">
        <v>3710</v>
      </c>
      <c r="B422" s="2761" t="s">
        <v>3748</v>
      </c>
      <c r="C422" s="2762" t="s">
        <v>3907</v>
      </c>
      <c r="D422" s="2756" t="s">
        <v>15215</v>
      </c>
    </row>
    <row r="423" spans="1:4" s="2858" customFormat="1">
      <c r="A423" s="2764">
        <v>3603207659</v>
      </c>
      <c r="B423" s="2765" t="s">
        <v>4322</v>
      </c>
      <c r="C423" s="2762" t="s">
        <v>3907</v>
      </c>
      <c r="D423" s="2756" t="s">
        <v>15311</v>
      </c>
    </row>
    <row r="424" spans="1:4" s="2858" customFormat="1">
      <c r="A424" s="2760" t="s">
        <v>3410</v>
      </c>
      <c r="B424" s="2761" t="s">
        <v>4011</v>
      </c>
      <c r="C424" s="2762" t="s">
        <v>3907</v>
      </c>
      <c r="D424" s="2756" t="s">
        <v>15160</v>
      </c>
    </row>
    <row r="425" spans="1:4" s="2858" customFormat="1">
      <c r="A425" s="2760">
        <v>3603279300</v>
      </c>
      <c r="B425" s="2761" t="s">
        <v>4657</v>
      </c>
      <c r="C425" s="2762" t="s">
        <v>3907</v>
      </c>
      <c r="D425" s="2756" t="s">
        <v>15312</v>
      </c>
    </row>
    <row r="426" spans="1:4" s="2858" customFormat="1">
      <c r="A426" s="2760" t="s">
        <v>5657</v>
      </c>
      <c r="B426" s="2768" t="s">
        <v>15589</v>
      </c>
      <c r="C426" s="2762" t="s">
        <v>3907</v>
      </c>
      <c r="D426" s="2756" t="s">
        <v>15158</v>
      </c>
    </row>
    <row r="427" spans="1:4" s="2858" customFormat="1">
      <c r="A427" s="2760">
        <v>3603422568</v>
      </c>
      <c r="B427" s="2768" t="s">
        <v>15590</v>
      </c>
      <c r="C427" s="2762" t="s">
        <v>3907</v>
      </c>
      <c r="D427" s="2756" t="s">
        <v>15180</v>
      </c>
    </row>
    <row r="428" spans="1:4" s="2858" customFormat="1">
      <c r="A428" s="2760">
        <v>3603506345</v>
      </c>
      <c r="B428" s="2768" t="s">
        <v>6877</v>
      </c>
      <c r="C428" s="2762" t="s">
        <v>3907</v>
      </c>
      <c r="D428" s="2756" t="s">
        <v>15158</v>
      </c>
    </row>
    <row r="429" spans="1:4" s="2858" customFormat="1">
      <c r="A429" s="2760">
        <v>3601027019</v>
      </c>
      <c r="B429" s="2768" t="s">
        <v>7630</v>
      </c>
      <c r="C429" s="2762" t="s">
        <v>3907</v>
      </c>
      <c r="D429" s="2756" t="s">
        <v>15158</v>
      </c>
    </row>
    <row r="430" spans="1:4" s="2858" customFormat="1">
      <c r="A430" s="2760">
        <v>3600266046</v>
      </c>
      <c r="B430" s="2768" t="s">
        <v>8121</v>
      </c>
      <c r="C430" s="2762" t="s">
        <v>3907</v>
      </c>
      <c r="D430" s="2756" t="s">
        <v>15158</v>
      </c>
    </row>
    <row r="431" spans="1:4" s="2858" customFormat="1">
      <c r="A431" s="2760">
        <v>3603574112</v>
      </c>
      <c r="B431" s="2768" t="s">
        <v>8669</v>
      </c>
      <c r="C431" s="2762" t="s">
        <v>3907</v>
      </c>
      <c r="D431" s="2756" t="s">
        <v>15158</v>
      </c>
    </row>
    <row r="432" spans="1:4" s="2858" customFormat="1">
      <c r="A432" s="2760">
        <v>3603632357</v>
      </c>
      <c r="B432" s="2768" t="s">
        <v>8388</v>
      </c>
      <c r="C432" s="2762" t="s">
        <v>3907</v>
      </c>
      <c r="D432" s="2756" t="s">
        <v>15158</v>
      </c>
    </row>
    <row r="433" spans="1:4" s="2858" customFormat="1">
      <c r="A433" s="2760">
        <v>3600253505</v>
      </c>
      <c r="B433" s="2773" t="s">
        <v>8930</v>
      </c>
      <c r="C433" s="2762" t="s">
        <v>3907</v>
      </c>
      <c r="D433" s="2756" t="s">
        <v>15313</v>
      </c>
    </row>
    <row r="434" spans="1:4" s="2858" customFormat="1">
      <c r="A434" s="2760">
        <v>3600254682</v>
      </c>
      <c r="B434" s="2773" t="s">
        <v>8931</v>
      </c>
      <c r="C434" s="2762" t="s">
        <v>3907</v>
      </c>
      <c r="D434" s="2756" t="s">
        <v>15198</v>
      </c>
    </row>
    <row r="435" spans="1:4" s="2858" customFormat="1">
      <c r="A435" s="2760"/>
      <c r="B435" s="2773" t="s">
        <v>8932</v>
      </c>
      <c r="C435" s="2762" t="s">
        <v>3907</v>
      </c>
      <c r="D435" s="2756" t="s">
        <v>15256</v>
      </c>
    </row>
    <row r="436" spans="1:4" s="2858" customFormat="1">
      <c r="A436" s="2760">
        <v>3600252847</v>
      </c>
      <c r="B436" s="2773" t="s">
        <v>8933</v>
      </c>
      <c r="C436" s="2762" t="s">
        <v>3907</v>
      </c>
      <c r="D436" s="2756" t="s">
        <v>15158</v>
      </c>
    </row>
    <row r="437" spans="1:4" s="2858" customFormat="1">
      <c r="A437" s="2760">
        <v>3601026110</v>
      </c>
      <c r="B437" s="2773" t="s">
        <v>8934</v>
      </c>
      <c r="C437" s="2762" t="s">
        <v>3907</v>
      </c>
      <c r="D437" s="2756" t="s">
        <v>15158</v>
      </c>
    </row>
    <row r="438" spans="1:4" s="2858" customFormat="1">
      <c r="A438" s="2760" t="s">
        <v>9429</v>
      </c>
      <c r="B438" s="2773" t="s">
        <v>8935</v>
      </c>
      <c r="C438" s="2762" t="s">
        <v>3907</v>
      </c>
      <c r="D438" s="2756" t="s">
        <v>15158</v>
      </c>
    </row>
    <row r="439" spans="1:4" s="2858" customFormat="1">
      <c r="A439" s="2760"/>
      <c r="B439" s="2773" t="s">
        <v>8936</v>
      </c>
      <c r="C439" s="2762" t="s">
        <v>3907</v>
      </c>
      <c r="D439" s="2756" t="s">
        <v>15158</v>
      </c>
    </row>
    <row r="440" spans="1:4" s="2858" customFormat="1">
      <c r="A440" s="2760"/>
      <c r="B440" s="2773" t="s">
        <v>8937</v>
      </c>
      <c r="C440" s="2762" t="s">
        <v>3907</v>
      </c>
      <c r="D440" s="2756" t="s">
        <v>15158</v>
      </c>
    </row>
    <row r="441" spans="1:4" s="2858" customFormat="1">
      <c r="A441" s="2763" t="s">
        <v>8866</v>
      </c>
      <c r="B441" s="2773" t="s">
        <v>8938</v>
      </c>
      <c r="C441" s="2762" t="s">
        <v>3907</v>
      </c>
      <c r="D441" s="2756" t="s">
        <v>15158</v>
      </c>
    </row>
    <row r="442" spans="1:4" s="2858" customFormat="1">
      <c r="A442" s="2760"/>
      <c r="B442" s="2773" t="s">
        <v>8939</v>
      </c>
      <c r="C442" s="2762" t="s">
        <v>3907</v>
      </c>
      <c r="D442" s="2756" t="s">
        <v>15158</v>
      </c>
    </row>
    <row r="443" spans="1:4" s="2858" customFormat="1">
      <c r="A443" s="2760"/>
      <c r="B443" s="2773" t="s">
        <v>8940</v>
      </c>
      <c r="C443" s="2762" t="s">
        <v>3907</v>
      </c>
      <c r="D443" s="2756" t="s">
        <v>15158</v>
      </c>
    </row>
    <row r="444" spans="1:4" s="2858" customFormat="1">
      <c r="A444" s="2753">
        <v>3600642477</v>
      </c>
      <c r="B444" s="2773" t="s">
        <v>8941</v>
      </c>
      <c r="C444" s="2762" t="s">
        <v>3907</v>
      </c>
      <c r="D444" s="2756" t="s">
        <v>15158</v>
      </c>
    </row>
    <row r="445" spans="1:4" s="2858" customFormat="1">
      <c r="A445" s="2753">
        <v>3600489525</v>
      </c>
      <c r="B445" s="2773" t="s">
        <v>8942</v>
      </c>
      <c r="C445" s="2762" t="s">
        <v>3907</v>
      </c>
      <c r="D445" s="2756" t="s">
        <v>15158</v>
      </c>
    </row>
    <row r="446" spans="1:4" s="2858" customFormat="1">
      <c r="A446" s="2753">
        <v>3600273029</v>
      </c>
      <c r="B446" s="2777" t="s">
        <v>8943</v>
      </c>
      <c r="C446" s="2762" t="s">
        <v>3907</v>
      </c>
      <c r="D446" s="2756" t="s">
        <v>15198</v>
      </c>
    </row>
    <row r="447" spans="1:4" s="2858" customFormat="1">
      <c r="A447" s="2753"/>
      <c r="B447" s="2773" t="s">
        <v>8944</v>
      </c>
      <c r="C447" s="2762" t="s">
        <v>3907</v>
      </c>
      <c r="D447" s="2756" t="s">
        <v>15158</v>
      </c>
    </row>
    <row r="448" spans="1:4" s="2858" customFormat="1">
      <c r="A448" s="2753"/>
      <c r="B448" s="2773" t="s">
        <v>8945</v>
      </c>
      <c r="C448" s="2762" t="s">
        <v>3907</v>
      </c>
      <c r="D448" s="2756" t="s">
        <v>15158</v>
      </c>
    </row>
    <row r="449" spans="1:4" s="2858" customFormat="1">
      <c r="A449" s="2753"/>
      <c r="B449" s="2773" t="s">
        <v>8946</v>
      </c>
      <c r="C449" s="2762" t="s">
        <v>3907</v>
      </c>
      <c r="D449" s="2756" t="s">
        <v>15158</v>
      </c>
    </row>
    <row r="450" spans="1:4" s="2858" customFormat="1">
      <c r="A450" s="2753">
        <v>3601867699</v>
      </c>
      <c r="B450" s="2773" t="s">
        <v>8947</v>
      </c>
      <c r="C450" s="2762" t="s">
        <v>3907</v>
      </c>
      <c r="D450" s="2756" t="s">
        <v>15158</v>
      </c>
    </row>
    <row r="451" spans="1:4" s="2858" customFormat="1">
      <c r="A451" s="2753">
        <v>3603030754</v>
      </c>
      <c r="B451" s="2773" t="s">
        <v>8948</v>
      </c>
      <c r="C451" s="2762" t="s">
        <v>3907</v>
      </c>
      <c r="D451" s="2756" t="s">
        <v>15170</v>
      </c>
    </row>
    <row r="452" spans="1:4" s="2858" customFormat="1">
      <c r="A452" s="2753"/>
      <c r="B452" s="2773" t="s">
        <v>8949</v>
      </c>
      <c r="C452" s="2762" t="s">
        <v>3907</v>
      </c>
      <c r="D452" s="2756" t="s">
        <v>15158</v>
      </c>
    </row>
    <row r="453" spans="1:4" s="2858" customFormat="1">
      <c r="A453" s="2753"/>
      <c r="B453" s="2773" t="s">
        <v>8950</v>
      </c>
      <c r="C453" s="2762" t="s">
        <v>3907</v>
      </c>
      <c r="D453" s="2756" t="s">
        <v>15158</v>
      </c>
    </row>
    <row r="454" spans="1:4" s="2858" customFormat="1">
      <c r="A454" s="2753"/>
      <c r="B454" s="2773" t="s">
        <v>8951</v>
      </c>
      <c r="C454" s="2762" t="s">
        <v>3907</v>
      </c>
      <c r="D454" s="2756" t="s">
        <v>15158</v>
      </c>
    </row>
    <row r="455" spans="1:4" s="2858" customFormat="1">
      <c r="A455" s="2753"/>
      <c r="B455" s="2778" t="s">
        <v>8952</v>
      </c>
      <c r="C455" s="2762" t="s">
        <v>3907</v>
      </c>
      <c r="D455" s="2756" t="s">
        <v>15158</v>
      </c>
    </row>
    <row r="456" spans="1:4" s="2858" customFormat="1">
      <c r="A456" s="2753"/>
      <c r="B456" s="2778" t="s">
        <v>8953</v>
      </c>
      <c r="C456" s="2762" t="s">
        <v>3907</v>
      </c>
      <c r="D456" s="2756" t="s">
        <v>15158</v>
      </c>
    </row>
    <row r="457" spans="1:4" s="2858" customFormat="1">
      <c r="A457" s="2753"/>
      <c r="B457" s="2778" t="s">
        <v>8954</v>
      </c>
      <c r="C457" s="2762" t="s">
        <v>3907</v>
      </c>
      <c r="D457" s="2756" t="s">
        <v>15314</v>
      </c>
    </row>
    <row r="458" spans="1:4" s="2858" customFormat="1">
      <c r="A458" s="2753">
        <v>3600933518</v>
      </c>
      <c r="B458" s="2778" t="s">
        <v>8955</v>
      </c>
      <c r="C458" s="2762" t="s">
        <v>3907</v>
      </c>
      <c r="D458" s="2756" t="s">
        <v>15315</v>
      </c>
    </row>
    <row r="459" spans="1:4" s="2858" customFormat="1">
      <c r="A459" s="2753">
        <v>3600239028</v>
      </c>
      <c r="B459" s="2773" t="s">
        <v>8956</v>
      </c>
      <c r="C459" s="2762" t="s">
        <v>3907</v>
      </c>
      <c r="D459" s="2756" t="s">
        <v>15246</v>
      </c>
    </row>
    <row r="460" spans="1:4" s="2858" customFormat="1">
      <c r="A460" s="2753"/>
      <c r="B460" s="2778" t="s">
        <v>8957</v>
      </c>
      <c r="C460" s="2762" t="s">
        <v>3907</v>
      </c>
      <c r="D460" s="2756" t="s">
        <v>15316</v>
      </c>
    </row>
    <row r="461" spans="1:4" s="2858" customFormat="1">
      <c r="A461" s="2753"/>
      <c r="B461" s="2778" t="s">
        <v>8958</v>
      </c>
      <c r="C461" s="2762" t="s">
        <v>3907</v>
      </c>
      <c r="D461" s="2756" t="s">
        <v>15158</v>
      </c>
    </row>
    <row r="462" spans="1:4" s="2858" customFormat="1">
      <c r="A462" s="2753"/>
      <c r="B462" s="2778" t="s">
        <v>8959</v>
      </c>
      <c r="C462" s="2762" t="s">
        <v>3907</v>
      </c>
      <c r="D462" s="2756" t="s">
        <v>15199</v>
      </c>
    </row>
    <row r="463" spans="1:4" s="2858" customFormat="1">
      <c r="A463" s="2753">
        <v>3600653126</v>
      </c>
      <c r="B463" s="2778" t="s">
        <v>8960</v>
      </c>
      <c r="C463" s="2762" t="s">
        <v>3907</v>
      </c>
      <c r="D463" s="2756" t="s">
        <v>15244</v>
      </c>
    </row>
    <row r="464" spans="1:4" s="2858" customFormat="1">
      <c r="A464" s="2753"/>
      <c r="B464" s="2778" t="s">
        <v>8961</v>
      </c>
      <c r="C464" s="2762" t="s">
        <v>3907</v>
      </c>
      <c r="D464" s="2756" t="s">
        <v>15158</v>
      </c>
    </row>
    <row r="465" spans="1:4" s="2858" customFormat="1">
      <c r="A465" s="2753"/>
      <c r="B465" s="2778" t="s">
        <v>8962</v>
      </c>
      <c r="C465" s="2762" t="s">
        <v>3907</v>
      </c>
      <c r="D465" s="2756" t="s">
        <v>15158</v>
      </c>
    </row>
    <row r="466" spans="1:4" s="2858" customFormat="1">
      <c r="A466" s="2772">
        <v>3602943889</v>
      </c>
      <c r="B466" s="2778" t="s">
        <v>8963</v>
      </c>
      <c r="C466" s="2762" t="s">
        <v>3907</v>
      </c>
      <c r="D466" s="2756" t="s">
        <v>15158</v>
      </c>
    </row>
    <row r="467" spans="1:4" s="2858" customFormat="1">
      <c r="A467" s="2753">
        <v>3602925336</v>
      </c>
      <c r="B467" s="2778" t="s">
        <v>8964</v>
      </c>
      <c r="C467" s="2762" t="s">
        <v>3907</v>
      </c>
      <c r="D467" s="2756" t="s">
        <v>15158</v>
      </c>
    </row>
    <row r="468" spans="1:4" s="2858" customFormat="1">
      <c r="A468" s="2753"/>
      <c r="B468" s="2778" t="s">
        <v>8965</v>
      </c>
      <c r="C468" s="2762" t="s">
        <v>3907</v>
      </c>
      <c r="D468" s="2756" t="s">
        <v>15158</v>
      </c>
    </row>
    <row r="469" spans="1:4" s="2858" customFormat="1">
      <c r="A469" s="2772">
        <v>3600980370</v>
      </c>
      <c r="B469" s="2778" t="s">
        <v>8966</v>
      </c>
      <c r="C469" s="2762" t="s">
        <v>3907</v>
      </c>
      <c r="D469" s="2756" t="s">
        <v>15158</v>
      </c>
    </row>
    <row r="470" spans="1:4" s="2858" customFormat="1">
      <c r="A470" s="2772">
        <v>3603299339</v>
      </c>
      <c r="B470" s="2778" t="s">
        <v>8967</v>
      </c>
      <c r="C470" s="2762" t="s">
        <v>3907</v>
      </c>
      <c r="D470" s="2756" t="s">
        <v>15158</v>
      </c>
    </row>
    <row r="471" spans="1:4" s="2858" customFormat="1">
      <c r="A471" s="2753"/>
      <c r="B471" s="2778" t="s">
        <v>8968</v>
      </c>
      <c r="C471" s="2762" t="s">
        <v>3907</v>
      </c>
      <c r="D471" s="2756" t="s">
        <v>15158</v>
      </c>
    </row>
    <row r="472" spans="1:4" s="2858" customFormat="1">
      <c r="A472" s="2785">
        <v>1170603227</v>
      </c>
      <c r="B472" s="2778" t="s">
        <v>8969</v>
      </c>
      <c r="C472" s="2762" t="s">
        <v>3907</v>
      </c>
      <c r="D472" s="2756" t="s">
        <v>15158</v>
      </c>
    </row>
    <row r="473" spans="1:4" s="2858" customFormat="1">
      <c r="A473" s="2785" t="s">
        <v>8970</v>
      </c>
      <c r="B473" s="2778" t="s">
        <v>8971</v>
      </c>
      <c r="C473" s="2762" t="s">
        <v>3907</v>
      </c>
      <c r="D473" s="2756" t="s">
        <v>15158</v>
      </c>
    </row>
    <row r="474" spans="1:4" s="2858" customFormat="1">
      <c r="A474" s="2785" t="s">
        <v>8972</v>
      </c>
      <c r="B474" s="2778" t="s">
        <v>8973</v>
      </c>
      <c r="C474" s="2762" t="s">
        <v>3907</v>
      </c>
      <c r="D474" s="2756" t="s">
        <v>15158</v>
      </c>
    </row>
    <row r="475" spans="1:4" s="2858" customFormat="1">
      <c r="A475" s="2785" t="s">
        <v>8974</v>
      </c>
      <c r="B475" s="2778" t="s">
        <v>8975</v>
      </c>
      <c r="C475" s="2762" t="s">
        <v>3907</v>
      </c>
      <c r="D475" s="2756" t="s">
        <v>15158</v>
      </c>
    </row>
    <row r="476" spans="1:4" s="2858" customFormat="1">
      <c r="A476" s="2785">
        <v>3603588235</v>
      </c>
      <c r="B476" s="2778" t="s">
        <v>8976</v>
      </c>
      <c r="C476" s="2762" t="s">
        <v>3907</v>
      </c>
      <c r="D476" s="2756" t="s">
        <v>15158</v>
      </c>
    </row>
    <row r="477" spans="1:4" s="2858" customFormat="1">
      <c r="A477" s="2785" t="s">
        <v>8977</v>
      </c>
      <c r="B477" s="2778" t="s">
        <v>8978</v>
      </c>
      <c r="C477" s="2762" t="s">
        <v>3907</v>
      </c>
      <c r="D477" s="2756" t="s">
        <v>15158</v>
      </c>
    </row>
    <row r="478" spans="1:4" s="2858" customFormat="1">
      <c r="A478" s="2785" t="s">
        <v>8979</v>
      </c>
      <c r="B478" s="2778" t="s">
        <v>8980</v>
      </c>
      <c r="C478" s="2762" t="s">
        <v>3907</v>
      </c>
      <c r="D478" s="2756" t="s">
        <v>15158</v>
      </c>
    </row>
    <row r="479" spans="1:4" s="2858" customFormat="1">
      <c r="A479" s="2785" t="s">
        <v>8981</v>
      </c>
      <c r="B479" s="2778" t="s">
        <v>8982</v>
      </c>
      <c r="C479" s="2762" t="s">
        <v>3907</v>
      </c>
      <c r="D479" s="2756" t="s">
        <v>15158</v>
      </c>
    </row>
    <row r="480" spans="1:4" s="2858" customFormat="1">
      <c r="A480" s="2785">
        <v>3603399051</v>
      </c>
      <c r="B480" s="2778" t="s">
        <v>9547</v>
      </c>
      <c r="C480" s="2762" t="s">
        <v>3907</v>
      </c>
      <c r="D480" s="2756" t="s">
        <v>15158</v>
      </c>
    </row>
    <row r="481" spans="1:4" s="2858" customFormat="1">
      <c r="A481" s="2785">
        <v>3602434264</v>
      </c>
      <c r="B481" s="2778" t="s">
        <v>9548</v>
      </c>
      <c r="C481" s="2762" t="s">
        <v>3907</v>
      </c>
      <c r="D481" s="2756" t="s">
        <v>15158</v>
      </c>
    </row>
    <row r="482" spans="1:4" s="2858" customFormat="1">
      <c r="A482" s="2785" t="s">
        <v>9549</v>
      </c>
      <c r="B482" s="2778" t="s">
        <v>9550</v>
      </c>
      <c r="C482" s="2762" t="s">
        <v>3907</v>
      </c>
      <c r="D482" s="2756" t="s">
        <v>15158</v>
      </c>
    </row>
    <row r="483" spans="1:4" s="2858" customFormat="1">
      <c r="A483" s="2785" t="s">
        <v>9429</v>
      </c>
      <c r="B483" s="2778" t="s">
        <v>9551</v>
      </c>
      <c r="C483" s="2762" t="s">
        <v>3907</v>
      </c>
      <c r="D483" s="2756" t="s">
        <v>15158</v>
      </c>
    </row>
    <row r="484" spans="1:4" s="2858" customFormat="1">
      <c r="A484" s="2785">
        <v>3603555198</v>
      </c>
      <c r="B484" s="2778" t="s">
        <v>9563</v>
      </c>
      <c r="C484" s="2762" t="s">
        <v>3907</v>
      </c>
      <c r="D484" s="2756" t="s">
        <v>15158</v>
      </c>
    </row>
    <row r="485" spans="1:4" s="2858" customFormat="1">
      <c r="A485" s="2781"/>
      <c r="B485" s="2782" t="s">
        <v>3881</v>
      </c>
      <c r="C485" s="2783"/>
      <c r="D485" s="2756" t="s">
        <v>15158</v>
      </c>
    </row>
    <row r="486" spans="1:4" s="2858" customFormat="1">
      <c r="A486" s="2781"/>
      <c r="B486" s="2758" t="s">
        <v>1384</v>
      </c>
      <c r="C486" s="2783"/>
      <c r="D486" s="2756" t="s">
        <v>15158</v>
      </c>
    </row>
    <row r="487" spans="1:4" s="2858" customFormat="1">
      <c r="A487" s="2760" t="s">
        <v>3163</v>
      </c>
      <c r="B487" s="2761" t="s">
        <v>1385</v>
      </c>
      <c r="C487" s="2762" t="s">
        <v>3918</v>
      </c>
      <c r="D487" s="2756" t="s">
        <v>15317</v>
      </c>
    </row>
    <row r="488" spans="1:4" s="2858" customFormat="1">
      <c r="A488" s="2760" t="s">
        <v>3164</v>
      </c>
      <c r="B488" s="2761" t="s">
        <v>1386</v>
      </c>
      <c r="C488" s="2762" t="s">
        <v>3918</v>
      </c>
      <c r="D488" s="2756" t="s">
        <v>15318</v>
      </c>
    </row>
    <row r="489" spans="1:4" s="2858" customFormat="1">
      <c r="A489" s="2760" t="s">
        <v>3165</v>
      </c>
      <c r="B489" s="2761" t="s">
        <v>1387</v>
      </c>
      <c r="C489" s="2762" t="s">
        <v>3918</v>
      </c>
      <c r="D489" s="2756" t="s">
        <v>15319</v>
      </c>
    </row>
    <row r="490" spans="1:4" s="2858" customFormat="1">
      <c r="A490" s="2760" t="s">
        <v>3166</v>
      </c>
      <c r="B490" s="2761" t="s">
        <v>1388</v>
      </c>
      <c r="C490" s="2762" t="s">
        <v>3918</v>
      </c>
      <c r="D490" s="2756" t="s">
        <v>15320</v>
      </c>
    </row>
    <row r="491" spans="1:4" s="2858" customFormat="1">
      <c r="A491" s="2760" t="s">
        <v>3167</v>
      </c>
      <c r="B491" s="2761" t="s">
        <v>1390</v>
      </c>
      <c r="C491" s="2762" t="s">
        <v>3918</v>
      </c>
      <c r="D491" s="2756" t="s">
        <v>15173</v>
      </c>
    </row>
    <row r="492" spans="1:4" s="2858" customFormat="1">
      <c r="A492" s="2760" t="s">
        <v>3168</v>
      </c>
      <c r="B492" s="2761" t="s">
        <v>1392</v>
      </c>
      <c r="C492" s="2762" t="s">
        <v>3918</v>
      </c>
      <c r="D492" s="2756" t="s">
        <v>15157</v>
      </c>
    </row>
    <row r="493" spans="1:4" s="2858" customFormat="1">
      <c r="A493" s="2760" t="s">
        <v>3169</v>
      </c>
      <c r="B493" s="2761" t="s">
        <v>3682</v>
      </c>
      <c r="C493" s="2762" t="s">
        <v>3918</v>
      </c>
      <c r="D493" s="2756" t="s">
        <v>15178</v>
      </c>
    </row>
    <row r="494" spans="1:4" s="2858" customFormat="1">
      <c r="A494" s="2760" t="s">
        <v>3170</v>
      </c>
      <c r="B494" s="2761" t="s">
        <v>1394</v>
      </c>
      <c r="C494" s="2762" t="s">
        <v>3918</v>
      </c>
      <c r="D494" s="2756" t="s">
        <v>15321</v>
      </c>
    </row>
    <row r="495" spans="1:4" s="2858" customFormat="1">
      <c r="A495" s="2760" t="s">
        <v>3171</v>
      </c>
      <c r="B495" s="2761" t="s">
        <v>1396</v>
      </c>
      <c r="C495" s="2762" t="s">
        <v>3918</v>
      </c>
      <c r="D495" s="2756" t="s">
        <v>15322</v>
      </c>
    </row>
    <row r="496" spans="1:4" s="2858" customFormat="1">
      <c r="A496" s="2760" t="s">
        <v>3172</v>
      </c>
      <c r="B496" s="2761" t="s">
        <v>1399</v>
      </c>
      <c r="C496" s="2762" t="s">
        <v>3918</v>
      </c>
      <c r="D496" s="2756" t="s">
        <v>15323</v>
      </c>
    </row>
    <row r="497" spans="1:4" s="2858" customFormat="1">
      <c r="A497" s="2760" t="s">
        <v>3173</v>
      </c>
      <c r="B497" s="2761" t="s">
        <v>1402</v>
      </c>
      <c r="C497" s="2762" t="s">
        <v>3918</v>
      </c>
      <c r="D497" s="2756" t="s">
        <v>15324</v>
      </c>
    </row>
    <row r="498" spans="1:4" s="2858" customFormat="1">
      <c r="A498" s="2760">
        <v>3600745306</v>
      </c>
      <c r="B498" s="2761" t="s">
        <v>6142</v>
      </c>
      <c r="C498" s="2762" t="s">
        <v>3918</v>
      </c>
      <c r="D498" s="2756"/>
    </row>
    <row r="499" spans="1:4" s="2858" customFormat="1">
      <c r="A499" s="2760" t="s">
        <v>3175</v>
      </c>
      <c r="B499" s="2761" t="s">
        <v>1405</v>
      </c>
      <c r="C499" s="2762" t="s">
        <v>3918</v>
      </c>
      <c r="D499" s="2756" t="s">
        <v>15325</v>
      </c>
    </row>
    <row r="500" spans="1:4" s="2858" customFormat="1">
      <c r="A500" s="2760" t="s">
        <v>3176</v>
      </c>
      <c r="B500" s="2761" t="s">
        <v>1407</v>
      </c>
      <c r="C500" s="2762" t="s">
        <v>3918</v>
      </c>
      <c r="D500" s="2756" t="s">
        <v>15326</v>
      </c>
    </row>
    <row r="501" spans="1:4" s="2858" customFormat="1">
      <c r="A501" s="2760" t="s">
        <v>3515</v>
      </c>
      <c r="B501" s="2761" t="s">
        <v>1409</v>
      </c>
      <c r="C501" s="2762" t="s">
        <v>3918</v>
      </c>
      <c r="D501" s="2756" t="s">
        <v>15327</v>
      </c>
    </row>
    <row r="502" spans="1:4" s="2858" customFormat="1">
      <c r="A502" s="2760" t="s">
        <v>9430</v>
      </c>
      <c r="B502" s="2761" t="s">
        <v>1411</v>
      </c>
      <c r="C502" s="2762" t="s">
        <v>3918</v>
      </c>
      <c r="D502" s="2756" t="s">
        <v>15158</v>
      </c>
    </row>
    <row r="503" spans="1:4" s="2858" customFormat="1">
      <c r="A503" s="2760">
        <v>3603516329</v>
      </c>
      <c r="B503" s="2761" t="s">
        <v>7262</v>
      </c>
      <c r="C503" s="2762" t="s">
        <v>3918</v>
      </c>
      <c r="D503" s="2756" t="s">
        <v>15158</v>
      </c>
    </row>
    <row r="504" spans="1:4" s="2858" customFormat="1">
      <c r="A504" s="2760"/>
      <c r="B504" s="2761" t="s">
        <v>7995</v>
      </c>
      <c r="C504" s="2762" t="s">
        <v>3918</v>
      </c>
      <c r="D504" s="2756" t="s">
        <v>15328</v>
      </c>
    </row>
    <row r="505" spans="1:4" s="2858" customFormat="1">
      <c r="A505" s="2760" t="s">
        <v>6961</v>
      </c>
      <c r="B505" s="2768" t="s">
        <v>6963</v>
      </c>
      <c r="C505" s="2762" t="s">
        <v>3918</v>
      </c>
      <c r="D505" s="2756" t="s">
        <v>15158</v>
      </c>
    </row>
    <row r="506" spans="1:4" s="2858" customFormat="1">
      <c r="A506" s="2760">
        <v>3600685449</v>
      </c>
      <c r="B506" s="2761" t="s">
        <v>1413</v>
      </c>
      <c r="C506" s="2762" t="s">
        <v>3918</v>
      </c>
      <c r="D506" s="2756" t="s">
        <v>15158</v>
      </c>
    </row>
    <row r="507" spans="1:4" s="2858" customFormat="1">
      <c r="A507" s="2760"/>
      <c r="B507" s="2761" t="s">
        <v>2661</v>
      </c>
      <c r="C507" s="2762" t="s">
        <v>3918</v>
      </c>
      <c r="D507" s="2756" t="s">
        <v>15158</v>
      </c>
    </row>
    <row r="508" spans="1:4" s="2858" customFormat="1">
      <c r="A508" s="2753"/>
      <c r="B508" s="2773" t="s">
        <v>8932</v>
      </c>
      <c r="C508" s="2762" t="s">
        <v>3918</v>
      </c>
      <c r="D508" s="2756" t="s">
        <v>15329</v>
      </c>
    </row>
    <row r="509" spans="1:4" s="2858" customFormat="1">
      <c r="A509" s="2753" t="s">
        <v>9431</v>
      </c>
      <c r="B509" s="2773" t="s">
        <v>8983</v>
      </c>
      <c r="C509" s="2762" t="s">
        <v>3918</v>
      </c>
      <c r="D509" s="2756" t="s">
        <v>15158</v>
      </c>
    </row>
    <row r="510" spans="1:4" s="2858" customFormat="1">
      <c r="A510" s="2772"/>
      <c r="B510" s="2773" t="s">
        <v>8984</v>
      </c>
      <c r="C510" s="2762" t="s">
        <v>3918</v>
      </c>
      <c r="D510" s="2756" t="s">
        <v>15158</v>
      </c>
    </row>
    <row r="511" spans="1:4" s="2858" customFormat="1">
      <c r="A511" s="2772" t="s">
        <v>9432</v>
      </c>
      <c r="B511" s="2773" t="s">
        <v>8985</v>
      </c>
      <c r="C511" s="2762" t="s">
        <v>3918</v>
      </c>
      <c r="D511" s="2756" t="s">
        <v>15158</v>
      </c>
    </row>
    <row r="512" spans="1:4" s="2858" customFormat="1">
      <c r="A512" s="2753"/>
      <c r="B512" s="2773" t="s">
        <v>8986</v>
      </c>
      <c r="C512" s="2762" t="s">
        <v>3918</v>
      </c>
      <c r="D512" s="2756" t="s">
        <v>15158</v>
      </c>
    </row>
    <row r="513" spans="1:4" s="2858" customFormat="1">
      <c r="A513" s="2772"/>
      <c r="B513" s="2773" t="s">
        <v>1413</v>
      </c>
      <c r="C513" s="2762" t="s">
        <v>3918</v>
      </c>
      <c r="D513" s="2756" t="s">
        <v>15158</v>
      </c>
    </row>
    <row r="514" spans="1:4" s="2858" customFormat="1">
      <c r="A514" s="2753"/>
      <c r="B514" s="2773" t="s">
        <v>8987</v>
      </c>
      <c r="C514" s="2762" t="s">
        <v>3918</v>
      </c>
      <c r="D514" s="2756" t="s">
        <v>15328</v>
      </c>
    </row>
    <row r="515" spans="1:4" s="2858" customFormat="1">
      <c r="A515" s="2753">
        <v>3600723398</v>
      </c>
      <c r="B515" s="2773" t="s">
        <v>8989</v>
      </c>
      <c r="C515" s="2762" t="s">
        <v>3918</v>
      </c>
      <c r="D515" s="2756" t="s">
        <v>15291</v>
      </c>
    </row>
    <row r="516" spans="1:4" s="2858" customFormat="1">
      <c r="A516" s="2753" t="s">
        <v>9433</v>
      </c>
      <c r="B516" s="2773" t="s">
        <v>8990</v>
      </c>
      <c r="C516" s="2762" t="s">
        <v>3918</v>
      </c>
      <c r="D516" s="2756" t="s">
        <v>15229</v>
      </c>
    </row>
    <row r="517" spans="1:4" s="2858" customFormat="1">
      <c r="A517" s="2753" t="s">
        <v>9434</v>
      </c>
      <c r="B517" s="2773" t="s">
        <v>8991</v>
      </c>
      <c r="C517" s="2762" t="s">
        <v>3918</v>
      </c>
      <c r="D517" s="2756" t="s">
        <v>15267</v>
      </c>
    </row>
    <row r="518" spans="1:4" s="2858" customFormat="1">
      <c r="A518" s="2772" t="s">
        <v>8992</v>
      </c>
      <c r="B518" s="2773" t="s">
        <v>8993</v>
      </c>
      <c r="C518" s="2762" t="s">
        <v>3918</v>
      </c>
      <c r="D518" s="2756"/>
    </row>
    <row r="519" spans="1:4" s="2858" customFormat="1">
      <c r="A519" s="2781"/>
      <c r="B519" s="2782" t="s">
        <v>1416</v>
      </c>
      <c r="C519" s="2783"/>
      <c r="D519" s="2756" t="s">
        <v>15158</v>
      </c>
    </row>
    <row r="520" spans="1:4" s="2858" customFormat="1">
      <c r="A520" s="2781"/>
      <c r="B520" s="2758" t="s">
        <v>1417</v>
      </c>
      <c r="C520" s="2783"/>
      <c r="D520" s="2756" t="s">
        <v>15158</v>
      </c>
    </row>
    <row r="521" spans="1:4" s="2858" customFormat="1">
      <c r="A521" s="2770"/>
      <c r="B521" s="2769" t="s">
        <v>1418</v>
      </c>
      <c r="C521" s="2786" t="s">
        <v>3901</v>
      </c>
      <c r="D521" s="2756" t="s">
        <v>15170</v>
      </c>
    </row>
    <row r="522" spans="1:4" s="2858" customFormat="1">
      <c r="A522" s="2770" t="s">
        <v>3177</v>
      </c>
      <c r="B522" s="2769" t="s">
        <v>1421</v>
      </c>
      <c r="C522" s="2786" t="s">
        <v>3901</v>
      </c>
      <c r="D522" s="2756" t="s">
        <v>15158</v>
      </c>
    </row>
    <row r="523" spans="1:4" s="2858" customFormat="1">
      <c r="A523" s="2770" t="s">
        <v>3178</v>
      </c>
      <c r="B523" s="2769" t="s">
        <v>1423</v>
      </c>
      <c r="C523" s="2786" t="s">
        <v>3901</v>
      </c>
      <c r="D523" s="2756" t="s">
        <v>15330</v>
      </c>
    </row>
    <row r="524" spans="1:4" s="2858" customFormat="1">
      <c r="A524" s="2770" t="s">
        <v>3179</v>
      </c>
      <c r="B524" s="2769" t="s">
        <v>1425</v>
      </c>
      <c r="C524" s="2786" t="s">
        <v>3901</v>
      </c>
      <c r="D524" s="2756" t="s">
        <v>15158</v>
      </c>
    </row>
    <row r="525" spans="1:4" s="2858" customFormat="1">
      <c r="A525" s="2770" t="s">
        <v>3180</v>
      </c>
      <c r="B525" s="2769" t="s">
        <v>1427</v>
      </c>
      <c r="C525" s="2786" t="s">
        <v>3901</v>
      </c>
      <c r="D525" s="2756" t="s">
        <v>15331</v>
      </c>
    </row>
    <row r="526" spans="1:4" s="2858" customFormat="1">
      <c r="A526" s="2770" t="s">
        <v>3552</v>
      </c>
      <c r="B526" s="2769" t="s">
        <v>1428</v>
      </c>
      <c r="C526" s="2786" t="s">
        <v>3901</v>
      </c>
      <c r="D526" s="2756" t="s">
        <v>15158</v>
      </c>
    </row>
    <row r="527" spans="1:4" s="2858" customFormat="1">
      <c r="A527" s="2770" t="s">
        <v>3563</v>
      </c>
      <c r="B527" s="2769" t="s">
        <v>1429</v>
      </c>
      <c r="C527" s="2786" t="s">
        <v>3901</v>
      </c>
      <c r="D527" s="2756" t="s">
        <v>15332</v>
      </c>
    </row>
    <row r="528" spans="1:4" s="2858" customFormat="1">
      <c r="A528" s="2770" t="s">
        <v>3181</v>
      </c>
      <c r="B528" s="2769" t="s">
        <v>1431</v>
      </c>
      <c r="C528" s="2786" t="s">
        <v>3901</v>
      </c>
      <c r="D528" s="2756" t="s">
        <v>15158</v>
      </c>
    </row>
    <row r="529" spans="1:4" s="2858" customFormat="1">
      <c r="A529" s="2770">
        <v>3600255171</v>
      </c>
      <c r="B529" s="2769" t="s">
        <v>1432</v>
      </c>
      <c r="C529" s="2786" t="s">
        <v>3901</v>
      </c>
      <c r="D529" s="2756" t="s">
        <v>15158</v>
      </c>
    </row>
    <row r="530" spans="1:4" s="2858" customFormat="1">
      <c r="A530" s="2770" t="s">
        <v>3182</v>
      </c>
      <c r="B530" s="2769" t="s">
        <v>1434</v>
      </c>
      <c r="C530" s="2786" t="s">
        <v>3901</v>
      </c>
      <c r="D530" s="2756" t="s">
        <v>15158</v>
      </c>
    </row>
    <row r="531" spans="1:4" s="2858" customFormat="1">
      <c r="A531" s="2770" t="s">
        <v>3510</v>
      </c>
      <c r="B531" s="2769" t="s">
        <v>1436</v>
      </c>
      <c r="C531" s="2786" t="s">
        <v>3901</v>
      </c>
      <c r="D531" s="2756" t="s">
        <v>15333</v>
      </c>
    </row>
    <row r="532" spans="1:4" s="2858" customFormat="1">
      <c r="A532" s="2770" t="s">
        <v>3616</v>
      </c>
      <c r="B532" s="2769" t="s">
        <v>1437</v>
      </c>
      <c r="C532" s="2786" t="s">
        <v>3901</v>
      </c>
      <c r="D532" s="2756" t="s">
        <v>15334</v>
      </c>
    </row>
    <row r="533" spans="1:4" s="2858" customFormat="1">
      <c r="A533" s="2770" t="s">
        <v>3183</v>
      </c>
      <c r="B533" s="2769" t="s">
        <v>1441</v>
      </c>
      <c r="C533" s="2786" t="s">
        <v>3901</v>
      </c>
      <c r="D533" s="2756" t="s">
        <v>15158</v>
      </c>
    </row>
    <row r="534" spans="1:4" s="2858" customFormat="1">
      <c r="A534" s="2760" t="s">
        <v>3142</v>
      </c>
      <c r="B534" s="2761" t="s">
        <v>6778</v>
      </c>
      <c r="C534" s="2786" t="s">
        <v>3901</v>
      </c>
      <c r="D534" s="2756" t="s">
        <v>15158</v>
      </c>
    </row>
    <row r="535" spans="1:4" s="2858" customFormat="1">
      <c r="A535" s="2760" t="s">
        <v>3184</v>
      </c>
      <c r="B535" s="2761" t="s">
        <v>2875</v>
      </c>
      <c r="C535" s="2786" t="s">
        <v>3901</v>
      </c>
      <c r="D535" s="2756" t="s">
        <v>15180</v>
      </c>
    </row>
    <row r="536" spans="1:4" s="2858" customFormat="1">
      <c r="A536" s="2760" t="s">
        <v>3185</v>
      </c>
      <c r="B536" s="2761" t="s">
        <v>1446</v>
      </c>
      <c r="C536" s="2786" t="s">
        <v>3901</v>
      </c>
      <c r="D536" s="2756" t="s">
        <v>15158</v>
      </c>
    </row>
    <row r="537" spans="1:4" s="2858" customFormat="1">
      <c r="A537" s="2760" t="s">
        <v>3577</v>
      </c>
      <c r="B537" s="2761" t="s">
        <v>1449</v>
      </c>
      <c r="C537" s="2786" t="s">
        <v>3901</v>
      </c>
      <c r="D537" s="2756" t="s">
        <v>15158</v>
      </c>
    </row>
    <row r="538" spans="1:4" s="2858" customFormat="1">
      <c r="A538" s="2760" t="s">
        <v>3186</v>
      </c>
      <c r="B538" s="2761" t="s">
        <v>1452</v>
      </c>
      <c r="C538" s="2786" t="s">
        <v>3901</v>
      </c>
      <c r="D538" s="2756" t="s">
        <v>15335</v>
      </c>
    </row>
    <row r="539" spans="1:4" s="2858" customFormat="1">
      <c r="A539" s="2770" t="s">
        <v>3187</v>
      </c>
      <c r="B539" s="2769" t="s">
        <v>1455</v>
      </c>
      <c r="C539" s="2786" t="s">
        <v>3901</v>
      </c>
      <c r="D539" s="2756" t="s">
        <v>15170</v>
      </c>
    </row>
    <row r="540" spans="1:4" s="2858" customFormat="1">
      <c r="A540" s="2770" t="s">
        <v>3517</v>
      </c>
      <c r="B540" s="2761" t="s">
        <v>1457</v>
      </c>
      <c r="C540" s="2786" t="s">
        <v>3901</v>
      </c>
      <c r="D540" s="2756" t="s">
        <v>15158</v>
      </c>
    </row>
    <row r="541" spans="1:4" s="2858" customFormat="1">
      <c r="A541" s="2760" t="s">
        <v>3188</v>
      </c>
      <c r="B541" s="2761" t="s">
        <v>1460</v>
      </c>
      <c r="C541" s="2786" t="s">
        <v>3901</v>
      </c>
      <c r="D541" s="2756" t="s">
        <v>15158</v>
      </c>
    </row>
    <row r="542" spans="1:4" s="2858" customFormat="1">
      <c r="A542" s="2760" t="s">
        <v>3189</v>
      </c>
      <c r="B542" s="2761" t="s">
        <v>3744</v>
      </c>
      <c r="C542" s="2786" t="s">
        <v>3901</v>
      </c>
      <c r="D542" s="2756" t="s">
        <v>15158</v>
      </c>
    </row>
    <row r="543" spans="1:4" s="2858" customFormat="1">
      <c r="A543" s="2760" t="s">
        <v>3190</v>
      </c>
      <c r="B543" s="2761" t="s">
        <v>1464</v>
      </c>
      <c r="C543" s="2786" t="s">
        <v>3901</v>
      </c>
      <c r="D543" s="2756" t="s">
        <v>15336</v>
      </c>
    </row>
    <row r="544" spans="1:4" s="2858" customFormat="1">
      <c r="A544" s="2760" t="s">
        <v>3191</v>
      </c>
      <c r="B544" s="2761" t="s">
        <v>1466</v>
      </c>
      <c r="C544" s="2786" t="s">
        <v>3901</v>
      </c>
      <c r="D544" s="2756" t="s">
        <v>15158</v>
      </c>
    </row>
    <row r="545" spans="1:4" s="2858" customFormat="1">
      <c r="A545" s="2760" t="s">
        <v>3192</v>
      </c>
      <c r="B545" s="2761" t="s">
        <v>1469</v>
      </c>
      <c r="C545" s="2786" t="s">
        <v>3901</v>
      </c>
      <c r="D545" s="2756" t="s">
        <v>15179</v>
      </c>
    </row>
    <row r="546" spans="1:4" s="2858" customFormat="1">
      <c r="A546" s="2760" t="s">
        <v>3549</v>
      </c>
      <c r="B546" s="2761" t="s">
        <v>1472</v>
      </c>
      <c r="C546" s="2786" t="s">
        <v>3901</v>
      </c>
      <c r="D546" s="2756" t="s">
        <v>15337</v>
      </c>
    </row>
    <row r="547" spans="1:4" s="2858" customFormat="1">
      <c r="A547" s="2760" t="s">
        <v>3566</v>
      </c>
      <c r="B547" s="2761" t="s">
        <v>1475</v>
      </c>
      <c r="C547" s="2786" t="s">
        <v>3901</v>
      </c>
      <c r="D547" s="2756" t="s">
        <v>15158</v>
      </c>
    </row>
    <row r="548" spans="1:4" s="2858" customFormat="1">
      <c r="A548" s="2760" t="s">
        <v>3193</v>
      </c>
      <c r="B548" s="2761" t="s">
        <v>1478</v>
      </c>
      <c r="C548" s="2786" t="s">
        <v>3901</v>
      </c>
      <c r="D548" s="2756" t="s">
        <v>15338</v>
      </c>
    </row>
    <row r="549" spans="1:4" s="2858" customFormat="1">
      <c r="A549" s="2760" t="s">
        <v>3194</v>
      </c>
      <c r="B549" s="2761" t="s">
        <v>1480</v>
      </c>
      <c r="C549" s="2786" t="s">
        <v>3901</v>
      </c>
      <c r="D549" s="2756" t="s">
        <v>15158</v>
      </c>
    </row>
    <row r="550" spans="1:4" s="2858" customFormat="1">
      <c r="A550" s="2760" t="s">
        <v>3195</v>
      </c>
      <c r="B550" s="2761" t="s">
        <v>1482</v>
      </c>
      <c r="C550" s="2786" t="s">
        <v>3901</v>
      </c>
      <c r="D550" s="2756" t="s">
        <v>15339</v>
      </c>
    </row>
    <row r="551" spans="1:4" s="2858" customFormat="1">
      <c r="A551" s="2760" t="s">
        <v>3196</v>
      </c>
      <c r="B551" s="2761" t="s">
        <v>3917</v>
      </c>
      <c r="C551" s="2786" t="s">
        <v>3901</v>
      </c>
      <c r="D551" s="2756" t="s">
        <v>15158</v>
      </c>
    </row>
    <row r="552" spans="1:4" s="2858" customFormat="1">
      <c r="A552" s="2760" t="s">
        <v>3197</v>
      </c>
      <c r="B552" s="2761" t="s">
        <v>1486</v>
      </c>
      <c r="C552" s="2786" t="s">
        <v>3901</v>
      </c>
      <c r="D552" s="2756" t="s">
        <v>15158</v>
      </c>
    </row>
    <row r="553" spans="1:4" s="2858" customFormat="1">
      <c r="A553" s="2760" t="s">
        <v>3198</v>
      </c>
      <c r="B553" s="2761" t="s">
        <v>1490</v>
      </c>
      <c r="C553" s="2786" t="s">
        <v>3901</v>
      </c>
      <c r="D553" s="2756" t="s">
        <v>15340</v>
      </c>
    </row>
    <row r="554" spans="1:4" s="2858" customFormat="1">
      <c r="A554" s="2760" t="s">
        <v>3583</v>
      </c>
      <c r="B554" s="2761" t="s">
        <v>1492</v>
      </c>
      <c r="C554" s="2786" t="s">
        <v>3901</v>
      </c>
      <c r="D554" s="2756" t="s">
        <v>15158</v>
      </c>
    </row>
    <row r="555" spans="1:4" s="2858" customFormat="1">
      <c r="A555" s="2760" t="s">
        <v>3199</v>
      </c>
      <c r="B555" s="2761" t="s">
        <v>1494</v>
      </c>
      <c r="C555" s="2786" t="s">
        <v>3901</v>
      </c>
      <c r="D555" s="2756" t="s">
        <v>15341</v>
      </c>
    </row>
    <row r="556" spans="1:4" s="2858" customFormat="1">
      <c r="A556" s="2760" t="s">
        <v>3591</v>
      </c>
      <c r="B556" s="2761" t="s">
        <v>1497</v>
      </c>
      <c r="C556" s="2786" t="s">
        <v>3901</v>
      </c>
      <c r="D556" s="2756" t="s">
        <v>15158</v>
      </c>
    </row>
    <row r="557" spans="1:4" s="2858" customFormat="1">
      <c r="A557" s="2760" t="s">
        <v>3200</v>
      </c>
      <c r="B557" s="2761" t="s">
        <v>7095</v>
      </c>
      <c r="C557" s="2786" t="s">
        <v>3901</v>
      </c>
      <c r="D557" s="2756" t="s">
        <v>15158</v>
      </c>
    </row>
    <row r="558" spans="1:4" s="2858" customFormat="1">
      <c r="A558" s="2760" t="s">
        <v>3201</v>
      </c>
      <c r="B558" s="2761" t="s">
        <v>1501</v>
      </c>
      <c r="C558" s="2786" t="s">
        <v>3901</v>
      </c>
      <c r="D558" s="2756" t="s">
        <v>15342</v>
      </c>
    </row>
    <row r="559" spans="1:4" s="2858" customFormat="1">
      <c r="A559" s="2760" t="s">
        <v>3571</v>
      </c>
      <c r="B559" s="2761" t="s">
        <v>1505</v>
      </c>
      <c r="C559" s="2786" t="s">
        <v>3901</v>
      </c>
      <c r="D559" s="2756" t="s">
        <v>15275</v>
      </c>
    </row>
    <row r="560" spans="1:4" s="2858" customFormat="1">
      <c r="A560" s="2760" t="s">
        <v>3202</v>
      </c>
      <c r="B560" s="2761" t="s">
        <v>1507</v>
      </c>
      <c r="C560" s="2786" t="s">
        <v>3901</v>
      </c>
      <c r="D560" s="2756" t="s">
        <v>15158</v>
      </c>
    </row>
    <row r="561" spans="1:4" s="2858" customFormat="1">
      <c r="A561" s="2760" t="s">
        <v>3203</v>
      </c>
      <c r="B561" s="2761" t="s">
        <v>1510</v>
      </c>
      <c r="C561" s="2786" t="s">
        <v>3901</v>
      </c>
      <c r="D561" s="2756" t="s">
        <v>15158</v>
      </c>
    </row>
    <row r="562" spans="1:4" s="2858" customFormat="1">
      <c r="A562" s="2760" t="s">
        <v>3587</v>
      </c>
      <c r="B562" s="2761" t="s">
        <v>1513</v>
      </c>
      <c r="C562" s="2786" t="s">
        <v>3901</v>
      </c>
      <c r="D562" s="2756" t="s">
        <v>15158</v>
      </c>
    </row>
    <row r="563" spans="1:4" s="2858" customFormat="1">
      <c r="A563" s="2760" t="s">
        <v>3204</v>
      </c>
      <c r="B563" s="2761" t="s">
        <v>1516</v>
      </c>
      <c r="C563" s="2786" t="s">
        <v>3901</v>
      </c>
      <c r="D563" s="2756" t="s">
        <v>15158</v>
      </c>
    </row>
    <row r="564" spans="1:4" s="2858" customFormat="1">
      <c r="A564" s="2760" t="s">
        <v>3611</v>
      </c>
      <c r="B564" s="2761" t="s">
        <v>3773</v>
      </c>
      <c r="C564" s="2786" t="s">
        <v>3901</v>
      </c>
      <c r="D564" s="2756" t="s">
        <v>15208</v>
      </c>
    </row>
    <row r="565" spans="1:4" s="2858" customFormat="1">
      <c r="A565" s="2760" t="s">
        <v>3205</v>
      </c>
      <c r="B565" s="2787" t="s">
        <v>1520</v>
      </c>
      <c r="C565" s="2786" t="s">
        <v>3901</v>
      </c>
      <c r="D565" s="2756" t="s">
        <v>15158</v>
      </c>
    </row>
    <row r="566" spans="1:4" s="2858" customFormat="1">
      <c r="A566" s="2760" t="s">
        <v>3579</v>
      </c>
      <c r="B566" s="2787" t="s">
        <v>1522</v>
      </c>
      <c r="C566" s="2786" t="s">
        <v>3901</v>
      </c>
      <c r="D566" s="2756" t="s">
        <v>15158</v>
      </c>
    </row>
    <row r="567" spans="1:4" s="2858" customFormat="1">
      <c r="A567" s="2760" t="s">
        <v>3206</v>
      </c>
      <c r="B567" s="2787" t="s">
        <v>1524</v>
      </c>
      <c r="C567" s="2786" t="s">
        <v>3901</v>
      </c>
      <c r="D567" s="2756" t="s">
        <v>15335</v>
      </c>
    </row>
    <row r="568" spans="1:4" s="2858" customFormat="1">
      <c r="A568" s="2760" t="s">
        <v>3207</v>
      </c>
      <c r="B568" s="2787" t="s">
        <v>1527</v>
      </c>
      <c r="C568" s="2786" t="s">
        <v>3901</v>
      </c>
      <c r="D568" s="2756" t="s">
        <v>15343</v>
      </c>
    </row>
    <row r="569" spans="1:4" s="2858" customFormat="1">
      <c r="A569" s="2760" t="s">
        <v>3208</v>
      </c>
      <c r="B569" s="2787" t="s">
        <v>3775</v>
      </c>
      <c r="C569" s="2786" t="s">
        <v>3901</v>
      </c>
      <c r="D569" s="2756" t="s">
        <v>15158</v>
      </c>
    </row>
    <row r="570" spans="1:4" s="2858" customFormat="1">
      <c r="A570" s="2760" t="s">
        <v>3209</v>
      </c>
      <c r="B570" s="2787" t="s">
        <v>234</v>
      </c>
      <c r="C570" s="2786" t="s">
        <v>3901</v>
      </c>
      <c r="D570" s="2756" t="s">
        <v>15158</v>
      </c>
    </row>
    <row r="571" spans="1:4" s="2858" customFormat="1">
      <c r="A571" s="2760" t="s">
        <v>3211</v>
      </c>
      <c r="B571" s="2787" t="s">
        <v>1533</v>
      </c>
      <c r="C571" s="2786" t="s">
        <v>3901</v>
      </c>
      <c r="D571" s="2756" t="s">
        <v>15158</v>
      </c>
    </row>
    <row r="572" spans="1:4" s="2858" customFormat="1">
      <c r="A572" s="2760" t="s">
        <v>3212</v>
      </c>
      <c r="B572" s="2788" t="s">
        <v>1536</v>
      </c>
      <c r="C572" s="2786" t="s">
        <v>3901</v>
      </c>
      <c r="D572" s="2756" t="s">
        <v>15344</v>
      </c>
    </row>
    <row r="573" spans="1:4" s="2858" customFormat="1">
      <c r="A573" s="2760" t="s">
        <v>3213</v>
      </c>
      <c r="B573" s="2787" t="s">
        <v>588</v>
      </c>
      <c r="C573" s="2786" t="s">
        <v>3901</v>
      </c>
      <c r="D573" s="2756" t="s">
        <v>15158</v>
      </c>
    </row>
    <row r="574" spans="1:4" s="2858" customFormat="1">
      <c r="A574" s="2760" t="s">
        <v>3214</v>
      </c>
      <c r="B574" s="2787" t="s">
        <v>235</v>
      </c>
      <c r="C574" s="2786" t="s">
        <v>3901</v>
      </c>
      <c r="D574" s="2756" t="s">
        <v>15345</v>
      </c>
    </row>
    <row r="575" spans="1:4" s="2858" customFormat="1">
      <c r="A575" s="2760" t="s">
        <v>3215</v>
      </c>
      <c r="B575" s="2787" t="s">
        <v>2791</v>
      </c>
      <c r="C575" s="2786" t="s">
        <v>3901</v>
      </c>
      <c r="D575" s="2756" t="s">
        <v>15158</v>
      </c>
    </row>
    <row r="576" spans="1:4" s="2858" customFormat="1">
      <c r="A576" s="2760" t="s">
        <v>3536</v>
      </c>
      <c r="B576" s="2787" t="s">
        <v>189</v>
      </c>
      <c r="C576" s="2786" t="s">
        <v>3901</v>
      </c>
      <c r="D576" s="2756" t="s">
        <v>15158</v>
      </c>
    </row>
    <row r="577" spans="1:4" s="2858" customFormat="1">
      <c r="A577" s="2760" t="s">
        <v>3216</v>
      </c>
      <c r="B577" s="2787" t="s">
        <v>79</v>
      </c>
      <c r="C577" s="2786" t="s">
        <v>3901</v>
      </c>
      <c r="D577" s="2756" t="s">
        <v>15158</v>
      </c>
    </row>
    <row r="578" spans="1:4" s="2858" customFormat="1">
      <c r="A578" s="2760" t="s">
        <v>3217</v>
      </c>
      <c r="B578" s="2787" t="s">
        <v>1545</v>
      </c>
      <c r="C578" s="2786" t="s">
        <v>3901</v>
      </c>
      <c r="D578" s="2756" t="s">
        <v>15158</v>
      </c>
    </row>
    <row r="579" spans="1:4" s="2858" customFormat="1">
      <c r="A579" s="2760" t="s">
        <v>3218</v>
      </c>
      <c r="B579" s="2787" t="s">
        <v>130</v>
      </c>
      <c r="C579" s="2786" t="s">
        <v>3901</v>
      </c>
      <c r="D579" s="2756" t="s">
        <v>15158</v>
      </c>
    </row>
    <row r="580" spans="1:4" s="2858" customFormat="1">
      <c r="A580" s="2760" t="s">
        <v>3219</v>
      </c>
      <c r="B580" s="2787" t="s">
        <v>729</v>
      </c>
      <c r="C580" s="2786" t="s">
        <v>3901</v>
      </c>
      <c r="D580" s="2756" t="s">
        <v>15306</v>
      </c>
    </row>
    <row r="581" spans="1:4" s="2858" customFormat="1">
      <c r="A581" s="2760" t="s">
        <v>3564</v>
      </c>
      <c r="B581" s="2787" t="s">
        <v>1550</v>
      </c>
      <c r="C581" s="2786" t="s">
        <v>3901</v>
      </c>
      <c r="D581" s="2756" t="s">
        <v>15158</v>
      </c>
    </row>
    <row r="582" spans="1:4" s="2858" customFormat="1">
      <c r="A582" s="2760" t="s">
        <v>3220</v>
      </c>
      <c r="B582" s="2787" t="s">
        <v>278</v>
      </c>
      <c r="C582" s="2786" t="s">
        <v>3901</v>
      </c>
      <c r="D582" s="2756" t="s">
        <v>15158</v>
      </c>
    </row>
    <row r="583" spans="1:4" s="2858" customFormat="1">
      <c r="A583" s="2760" t="s">
        <v>3221</v>
      </c>
      <c r="B583" s="2787" t="s">
        <v>1555</v>
      </c>
      <c r="C583" s="2786" t="s">
        <v>3901</v>
      </c>
      <c r="D583" s="2756" t="s">
        <v>15306</v>
      </c>
    </row>
    <row r="584" spans="1:4" s="2858" customFormat="1">
      <c r="A584" s="2763" t="s">
        <v>4093</v>
      </c>
      <c r="B584" s="2787" t="s">
        <v>1557</v>
      </c>
      <c r="C584" s="2786" t="s">
        <v>3901</v>
      </c>
      <c r="D584" s="2756" t="s">
        <v>15158</v>
      </c>
    </row>
    <row r="585" spans="1:4" s="2858" customFormat="1">
      <c r="A585" s="2760" t="s">
        <v>3222</v>
      </c>
      <c r="B585" s="2787" t="s">
        <v>1560</v>
      </c>
      <c r="C585" s="2786" t="s">
        <v>3901</v>
      </c>
      <c r="D585" s="2756" t="s">
        <v>15330</v>
      </c>
    </row>
    <row r="586" spans="1:4" s="2858" customFormat="1">
      <c r="A586" s="2760" t="s">
        <v>3223</v>
      </c>
      <c r="B586" s="2787" t="s">
        <v>1562</v>
      </c>
      <c r="C586" s="2786" t="s">
        <v>3901</v>
      </c>
      <c r="D586" s="2756" t="s">
        <v>15346</v>
      </c>
    </row>
    <row r="587" spans="1:4" s="2858" customFormat="1">
      <c r="A587" s="2760" t="s">
        <v>3224</v>
      </c>
      <c r="B587" s="2787" t="s">
        <v>2771</v>
      </c>
      <c r="C587" s="2786" t="s">
        <v>3901</v>
      </c>
      <c r="D587" s="2756" t="s">
        <v>15158</v>
      </c>
    </row>
    <row r="588" spans="1:4" s="2858" customFormat="1">
      <c r="A588" s="2760" t="s">
        <v>3569</v>
      </c>
      <c r="B588" s="2787" t="s">
        <v>104</v>
      </c>
      <c r="C588" s="2786" t="s">
        <v>3901</v>
      </c>
      <c r="D588" s="2756" t="s">
        <v>15230</v>
      </c>
    </row>
    <row r="589" spans="1:4" s="2858" customFormat="1">
      <c r="A589" s="2760" t="s">
        <v>3225</v>
      </c>
      <c r="B589" s="2787" t="s">
        <v>138</v>
      </c>
      <c r="C589" s="2786" t="s">
        <v>3901</v>
      </c>
      <c r="D589" s="2756" t="s">
        <v>15158</v>
      </c>
    </row>
    <row r="590" spans="1:4" s="2858" customFormat="1">
      <c r="A590" s="2760" t="s">
        <v>3226</v>
      </c>
      <c r="B590" s="2787" t="s">
        <v>1567</v>
      </c>
      <c r="C590" s="2786" t="s">
        <v>3901</v>
      </c>
      <c r="D590" s="2756" t="s">
        <v>15158</v>
      </c>
    </row>
    <row r="591" spans="1:4" s="2858" customFormat="1">
      <c r="A591" s="2760" t="s">
        <v>3227</v>
      </c>
      <c r="B591" s="2787" t="s">
        <v>1568</v>
      </c>
      <c r="C591" s="2786" t="s">
        <v>3901</v>
      </c>
      <c r="D591" s="2756" t="s">
        <v>15173</v>
      </c>
    </row>
    <row r="592" spans="1:4" s="2858" customFormat="1">
      <c r="A592" s="2760" t="s">
        <v>3228</v>
      </c>
      <c r="B592" s="2787" t="s">
        <v>1570</v>
      </c>
      <c r="C592" s="2786" t="s">
        <v>3901</v>
      </c>
      <c r="D592" s="2756" t="s">
        <v>15158</v>
      </c>
    </row>
    <row r="593" spans="1:4" s="2858" customFormat="1">
      <c r="A593" s="2760" t="s">
        <v>3229</v>
      </c>
      <c r="B593" s="2787" t="s">
        <v>2825</v>
      </c>
      <c r="C593" s="2786" t="s">
        <v>3901</v>
      </c>
      <c r="D593" s="2756" t="s">
        <v>15245</v>
      </c>
    </row>
    <row r="594" spans="1:4" s="2858" customFormat="1">
      <c r="A594" s="2760">
        <v>3603144920</v>
      </c>
      <c r="B594" s="2787" t="s">
        <v>3900</v>
      </c>
      <c r="C594" s="2786" t="s">
        <v>3901</v>
      </c>
      <c r="D594" s="2756" t="s">
        <v>15178</v>
      </c>
    </row>
    <row r="595" spans="1:4" s="2858" customFormat="1">
      <c r="A595" s="2760" t="s">
        <v>3070</v>
      </c>
      <c r="B595" s="2761" t="s">
        <v>4383</v>
      </c>
      <c r="C595" s="2786" t="s">
        <v>3901</v>
      </c>
      <c r="D595" s="2756" t="s">
        <v>15160</v>
      </c>
    </row>
    <row r="596" spans="1:4" s="2858" customFormat="1">
      <c r="A596" s="2760">
        <v>3603238583</v>
      </c>
      <c r="B596" s="2761" t="s">
        <v>4398</v>
      </c>
      <c r="C596" s="2786" t="s">
        <v>3901</v>
      </c>
      <c r="D596" s="2756" t="s">
        <v>15158</v>
      </c>
    </row>
    <row r="597" spans="1:4" s="2858" customFormat="1">
      <c r="A597" s="2760">
        <v>3603365983</v>
      </c>
      <c r="B597" s="2761" t="s">
        <v>4757</v>
      </c>
      <c r="C597" s="2786" t="s">
        <v>3901</v>
      </c>
      <c r="D597" s="2756" t="s">
        <v>15158</v>
      </c>
    </row>
    <row r="598" spans="1:4" s="2858" customFormat="1">
      <c r="A598" s="2760">
        <v>3603324761</v>
      </c>
      <c r="B598" s="2761" t="s">
        <v>15591</v>
      </c>
      <c r="C598" s="2786" t="s">
        <v>3901</v>
      </c>
      <c r="D598" s="2756" t="s">
        <v>15158</v>
      </c>
    </row>
    <row r="599" spans="1:4" s="2858" customFormat="1">
      <c r="A599" s="2760">
        <v>3603375981</v>
      </c>
      <c r="B599" s="2768" t="s">
        <v>5376</v>
      </c>
      <c r="C599" s="2786" t="s">
        <v>3901</v>
      </c>
      <c r="D599" s="2756" t="s">
        <v>15158</v>
      </c>
    </row>
    <row r="600" spans="1:4" s="2858" customFormat="1">
      <c r="A600" s="2760">
        <v>3603454633</v>
      </c>
      <c r="B600" s="2768" t="s">
        <v>6227</v>
      </c>
      <c r="C600" s="2786" t="s">
        <v>3901</v>
      </c>
      <c r="D600" s="2756" t="s">
        <v>15158</v>
      </c>
    </row>
    <row r="601" spans="1:4" s="2858" customFormat="1">
      <c r="A601" s="2760">
        <v>3603375981</v>
      </c>
      <c r="B601" s="2768" t="s">
        <v>6278</v>
      </c>
      <c r="C601" s="2786" t="s">
        <v>3901</v>
      </c>
      <c r="D601" s="2756" t="s">
        <v>15158</v>
      </c>
    </row>
    <row r="602" spans="1:4" s="2858" customFormat="1">
      <c r="A602" s="2760">
        <v>3603561120</v>
      </c>
      <c r="B602" s="2768" t="s">
        <v>7460</v>
      </c>
      <c r="C602" s="2786" t="s">
        <v>3901</v>
      </c>
      <c r="D602" s="2756" t="s">
        <v>15158</v>
      </c>
    </row>
    <row r="603" spans="1:4" s="2858" customFormat="1">
      <c r="A603" s="2760">
        <v>3603611131</v>
      </c>
      <c r="B603" s="2768" t="s">
        <v>8130</v>
      </c>
      <c r="C603" s="2786" t="s">
        <v>3901</v>
      </c>
      <c r="D603" s="2756" t="s">
        <v>15158</v>
      </c>
    </row>
    <row r="604" spans="1:4" s="2858" customFormat="1">
      <c r="A604" s="2760">
        <v>3603617398</v>
      </c>
      <c r="B604" s="2768" t="s">
        <v>8131</v>
      </c>
      <c r="C604" s="2786" t="s">
        <v>3901</v>
      </c>
      <c r="D604" s="2756" t="s">
        <v>15158</v>
      </c>
    </row>
    <row r="605" spans="1:4" s="2858" customFormat="1">
      <c r="A605" s="2760" t="s">
        <v>9435</v>
      </c>
      <c r="B605" s="2768" t="s">
        <v>8684</v>
      </c>
      <c r="C605" s="2786" t="s">
        <v>3901</v>
      </c>
      <c r="D605" s="2756" t="s">
        <v>15158</v>
      </c>
    </row>
    <row r="606" spans="1:4" s="2858" customFormat="1">
      <c r="A606" s="2760"/>
      <c r="B606" s="2789" t="s">
        <v>1574</v>
      </c>
      <c r="C606" s="2786" t="s">
        <v>3901</v>
      </c>
      <c r="D606" s="2756" t="s">
        <v>15158</v>
      </c>
    </row>
    <row r="607" spans="1:4" s="2858" customFormat="1">
      <c r="A607" s="2760"/>
      <c r="B607" s="2789" t="s">
        <v>1575</v>
      </c>
      <c r="C607" s="2786" t="s">
        <v>3901</v>
      </c>
      <c r="D607" s="2756" t="s">
        <v>15158</v>
      </c>
    </row>
    <row r="608" spans="1:4" s="2858" customFormat="1">
      <c r="A608" s="2760"/>
      <c r="B608" s="2789" t="s">
        <v>1576</v>
      </c>
      <c r="C608" s="2786" t="s">
        <v>3901</v>
      </c>
      <c r="D608" s="2756" t="s">
        <v>15158</v>
      </c>
    </row>
    <row r="609" spans="1:4" s="2858" customFormat="1">
      <c r="A609" s="2753">
        <v>3600505336</v>
      </c>
      <c r="B609" s="2778" t="s">
        <v>8994</v>
      </c>
      <c r="C609" s="2786" t="s">
        <v>3901</v>
      </c>
      <c r="D609" s="2756" t="s">
        <v>15168</v>
      </c>
    </row>
    <row r="610" spans="1:4" s="2858" customFormat="1">
      <c r="A610" s="2753" t="s">
        <v>9436</v>
      </c>
      <c r="B610" s="2790" t="s">
        <v>8995</v>
      </c>
      <c r="C610" s="2786" t="s">
        <v>3901</v>
      </c>
      <c r="D610" s="2756" t="s">
        <v>15158</v>
      </c>
    </row>
    <row r="611" spans="1:4" s="2858" customFormat="1">
      <c r="A611" s="2753" t="s">
        <v>9437</v>
      </c>
      <c r="B611" s="2790" t="s">
        <v>8996</v>
      </c>
      <c r="C611" s="2786" t="s">
        <v>3901</v>
      </c>
      <c r="D611" s="2756" t="s">
        <v>15158</v>
      </c>
    </row>
    <row r="612" spans="1:4" s="2858" customFormat="1">
      <c r="A612" s="2753" t="s">
        <v>9438</v>
      </c>
      <c r="B612" s="2790" t="s">
        <v>8997</v>
      </c>
      <c r="C612" s="2786" t="s">
        <v>3901</v>
      </c>
      <c r="D612" s="2756" t="s">
        <v>15157</v>
      </c>
    </row>
    <row r="613" spans="1:4" s="2858" customFormat="1">
      <c r="A613" s="2753"/>
      <c r="B613" s="2790" t="s">
        <v>8998</v>
      </c>
      <c r="C613" s="2786" t="s">
        <v>3901</v>
      </c>
      <c r="D613" s="2756" t="s">
        <v>15157</v>
      </c>
    </row>
    <row r="614" spans="1:4" s="2858" customFormat="1">
      <c r="A614" s="2753"/>
      <c r="B614" s="2790" t="s">
        <v>8999</v>
      </c>
      <c r="C614" s="2786" t="s">
        <v>3901</v>
      </c>
      <c r="D614" s="2756" t="s">
        <v>15158</v>
      </c>
    </row>
    <row r="615" spans="1:4" s="2858" customFormat="1">
      <c r="A615" s="2753"/>
      <c r="B615" s="2790" t="s">
        <v>9000</v>
      </c>
      <c r="C615" s="2786" t="s">
        <v>3901</v>
      </c>
      <c r="D615" s="2756" t="s">
        <v>15158</v>
      </c>
    </row>
    <row r="616" spans="1:4" s="2858" customFormat="1">
      <c r="A616" s="2753">
        <v>3600823240</v>
      </c>
      <c r="B616" s="2790" t="s">
        <v>9001</v>
      </c>
      <c r="C616" s="2786" t="s">
        <v>3901</v>
      </c>
      <c r="D616" s="2756" t="s">
        <v>15158</v>
      </c>
    </row>
    <row r="617" spans="1:4" s="2858" customFormat="1">
      <c r="A617" s="2753" t="s">
        <v>9439</v>
      </c>
      <c r="B617" s="2790" t="s">
        <v>9002</v>
      </c>
      <c r="C617" s="2786" t="s">
        <v>3901</v>
      </c>
      <c r="D617" s="2756" t="s">
        <v>15158</v>
      </c>
    </row>
    <row r="618" spans="1:4" s="2858" customFormat="1">
      <c r="A618" s="2753"/>
      <c r="B618" s="2790" t="s">
        <v>9003</v>
      </c>
      <c r="C618" s="2786" t="s">
        <v>3901</v>
      </c>
      <c r="D618" s="2756" t="s">
        <v>15158</v>
      </c>
    </row>
    <row r="619" spans="1:4" s="2858" customFormat="1">
      <c r="A619" s="2753"/>
      <c r="B619" s="2790" t="s">
        <v>9004</v>
      </c>
      <c r="C619" s="2786" t="s">
        <v>3901</v>
      </c>
      <c r="D619" s="2756" t="s">
        <v>15158</v>
      </c>
    </row>
    <row r="620" spans="1:4" s="2858" customFormat="1">
      <c r="A620" s="2753">
        <v>3600645728</v>
      </c>
      <c r="B620" s="2790" t="s">
        <v>9005</v>
      </c>
      <c r="C620" s="2786" t="s">
        <v>3901</v>
      </c>
      <c r="D620" s="2756" t="s">
        <v>15158</v>
      </c>
    </row>
    <row r="621" spans="1:4" s="2858" customFormat="1">
      <c r="A621" s="2772" t="s">
        <v>9006</v>
      </c>
      <c r="B621" s="2790" t="s">
        <v>9007</v>
      </c>
      <c r="C621" s="2786" t="s">
        <v>3901</v>
      </c>
      <c r="D621" s="2756" t="s">
        <v>15158</v>
      </c>
    </row>
    <row r="622" spans="1:4" s="2858" customFormat="1">
      <c r="A622" s="2772">
        <v>3602503768</v>
      </c>
      <c r="B622" s="2791" t="s">
        <v>9008</v>
      </c>
      <c r="C622" s="2786" t="s">
        <v>3901</v>
      </c>
      <c r="D622" s="2756" t="s">
        <v>15170</v>
      </c>
    </row>
    <row r="623" spans="1:4" s="2858" customFormat="1">
      <c r="A623" s="2772">
        <v>5831068852</v>
      </c>
      <c r="B623" s="2791" t="s">
        <v>9009</v>
      </c>
      <c r="C623" s="2786" t="s">
        <v>3901</v>
      </c>
      <c r="D623" s="2756" t="s">
        <v>15158</v>
      </c>
    </row>
    <row r="624" spans="1:4" s="2858" customFormat="1">
      <c r="A624" s="2772" t="s">
        <v>9010</v>
      </c>
      <c r="B624" s="2792" t="s">
        <v>9011</v>
      </c>
      <c r="C624" s="2786" t="s">
        <v>3901</v>
      </c>
      <c r="D624" s="2756" t="s">
        <v>15158</v>
      </c>
    </row>
    <row r="625" spans="1:4" s="2858" customFormat="1">
      <c r="A625" s="2772" t="s">
        <v>9012</v>
      </c>
      <c r="B625" s="2792" t="s">
        <v>9013</v>
      </c>
      <c r="C625" s="2786" t="s">
        <v>3901</v>
      </c>
      <c r="D625" s="2756" t="s">
        <v>15158</v>
      </c>
    </row>
    <row r="626" spans="1:4" s="2858" customFormat="1">
      <c r="A626" s="2772" t="s">
        <v>9014</v>
      </c>
      <c r="B626" s="2792" t="s">
        <v>9015</v>
      </c>
      <c r="C626" s="2786" t="s">
        <v>3901</v>
      </c>
      <c r="D626" s="2756" t="s">
        <v>15158</v>
      </c>
    </row>
    <row r="627" spans="1:4" s="2858" customFormat="1">
      <c r="A627" s="2772" t="s">
        <v>9016</v>
      </c>
      <c r="B627" s="2792" t="s">
        <v>9017</v>
      </c>
      <c r="C627" s="2786" t="s">
        <v>3901</v>
      </c>
      <c r="D627" s="2756" t="s">
        <v>15158</v>
      </c>
    </row>
    <row r="628" spans="1:4" s="2858" customFormat="1">
      <c r="A628" s="2772" t="s">
        <v>9018</v>
      </c>
      <c r="B628" s="2792" t="s">
        <v>9019</v>
      </c>
      <c r="C628" s="2786" t="s">
        <v>3901</v>
      </c>
      <c r="D628" s="2756" t="s">
        <v>15158</v>
      </c>
    </row>
    <row r="629" spans="1:4" s="2858" customFormat="1">
      <c r="A629" s="2772">
        <v>3603187674</v>
      </c>
      <c r="B629" s="2792" t="s">
        <v>9575</v>
      </c>
      <c r="C629" s="2786"/>
      <c r="D629" s="2756" t="s">
        <v>15158</v>
      </c>
    </row>
    <row r="630" spans="1:4" s="2858" customFormat="1">
      <c r="A630" s="2781"/>
      <c r="B630" s="2782" t="s">
        <v>1577</v>
      </c>
      <c r="C630" s="2783"/>
      <c r="D630" s="2756" t="s">
        <v>15158</v>
      </c>
    </row>
    <row r="631" spans="1:4" s="2858" customFormat="1">
      <c r="A631" s="2781"/>
      <c r="B631" s="2758" t="s">
        <v>1578</v>
      </c>
      <c r="C631" s="2783"/>
      <c r="D631" s="2756" t="s">
        <v>15158</v>
      </c>
    </row>
    <row r="632" spans="1:4" s="2858" customFormat="1">
      <c r="A632" s="2760" t="s">
        <v>3231</v>
      </c>
      <c r="B632" s="2761" t="s">
        <v>7832</v>
      </c>
      <c r="C632" s="2762" t="s">
        <v>3861</v>
      </c>
      <c r="D632" s="2756" t="s">
        <v>15235</v>
      </c>
    </row>
    <row r="633" spans="1:4" s="2858" customFormat="1">
      <c r="A633" s="2760" t="s">
        <v>3232</v>
      </c>
      <c r="B633" s="2761" t="s">
        <v>1580</v>
      </c>
      <c r="C633" s="2762" t="s">
        <v>3861</v>
      </c>
      <c r="D633" s="2756" t="s">
        <v>15215</v>
      </c>
    </row>
    <row r="634" spans="1:4" s="2858" customFormat="1">
      <c r="A634" s="2760"/>
      <c r="B634" s="2793" t="s">
        <v>3769</v>
      </c>
      <c r="C634" s="2762" t="s">
        <v>3861</v>
      </c>
      <c r="D634" s="2756" t="s">
        <v>15158</v>
      </c>
    </row>
    <row r="635" spans="1:4" s="2858" customFormat="1">
      <c r="A635" s="2760" t="s">
        <v>3618</v>
      </c>
      <c r="B635" s="2761" t="s">
        <v>6375</v>
      </c>
      <c r="C635" s="2762" t="s">
        <v>3861</v>
      </c>
      <c r="D635" s="2756" t="s">
        <v>15215</v>
      </c>
    </row>
    <row r="636" spans="1:4" s="2858" customFormat="1">
      <c r="A636" s="2760" t="s">
        <v>3233</v>
      </c>
      <c r="B636" s="2761" t="s">
        <v>6400</v>
      </c>
      <c r="C636" s="2762" t="s">
        <v>3861</v>
      </c>
      <c r="D636" s="2756" t="s">
        <v>15158</v>
      </c>
    </row>
    <row r="637" spans="1:4" s="2858" customFormat="1">
      <c r="A637" s="2760" t="s">
        <v>3234</v>
      </c>
      <c r="B637" s="2761" t="s">
        <v>2971</v>
      </c>
      <c r="C637" s="2762" t="s">
        <v>3861</v>
      </c>
      <c r="D637" s="2756" t="s">
        <v>15173</v>
      </c>
    </row>
    <row r="638" spans="1:4" s="2858" customFormat="1">
      <c r="A638" s="2760" t="s">
        <v>3235</v>
      </c>
      <c r="B638" s="2761" t="s">
        <v>1585</v>
      </c>
      <c r="C638" s="2762" t="s">
        <v>3861</v>
      </c>
      <c r="D638" s="2756" t="s">
        <v>15347</v>
      </c>
    </row>
    <row r="639" spans="1:4" s="2858" customFormat="1">
      <c r="A639" s="2760" t="s">
        <v>3236</v>
      </c>
      <c r="B639" s="2761" t="s">
        <v>3641</v>
      </c>
      <c r="C639" s="2762" t="s">
        <v>3861</v>
      </c>
      <c r="D639" s="2756" t="s">
        <v>15173</v>
      </c>
    </row>
    <row r="640" spans="1:4" s="2858" customFormat="1">
      <c r="A640" s="2760" t="s">
        <v>3237</v>
      </c>
      <c r="B640" s="2761" t="s">
        <v>1588</v>
      </c>
      <c r="C640" s="2762" t="s">
        <v>3861</v>
      </c>
      <c r="D640" s="2756" t="s">
        <v>15348</v>
      </c>
    </row>
    <row r="641" spans="1:4" s="2858" customFormat="1">
      <c r="A641" s="2760" t="s">
        <v>3238</v>
      </c>
      <c r="B641" s="2761" t="s">
        <v>1590</v>
      </c>
      <c r="C641" s="2762" t="s">
        <v>3861</v>
      </c>
      <c r="D641" s="2756" t="s">
        <v>15158</v>
      </c>
    </row>
    <row r="642" spans="1:4" s="2858" customFormat="1">
      <c r="A642" s="2760" t="s">
        <v>3239</v>
      </c>
      <c r="B642" s="2761" t="s">
        <v>1593</v>
      </c>
      <c r="C642" s="2762" t="s">
        <v>3861</v>
      </c>
      <c r="D642" s="2756" t="s">
        <v>15158</v>
      </c>
    </row>
    <row r="643" spans="1:4" s="2858" customFormat="1">
      <c r="A643" s="2760" t="s">
        <v>3240</v>
      </c>
      <c r="B643" s="2761" t="s">
        <v>1596</v>
      </c>
      <c r="C643" s="2762" t="s">
        <v>3861</v>
      </c>
      <c r="D643" s="2756" t="s">
        <v>15349</v>
      </c>
    </row>
    <row r="644" spans="1:4" s="2858" customFormat="1">
      <c r="A644" s="2760" t="s">
        <v>3241</v>
      </c>
      <c r="B644" s="2761" t="s">
        <v>1599</v>
      </c>
      <c r="C644" s="2762" t="s">
        <v>3861</v>
      </c>
      <c r="D644" s="2756" t="s">
        <v>15350</v>
      </c>
    </row>
    <row r="645" spans="1:4" s="2858" customFormat="1">
      <c r="A645" s="2760" t="s">
        <v>3242</v>
      </c>
      <c r="B645" s="2761" t="s">
        <v>1603</v>
      </c>
      <c r="C645" s="2762" t="s">
        <v>3861</v>
      </c>
      <c r="D645" s="2756" t="s">
        <v>15158</v>
      </c>
    </row>
    <row r="646" spans="1:4" s="2858" customFormat="1">
      <c r="A646" s="2760" t="s">
        <v>3243</v>
      </c>
      <c r="B646" s="2761" t="s">
        <v>1606</v>
      </c>
      <c r="C646" s="2762" t="s">
        <v>3861</v>
      </c>
      <c r="D646" s="2756" t="s">
        <v>15158</v>
      </c>
    </row>
    <row r="647" spans="1:4" s="2858" customFormat="1">
      <c r="A647" s="2760" t="s">
        <v>3244</v>
      </c>
      <c r="B647" s="2761" t="s">
        <v>1608</v>
      </c>
      <c r="C647" s="2762" t="s">
        <v>3861</v>
      </c>
      <c r="D647" s="2756" t="s">
        <v>15158</v>
      </c>
    </row>
    <row r="648" spans="1:4" s="2858" customFormat="1">
      <c r="A648" s="2760" t="s">
        <v>3245</v>
      </c>
      <c r="B648" s="2761" t="s">
        <v>2476</v>
      </c>
      <c r="C648" s="2762" t="s">
        <v>3861</v>
      </c>
      <c r="D648" s="2756" t="s">
        <v>15158</v>
      </c>
    </row>
    <row r="649" spans="1:4" s="2858" customFormat="1">
      <c r="A649" s="2760" t="s">
        <v>3246</v>
      </c>
      <c r="B649" s="2761" t="s">
        <v>1611</v>
      </c>
      <c r="C649" s="2762" t="s">
        <v>3861</v>
      </c>
      <c r="D649" s="2756" t="s">
        <v>15351</v>
      </c>
    </row>
    <row r="650" spans="1:4" s="2858" customFormat="1">
      <c r="A650" s="2760" t="s">
        <v>3247</v>
      </c>
      <c r="B650" s="2761" t="s">
        <v>1613</v>
      </c>
      <c r="C650" s="2762" t="s">
        <v>3861</v>
      </c>
      <c r="D650" s="2756" t="s">
        <v>15352</v>
      </c>
    </row>
    <row r="651" spans="1:4" s="2858" customFormat="1">
      <c r="A651" s="2764" t="s">
        <v>3248</v>
      </c>
      <c r="B651" s="2765" t="s">
        <v>2792</v>
      </c>
      <c r="C651" s="2762" t="s">
        <v>3861</v>
      </c>
      <c r="D651" s="2756" t="s">
        <v>15168</v>
      </c>
    </row>
    <row r="652" spans="1:4" s="2858" customFormat="1">
      <c r="A652" s="2764" t="s">
        <v>3249</v>
      </c>
      <c r="B652" s="2765" t="s">
        <v>1616</v>
      </c>
      <c r="C652" s="2762" t="s">
        <v>3861</v>
      </c>
      <c r="D652" s="2756" t="s">
        <v>15337</v>
      </c>
    </row>
    <row r="653" spans="1:4" s="2858" customFormat="1">
      <c r="A653" s="2764" t="s">
        <v>3250</v>
      </c>
      <c r="B653" s="2765" t="s">
        <v>1618</v>
      </c>
      <c r="C653" s="2762" t="s">
        <v>3861</v>
      </c>
      <c r="D653" s="2756" t="s">
        <v>15158</v>
      </c>
    </row>
    <row r="654" spans="1:4" s="2858" customFormat="1">
      <c r="A654" s="2764" t="s">
        <v>3251</v>
      </c>
      <c r="B654" s="2765" t="s">
        <v>1620</v>
      </c>
      <c r="C654" s="2762" t="s">
        <v>3861</v>
      </c>
      <c r="D654" s="2756" t="s">
        <v>15353</v>
      </c>
    </row>
    <row r="655" spans="1:4" s="2858" customFormat="1">
      <c r="A655" s="2764" t="s">
        <v>3252</v>
      </c>
      <c r="B655" s="2765" t="s">
        <v>1621</v>
      </c>
      <c r="C655" s="2762" t="s">
        <v>3861</v>
      </c>
      <c r="D655" s="2756" t="s">
        <v>15354</v>
      </c>
    </row>
    <row r="656" spans="1:4" s="2858" customFormat="1">
      <c r="A656" s="2764" t="s">
        <v>3544</v>
      </c>
      <c r="B656" s="2765" t="s">
        <v>1623</v>
      </c>
      <c r="C656" s="2762" t="s">
        <v>3861</v>
      </c>
      <c r="D656" s="2756" t="s">
        <v>15355</v>
      </c>
    </row>
    <row r="657" spans="1:4" s="2858" customFormat="1">
      <c r="A657" s="2764" t="s">
        <v>3253</v>
      </c>
      <c r="B657" s="2765" t="s">
        <v>7663</v>
      </c>
      <c r="C657" s="2762" t="s">
        <v>3861</v>
      </c>
      <c r="D657" s="2756" t="s">
        <v>15356</v>
      </c>
    </row>
    <row r="658" spans="1:4" s="2858" customFormat="1">
      <c r="A658" s="2764" t="s">
        <v>3254</v>
      </c>
      <c r="B658" s="2765" t="s">
        <v>1625</v>
      </c>
      <c r="C658" s="2762" t="s">
        <v>3861</v>
      </c>
      <c r="D658" s="2756" t="s">
        <v>15357</v>
      </c>
    </row>
    <row r="659" spans="1:4" s="2858" customFormat="1">
      <c r="A659" s="2764">
        <v>3700426920</v>
      </c>
      <c r="B659" s="2765" t="s">
        <v>1626</v>
      </c>
      <c r="C659" s="2762" t="s">
        <v>3861</v>
      </c>
      <c r="D659" s="2756" t="s">
        <v>15158</v>
      </c>
    </row>
    <row r="660" spans="1:4" s="2858" customFormat="1">
      <c r="A660" s="2764"/>
      <c r="B660" s="2765" t="s">
        <v>1627</v>
      </c>
      <c r="C660" s="2762" t="s">
        <v>3861</v>
      </c>
      <c r="D660" s="2756" t="s">
        <v>15235</v>
      </c>
    </row>
    <row r="661" spans="1:4" s="2858" customFormat="1">
      <c r="A661" s="2764" t="s">
        <v>3256</v>
      </c>
      <c r="B661" s="2788" t="s">
        <v>4420</v>
      </c>
      <c r="C661" s="2762" t="s">
        <v>3861</v>
      </c>
      <c r="D661" s="2756" t="s">
        <v>15358</v>
      </c>
    </row>
    <row r="662" spans="1:4" s="2858" customFormat="1">
      <c r="A662" s="2764" t="s">
        <v>3257</v>
      </c>
      <c r="B662" s="2788" t="s">
        <v>1628</v>
      </c>
      <c r="C662" s="2762" t="s">
        <v>3861</v>
      </c>
      <c r="D662" s="2756" t="s">
        <v>15158</v>
      </c>
    </row>
    <row r="663" spans="1:4" s="2858" customFormat="1">
      <c r="A663" s="2764" t="s">
        <v>3258</v>
      </c>
      <c r="B663" s="2788" t="s">
        <v>468</v>
      </c>
      <c r="C663" s="2762" t="s">
        <v>3861</v>
      </c>
      <c r="D663" s="2756" t="s">
        <v>15158</v>
      </c>
    </row>
    <row r="664" spans="1:4" s="2858" customFormat="1">
      <c r="A664" s="2764" t="s">
        <v>3259</v>
      </c>
      <c r="B664" s="2788" t="s">
        <v>1631</v>
      </c>
      <c r="C664" s="2762" t="s">
        <v>3861</v>
      </c>
      <c r="D664" s="2756" t="s">
        <v>15359</v>
      </c>
    </row>
    <row r="665" spans="1:4" s="2858" customFormat="1">
      <c r="A665" s="2764" t="s">
        <v>3260</v>
      </c>
      <c r="B665" s="2788" t="s">
        <v>1634</v>
      </c>
      <c r="C665" s="2762" t="s">
        <v>3861</v>
      </c>
      <c r="D665" s="2756" t="s">
        <v>15360</v>
      </c>
    </row>
    <row r="666" spans="1:4" s="2858" customFormat="1">
      <c r="A666" s="2764" t="s">
        <v>3261</v>
      </c>
      <c r="B666" s="2788" t="s">
        <v>1635</v>
      </c>
      <c r="C666" s="2762" t="s">
        <v>3861</v>
      </c>
      <c r="D666" s="2756" t="s">
        <v>15361</v>
      </c>
    </row>
    <row r="667" spans="1:4" s="2858" customFormat="1">
      <c r="A667" s="2764" t="s">
        <v>3262</v>
      </c>
      <c r="B667" s="2788" t="s">
        <v>231</v>
      </c>
      <c r="C667" s="2762" t="s">
        <v>3861</v>
      </c>
      <c r="D667" s="2756" t="s">
        <v>15200</v>
      </c>
    </row>
    <row r="668" spans="1:4" s="2858" customFormat="1">
      <c r="A668" s="2764" t="s">
        <v>3263</v>
      </c>
      <c r="B668" s="2788" t="s">
        <v>1638</v>
      </c>
      <c r="C668" s="2762" t="s">
        <v>3861</v>
      </c>
      <c r="D668" s="2756" t="s">
        <v>15168</v>
      </c>
    </row>
    <row r="669" spans="1:4" s="2858" customFormat="1">
      <c r="A669" s="2764" t="s">
        <v>3264</v>
      </c>
      <c r="B669" s="2788" t="s">
        <v>357</v>
      </c>
      <c r="C669" s="2762" t="s">
        <v>3861</v>
      </c>
      <c r="D669" s="2756" t="s">
        <v>15160</v>
      </c>
    </row>
    <row r="670" spans="1:4" s="2858" customFormat="1">
      <c r="A670" s="2764" t="s">
        <v>3265</v>
      </c>
      <c r="B670" s="2788" t="s">
        <v>2795</v>
      </c>
      <c r="C670" s="2762" t="s">
        <v>3861</v>
      </c>
      <c r="D670" s="2756" t="s">
        <v>15203</v>
      </c>
    </row>
    <row r="671" spans="1:4" s="2858" customFormat="1">
      <c r="A671" s="2764" t="s">
        <v>3266</v>
      </c>
      <c r="B671" s="2788" t="s">
        <v>413</v>
      </c>
      <c r="C671" s="2762" t="s">
        <v>3861</v>
      </c>
      <c r="D671" s="2756" t="s">
        <v>15158</v>
      </c>
    </row>
    <row r="672" spans="1:4" s="2858" customFormat="1">
      <c r="A672" s="2764" t="s">
        <v>3267</v>
      </c>
      <c r="B672" s="2788" t="s">
        <v>1641</v>
      </c>
      <c r="C672" s="2762" t="s">
        <v>3861</v>
      </c>
      <c r="D672" s="2756" t="s">
        <v>15362</v>
      </c>
    </row>
    <row r="673" spans="1:4" s="2858" customFormat="1">
      <c r="A673" s="2760" t="s">
        <v>3268</v>
      </c>
      <c r="B673" s="2794" t="s">
        <v>1643</v>
      </c>
      <c r="C673" s="2762" t="s">
        <v>3861</v>
      </c>
      <c r="D673" s="2756" t="s">
        <v>15363</v>
      </c>
    </row>
    <row r="674" spans="1:4" s="2858" customFormat="1">
      <c r="A674" s="2764" t="s">
        <v>3269</v>
      </c>
      <c r="B674" s="2794" t="s">
        <v>1644</v>
      </c>
      <c r="C674" s="2762" t="s">
        <v>3861</v>
      </c>
      <c r="D674" s="2756" t="s">
        <v>15263</v>
      </c>
    </row>
    <row r="675" spans="1:4" s="2858" customFormat="1">
      <c r="A675" s="2764" t="s">
        <v>3270</v>
      </c>
      <c r="B675" s="2761" t="s">
        <v>1646</v>
      </c>
      <c r="C675" s="2762" t="s">
        <v>3861</v>
      </c>
      <c r="D675" s="2756" t="s">
        <v>15170</v>
      </c>
    </row>
    <row r="676" spans="1:4" s="2858" customFormat="1">
      <c r="A676" s="2764" t="s">
        <v>3272</v>
      </c>
      <c r="B676" s="2761" t="s">
        <v>3971</v>
      </c>
      <c r="C676" s="2762" t="s">
        <v>3861</v>
      </c>
      <c r="D676" s="2756" t="s">
        <v>15364</v>
      </c>
    </row>
    <row r="677" spans="1:4" s="2858" customFormat="1">
      <c r="A677" s="2764">
        <v>3602552652</v>
      </c>
      <c r="B677" s="2788" t="s">
        <v>2632</v>
      </c>
      <c r="C677" s="2762" t="s">
        <v>3861</v>
      </c>
      <c r="D677" s="2756" t="s">
        <v>15365</v>
      </c>
    </row>
    <row r="678" spans="1:4" s="2858" customFormat="1">
      <c r="A678" s="2762" t="s">
        <v>3499</v>
      </c>
      <c r="B678" s="2788" t="s">
        <v>4063</v>
      </c>
      <c r="C678" s="2762" t="s">
        <v>3861</v>
      </c>
      <c r="D678" s="2756" t="s">
        <v>15313</v>
      </c>
    </row>
    <row r="679" spans="1:4" s="2858" customFormat="1">
      <c r="A679" s="2764" t="s">
        <v>3588</v>
      </c>
      <c r="B679" s="2788" t="s">
        <v>3973</v>
      </c>
      <c r="C679" s="2762" t="s">
        <v>3861</v>
      </c>
      <c r="D679" s="2756" t="s">
        <v>15366</v>
      </c>
    </row>
    <row r="680" spans="1:4" s="2858" customFormat="1">
      <c r="A680" s="2764" t="s">
        <v>8763</v>
      </c>
      <c r="B680" s="2788" t="s">
        <v>3664</v>
      </c>
      <c r="C680" s="2762" t="s">
        <v>3861</v>
      </c>
      <c r="D680" s="2756" t="s">
        <v>15157</v>
      </c>
    </row>
    <row r="681" spans="1:4" s="2858" customFormat="1">
      <c r="A681" s="2764">
        <v>3603351677</v>
      </c>
      <c r="B681" s="2768" t="s">
        <v>5123</v>
      </c>
      <c r="C681" s="2762" t="s">
        <v>3861</v>
      </c>
      <c r="D681" s="2756" t="s">
        <v>15158</v>
      </c>
    </row>
    <row r="682" spans="1:4" s="2858" customFormat="1" ht="36">
      <c r="A682" s="2764" t="s">
        <v>6941</v>
      </c>
      <c r="B682" s="2795" t="s">
        <v>7103</v>
      </c>
      <c r="C682" s="2762" t="s">
        <v>3861</v>
      </c>
      <c r="D682" s="2756" t="s">
        <v>15158</v>
      </c>
    </row>
    <row r="683" spans="1:4" s="2858" customFormat="1">
      <c r="A683" s="2764">
        <v>3603645412</v>
      </c>
      <c r="B683" s="2795" t="s">
        <v>8481</v>
      </c>
      <c r="C683" s="2762" t="s">
        <v>3861</v>
      </c>
      <c r="D683" s="2756" t="s">
        <v>15158</v>
      </c>
    </row>
    <row r="684" spans="1:4" s="2858" customFormat="1">
      <c r="A684" s="2764"/>
      <c r="B684" s="2788" t="s">
        <v>1649</v>
      </c>
      <c r="C684" s="2762" t="s">
        <v>3861</v>
      </c>
      <c r="D684" s="2756" t="s">
        <v>15158</v>
      </c>
    </row>
    <row r="685" spans="1:4" s="2858" customFormat="1">
      <c r="A685" s="2764"/>
      <c r="B685" s="2788" t="s">
        <v>3834</v>
      </c>
      <c r="C685" s="2762" t="s">
        <v>3861</v>
      </c>
      <c r="D685" s="2756" t="s">
        <v>15158</v>
      </c>
    </row>
    <row r="686" spans="1:4" s="2858" customFormat="1">
      <c r="A686" s="2753">
        <v>3600606574</v>
      </c>
      <c r="B686" s="2773" t="s">
        <v>9020</v>
      </c>
      <c r="C686" s="2762" t="s">
        <v>3861</v>
      </c>
      <c r="D686" s="2756" t="s">
        <v>15220</v>
      </c>
    </row>
    <row r="687" spans="1:4" s="2858" customFormat="1">
      <c r="A687" s="2753">
        <v>3602847381</v>
      </c>
      <c r="B687" s="2796" t="s">
        <v>9021</v>
      </c>
      <c r="C687" s="2762" t="s">
        <v>3861</v>
      </c>
      <c r="D687" s="2756" t="s">
        <v>15158</v>
      </c>
    </row>
    <row r="688" spans="1:4" s="2858" customFormat="1">
      <c r="A688" s="2781"/>
      <c r="B688" s="2782" t="s">
        <v>1651</v>
      </c>
      <c r="C688" s="2783"/>
      <c r="D688" s="2756" t="s">
        <v>15158</v>
      </c>
    </row>
    <row r="689" spans="1:4" s="2858" customFormat="1">
      <c r="A689" s="2781"/>
      <c r="B689" s="2758" t="s">
        <v>3882</v>
      </c>
      <c r="C689" s="2783"/>
      <c r="D689" s="2756" t="s">
        <v>15158</v>
      </c>
    </row>
    <row r="690" spans="1:4" s="2858" customFormat="1" ht="27.75" customHeight="1">
      <c r="A690" s="2760" t="s">
        <v>3273</v>
      </c>
      <c r="B690" s="2761" t="s">
        <v>1652</v>
      </c>
      <c r="C690" s="2762" t="s">
        <v>3929</v>
      </c>
      <c r="D690" s="2756" t="s">
        <v>15367</v>
      </c>
    </row>
    <row r="691" spans="1:4" s="2858" customFormat="1">
      <c r="A691" s="2760" t="s">
        <v>3274</v>
      </c>
      <c r="B691" s="2761" t="s">
        <v>1653</v>
      </c>
      <c r="C691" s="2762" t="s">
        <v>3929</v>
      </c>
      <c r="D691" s="2756" t="s">
        <v>15215</v>
      </c>
    </row>
    <row r="692" spans="1:4" s="2858" customFormat="1">
      <c r="A692" s="2760" t="s">
        <v>3275</v>
      </c>
      <c r="B692" s="2761" t="s">
        <v>1654</v>
      </c>
      <c r="C692" s="2762" t="s">
        <v>3929</v>
      </c>
      <c r="D692" s="2756" t="s">
        <v>15368</v>
      </c>
    </row>
    <row r="693" spans="1:4" s="2858" customFormat="1">
      <c r="A693" s="2760" t="s">
        <v>3276</v>
      </c>
      <c r="B693" s="2761" t="s">
        <v>1655</v>
      </c>
      <c r="C693" s="2762" t="s">
        <v>3929</v>
      </c>
      <c r="D693" s="2756" t="s">
        <v>15369</v>
      </c>
    </row>
    <row r="694" spans="1:4" s="2858" customFormat="1">
      <c r="A694" s="2760" t="s">
        <v>3277</v>
      </c>
      <c r="B694" s="2761" t="s">
        <v>1656</v>
      </c>
      <c r="C694" s="2762" t="s">
        <v>3929</v>
      </c>
      <c r="D694" s="2756" t="s">
        <v>15370</v>
      </c>
    </row>
    <row r="695" spans="1:4" s="2858" customFormat="1">
      <c r="A695" s="2760" t="s">
        <v>3278</v>
      </c>
      <c r="B695" s="2761" t="s">
        <v>1659</v>
      </c>
      <c r="C695" s="2762" t="s">
        <v>3929</v>
      </c>
      <c r="D695" s="2756" t="s">
        <v>15371</v>
      </c>
    </row>
    <row r="696" spans="1:4" s="2858" customFormat="1">
      <c r="A696" s="2760" t="s">
        <v>3554</v>
      </c>
      <c r="B696" s="2761" t="s">
        <v>3657</v>
      </c>
      <c r="C696" s="2762" t="s">
        <v>3929</v>
      </c>
      <c r="D696" s="2756" t="s">
        <v>15372</v>
      </c>
    </row>
    <row r="697" spans="1:4" s="2858" customFormat="1">
      <c r="A697" s="2760" t="s">
        <v>3279</v>
      </c>
      <c r="B697" s="2761" t="s">
        <v>1662</v>
      </c>
      <c r="C697" s="2762" t="s">
        <v>3929</v>
      </c>
      <c r="D697" s="2756" t="s">
        <v>15221</v>
      </c>
    </row>
    <row r="698" spans="1:4" s="2858" customFormat="1">
      <c r="A698" s="2760" t="s">
        <v>3595</v>
      </c>
      <c r="B698" s="2761" t="s">
        <v>1665</v>
      </c>
      <c r="C698" s="2762" t="s">
        <v>3929</v>
      </c>
      <c r="D698" s="2756" t="s">
        <v>15158</v>
      </c>
    </row>
    <row r="699" spans="1:4" s="2858" customFormat="1">
      <c r="A699" s="2760">
        <v>3600487246</v>
      </c>
      <c r="B699" s="2761" t="s">
        <v>1667</v>
      </c>
      <c r="C699" s="2762" t="s">
        <v>3929</v>
      </c>
      <c r="D699" s="2756" t="s">
        <v>15373</v>
      </c>
    </row>
    <row r="700" spans="1:4" s="2858" customFormat="1">
      <c r="A700" s="2760" t="s">
        <v>3281</v>
      </c>
      <c r="B700" s="2761" t="s">
        <v>1669</v>
      </c>
      <c r="C700" s="2762" t="s">
        <v>3929</v>
      </c>
      <c r="D700" s="2756" t="s">
        <v>15248</v>
      </c>
    </row>
    <row r="701" spans="1:4" s="2858" customFormat="1">
      <c r="A701" s="2760" t="s">
        <v>3282</v>
      </c>
      <c r="B701" s="2761" t="s">
        <v>1672</v>
      </c>
      <c r="C701" s="2762" t="s">
        <v>3929</v>
      </c>
      <c r="D701" s="2756" t="s">
        <v>15374</v>
      </c>
    </row>
    <row r="702" spans="1:4" s="2858" customFormat="1">
      <c r="A702" s="2760" t="s">
        <v>3283</v>
      </c>
      <c r="B702" s="2761" t="s">
        <v>1674</v>
      </c>
      <c r="C702" s="2762" t="s">
        <v>3929</v>
      </c>
      <c r="D702" s="2756" t="s">
        <v>15158</v>
      </c>
    </row>
    <row r="703" spans="1:4" s="2858" customFormat="1">
      <c r="A703" s="2760" t="s">
        <v>3284</v>
      </c>
      <c r="B703" s="2761" t="s">
        <v>1677</v>
      </c>
      <c r="C703" s="2762" t="s">
        <v>3929</v>
      </c>
      <c r="D703" s="2756" t="s">
        <v>15375</v>
      </c>
    </row>
    <row r="704" spans="1:4" s="2858" customFormat="1">
      <c r="A704" s="2760" t="s">
        <v>3285</v>
      </c>
      <c r="B704" s="2761" t="s">
        <v>1679</v>
      </c>
      <c r="C704" s="2762" t="s">
        <v>3929</v>
      </c>
      <c r="D704" s="2756" t="s">
        <v>15376</v>
      </c>
    </row>
    <row r="705" spans="1:4" s="2858" customFormat="1">
      <c r="A705" s="2760" t="s">
        <v>3286</v>
      </c>
      <c r="B705" s="2761" t="s">
        <v>1682</v>
      </c>
      <c r="C705" s="2762" t="s">
        <v>3929</v>
      </c>
      <c r="D705" s="2756" t="s">
        <v>15217</v>
      </c>
    </row>
    <row r="706" spans="1:4" s="2858" customFormat="1">
      <c r="A706" s="2760" t="s">
        <v>3287</v>
      </c>
      <c r="B706" s="2761" t="s">
        <v>4711</v>
      </c>
      <c r="C706" s="2762" t="s">
        <v>3929</v>
      </c>
      <c r="D706" s="2756" t="s">
        <v>15377</v>
      </c>
    </row>
    <row r="707" spans="1:4" s="2858" customFormat="1">
      <c r="A707" s="2760">
        <v>3600523430</v>
      </c>
      <c r="B707" s="2761" t="s">
        <v>1685</v>
      </c>
      <c r="C707" s="2762" t="s">
        <v>3929</v>
      </c>
      <c r="D707" s="2756" t="s">
        <v>15378</v>
      </c>
    </row>
    <row r="708" spans="1:4" s="2858" customFormat="1">
      <c r="A708" s="2760" t="s">
        <v>3288</v>
      </c>
      <c r="B708" s="2761" t="s">
        <v>1687</v>
      </c>
      <c r="C708" s="2762" t="s">
        <v>3929</v>
      </c>
      <c r="D708" s="2756" t="s">
        <v>15158</v>
      </c>
    </row>
    <row r="709" spans="1:4" s="2858" customFormat="1">
      <c r="A709" s="2760" t="s">
        <v>3289</v>
      </c>
      <c r="B709" s="2761" t="s">
        <v>1689</v>
      </c>
      <c r="C709" s="2762" t="s">
        <v>3929</v>
      </c>
      <c r="D709" s="2756" t="s">
        <v>15379</v>
      </c>
    </row>
    <row r="710" spans="1:4" s="2858" customFormat="1">
      <c r="A710" s="2763" t="s">
        <v>3506</v>
      </c>
      <c r="B710" s="2761" t="s">
        <v>1691</v>
      </c>
      <c r="C710" s="2762" t="s">
        <v>3929</v>
      </c>
      <c r="D710" s="2756" t="s">
        <v>15380</v>
      </c>
    </row>
    <row r="711" spans="1:4" s="2858" customFormat="1">
      <c r="A711" s="2760" t="s">
        <v>3290</v>
      </c>
      <c r="B711" s="2761" t="s">
        <v>1693</v>
      </c>
      <c r="C711" s="2762" t="s">
        <v>3929</v>
      </c>
      <c r="D711" s="2756" t="s">
        <v>15157</v>
      </c>
    </row>
    <row r="712" spans="1:4" s="2858" customFormat="1">
      <c r="A712" s="2760" t="s">
        <v>3291</v>
      </c>
      <c r="B712" s="2761" t="s">
        <v>2756</v>
      </c>
      <c r="C712" s="2762" t="s">
        <v>3929</v>
      </c>
      <c r="D712" s="2756" t="s">
        <v>15158</v>
      </c>
    </row>
    <row r="713" spans="1:4" s="2858" customFormat="1">
      <c r="A713" s="2760" t="s">
        <v>3292</v>
      </c>
      <c r="B713" s="2761" t="s">
        <v>2542</v>
      </c>
      <c r="C713" s="2762" t="s">
        <v>3929</v>
      </c>
      <c r="D713" s="2756" t="s">
        <v>15158</v>
      </c>
    </row>
    <row r="714" spans="1:4" s="2858" customFormat="1">
      <c r="A714" s="2760">
        <v>3600609670</v>
      </c>
      <c r="B714" s="2761" t="s">
        <v>1698</v>
      </c>
      <c r="C714" s="2762" t="s">
        <v>3929</v>
      </c>
      <c r="D714" s="2756" t="s">
        <v>15158</v>
      </c>
    </row>
    <row r="715" spans="1:4" s="2858" customFormat="1">
      <c r="A715" s="2760" t="s">
        <v>3293</v>
      </c>
      <c r="B715" s="2761" t="s">
        <v>1701</v>
      </c>
      <c r="C715" s="2762" t="s">
        <v>3929</v>
      </c>
      <c r="D715" s="2756" t="s">
        <v>15158</v>
      </c>
    </row>
    <row r="716" spans="1:4" s="2858" customFormat="1">
      <c r="A716" s="2760" t="s">
        <v>3294</v>
      </c>
      <c r="B716" s="2761" t="s">
        <v>1703</v>
      </c>
      <c r="C716" s="2762" t="s">
        <v>3929</v>
      </c>
      <c r="D716" s="2756" t="s">
        <v>15158</v>
      </c>
    </row>
    <row r="717" spans="1:4" s="2858" customFormat="1">
      <c r="A717" s="2760" t="s">
        <v>3295</v>
      </c>
      <c r="B717" s="2761" t="s">
        <v>1706</v>
      </c>
      <c r="C717" s="2762" t="s">
        <v>3929</v>
      </c>
      <c r="D717" s="2756" t="s">
        <v>15158</v>
      </c>
    </row>
    <row r="718" spans="1:4" s="2858" customFormat="1">
      <c r="A718" s="2760" t="s">
        <v>3296</v>
      </c>
      <c r="B718" s="2761" t="s">
        <v>1709</v>
      </c>
      <c r="C718" s="2762" t="s">
        <v>3929</v>
      </c>
      <c r="D718" s="2756" t="s">
        <v>15381</v>
      </c>
    </row>
    <row r="719" spans="1:4" s="2858" customFormat="1">
      <c r="A719" s="2760" t="s">
        <v>3297</v>
      </c>
      <c r="B719" s="2761" t="s">
        <v>2625</v>
      </c>
      <c r="C719" s="2762" t="s">
        <v>3929</v>
      </c>
      <c r="D719" s="2756" t="s">
        <v>15158</v>
      </c>
    </row>
    <row r="720" spans="1:4" s="2858" customFormat="1">
      <c r="A720" s="2760" t="s">
        <v>3298</v>
      </c>
      <c r="B720" s="2761" t="s">
        <v>1713</v>
      </c>
      <c r="C720" s="2762" t="s">
        <v>3929</v>
      </c>
      <c r="D720" s="2756" t="s">
        <v>15382</v>
      </c>
    </row>
    <row r="721" spans="1:4" s="2858" customFormat="1">
      <c r="A721" s="2760" t="s">
        <v>3299</v>
      </c>
      <c r="B721" s="2761" t="s">
        <v>1715</v>
      </c>
      <c r="C721" s="2762" t="s">
        <v>3929</v>
      </c>
      <c r="D721" s="2756" t="s">
        <v>15168</v>
      </c>
    </row>
    <row r="722" spans="1:4" s="2858" customFormat="1">
      <c r="A722" s="2760" t="s">
        <v>3540</v>
      </c>
      <c r="B722" s="2761" t="s">
        <v>1717</v>
      </c>
      <c r="C722" s="2762" t="s">
        <v>3929</v>
      </c>
      <c r="D722" s="2756" t="s">
        <v>15383</v>
      </c>
    </row>
    <row r="723" spans="1:4" s="2858" customFormat="1">
      <c r="A723" s="2760" t="s">
        <v>3300</v>
      </c>
      <c r="B723" s="2761" t="s">
        <v>1719</v>
      </c>
      <c r="C723" s="2762" t="s">
        <v>3929</v>
      </c>
      <c r="D723" s="2756" t="s">
        <v>15280</v>
      </c>
    </row>
    <row r="724" spans="1:4" s="2858" customFormat="1">
      <c r="A724" s="2760" t="s">
        <v>3301</v>
      </c>
      <c r="B724" s="2761" t="s">
        <v>1722</v>
      </c>
      <c r="C724" s="2762" t="s">
        <v>3929</v>
      </c>
      <c r="D724" s="2756" t="s">
        <v>15158</v>
      </c>
    </row>
    <row r="725" spans="1:4" s="2858" customFormat="1">
      <c r="A725" s="2760" t="s">
        <v>3514</v>
      </c>
      <c r="B725" s="2761" t="s">
        <v>1726</v>
      </c>
      <c r="C725" s="2762" t="s">
        <v>3929</v>
      </c>
      <c r="D725" s="2756" t="s">
        <v>15384</v>
      </c>
    </row>
    <row r="726" spans="1:4" s="2858" customFormat="1">
      <c r="A726" s="2760" t="s">
        <v>3576</v>
      </c>
      <c r="B726" s="2761" t="s">
        <v>1728</v>
      </c>
      <c r="C726" s="2762" t="s">
        <v>3929</v>
      </c>
      <c r="D726" s="2756" t="s">
        <v>15385</v>
      </c>
    </row>
    <row r="727" spans="1:4" s="2858" customFormat="1">
      <c r="A727" s="2760" t="s">
        <v>3302</v>
      </c>
      <c r="B727" s="2761" t="s">
        <v>1732</v>
      </c>
      <c r="C727" s="2762" t="s">
        <v>3929</v>
      </c>
      <c r="D727" s="2756" t="s">
        <v>15158</v>
      </c>
    </row>
    <row r="728" spans="1:4" s="2858" customFormat="1">
      <c r="A728" s="2760" t="s">
        <v>3303</v>
      </c>
      <c r="B728" s="2761" t="s">
        <v>1735</v>
      </c>
      <c r="C728" s="2762" t="s">
        <v>3929</v>
      </c>
      <c r="D728" s="2756" t="s">
        <v>15386</v>
      </c>
    </row>
    <row r="729" spans="1:4" s="2858" customFormat="1">
      <c r="A729" s="2760" t="s">
        <v>3546</v>
      </c>
      <c r="B729" s="2761" t="s">
        <v>2477</v>
      </c>
      <c r="C729" s="2762" t="s">
        <v>3929</v>
      </c>
      <c r="D729" s="2756" t="s">
        <v>15158</v>
      </c>
    </row>
    <row r="730" spans="1:4" s="2858" customFormat="1">
      <c r="A730" s="2760" t="s">
        <v>3622</v>
      </c>
      <c r="B730" s="2761" t="s">
        <v>1738</v>
      </c>
      <c r="C730" s="2762" t="s">
        <v>3929</v>
      </c>
      <c r="D730" s="2756" t="s">
        <v>15387</v>
      </c>
    </row>
    <row r="731" spans="1:4" s="2858" customFormat="1">
      <c r="A731" s="2760" t="s">
        <v>3304</v>
      </c>
      <c r="B731" s="2761" t="s">
        <v>1741</v>
      </c>
      <c r="C731" s="2762" t="s">
        <v>3929</v>
      </c>
      <c r="D731" s="2756" t="s">
        <v>15388</v>
      </c>
    </row>
    <row r="732" spans="1:4" s="2858" customFormat="1">
      <c r="A732" s="2760" t="s">
        <v>3305</v>
      </c>
      <c r="B732" s="2761" t="s">
        <v>1744</v>
      </c>
      <c r="C732" s="2762" t="s">
        <v>3929</v>
      </c>
      <c r="D732" s="2756" t="s">
        <v>15389</v>
      </c>
    </row>
    <row r="733" spans="1:4" s="2858" customFormat="1">
      <c r="A733" s="2760" t="s">
        <v>3306</v>
      </c>
      <c r="B733" s="2761" t="s">
        <v>1746</v>
      </c>
      <c r="C733" s="2762" t="s">
        <v>3929</v>
      </c>
      <c r="D733" s="2756" t="s">
        <v>15158</v>
      </c>
    </row>
    <row r="734" spans="1:4" s="2858" customFormat="1">
      <c r="A734" s="2760" t="s">
        <v>7494</v>
      </c>
      <c r="B734" s="2761" t="s">
        <v>7985</v>
      </c>
      <c r="C734" s="2762" t="s">
        <v>3929</v>
      </c>
      <c r="D734" s="2756" t="s">
        <v>15390</v>
      </c>
    </row>
    <row r="735" spans="1:4" s="2858" customFormat="1">
      <c r="A735" s="2760" t="s">
        <v>3307</v>
      </c>
      <c r="B735" s="2761" t="s">
        <v>1749</v>
      </c>
      <c r="C735" s="2762" t="s">
        <v>3929</v>
      </c>
      <c r="D735" s="2756" t="s">
        <v>15391</v>
      </c>
    </row>
    <row r="736" spans="1:4" s="2858" customFormat="1">
      <c r="A736" s="2760" t="s">
        <v>3602</v>
      </c>
      <c r="B736" s="2761" t="s">
        <v>6125</v>
      </c>
      <c r="C736" s="2762" t="s">
        <v>3929</v>
      </c>
      <c r="D736" s="2756" t="s">
        <v>15314</v>
      </c>
    </row>
    <row r="737" spans="1:4" s="2858" customFormat="1">
      <c r="A737" s="2760" t="s">
        <v>3308</v>
      </c>
      <c r="B737" s="2761" t="s">
        <v>1750</v>
      </c>
      <c r="C737" s="2762" t="s">
        <v>3929</v>
      </c>
      <c r="D737" s="2756" t="s">
        <v>15251</v>
      </c>
    </row>
    <row r="738" spans="1:4" s="2858" customFormat="1">
      <c r="A738" s="2760">
        <v>3600999244</v>
      </c>
      <c r="B738" s="2761" t="s">
        <v>1751</v>
      </c>
      <c r="C738" s="2762" t="s">
        <v>3929</v>
      </c>
      <c r="D738" s="2756" t="s">
        <v>15158</v>
      </c>
    </row>
    <row r="739" spans="1:4" s="2858" customFormat="1">
      <c r="A739" s="2760" t="s">
        <v>3309</v>
      </c>
      <c r="B739" s="2761" t="s">
        <v>1752</v>
      </c>
      <c r="C739" s="2762" t="s">
        <v>3929</v>
      </c>
      <c r="D739" s="2756" t="s">
        <v>15158</v>
      </c>
    </row>
    <row r="740" spans="1:4" s="2858" customFormat="1">
      <c r="A740" s="2760">
        <v>3602363567</v>
      </c>
      <c r="B740" s="2761" t="s">
        <v>4268</v>
      </c>
      <c r="C740" s="2762" t="s">
        <v>3929</v>
      </c>
      <c r="D740" s="2756" t="s">
        <v>15392</v>
      </c>
    </row>
    <row r="741" spans="1:4" s="2858" customFormat="1">
      <c r="A741" s="2760" t="s">
        <v>3550</v>
      </c>
      <c r="B741" s="2761" t="s">
        <v>2754</v>
      </c>
      <c r="C741" s="2762" t="s">
        <v>3929</v>
      </c>
      <c r="D741" s="2756" t="s">
        <v>15382</v>
      </c>
    </row>
    <row r="742" spans="1:4" s="2858" customFormat="1">
      <c r="A742" s="2760">
        <v>3602789563</v>
      </c>
      <c r="B742" s="2761" t="s">
        <v>2883</v>
      </c>
      <c r="C742" s="2762" t="s">
        <v>3929</v>
      </c>
      <c r="D742" s="2756" t="s">
        <v>15267</v>
      </c>
    </row>
    <row r="743" spans="1:4" s="2858" customFormat="1">
      <c r="A743" s="2763" t="s">
        <v>4191</v>
      </c>
      <c r="B743" s="2761" t="s">
        <v>2881</v>
      </c>
      <c r="C743" s="2762" t="s">
        <v>3929</v>
      </c>
      <c r="D743" s="2756" t="s">
        <v>15393</v>
      </c>
    </row>
    <row r="744" spans="1:4" s="2858" customFormat="1">
      <c r="A744" s="2763" t="s">
        <v>4227</v>
      </c>
      <c r="B744" s="2761" t="s">
        <v>4723</v>
      </c>
      <c r="C744" s="2762" t="s">
        <v>3929</v>
      </c>
      <c r="D744" s="2756" t="s">
        <v>15158</v>
      </c>
    </row>
    <row r="745" spans="1:4" s="2858" customFormat="1">
      <c r="A745" s="2760">
        <v>3603027631</v>
      </c>
      <c r="B745" s="2761" t="s">
        <v>3982</v>
      </c>
      <c r="C745" s="2762" t="s">
        <v>3929</v>
      </c>
      <c r="D745" s="2756" t="s">
        <v>15158</v>
      </c>
    </row>
    <row r="746" spans="1:4" s="2858" customFormat="1">
      <c r="A746" s="2763" t="s">
        <v>4219</v>
      </c>
      <c r="B746" s="2761" t="s">
        <v>6171</v>
      </c>
      <c r="C746" s="2762" t="s">
        <v>3929</v>
      </c>
      <c r="D746" s="2756" t="s">
        <v>15178</v>
      </c>
    </row>
    <row r="747" spans="1:4" s="2858" customFormat="1">
      <c r="A747" s="2760" t="s">
        <v>3592</v>
      </c>
      <c r="B747" s="2761" t="s">
        <v>4264</v>
      </c>
      <c r="C747" s="2762" t="s">
        <v>3929</v>
      </c>
      <c r="D747" s="2756" t="s">
        <v>15394</v>
      </c>
    </row>
    <row r="748" spans="1:4" s="2858" customFormat="1">
      <c r="A748" s="2760"/>
      <c r="B748" s="2761" t="s">
        <v>6119</v>
      </c>
      <c r="C748" s="2762" t="s">
        <v>3929</v>
      </c>
      <c r="D748" s="2756" t="s">
        <v>15380</v>
      </c>
    </row>
    <row r="749" spans="1:4" s="2858" customFormat="1">
      <c r="A749" s="2760">
        <v>3603262307</v>
      </c>
      <c r="B749" s="2762" t="s">
        <v>4448</v>
      </c>
      <c r="C749" s="2762" t="s">
        <v>3929</v>
      </c>
      <c r="D749" s="2756" t="s">
        <v>15158</v>
      </c>
    </row>
    <row r="750" spans="1:4" s="2858" customFormat="1">
      <c r="A750" s="2760">
        <v>3603263283</v>
      </c>
      <c r="B750" s="2768" t="s">
        <v>4472</v>
      </c>
      <c r="C750" s="2762" t="s">
        <v>3929</v>
      </c>
      <c r="D750" s="2756" t="s">
        <v>15158</v>
      </c>
    </row>
    <row r="751" spans="1:4" s="2858" customFormat="1">
      <c r="A751" s="2763" t="s">
        <v>5282</v>
      </c>
      <c r="B751" s="2768" t="s">
        <v>7661</v>
      </c>
      <c r="C751" s="2762" t="s">
        <v>3929</v>
      </c>
      <c r="D751" s="2756" t="s">
        <v>15158</v>
      </c>
    </row>
    <row r="752" spans="1:4" s="2858" customFormat="1">
      <c r="A752" s="2760">
        <v>3603309890</v>
      </c>
      <c r="B752" s="2768" t="s">
        <v>4896</v>
      </c>
      <c r="C752" s="2762" t="s">
        <v>3929</v>
      </c>
      <c r="D752" s="2756" t="s">
        <v>15158</v>
      </c>
    </row>
    <row r="753" spans="1:4" s="2858" customFormat="1">
      <c r="A753" s="2760" t="s">
        <v>5490</v>
      </c>
      <c r="B753" s="2768" t="s">
        <v>5204</v>
      </c>
      <c r="C753" s="2762" t="s">
        <v>3929</v>
      </c>
      <c r="D753" s="2756" t="s">
        <v>15395</v>
      </c>
    </row>
    <row r="754" spans="1:4" s="2858" customFormat="1">
      <c r="A754" s="2760">
        <v>3603416437</v>
      </c>
      <c r="B754" s="2768" t="s">
        <v>6932</v>
      </c>
      <c r="C754" s="2762" t="s">
        <v>3929</v>
      </c>
      <c r="D754" s="2756" t="s">
        <v>15158</v>
      </c>
    </row>
    <row r="755" spans="1:4" s="2858" customFormat="1">
      <c r="A755" s="2760"/>
      <c r="B755" s="2768" t="s">
        <v>7660</v>
      </c>
      <c r="C755" s="2762" t="s">
        <v>3929</v>
      </c>
      <c r="D755" s="2756" t="s">
        <v>15158</v>
      </c>
    </row>
    <row r="756" spans="1:4" s="2858" customFormat="1">
      <c r="A756" s="2760" t="s">
        <v>6957</v>
      </c>
      <c r="B756" s="2768" t="s">
        <v>6719</v>
      </c>
      <c r="C756" s="2762" t="s">
        <v>3929</v>
      </c>
      <c r="D756" s="2756" t="s">
        <v>15158</v>
      </c>
    </row>
    <row r="757" spans="1:4" s="2858" customFormat="1">
      <c r="A757" s="2760">
        <v>3603529705</v>
      </c>
      <c r="B757" s="2768" t="s">
        <v>7557</v>
      </c>
      <c r="C757" s="2762" t="s">
        <v>3929</v>
      </c>
      <c r="D757" s="2756" t="s">
        <v>15158</v>
      </c>
    </row>
    <row r="758" spans="1:4" s="2858" customFormat="1">
      <c r="A758" s="2760">
        <v>3603539608</v>
      </c>
      <c r="B758" s="2768" t="s">
        <v>7212</v>
      </c>
      <c r="C758" s="2762" t="s">
        <v>3929</v>
      </c>
      <c r="D758" s="2756" t="s">
        <v>15158</v>
      </c>
    </row>
    <row r="759" spans="1:4" s="2858" customFormat="1">
      <c r="A759" s="2760" t="s">
        <v>9440</v>
      </c>
      <c r="B759" s="2768" t="s">
        <v>7282</v>
      </c>
      <c r="C759" s="2762" t="s">
        <v>3929</v>
      </c>
      <c r="D759" s="2756" t="s">
        <v>15158</v>
      </c>
    </row>
    <row r="760" spans="1:4" s="2858" customFormat="1">
      <c r="A760" s="2760">
        <v>3603542463</v>
      </c>
      <c r="B760" s="2768" t="s">
        <v>7314</v>
      </c>
      <c r="C760" s="2762" t="s">
        <v>3929</v>
      </c>
      <c r="D760" s="2756" t="s">
        <v>15158</v>
      </c>
    </row>
    <row r="761" spans="1:4" s="2858" customFormat="1">
      <c r="A761" s="2760">
        <v>3603550658</v>
      </c>
      <c r="B761" s="2768" t="s">
        <v>7586</v>
      </c>
      <c r="C761" s="2762" t="s">
        <v>3929</v>
      </c>
      <c r="D761" s="2756" t="s">
        <v>15158</v>
      </c>
    </row>
    <row r="762" spans="1:4" s="2858" customFormat="1">
      <c r="A762" s="2760">
        <v>3603552447</v>
      </c>
      <c r="B762" s="2768" t="s">
        <v>7382</v>
      </c>
      <c r="C762" s="2762" t="s">
        <v>3929</v>
      </c>
      <c r="D762" s="2756" t="s">
        <v>15158</v>
      </c>
    </row>
    <row r="763" spans="1:4" s="2858" customFormat="1">
      <c r="A763" s="2760">
        <v>3603558463</v>
      </c>
      <c r="B763" s="2768" t="s">
        <v>7386</v>
      </c>
      <c r="C763" s="2762" t="s">
        <v>3929</v>
      </c>
      <c r="D763" s="2756" t="s">
        <v>15158</v>
      </c>
    </row>
    <row r="764" spans="1:4" s="2858" customFormat="1">
      <c r="A764" s="2760">
        <v>3603564749</v>
      </c>
      <c r="B764" s="2768" t="s">
        <v>7455</v>
      </c>
      <c r="C764" s="2762" t="s">
        <v>3929</v>
      </c>
      <c r="D764" s="2756" t="s">
        <v>15158</v>
      </c>
    </row>
    <row r="765" spans="1:4" s="2858" customFormat="1">
      <c r="A765" s="2760">
        <v>3603592739</v>
      </c>
      <c r="B765" s="2768" t="s">
        <v>7791</v>
      </c>
      <c r="C765" s="2762" t="s">
        <v>3929</v>
      </c>
      <c r="D765" s="2756" t="s">
        <v>15158</v>
      </c>
    </row>
    <row r="766" spans="1:4" s="2858" customFormat="1">
      <c r="A766" s="2760">
        <v>3603601944</v>
      </c>
      <c r="B766" s="2768" t="s">
        <v>8170</v>
      </c>
      <c r="C766" s="2762" t="s">
        <v>3929</v>
      </c>
      <c r="D766" s="2756" t="s">
        <v>15158</v>
      </c>
    </row>
    <row r="767" spans="1:4" s="2858" customFormat="1">
      <c r="A767" s="2760">
        <v>3603602793</v>
      </c>
      <c r="B767" s="2768" t="s">
        <v>8047</v>
      </c>
      <c r="C767" s="2762" t="s">
        <v>3929</v>
      </c>
      <c r="D767" s="2756" t="s">
        <v>15158</v>
      </c>
    </row>
    <row r="768" spans="1:4" s="2858" customFormat="1">
      <c r="A768" s="2760">
        <v>3603603606</v>
      </c>
      <c r="B768" s="2768" t="s">
        <v>8359</v>
      </c>
      <c r="C768" s="2762" t="s">
        <v>3929</v>
      </c>
      <c r="D768" s="2756" t="s">
        <v>15158</v>
      </c>
    </row>
    <row r="769" spans="1:4" s="2858" customFormat="1">
      <c r="A769" s="2760">
        <v>3603604208</v>
      </c>
      <c r="B769" s="2768" t="s">
        <v>8048</v>
      </c>
      <c r="C769" s="2762" t="s">
        <v>3929</v>
      </c>
      <c r="D769" s="2756" t="s">
        <v>15158</v>
      </c>
    </row>
    <row r="770" spans="1:4" s="2858" customFormat="1">
      <c r="A770" s="2760">
        <v>3603617197</v>
      </c>
      <c r="B770" s="2768" t="s">
        <v>8167</v>
      </c>
      <c r="C770" s="2762" t="s">
        <v>3929</v>
      </c>
      <c r="D770" s="2756" t="s">
        <v>15158</v>
      </c>
    </row>
    <row r="771" spans="1:4" s="2858" customFormat="1">
      <c r="A771" s="2760">
        <v>3603601951</v>
      </c>
      <c r="B771" s="2768" t="s">
        <v>8203</v>
      </c>
      <c r="C771" s="2762" t="s">
        <v>3929</v>
      </c>
      <c r="D771" s="2756" t="s">
        <v>15158</v>
      </c>
    </row>
    <row r="772" spans="1:4" s="2858" customFormat="1">
      <c r="A772" s="2760"/>
      <c r="B772" s="2761" t="s">
        <v>2947</v>
      </c>
      <c r="C772" s="2762" t="s">
        <v>3929</v>
      </c>
      <c r="D772" s="2756" t="s">
        <v>15158</v>
      </c>
    </row>
    <row r="773" spans="1:4" s="2858" customFormat="1">
      <c r="A773" s="2760">
        <v>313585420</v>
      </c>
      <c r="B773" s="2761" t="s">
        <v>9486</v>
      </c>
      <c r="C773" s="2762" t="s">
        <v>3929</v>
      </c>
      <c r="D773" s="2756" t="s">
        <v>15158</v>
      </c>
    </row>
    <row r="774" spans="1:4" s="2858" customFormat="1">
      <c r="A774" s="2760">
        <v>3603666109</v>
      </c>
      <c r="B774" s="2761" t="s">
        <v>9492</v>
      </c>
      <c r="C774" s="2762" t="s">
        <v>3929</v>
      </c>
      <c r="D774" s="2756" t="s">
        <v>15158</v>
      </c>
    </row>
    <row r="775" spans="1:4" s="2858" customFormat="1">
      <c r="A775" s="2760"/>
      <c r="B775" s="2761" t="s">
        <v>8776</v>
      </c>
      <c r="C775" s="2762" t="s">
        <v>3929</v>
      </c>
      <c r="D775" s="2756" t="s">
        <v>15158</v>
      </c>
    </row>
    <row r="776" spans="1:4" s="2858" customFormat="1">
      <c r="A776" s="2753">
        <v>3600257771</v>
      </c>
      <c r="B776" s="2773" t="s">
        <v>9022</v>
      </c>
      <c r="C776" s="2762" t="s">
        <v>3929</v>
      </c>
      <c r="D776" s="2756" t="s">
        <v>15158</v>
      </c>
    </row>
    <row r="777" spans="1:4" s="2858" customFormat="1">
      <c r="A777" s="2753">
        <v>3600486108</v>
      </c>
      <c r="B777" s="2773" t="s">
        <v>9023</v>
      </c>
      <c r="C777" s="2762" t="s">
        <v>3929</v>
      </c>
      <c r="D777" s="2756" t="s">
        <v>15396</v>
      </c>
    </row>
    <row r="778" spans="1:4" s="2858" customFormat="1">
      <c r="A778" s="2753">
        <v>3600687943</v>
      </c>
      <c r="B778" s="2773" t="s">
        <v>9024</v>
      </c>
      <c r="C778" s="2762" t="s">
        <v>3929</v>
      </c>
      <c r="D778" s="2756" t="s">
        <v>15158</v>
      </c>
    </row>
    <row r="779" spans="1:4" s="2858" customFormat="1">
      <c r="A779" s="2772" t="s">
        <v>9441</v>
      </c>
      <c r="B779" s="2773" t="s">
        <v>9025</v>
      </c>
      <c r="C779" s="2762" t="s">
        <v>3929</v>
      </c>
      <c r="D779" s="2756" t="s">
        <v>15158</v>
      </c>
    </row>
    <row r="780" spans="1:4" s="2858" customFormat="1">
      <c r="A780" s="2772" t="s">
        <v>9442</v>
      </c>
      <c r="B780" s="2773" t="s">
        <v>9026</v>
      </c>
      <c r="C780" s="2762" t="s">
        <v>3929</v>
      </c>
      <c r="D780" s="2756" t="s">
        <v>15158</v>
      </c>
    </row>
    <row r="781" spans="1:4" s="2858" customFormat="1">
      <c r="A781" s="2753">
        <v>3603583741</v>
      </c>
      <c r="B781" s="2773" t="s">
        <v>9027</v>
      </c>
      <c r="C781" s="2762" t="s">
        <v>3929</v>
      </c>
      <c r="D781" s="2756" t="s">
        <v>15158</v>
      </c>
    </row>
    <row r="782" spans="1:4" s="2858" customFormat="1">
      <c r="A782" s="2753">
        <v>3600610154</v>
      </c>
      <c r="B782" s="2773" t="s">
        <v>9028</v>
      </c>
      <c r="C782" s="2762" t="s">
        <v>3929</v>
      </c>
      <c r="D782" s="2756" t="s">
        <v>15158</v>
      </c>
    </row>
    <row r="783" spans="1:4" s="2858" customFormat="1">
      <c r="A783" s="2753"/>
      <c r="B783" s="2773" t="s">
        <v>9029</v>
      </c>
      <c r="C783" s="2762" t="s">
        <v>3929</v>
      </c>
      <c r="D783" s="2756" t="s">
        <v>15158</v>
      </c>
    </row>
    <row r="784" spans="1:4" s="2858" customFormat="1">
      <c r="A784" s="2753">
        <v>3600630577</v>
      </c>
      <c r="B784" s="2773" t="s">
        <v>9030</v>
      </c>
      <c r="C784" s="2762" t="s">
        <v>3929</v>
      </c>
      <c r="D784" s="2756" t="s">
        <v>15397</v>
      </c>
    </row>
    <row r="785" spans="1:4" s="2858" customFormat="1">
      <c r="A785" s="2753">
        <v>3600631186</v>
      </c>
      <c r="B785" s="2773" t="s">
        <v>9031</v>
      </c>
      <c r="C785" s="2762" t="s">
        <v>3929</v>
      </c>
      <c r="D785" s="2756" t="s">
        <v>15158</v>
      </c>
    </row>
    <row r="786" spans="1:4" s="2858" customFormat="1">
      <c r="A786" s="2753"/>
      <c r="B786" s="2773" t="s">
        <v>9032</v>
      </c>
      <c r="C786" s="2762" t="s">
        <v>3929</v>
      </c>
      <c r="D786" s="2756" t="s">
        <v>15158</v>
      </c>
    </row>
    <row r="787" spans="1:4" s="2858" customFormat="1">
      <c r="A787" s="2753"/>
      <c r="B787" s="2773" t="s">
        <v>9033</v>
      </c>
      <c r="C787" s="2762" t="s">
        <v>3929</v>
      </c>
      <c r="D787" s="2756" t="s">
        <v>15158</v>
      </c>
    </row>
    <row r="788" spans="1:4" s="2858" customFormat="1">
      <c r="A788" s="2753"/>
      <c r="B788" s="2773" t="s">
        <v>9034</v>
      </c>
      <c r="C788" s="2762" t="s">
        <v>3929</v>
      </c>
      <c r="D788" s="2756" t="s">
        <v>15158</v>
      </c>
    </row>
    <row r="789" spans="1:4" s="2858" customFormat="1">
      <c r="A789" s="2753">
        <v>3600734791</v>
      </c>
      <c r="B789" s="2773" t="s">
        <v>9035</v>
      </c>
      <c r="C789" s="2762" t="s">
        <v>3929</v>
      </c>
      <c r="D789" s="2756" t="s">
        <v>15158</v>
      </c>
    </row>
    <row r="790" spans="1:4" s="2858" customFormat="1">
      <c r="A790" s="2753">
        <v>3600643262</v>
      </c>
      <c r="B790" s="2773" t="s">
        <v>9036</v>
      </c>
      <c r="C790" s="2762" t="s">
        <v>3929</v>
      </c>
      <c r="D790" s="2756" t="s">
        <v>15158</v>
      </c>
    </row>
    <row r="791" spans="1:4" s="2858" customFormat="1">
      <c r="A791" s="2753">
        <v>3603264907</v>
      </c>
      <c r="B791" s="2773" t="s">
        <v>9037</v>
      </c>
      <c r="C791" s="2762" t="s">
        <v>3929</v>
      </c>
      <c r="D791" s="2756" t="s">
        <v>15158</v>
      </c>
    </row>
    <row r="792" spans="1:4" s="2858" customFormat="1">
      <c r="A792" s="2772" t="s">
        <v>9038</v>
      </c>
      <c r="B792" s="2773" t="s">
        <v>9039</v>
      </c>
      <c r="C792" s="2762" t="s">
        <v>3929</v>
      </c>
      <c r="D792" s="2756" t="s">
        <v>15158</v>
      </c>
    </row>
    <row r="793" spans="1:4" s="2858" customFormat="1">
      <c r="A793" s="2772" t="s">
        <v>9040</v>
      </c>
      <c r="B793" s="2773" t="s">
        <v>9041</v>
      </c>
      <c r="C793" s="2762" t="s">
        <v>3929</v>
      </c>
      <c r="D793" s="2756" t="s">
        <v>15158</v>
      </c>
    </row>
    <row r="794" spans="1:4" s="2858" customFormat="1">
      <c r="A794" s="2772">
        <v>3603583893</v>
      </c>
      <c r="B794" s="2773" t="s">
        <v>9042</v>
      </c>
      <c r="C794" s="2762" t="s">
        <v>3929</v>
      </c>
      <c r="D794" s="2756" t="s">
        <v>15158</v>
      </c>
    </row>
    <row r="795" spans="1:4" s="2858" customFormat="1">
      <c r="A795" s="2772" t="s">
        <v>9443</v>
      </c>
      <c r="B795" s="2773" t="s">
        <v>9043</v>
      </c>
      <c r="C795" s="2762" t="s">
        <v>3929</v>
      </c>
      <c r="D795" s="2756" t="s">
        <v>15158</v>
      </c>
    </row>
    <row r="796" spans="1:4" s="2858" customFormat="1">
      <c r="A796" s="2772">
        <v>3603424244</v>
      </c>
      <c r="B796" s="2773" t="s">
        <v>9044</v>
      </c>
      <c r="C796" s="2762" t="s">
        <v>3929</v>
      </c>
      <c r="D796" s="2756" t="s">
        <v>15158</v>
      </c>
    </row>
    <row r="797" spans="1:4" s="2858" customFormat="1">
      <c r="A797" s="2772">
        <v>3603235159</v>
      </c>
      <c r="B797" s="2773" t="s">
        <v>9485</v>
      </c>
      <c r="C797" s="2762" t="s">
        <v>3929</v>
      </c>
      <c r="D797" s="2756" t="s">
        <v>15158</v>
      </c>
    </row>
    <row r="798" spans="1:4" s="2858" customFormat="1">
      <c r="A798" s="2772"/>
      <c r="B798" s="2773" t="s">
        <v>9487</v>
      </c>
      <c r="C798" s="2762" t="s">
        <v>3929</v>
      </c>
      <c r="D798" s="2756" t="s">
        <v>15158</v>
      </c>
    </row>
    <row r="799" spans="1:4" s="2858" customFormat="1">
      <c r="A799" s="2772">
        <v>3603553779</v>
      </c>
      <c r="B799" s="2773" t="s">
        <v>9488</v>
      </c>
      <c r="C799" s="2762" t="s">
        <v>3929</v>
      </c>
      <c r="D799" s="2756" t="s">
        <v>15158</v>
      </c>
    </row>
    <row r="800" spans="1:4" s="2858" customFormat="1">
      <c r="A800" s="2772" t="s">
        <v>9490</v>
      </c>
      <c r="B800" s="2773" t="s">
        <v>9489</v>
      </c>
      <c r="C800" s="2762" t="s">
        <v>3929</v>
      </c>
      <c r="D800" s="2756" t="s">
        <v>15158</v>
      </c>
    </row>
    <row r="801" spans="1:4" s="2858" customFormat="1">
      <c r="A801" s="2772">
        <v>3603413348</v>
      </c>
      <c r="B801" s="2773" t="s">
        <v>9491</v>
      </c>
      <c r="C801" s="2762" t="s">
        <v>3929</v>
      </c>
      <c r="D801" s="2756" t="s">
        <v>15158</v>
      </c>
    </row>
    <row r="802" spans="1:4" s="2858" customFormat="1">
      <c r="A802" s="2772"/>
      <c r="B802" s="2797" t="s">
        <v>9493</v>
      </c>
      <c r="C802" s="2762" t="s">
        <v>3929</v>
      </c>
      <c r="D802" s="2756" t="s">
        <v>15158</v>
      </c>
    </row>
    <row r="803" spans="1:4" s="2858" customFormat="1">
      <c r="A803" s="2772" t="s">
        <v>9496</v>
      </c>
      <c r="B803" s="2797" t="s">
        <v>9494</v>
      </c>
      <c r="C803" s="2762" t="s">
        <v>3929</v>
      </c>
      <c r="D803" s="2756" t="s">
        <v>15158</v>
      </c>
    </row>
    <row r="804" spans="1:4" s="2858" customFormat="1">
      <c r="A804" s="2772"/>
      <c r="B804" s="2797" t="s">
        <v>9495</v>
      </c>
      <c r="C804" s="2762" t="s">
        <v>3929</v>
      </c>
      <c r="D804" s="2756" t="s">
        <v>15158</v>
      </c>
    </row>
    <row r="805" spans="1:4" s="2858" customFormat="1">
      <c r="A805" s="2772">
        <v>3603624363</v>
      </c>
      <c r="B805" s="2797" t="s">
        <v>9562</v>
      </c>
      <c r="C805" s="2762" t="s">
        <v>3929</v>
      </c>
      <c r="D805" s="2756" t="s">
        <v>15158</v>
      </c>
    </row>
    <row r="806" spans="1:4" s="2858" customFormat="1">
      <c r="A806" s="2772" t="s">
        <v>9585</v>
      </c>
      <c r="B806" s="2773" t="s">
        <v>9584</v>
      </c>
      <c r="C806" s="2762" t="s">
        <v>3929</v>
      </c>
      <c r="D806" s="2756" t="s">
        <v>15158</v>
      </c>
    </row>
    <row r="807" spans="1:4" s="2858" customFormat="1">
      <c r="A807" s="2781"/>
      <c r="B807" s="2782" t="s">
        <v>3892</v>
      </c>
      <c r="C807" s="2798"/>
      <c r="D807" s="2756" t="s">
        <v>15158</v>
      </c>
    </row>
    <row r="808" spans="1:4" s="2858" customFormat="1">
      <c r="A808" s="2781"/>
      <c r="B808" s="2758" t="s">
        <v>3883</v>
      </c>
      <c r="C808" s="2783"/>
      <c r="D808" s="2756" t="s">
        <v>15158</v>
      </c>
    </row>
    <row r="809" spans="1:4" s="2858" customFormat="1" ht="27" customHeight="1">
      <c r="A809" s="2763" t="s">
        <v>3507</v>
      </c>
      <c r="B809" s="2761" t="s">
        <v>1754</v>
      </c>
      <c r="C809" s="2762" t="s">
        <v>3866</v>
      </c>
      <c r="D809" s="2756" t="s">
        <v>15398</v>
      </c>
    </row>
    <row r="810" spans="1:4" s="2858" customFormat="1">
      <c r="A810" s="2763" t="s">
        <v>3311</v>
      </c>
      <c r="B810" s="2761" t="s">
        <v>1756</v>
      </c>
      <c r="C810" s="2762" t="s">
        <v>3866</v>
      </c>
      <c r="D810" s="2756" t="s">
        <v>15399</v>
      </c>
    </row>
    <row r="811" spans="1:4" s="2858" customFormat="1">
      <c r="A811" s="2763">
        <v>3600248801</v>
      </c>
      <c r="B811" s="2761" t="s">
        <v>3979</v>
      </c>
      <c r="C811" s="2762" t="s">
        <v>3866</v>
      </c>
      <c r="D811" s="2756" t="s">
        <v>15297</v>
      </c>
    </row>
    <row r="812" spans="1:4" s="2858" customFormat="1">
      <c r="A812" s="2760" t="s">
        <v>3312</v>
      </c>
      <c r="B812" s="2761" t="s">
        <v>1757</v>
      </c>
      <c r="C812" s="2762" t="s">
        <v>3866</v>
      </c>
      <c r="D812" s="2756" t="s">
        <v>15200</v>
      </c>
    </row>
    <row r="813" spans="1:4" s="2858" customFormat="1">
      <c r="A813" s="2760" t="s">
        <v>3313</v>
      </c>
      <c r="B813" s="2761" t="s">
        <v>1759</v>
      </c>
      <c r="C813" s="2762" t="s">
        <v>3866</v>
      </c>
      <c r="D813" s="2756" t="s">
        <v>15400</v>
      </c>
    </row>
    <row r="814" spans="1:4" s="2858" customFormat="1">
      <c r="A814" s="2760" t="s">
        <v>3314</v>
      </c>
      <c r="B814" s="2761" t="s">
        <v>2810</v>
      </c>
      <c r="C814" s="2762" t="s">
        <v>3866</v>
      </c>
      <c r="D814" s="2756" t="s">
        <v>15158</v>
      </c>
    </row>
    <row r="815" spans="1:4" s="2858" customFormat="1">
      <c r="A815" s="2760">
        <v>3600531128</v>
      </c>
      <c r="B815" s="2761" t="s">
        <v>1764</v>
      </c>
      <c r="C815" s="2762" t="s">
        <v>3866</v>
      </c>
      <c r="D815" s="2756" t="s">
        <v>15212</v>
      </c>
    </row>
    <row r="816" spans="1:4" s="2858" customFormat="1">
      <c r="A816" s="2760">
        <v>3600580044</v>
      </c>
      <c r="B816" s="2761" t="s">
        <v>1766</v>
      </c>
      <c r="C816" s="2762" t="s">
        <v>3866</v>
      </c>
      <c r="D816" s="2756" t="s">
        <v>15220</v>
      </c>
    </row>
    <row r="817" spans="1:4" s="2858" customFormat="1">
      <c r="A817" s="2760" t="s">
        <v>3317</v>
      </c>
      <c r="B817" s="2761" t="s">
        <v>1769</v>
      </c>
      <c r="C817" s="2762" t="s">
        <v>3866</v>
      </c>
      <c r="D817" s="2756" t="s">
        <v>15401</v>
      </c>
    </row>
    <row r="818" spans="1:4" s="2858" customFormat="1">
      <c r="A818" s="2760" t="s">
        <v>3318</v>
      </c>
      <c r="B818" s="2761" t="s">
        <v>1771</v>
      </c>
      <c r="C818" s="2762" t="s">
        <v>3866</v>
      </c>
      <c r="D818" s="2756" t="s">
        <v>15402</v>
      </c>
    </row>
    <row r="819" spans="1:4" s="2858" customFormat="1">
      <c r="A819" s="2760" t="s">
        <v>3319</v>
      </c>
      <c r="B819" s="2761" t="s">
        <v>1774</v>
      </c>
      <c r="C819" s="2762" t="s">
        <v>3866</v>
      </c>
      <c r="D819" s="2756" t="s">
        <v>15403</v>
      </c>
    </row>
    <row r="820" spans="1:4" s="2858" customFormat="1">
      <c r="A820" s="2760" t="s">
        <v>3320</v>
      </c>
      <c r="B820" s="2761" t="s">
        <v>1776</v>
      </c>
      <c r="C820" s="2762" t="s">
        <v>3866</v>
      </c>
      <c r="D820" s="2756" t="s">
        <v>15158</v>
      </c>
    </row>
    <row r="821" spans="1:4" s="2858" customFormat="1">
      <c r="A821" s="2760" t="s">
        <v>3321</v>
      </c>
      <c r="B821" s="2761" t="s">
        <v>1779</v>
      </c>
      <c r="C821" s="2762" t="s">
        <v>3866</v>
      </c>
      <c r="D821" s="2756" t="s">
        <v>15306</v>
      </c>
    </row>
    <row r="822" spans="1:4" s="2858" customFormat="1">
      <c r="A822" s="2760" t="s">
        <v>3322</v>
      </c>
      <c r="B822" s="2761" t="s">
        <v>4108</v>
      </c>
      <c r="C822" s="2762" t="s">
        <v>3866</v>
      </c>
      <c r="D822" s="2756" t="s">
        <v>15245</v>
      </c>
    </row>
    <row r="823" spans="1:4" s="2858" customFormat="1">
      <c r="A823" s="2760" t="s">
        <v>3529</v>
      </c>
      <c r="B823" s="2761" t="s">
        <v>1783</v>
      </c>
      <c r="C823" s="2762" t="s">
        <v>3866</v>
      </c>
      <c r="D823" s="2756" t="s">
        <v>15158</v>
      </c>
    </row>
    <row r="824" spans="1:4" s="2858" customFormat="1">
      <c r="A824" s="2760">
        <v>3600660483</v>
      </c>
      <c r="B824" s="2761" t="s">
        <v>1785</v>
      </c>
      <c r="C824" s="2762" t="s">
        <v>3866</v>
      </c>
      <c r="D824" s="2756" t="s">
        <v>15158</v>
      </c>
    </row>
    <row r="825" spans="1:4" s="2858" customFormat="1">
      <c r="A825" s="2760" t="s">
        <v>3323</v>
      </c>
      <c r="B825" s="2761" t="s">
        <v>1787</v>
      </c>
      <c r="C825" s="2762" t="s">
        <v>3866</v>
      </c>
      <c r="D825" s="2756" t="s">
        <v>15158</v>
      </c>
    </row>
    <row r="826" spans="1:4" s="2858" customFormat="1">
      <c r="A826" s="2760" t="s">
        <v>3324</v>
      </c>
      <c r="B826" s="2789" t="s">
        <v>1789</v>
      </c>
      <c r="C826" s="2762" t="s">
        <v>3866</v>
      </c>
      <c r="D826" s="2756" t="s">
        <v>15404</v>
      </c>
    </row>
    <row r="827" spans="1:4" s="2858" customFormat="1">
      <c r="A827" s="2760" t="s">
        <v>3325</v>
      </c>
      <c r="B827" s="2761" t="s">
        <v>1791</v>
      </c>
      <c r="C827" s="2762" t="s">
        <v>3866</v>
      </c>
      <c r="D827" s="2756" t="s">
        <v>15158</v>
      </c>
    </row>
    <row r="828" spans="1:4" s="2858" customFormat="1">
      <c r="A828" s="2760" t="s">
        <v>3326</v>
      </c>
      <c r="B828" s="2761" t="s">
        <v>1794</v>
      </c>
      <c r="C828" s="2762" t="s">
        <v>3866</v>
      </c>
      <c r="D828" s="2756" t="s">
        <v>15405</v>
      </c>
    </row>
    <row r="829" spans="1:4" s="2858" customFormat="1">
      <c r="A829" s="2760" t="s">
        <v>3617</v>
      </c>
      <c r="B829" s="2761" t="s">
        <v>1797</v>
      </c>
      <c r="C829" s="2762" t="s">
        <v>3866</v>
      </c>
      <c r="D829" s="2756" t="s">
        <v>15406</v>
      </c>
    </row>
    <row r="830" spans="1:4" s="2858" customFormat="1">
      <c r="A830" s="2760" t="s">
        <v>3327</v>
      </c>
      <c r="B830" s="2761" t="s">
        <v>1799</v>
      </c>
      <c r="C830" s="2762" t="s">
        <v>3866</v>
      </c>
      <c r="D830" s="2756" t="s">
        <v>15158</v>
      </c>
    </row>
    <row r="831" spans="1:4" s="2858" customFormat="1">
      <c r="A831" s="2760" t="s">
        <v>3541</v>
      </c>
      <c r="B831" s="2761" t="s">
        <v>1801</v>
      </c>
      <c r="C831" s="2762" t="s">
        <v>3866</v>
      </c>
      <c r="D831" s="2756" t="s">
        <v>15407</v>
      </c>
    </row>
    <row r="832" spans="1:4" s="2858" customFormat="1">
      <c r="A832" s="2760" t="s">
        <v>3328</v>
      </c>
      <c r="B832" s="2761" t="s">
        <v>6172</v>
      </c>
      <c r="C832" s="2762" t="s">
        <v>3866</v>
      </c>
      <c r="D832" s="2756" t="s">
        <v>15158</v>
      </c>
    </row>
    <row r="833" spans="1:4" s="2858" customFormat="1">
      <c r="A833" s="2760">
        <v>3600899521</v>
      </c>
      <c r="B833" s="2761" t="s">
        <v>1803</v>
      </c>
      <c r="C833" s="2762" t="s">
        <v>3866</v>
      </c>
      <c r="D833" s="2756" t="s">
        <v>15158</v>
      </c>
    </row>
    <row r="834" spans="1:4" s="2858" customFormat="1">
      <c r="A834" s="2760">
        <v>3600899514</v>
      </c>
      <c r="B834" s="2761" t="s">
        <v>1804</v>
      </c>
      <c r="C834" s="2762" t="s">
        <v>3866</v>
      </c>
      <c r="D834" s="2756" t="s">
        <v>15158</v>
      </c>
    </row>
    <row r="835" spans="1:4" s="2858" customFormat="1">
      <c r="A835" s="2760" t="s">
        <v>3329</v>
      </c>
      <c r="B835" s="2761" t="s">
        <v>1806</v>
      </c>
      <c r="C835" s="2762" t="s">
        <v>3866</v>
      </c>
      <c r="D835" s="2756" t="s">
        <v>15408</v>
      </c>
    </row>
    <row r="836" spans="1:4" s="2858" customFormat="1">
      <c r="A836" s="2760" t="s">
        <v>3330</v>
      </c>
      <c r="B836" s="2761" t="s">
        <v>1807</v>
      </c>
      <c r="C836" s="2762" t="s">
        <v>3866</v>
      </c>
      <c r="D836" s="2756" t="s">
        <v>15157</v>
      </c>
    </row>
    <row r="837" spans="1:4" s="2858" customFormat="1">
      <c r="A837" s="2760">
        <v>3600899761</v>
      </c>
      <c r="B837" s="2761" t="s">
        <v>4772</v>
      </c>
      <c r="C837" s="2762" t="s">
        <v>3866</v>
      </c>
      <c r="D837" s="2756" t="s">
        <v>15409</v>
      </c>
    </row>
    <row r="838" spans="1:4" s="2858" customFormat="1">
      <c r="A838" s="2760" t="s">
        <v>3331</v>
      </c>
      <c r="B838" s="2761" t="s">
        <v>8315</v>
      </c>
      <c r="C838" s="2762" t="s">
        <v>3866</v>
      </c>
      <c r="D838" s="2756" t="s">
        <v>15409</v>
      </c>
    </row>
    <row r="839" spans="1:4" s="2858" customFormat="1">
      <c r="A839" s="2760" t="s">
        <v>3332</v>
      </c>
      <c r="B839" s="2761" t="s">
        <v>1808</v>
      </c>
      <c r="C839" s="2762" t="s">
        <v>3866</v>
      </c>
      <c r="D839" s="2756" t="s">
        <v>15409</v>
      </c>
    </row>
    <row r="840" spans="1:4" s="2858" customFormat="1">
      <c r="A840" s="2760" t="s">
        <v>3333</v>
      </c>
      <c r="B840" s="2761" t="s">
        <v>1810</v>
      </c>
      <c r="C840" s="2762" t="s">
        <v>3866</v>
      </c>
      <c r="D840" s="2756" t="s">
        <v>15410</v>
      </c>
    </row>
    <row r="841" spans="1:4" s="2858" customFormat="1">
      <c r="A841" s="2760">
        <v>3600953659</v>
      </c>
      <c r="B841" s="2761" t="s">
        <v>1811</v>
      </c>
      <c r="C841" s="2762" t="s">
        <v>3866</v>
      </c>
      <c r="D841" s="2756" t="s">
        <v>15409</v>
      </c>
    </row>
    <row r="842" spans="1:4" s="2858" customFormat="1">
      <c r="A842" s="2760">
        <v>3600964989</v>
      </c>
      <c r="B842" s="2761" t="s">
        <v>3980</v>
      </c>
      <c r="C842" s="2762" t="s">
        <v>3866</v>
      </c>
      <c r="D842" s="2756" t="s">
        <v>15409</v>
      </c>
    </row>
    <row r="843" spans="1:4" s="2858" customFormat="1">
      <c r="A843" s="2760">
        <v>3600973013</v>
      </c>
      <c r="B843" s="2761" t="s">
        <v>1812</v>
      </c>
      <c r="C843" s="2762" t="s">
        <v>3866</v>
      </c>
      <c r="D843" s="2756" t="s">
        <v>15194</v>
      </c>
    </row>
    <row r="844" spans="1:4" s="2858" customFormat="1">
      <c r="A844" s="2760" t="s">
        <v>3336</v>
      </c>
      <c r="B844" s="2769" t="s">
        <v>1814</v>
      </c>
      <c r="C844" s="2762" t="s">
        <v>3866</v>
      </c>
      <c r="D844" s="2756" t="s">
        <v>15409</v>
      </c>
    </row>
    <row r="845" spans="1:4" s="2858" customFormat="1">
      <c r="A845" s="2760">
        <v>3600999484</v>
      </c>
      <c r="B845" s="2769" t="s">
        <v>1816</v>
      </c>
      <c r="C845" s="2762" t="s">
        <v>3866</v>
      </c>
      <c r="D845" s="2756" t="s">
        <v>15411</v>
      </c>
    </row>
    <row r="846" spans="1:4" s="2858" customFormat="1">
      <c r="A846" s="2760" t="s">
        <v>3535</v>
      </c>
      <c r="B846" s="2769" t="s">
        <v>1818</v>
      </c>
      <c r="C846" s="2762" t="s">
        <v>3866</v>
      </c>
      <c r="D846" s="2756" t="s">
        <v>15409</v>
      </c>
    </row>
    <row r="847" spans="1:4" s="2858" customFormat="1">
      <c r="A847" s="2760" t="s">
        <v>3599</v>
      </c>
      <c r="B847" s="2761" t="s">
        <v>2909</v>
      </c>
      <c r="C847" s="2762" t="s">
        <v>3866</v>
      </c>
      <c r="D847" s="2756" t="s">
        <v>15409</v>
      </c>
    </row>
    <row r="848" spans="1:4" s="2858" customFormat="1">
      <c r="A848" s="2760" t="s">
        <v>3447</v>
      </c>
      <c r="B848" s="2761" t="s">
        <v>3681</v>
      </c>
      <c r="C848" s="2762" t="s">
        <v>3866</v>
      </c>
      <c r="D848" s="2756" t="s">
        <v>15409</v>
      </c>
    </row>
    <row r="849" spans="1:4" s="2858" customFormat="1">
      <c r="A849" s="2760">
        <v>3603101099</v>
      </c>
      <c r="B849" s="2761" t="s">
        <v>3789</v>
      </c>
      <c r="C849" s="2762" t="s">
        <v>3866</v>
      </c>
      <c r="D849" s="2756" t="s">
        <v>15409</v>
      </c>
    </row>
    <row r="850" spans="1:4" s="2858" customFormat="1">
      <c r="A850" s="2760">
        <v>3603139991</v>
      </c>
      <c r="B850" s="2761" t="s">
        <v>3889</v>
      </c>
      <c r="C850" s="2762" t="s">
        <v>3866</v>
      </c>
      <c r="D850" s="2756" t="s">
        <v>15412</v>
      </c>
    </row>
    <row r="851" spans="1:4" s="2858" customFormat="1">
      <c r="A851" s="2763">
        <v>3603184560</v>
      </c>
      <c r="B851" s="2761" t="s">
        <v>4240</v>
      </c>
      <c r="C851" s="2762" t="s">
        <v>3866</v>
      </c>
      <c r="D851" s="2756" t="s">
        <v>15409</v>
      </c>
    </row>
    <row r="852" spans="1:4" s="2858" customFormat="1">
      <c r="A852" s="2763">
        <v>3603274493</v>
      </c>
      <c r="B852" s="2761" t="s">
        <v>5553</v>
      </c>
      <c r="C852" s="2762" t="s">
        <v>3866</v>
      </c>
      <c r="D852" s="2756" t="s">
        <v>15158</v>
      </c>
    </row>
    <row r="853" spans="1:4" s="2858" customFormat="1">
      <c r="A853" s="2763">
        <v>3600725684</v>
      </c>
      <c r="B853" s="2761" t="s">
        <v>5014</v>
      </c>
      <c r="C853" s="2762" t="s">
        <v>3866</v>
      </c>
      <c r="D853" s="2756" t="s">
        <v>15158</v>
      </c>
    </row>
    <row r="854" spans="1:4" s="2858" customFormat="1">
      <c r="A854" s="2760">
        <v>3603200318</v>
      </c>
      <c r="B854" s="2761" t="s">
        <v>4302</v>
      </c>
      <c r="C854" s="2762" t="s">
        <v>3866</v>
      </c>
      <c r="D854" s="2756" t="s">
        <v>15413</v>
      </c>
    </row>
    <row r="855" spans="1:4" s="2858" customFormat="1">
      <c r="A855" s="2760">
        <v>3603366673</v>
      </c>
      <c r="B855" s="2768" t="s">
        <v>5234</v>
      </c>
      <c r="C855" s="2762" t="s">
        <v>3866</v>
      </c>
      <c r="D855" s="2756" t="s">
        <v>15158</v>
      </c>
    </row>
    <row r="856" spans="1:4" s="2858" customFormat="1">
      <c r="A856" s="2760">
        <v>3603531221</v>
      </c>
      <c r="B856" s="2768" t="s">
        <v>7185</v>
      </c>
      <c r="C856" s="2762" t="s">
        <v>3866</v>
      </c>
      <c r="D856" s="2756" t="s">
        <v>15158</v>
      </c>
    </row>
    <row r="857" spans="1:4" s="2858" customFormat="1">
      <c r="A857" s="2760" t="s">
        <v>3336</v>
      </c>
      <c r="B857" s="2768" t="s">
        <v>8777</v>
      </c>
      <c r="C857" s="2762" t="s">
        <v>3866</v>
      </c>
      <c r="D857" s="2756" t="s">
        <v>15158</v>
      </c>
    </row>
    <row r="858" spans="1:4" s="2858" customFormat="1">
      <c r="A858" s="2760"/>
      <c r="B858" s="2761" t="s">
        <v>1819</v>
      </c>
      <c r="C858" s="2762" t="s">
        <v>3866</v>
      </c>
      <c r="D858" s="2756" t="s">
        <v>15158</v>
      </c>
    </row>
    <row r="859" spans="1:4" s="2858" customFormat="1">
      <c r="A859" s="2760"/>
      <c r="B859" s="2773" t="s">
        <v>9045</v>
      </c>
      <c r="C859" s="2762" t="s">
        <v>3866</v>
      </c>
      <c r="D859" s="2756" t="s">
        <v>15158</v>
      </c>
    </row>
    <row r="860" spans="1:4" s="2858" customFormat="1">
      <c r="A860" s="2760"/>
      <c r="B860" s="2773" t="s">
        <v>9046</v>
      </c>
      <c r="C860" s="2762" t="s">
        <v>3866</v>
      </c>
      <c r="D860" s="2756" t="s">
        <v>15158</v>
      </c>
    </row>
    <row r="861" spans="1:4" s="2858" customFormat="1">
      <c r="A861" s="2760"/>
      <c r="B861" s="2773" t="s">
        <v>9047</v>
      </c>
      <c r="C861" s="2762" t="s">
        <v>3866</v>
      </c>
      <c r="D861" s="2756" t="s">
        <v>15158</v>
      </c>
    </row>
    <row r="862" spans="1:4" s="2858" customFormat="1">
      <c r="A862" s="2760"/>
      <c r="B862" s="2773" t="s">
        <v>9048</v>
      </c>
      <c r="C862" s="2762" t="s">
        <v>3866</v>
      </c>
      <c r="D862" s="2756" t="s">
        <v>15158</v>
      </c>
    </row>
    <row r="863" spans="1:4" s="2858" customFormat="1">
      <c r="A863" s="2760">
        <v>302204176</v>
      </c>
      <c r="B863" s="2773" t="s">
        <v>9049</v>
      </c>
      <c r="C863" s="2762" t="s">
        <v>3866</v>
      </c>
      <c r="D863" s="2756" t="s">
        <v>15158</v>
      </c>
    </row>
    <row r="864" spans="1:4" s="2858" customFormat="1">
      <c r="A864" s="2760">
        <v>3600692809</v>
      </c>
      <c r="B864" s="2773" t="s">
        <v>9050</v>
      </c>
      <c r="C864" s="2762" t="s">
        <v>3866</v>
      </c>
      <c r="D864" s="2756" t="s">
        <v>15414</v>
      </c>
    </row>
    <row r="865" spans="1:4" s="2858" customFormat="1">
      <c r="A865" s="2760">
        <v>3600758168</v>
      </c>
      <c r="B865" s="2773" t="s">
        <v>9051</v>
      </c>
      <c r="C865" s="2762" t="s">
        <v>3866</v>
      </c>
      <c r="D865" s="2756" t="s">
        <v>15415</v>
      </c>
    </row>
    <row r="866" spans="1:4" s="2858" customFormat="1">
      <c r="A866" s="2760">
        <v>3600749727</v>
      </c>
      <c r="B866" s="2773" t="s">
        <v>9052</v>
      </c>
      <c r="C866" s="2762" t="s">
        <v>3866</v>
      </c>
      <c r="D866" s="2756" t="s">
        <v>15158</v>
      </c>
    </row>
    <row r="867" spans="1:4" s="2858" customFormat="1">
      <c r="A867" s="2753" t="s">
        <v>9444</v>
      </c>
      <c r="B867" s="2773" t="s">
        <v>9053</v>
      </c>
      <c r="C867" s="2762" t="s">
        <v>3866</v>
      </c>
      <c r="D867" s="2756" t="s">
        <v>15158</v>
      </c>
    </row>
    <row r="868" spans="1:4" s="2858" customFormat="1">
      <c r="A868" s="2753" t="s">
        <v>9445</v>
      </c>
      <c r="B868" s="2773" t="s">
        <v>9054</v>
      </c>
      <c r="C868" s="2762" t="s">
        <v>3866</v>
      </c>
      <c r="D868" s="2756" t="s">
        <v>15158</v>
      </c>
    </row>
    <row r="869" spans="1:4" s="2858" customFormat="1">
      <c r="A869" s="2753">
        <v>3600810322</v>
      </c>
      <c r="B869" s="2773" t="s">
        <v>9055</v>
      </c>
      <c r="C869" s="2762" t="s">
        <v>3866</v>
      </c>
      <c r="D869" s="2756" t="s">
        <v>15158</v>
      </c>
    </row>
    <row r="870" spans="1:4" s="2858" customFormat="1">
      <c r="A870" s="2753"/>
      <c r="B870" s="2773" t="s">
        <v>9056</v>
      </c>
      <c r="C870" s="2762" t="s">
        <v>3866</v>
      </c>
      <c r="D870" s="2756" t="s">
        <v>15158</v>
      </c>
    </row>
    <row r="871" spans="1:4" s="2858" customFormat="1">
      <c r="A871" s="2753">
        <v>3601042747</v>
      </c>
      <c r="B871" s="2773" t="s">
        <v>9057</v>
      </c>
      <c r="C871" s="2762" t="s">
        <v>3866</v>
      </c>
      <c r="D871" s="2756" t="s">
        <v>15291</v>
      </c>
    </row>
    <row r="872" spans="1:4" s="2858" customFormat="1">
      <c r="A872" s="2753"/>
      <c r="B872" s="2773" t="s">
        <v>9058</v>
      </c>
      <c r="C872" s="2762" t="s">
        <v>3866</v>
      </c>
      <c r="D872" s="2756" t="s">
        <v>15158</v>
      </c>
    </row>
    <row r="873" spans="1:4" s="2858" customFormat="1">
      <c r="A873" s="2753">
        <v>3602257752</v>
      </c>
      <c r="B873" s="2773" t="s">
        <v>9059</v>
      </c>
      <c r="C873" s="2762" t="s">
        <v>3866</v>
      </c>
      <c r="D873" s="2756" t="s">
        <v>15248</v>
      </c>
    </row>
    <row r="874" spans="1:4" s="2858" customFormat="1">
      <c r="A874" s="2753"/>
      <c r="B874" s="2773" t="s">
        <v>9060</v>
      </c>
      <c r="C874" s="2762" t="s">
        <v>3866</v>
      </c>
      <c r="D874" s="2756" t="s">
        <v>15158</v>
      </c>
    </row>
    <row r="875" spans="1:4" s="2858" customFormat="1">
      <c r="A875" s="2772" t="s">
        <v>9061</v>
      </c>
      <c r="B875" s="2773" t="s">
        <v>9062</v>
      </c>
      <c r="C875" s="2762" t="s">
        <v>3866</v>
      </c>
      <c r="D875" s="2756" t="s">
        <v>15158</v>
      </c>
    </row>
    <row r="876" spans="1:4" s="2858" customFormat="1">
      <c r="A876" s="2772">
        <v>3603443712</v>
      </c>
      <c r="B876" s="2773" t="s">
        <v>9063</v>
      </c>
      <c r="C876" s="2762" t="s">
        <v>3866</v>
      </c>
      <c r="D876" s="2756" t="s">
        <v>15158</v>
      </c>
    </row>
    <row r="877" spans="1:4" s="2858" customFormat="1">
      <c r="A877" s="2772">
        <v>3603633350</v>
      </c>
      <c r="B877" s="2773" t="s">
        <v>9498</v>
      </c>
      <c r="C877" s="2762" t="s">
        <v>3866</v>
      </c>
      <c r="D877" s="2756" t="s">
        <v>15158</v>
      </c>
    </row>
    <row r="878" spans="1:4" s="2858" customFormat="1">
      <c r="A878" s="2772" t="s">
        <v>9500</v>
      </c>
      <c r="B878" s="2773" t="s">
        <v>9499</v>
      </c>
      <c r="C878" s="2762" t="s">
        <v>3866</v>
      </c>
      <c r="D878" s="2756" t="s">
        <v>15158</v>
      </c>
    </row>
    <row r="879" spans="1:4" s="2858" customFormat="1">
      <c r="A879" s="2760" t="s">
        <v>9587</v>
      </c>
      <c r="B879" s="2773" t="s">
        <v>9586</v>
      </c>
      <c r="C879" s="2762" t="s">
        <v>3866</v>
      </c>
      <c r="D879" s="2756" t="s">
        <v>15158</v>
      </c>
    </row>
    <row r="880" spans="1:4" s="2858" customFormat="1">
      <c r="A880" s="2760" t="s">
        <v>9589</v>
      </c>
      <c r="B880" s="2773" t="s">
        <v>9588</v>
      </c>
      <c r="C880" s="2762" t="s">
        <v>3866</v>
      </c>
      <c r="D880" s="2756" t="s">
        <v>15158</v>
      </c>
    </row>
    <row r="881" spans="1:4" s="2858" customFormat="1">
      <c r="A881" s="2781"/>
      <c r="B881" s="2782" t="s">
        <v>3884</v>
      </c>
      <c r="C881" s="2783"/>
      <c r="D881" s="2756" t="s">
        <v>15158</v>
      </c>
    </row>
    <row r="882" spans="1:4" s="2858" customFormat="1">
      <c r="A882" s="2781"/>
      <c r="B882" s="2758" t="s">
        <v>3885</v>
      </c>
      <c r="C882" s="2783"/>
      <c r="D882" s="2756" t="s">
        <v>15158</v>
      </c>
    </row>
    <row r="883" spans="1:4" s="2858" customFormat="1">
      <c r="A883" s="2760">
        <v>3600250060</v>
      </c>
      <c r="B883" s="2761" t="s">
        <v>1821</v>
      </c>
      <c r="C883" s="2762" t="s">
        <v>3864</v>
      </c>
      <c r="D883" s="2756" t="s">
        <v>15416</v>
      </c>
    </row>
    <row r="884" spans="1:4" s="2858" customFormat="1">
      <c r="A884" s="2760" t="s">
        <v>3341</v>
      </c>
      <c r="B884" s="2761" t="s">
        <v>1823</v>
      </c>
      <c r="C884" s="2762" t="s">
        <v>3864</v>
      </c>
      <c r="D884" s="2756" t="s">
        <v>15417</v>
      </c>
    </row>
    <row r="885" spans="1:4" s="2858" customFormat="1">
      <c r="A885" s="2760">
        <v>3600574837</v>
      </c>
      <c r="B885" s="2761" t="s">
        <v>4767</v>
      </c>
      <c r="C885" s="2762" t="s">
        <v>3864</v>
      </c>
      <c r="D885" s="2756" t="s">
        <v>15158</v>
      </c>
    </row>
    <row r="886" spans="1:4" s="2858" customFormat="1">
      <c r="A886" s="2760" t="s">
        <v>3342</v>
      </c>
      <c r="B886" s="2761" t="s">
        <v>1826</v>
      </c>
      <c r="C886" s="2762" t="s">
        <v>3864</v>
      </c>
      <c r="D886" s="2756" t="s">
        <v>15202</v>
      </c>
    </row>
    <row r="887" spans="1:4" s="2858" customFormat="1">
      <c r="A887" s="2760">
        <v>3600595763</v>
      </c>
      <c r="B887" s="2761" t="s">
        <v>1829</v>
      </c>
      <c r="C887" s="2762" t="s">
        <v>3864</v>
      </c>
      <c r="D887" s="2756" t="s">
        <v>15158</v>
      </c>
    </row>
    <row r="888" spans="1:4" s="2858" customFormat="1">
      <c r="A888" s="2760" t="s">
        <v>3344</v>
      </c>
      <c r="B888" s="2761" t="s">
        <v>5316</v>
      </c>
      <c r="C888" s="2762" t="s">
        <v>3864</v>
      </c>
      <c r="D888" s="2756" t="s">
        <v>15158</v>
      </c>
    </row>
    <row r="889" spans="1:4" s="2858" customFormat="1">
      <c r="A889" s="2760" t="s">
        <v>3345</v>
      </c>
      <c r="B889" s="2761" t="s">
        <v>1833</v>
      </c>
      <c r="C889" s="2762" t="s">
        <v>3864</v>
      </c>
      <c r="D889" s="2756" t="s">
        <v>15291</v>
      </c>
    </row>
    <row r="890" spans="1:4" s="2858" customFormat="1">
      <c r="A890" s="2760">
        <v>3600610098</v>
      </c>
      <c r="B890" s="2761" t="s">
        <v>1836</v>
      </c>
      <c r="C890" s="2762" t="s">
        <v>3864</v>
      </c>
      <c r="D890" s="2756" t="s">
        <v>15158</v>
      </c>
    </row>
    <row r="891" spans="1:4" s="2858" customFormat="1">
      <c r="A891" s="2760">
        <v>3600633176</v>
      </c>
      <c r="B891" s="2761" t="s">
        <v>1838</v>
      </c>
      <c r="C891" s="2762" t="s">
        <v>3864</v>
      </c>
      <c r="D891" s="2756" t="s">
        <v>15158</v>
      </c>
    </row>
    <row r="892" spans="1:4" s="2858" customFormat="1">
      <c r="A892" s="2760" t="s">
        <v>3347</v>
      </c>
      <c r="B892" s="2761" t="s">
        <v>3985</v>
      </c>
      <c r="C892" s="2762" t="s">
        <v>3864</v>
      </c>
      <c r="D892" s="2756" t="s">
        <v>15418</v>
      </c>
    </row>
    <row r="893" spans="1:4" s="2858" customFormat="1">
      <c r="A893" s="2760">
        <v>3600645037</v>
      </c>
      <c r="B893" s="2761" t="s">
        <v>3986</v>
      </c>
      <c r="C893" s="2762" t="s">
        <v>3864</v>
      </c>
      <c r="D893" s="2756" t="s">
        <v>15419</v>
      </c>
    </row>
    <row r="894" spans="1:4" s="2858" customFormat="1">
      <c r="A894" s="2760" t="s">
        <v>3348</v>
      </c>
      <c r="B894" s="2761" t="s">
        <v>3987</v>
      </c>
      <c r="C894" s="2762" t="s">
        <v>3864</v>
      </c>
      <c r="D894" s="2756" t="s">
        <v>15420</v>
      </c>
    </row>
    <row r="895" spans="1:4" s="2858" customFormat="1">
      <c r="A895" s="2760" t="s">
        <v>3584</v>
      </c>
      <c r="B895" s="2761" t="s">
        <v>3988</v>
      </c>
      <c r="C895" s="2762" t="s">
        <v>3864</v>
      </c>
      <c r="D895" s="2756" t="s">
        <v>15166</v>
      </c>
    </row>
    <row r="896" spans="1:4" s="2858" customFormat="1">
      <c r="A896" s="2760" t="s">
        <v>3349</v>
      </c>
      <c r="B896" s="2761" t="s">
        <v>3989</v>
      </c>
      <c r="C896" s="2762" t="s">
        <v>3864</v>
      </c>
      <c r="D896" s="2756" t="s">
        <v>15158</v>
      </c>
    </row>
    <row r="897" spans="1:4" s="2858" customFormat="1">
      <c r="A897" s="2760" t="s">
        <v>3350</v>
      </c>
      <c r="B897" s="2761" t="s">
        <v>3990</v>
      </c>
      <c r="C897" s="2762" t="s">
        <v>3864</v>
      </c>
      <c r="D897" s="2756" t="s">
        <v>15158</v>
      </c>
    </row>
    <row r="898" spans="1:4" s="2858" customFormat="1">
      <c r="A898" s="2760" t="s">
        <v>3351</v>
      </c>
      <c r="B898" s="2761" t="s">
        <v>3991</v>
      </c>
      <c r="C898" s="2762" t="s">
        <v>3864</v>
      </c>
      <c r="D898" s="2756" t="s">
        <v>15158</v>
      </c>
    </row>
    <row r="899" spans="1:4" s="2858" customFormat="1">
      <c r="A899" s="2760" t="s">
        <v>3352</v>
      </c>
      <c r="B899" s="2761" t="s">
        <v>3992</v>
      </c>
      <c r="C899" s="2762" t="s">
        <v>3864</v>
      </c>
      <c r="D899" s="2756" t="s">
        <v>15402</v>
      </c>
    </row>
    <row r="900" spans="1:4" s="2858" customFormat="1">
      <c r="A900" s="2760" t="s">
        <v>3353</v>
      </c>
      <c r="B900" s="2761" t="s">
        <v>1851</v>
      </c>
      <c r="C900" s="2762" t="s">
        <v>3864</v>
      </c>
      <c r="D900" s="2756" t="s">
        <v>15158</v>
      </c>
    </row>
    <row r="901" spans="1:4" s="2858" customFormat="1">
      <c r="A901" s="2760">
        <v>3600679607</v>
      </c>
      <c r="B901" s="2761" t="s">
        <v>3993</v>
      </c>
      <c r="C901" s="2762" t="s">
        <v>3864</v>
      </c>
      <c r="D901" s="2756" t="s">
        <v>15421</v>
      </c>
    </row>
    <row r="902" spans="1:4" s="2858" customFormat="1">
      <c r="A902" s="2760" t="s">
        <v>3354</v>
      </c>
      <c r="B902" s="2788" t="s">
        <v>3994</v>
      </c>
      <c r="C902" s="2762" t="s">
        <v>3864</v>
      </c>
      <c r="D902" s="2756" t="s">
        <v>15422</v>
      </c>
    </row>
    <row r="903" spans="1:4" s="2858" customFormat="1">
      <c r="A903" s="2760" t="s">
        <v>3355</v>
      </c>
      <c r="B903" s="2761" t="s">
        <v>3995</v>
      </c>
      <c r="C903" s="2762" t="s">
        <v>3864</v>
      </c>
      <c r="D903" s="2756" t="s">
        <v>15423</v>
      </c>
    </row>
    <row r="904" spans="1:4" s="2858" customFormat="1">
      <c r="A904" s="2760" t="s">
        <v>3620</v>
      </c>
      <c r="B904" s="2761" t="s">
        <v>1858</v>
      </c>
      <c r="C904" s="2762" t="s">
        <v>3864</v>
      </c>
      <c r="D904" s="2756" t="s">
        <v>15158</v>
      </c>
    </row>
    <row r="905" spans="1:4" s="2858" customFormat="1">
      <c r="A905" s="2760">
        <v>3600771151</v>
      </c>
      <c r="B905" s="2761" t="s">
        <v>3996</v>
      </c>
      <c r="C905" s="2762" t="s">
        <v>3864</v>
      </c>
      <c r="D905" s="2756" t="s">
        <v>15424</v>
      </c>
    </row>
    <row r="906" spans="1:4" s="2858" customFormat="1">
      <c r="A906" s="2760" t="s">
        <v>3356</v>
      </c>
      <c r="B906" s="2761" t="s">
        <v>3997</v>
      </c>
      <c r="C906" s="2762" t="s">
        <v>3864</v>
      </c>
      <c r="D906" s="2756" t="s">
        <v>15170</v>
      </c>
    </row>
    <row r="907" spans="1:4" s="2858" customFormat="1">
      <c r="A907" s="2760">
        <v>3600777724</v>
      </c>
      <c r="B907" s="2761" t="s">
        <v>1863</v>
      </c>
      <c r="C907" s="2762" t="s">
        <v>3864</v>
      </c>
      <c r="D907" s="2756" t="s">
        <v>15158</v>
      </c>
    </row>
    <row r="908" spans="1:4" s="2858" customFormat="1">
      <c r="A908" s="2760">
        <v>3600785524</v>
      </c>
      <c r="B908" s="2761" t="s">
        <v>2521</v>
      </c>
      <c r="C908" s="2762" t="s">
        <v>3864</v>
      </c>
      <c r="D908" s="2756" t="s">
        <v>15158</v>
      </c>
    </row>
    <row r="909" spans="1:4" s="2858" customFormat="1">
      <c r="A909" s="2760" t="s">
        <v>3357</v>
      </c>
      <c r="B909" s="2761" t="s">
        <v>1867</v>
      </c>
      <c r="C909" s="2762" t="s">
        <v>3864</v>
      </c>
      <c r="D909" s="2756" t="s">
        <v>15158</v>
      </c>
    </row>
    <row r="910" spans="1:4" s="2858" customFormat="1">
      <c r="A910" s="2760" t="s">
        <v>3358</v>
      </c>
      <c r="B910" s="2761" t="s">
        <v>3998</v>
      </c>
      <c r="C910" s="2762" t="s">
        <v>3864</v>
      </c>
      <c r="D910" s="2756" t="s">
        <v>15425</v>
      </c>
    </row>
    <row r="911" spans="1:4" s="2858" customFormat="1">
      <c r="A911" s="2760" t="s">
        <v>3359</v>
      </c>
      <c r="B911" s="2761" t="s">
        <v>6012</v>
      </c>
      <c r="C911" s="2762" t="s">
        <v>3864</v>
      </c>
      <c r="D911" s="2756" t="s">
        <v>15426</v>
      </c>
    </row>
    <row r="912" spans="1:4" s="2858" customFormat="1">
      <c r="A912" s="2760" t="s">
        <v>3360</v>
      </c>
      <c r="B912" s="2761" t="s">
        <v>1871</v>
      </c>
      <c r="C912" s="2762" t="s">
        <v>3864</v>
      </c>
      <c r="D912" s="2756" t="s">
        <v>15427</v>
      </c>
    </row>
    <row r="913" spans="1:4" s="2858" customFormat="1">
      <c r="A913" s="2760">
        <v>3600893174</v>
      </c>
      <c r="B913" s="2761" t="s">
        <v>5522</v>
      </c>
      <c r="C913" s="2762" t="s">
        <v>3864</v>
      </c>
      <c r="D913" s="2756" t="s">
        <v>15158</v>
      </c>
    </row>
    <row r="914" spans="1:4" s="2858" customFormat="1">
      <c r="A914" s="2760" t="s">
        <v>3362</v>
      </c>
      <c r="B914" s="2761" t="s">
        <v>1872</v>
      </c>
      <c r="C914" s="2762" t="s">
        <v>3864</v>
      </c>
      <c r="D914" s="2756" t="s">
        <v>15158</v>
      </c>
    </row>
    <row r="915" spans="1:4" s="2858" customFormat="1">
      <c r="A915" s="2760" t="s">
        <v>3621</v>
      </c>
      <c r="B915" s="2761" t="s">
        <v>1874</v>
      </c>
      <c r="C915" s="2762" t="s">
        <v>3864</v>
      </c>
      <c r="D915" s="2756" t="s">
        <v>15428</v>
      </c>
    </row>
    <row r="916" spans="1:4" s="2858" customFormat="1">
      <c r="A916" s="2760" t="s">
        <v>3363</v>
      </c>
      <c r="B916" s="2761" t="s">
        <v>1876</v>
      </c>
      <c r="C916" s="2762" t="s">
        <v>3864</v>
      </c>
      <c r="D916" s="2756" t="s">
        <v>15429</v>
      </c>
    </row>
    <row r="917" spans="1:4" s="2858" customFormat="1">
      <c r="A917" s="2760" t="s">
        <v>3364</v>
      </c>
      <c r="B917" s="2761" t="s">
        <v>1877</v>
      </c>
      <c r="C917" s="2762" t="s">
        <v>3864</v>
      </c>
      <c r="D917" s="2756" t="s">
        <v>15430</v>
      </c>
    </row>
    <row r="918" spans="1:4" s="2858" customFormat="1">
      <c r="A918" s="2760" t="s">
        <v>3365</v>
      </c>
      <c r="B918" s="2761" t="s">
        <v>1878</v>
      </c>
      <c r="C918" s="2762" t="s">
        <v>3864</v>
      </c>
      <c r="D918" s="2756" t="s">
        <v>15162</v>
      </c>
    </row>
    <row r="919" spans="1:4" s="2858" customFormat="1">
      <c r="A919" s="2760"/>
      <c r="B919" s="2761" t="s">
        <v>1880</v>
      </c>
      <c r="C919" s="2762" t="s">
        <v>3864</v>
      </c>
      <c r="D919" s="2756" t="s">
        <v>15431</v>
      </c>
    </row>
    <row r="920" spans="1:4" s="2858" customFormat="1">
      <c r="A920" s="2760" t="s">
        <v>3366</v>
      </c>
      <c r="B920" s="2761" t="s">
        <v>1881</v>
      </c>
      <c r="C920" s="2762" t="s">
        <v>3864</v>
      </c>
      <c r="D920" s="2756" t="s">
        <v>15158</v>
      </c>
    </row>
    <row r="921" spans="1:4" s="2858" customFormat="1">
      <c r="A921" s="2760" t="s">
        <v>3623</v>
      </c>
      <c r="B921" s="2761" t="s">
        <v>1883</v>
      </c>
      <c r="C921" s="2762" t="s">
        <v>3864</v>
      </c>
      <c r="D921" s="2756" t="s">
        <v>15432</v>
      </c>
    </row>
    <row r="922" spans="1:4" s="2858" customFormat="1">
      <c r="A922" s="2760" t="s">
        <v>3367</v>
      </c>
      <c r="B922" s="2761" t="s">
        <v>2513</v>
      </c>
      <c r="C922" s="2762" t="s">
        <v>3864</v>
      </c>
      <c r="D922" s="2756" t="s">
        <v>15433</v>
      </c>
    </row>
    <row r="923" spans="1:4" s="2858" customFormat="1">
      <c r="A923" s="2760" t="s">
        <v>3567</v>
      </c>
      <c r="B923" s="2761" t="s">
        <v>2669</v>
      </c>
      <c r="C923" s="2762" t="s">
        <v>3864</v>
      </c>
      <c r="D923" s="2756" t="s">
        <v>15414</v>
      </c>
    </row>
    <row r="924" spans="1:4" s="2858" customFormat="1">
      <c r="A924" s="2760">
        <v>3602651389</v>
      </c>
      <c r="B924" s="2761" t="s">
        <v>2712</v>
      </c>
      <c r="C924" s="2762" t="s">
        <v>3864</v>
      </c>
      <c r="D924" s="2756" t="s">
        <v>15159</v>
      </c>
    </row>
    <row r="925" spans="1:4" s="2858" customFormat="1">
      <c r="A925" s="2760">
        <v>3600255100</v>
      </c>
      <c r="B925" s="2761" t="s">
        <v>2787</v>
      </c>
      <c r="C925" s="2762" t="s">
        <v>3864</v>
      </c>
      <c r="D925" s="2756" t="s">
        <v>15434</v>
      </c>
    </row>
    <row r="926" spans="1:4" s="2858" customFormat="1">
      <c r="A926" s="2760">
        <v>3602787661</v>
      </c>
      <c r="B926" s="2761" t="s">
        <v>2870</v>
      </c>
      <c r="C926" s="2762" t="s">
        <v>3864</v>
      </c>
      <c r="D926" s="2756" t="s">
        <v>15435</v>
      </c>
    </row>
    <row r="927" spans="1:4" s="2858" customFormat="1">
      <c r="A927" s="2760">
        <v>3602794690</v>
      </c>
      <c r="B927" s="2761" t="s">
        <v>2873</v>
      </c>
      <c r="C927" s="2762" t="s">
        <v>3864</v>
      </c>
      <c r="D927" s="2756" t="s">
        <v>15180</v>
      </c>
    </row>
    <row r="928" spans="1:4" s="2858" customFormat="1">
      <c r="A928" s="2763" t="s">
        <v>4221</v>
      </c>
      <c r="B928" s="2761" t="s">
        <v>2928</v>
      </c>
      <c r="C928" s="2762" t="s">
        <v>3864</v>
      </c>
      <c r="D928" s="2756" t="s">
        <v>15322</v>
      </c>
    </row>
    <row r="929" spans="1:4" s="2858" customFormat="1">
      <c r="A929" s="2760">
        <v>3602994756</v>
      </c>
      <c r="B929" s="2761" t="s">
        <v>2975</v>
      </c>
      <c r="C929" s="2762" t="s">
        <v>3864</v>
      </c>
      <c r="D929" s="2756" t="s">
        <v>15158</v>
      </c>
    </row>
    <row r="930" spans="1:4" s="2858" customFormat="1">
      <c r="A930" s="2763" t="s">
        <v>3691</v>
      </c>
      <c r="B930" s="2761" t="s">
        <v>3845</v>
      </c>
      <c r="C930" s="2762" t="s">
        <v>3864</v>
      </c>
      <c r="D930" s="2756" t="s">
        <v>15158</v>
      </c>
    </row>
    <row r="931" spans="1:4" s="2858" customFormat="1">
      <c r="A931" s="2760">
        <v>3603046105</v>
      </c>
      <c r="B931" s="2761" t="s">
        <v>3649</v>
      </c>
      <c r="C931" s="2762" t="s">
        <v>3864</v>
      </c>
      <c r="D931" s="2756" t="s">
        <v>15436</v>
      </c>
    </row>
    <row r="932" spans="1:4" s="2858" customFormat="1">
      <c r="A932" s="2760">
        <v>3603046088</v>
      </c>
      <c r="B932" s="2761" t="s">
        <v>3650</v>
      </c>
      <c r="C932" s="2762" t="s">
        <v>3864</v>
      </c>
      <c r="D932" s="2756" t="s">
        <v>15181</v>
      </c>
    </row>
    <row r="933" spans="1:4" s="2858" customFormat="1">
      <c r="A933" s="2760">
        <v>3603051218</v>
      </c>
      <c r="B933" s="2761" t="s">
        <v>3670</v>
      </c>
      <c r="C933" s="2762" t="s">
        <v>3864</v>
      </c>
      <c r="D933" s="2756" t="s">
        <v>15158</v>
      </c>
    </row>
    <row r="934" spans="1:4" s="2858" customFormat="1">
      <c r="A934" s="2760">
        <v>3601414843</v>
      </c>
      <c r="B934" s="2761" t="s">
        <v>3672</v>
      </c>
      <c r="C934" s="2762" t="s">
        <v>3864</v>
      </c>
      <c r="D934" s="2756" t="s">
        <v>15158</v>
      </c>
    </row>
    <row r="935" spans="1:4" s="2858" customFormat="1">
      <c r="A935" s="2760">
        <v>3603057072</v>
      </c>
      <c r="B935" s="2761" t="s">
        <v>3679</v>
      </c>
      <c r="C935" s="2762" t="s">
        <v>3864</v>
      </c>
      <c r="D935" s="2756" t="s">
        <v>15158</v>
      </c>
    </row>
    <row r="936" spans="1:4" s="2858" customFormat="1">
      <c r="A936" s="2760">
        <v>3603059802</v>
      </c>
      <c r="B936" s="2761" t="s">
        <v>3999</v>
      </c>
      <c r="C936" s="2762" t="s">
        <v>3864</v>
      </c>
      <c r="D936" s="2756" t="s">
        <v>15158</v>
      </c>
    </row>
    <row r="937" spans="1:4" s="2858" customFormat="1">
      <c r="A937" s="2760" t="s">
        <v>3524</v>
      </c>
      <c r="B937" s="2761" t="s">
        <v>3715</v>
      </c>
      <c r="C937" s="2762" t="s">
        <v>3864</v>
      </c>
      <c r="D937" s="2756" t="s">
        <v>15158</v>
      </c>
    </row>
    <row r="938" spans="1:4" s="2858" customFormat="1">
      <c r="A938" s="2760">
        <v>3603074617</v>
      </c>
      <c r="B938" s="2761" t="s">
        <v>3719</v>
      </c>
      <c r="C938" s="2762" t="s">
        <v>3864</v>
      </c>
      <c r="D938" s="2756" t="s">
        <v>15173</v>
      </c>
    </row>
    <row r="939" spans="1:4" s="2858" customFormat="1">
      <c r="A939" s="2760">
        <v>3603116264</v>
      </c>
      <c r="B939" s="2761" t="s">
        <v>3790</v>
      </c>
      <c r="C939" s="2762" t="s">
        <v>3864</v>
      </c>
      <c r="D939" s="2756" t="s">
        <v>15158</v>
      </c>
    </row>
    <row r="940" spans="1:4" s="2858" customFormat="1">
      <c r="A940" s="2763" t="s">
        <v>4334</v>
      </c>
      <c r="B940" s="2761" t="s">
        <v>4170</v>
      </c>
      <c r="C940" s="2762" t="s">
        <v>3864</v>
      </c>
      <c r="D940" s="2756" t="s">
        <v>15158</v>
      </c>
    </row>
    <row r="941" spans="1:4" s="2858" customFormat="1">
      <c r="A941" s="2760">
        <v>3603133622</v>
      </c>
      <c r="B941" s="2761" t="s">
        <v>4000</v>
      </c>
      <c r="C941" s="2762" t="s">
        <v>3864</v>
      </c>
      <c r="D941" s="2756" t="s">
        <v>15158</v>
      </c>
    </row>
    <row r="942" spans="1:4" s="2858" customFormat="1">
      <c r="A942" s="2763" t="s">
        <v>4208</v>
      </c>
      <c r="B942" s="2761" t="s">
        <v>3923</v>
      </c>
      <c r="C942" s="2762" t="s">
        <v>3864</v>
      </c>
      <c r="D942" s="2756" t="s">
        <v>15437</v>
      </c>
    </row>
    <row r="943" spans="1:4" s="2858" customFormat="1">
      <c r="A943" s="2760">
        <v>3603157729</v>
      </c>
      <c r="B943" s="2761" t="s">
        <v>4152</v>
      </c>
      <c r="C943" s="2762" t="s">
        <v>3864</v>
      </c>
      <c r="D943" s="2756" t="s">
        <v>15438</v>
      </c>
    </row>
    <row r="944" spans="1:4" s="2858" customFormat="1">
      <c r="A944" s="2760">
        <v>3603163666</v>
      </c>
      <c r="B944" s="2761" t="s">
        <v>4157</v>
      </c>
      <c r="C944" s="2762" t="s">
        <v>3864</v>
      </c>
      <c r="D944" s="2756" t="s">
        <v>15439</v>
      </c>
    </row>
    <row r="945" spans="1:4" s="2858" customFormat="1">
      <c r="A945" s="2760" t="s">
        <v>6097</v>
      </c>
      <c r="B945" s="2761" t="s">
        <v>4164</v>
      </c>
      <c r="C945" s="2762" t="s">
        <v>3864</v>
      </c>
      <c r="D945" s="2756" t="s">
        <v>15158</v>
      </c>
    </row>
    <row r="946" spans="1:4" s="2858" customFormat="1">
      <c r="A946" s="2760">
        <v>3603190596</v>
      </c>
      <c r="B946" s="2761" t="s">
        <v>4246</v>
      </c>
      <c r="C946" s="2762" t="s">
        <v>3864</v>
      </c>
      <c r="D946" s="2756" t="s">
        <v>15440</v>
      </c>
    </row>
    <row r="947" spans="1:4" s="2858" customFormat="1">
      <c r="A947" s="2760">
        <v>3603196044</v>
      </c>
      <c r="B947" s="2761" t="s">
        <v>4257</v>
      </c>
      <c r="C947" s="2762" t="s">
        <v>3864</v>
      </c>
      <c r="D947" s="2756" t="s">
        <v>15329</v>
      </c>
    </row>
    <row r="948" spans="1:4" s="2858" customFormat="1">
      <c r="A948" s="2760">
        <v>3603213003</v>
      </c>
      <c r="B948" s="2761" t="s">
        <v>4320</v>
      </c>
      <c r="C948" s="2762" t="s">
        <v>3864</v>
      </c>
      <c r="D948" s="2756" t="s">
        <v>15441</v>
      </c>
    </row>
    <row r="949" spans="1:4" s="2858" customFormat="1">
      <c r="A949" s="2760">
        <v>3603211302</v>
      </c>
      <c r="B949" s="2762" t="s">
        <v>4347</v>
      </c>
      <c r="C949" s="2762" t="s">
        <v>3864</v>
      </c>
      <c r="D949" s="2756" t="s">
        <v>15442</v>
      </c>
    </row>
    <row r="950" spans="1:4" s="2858" customFormat="1">
      <c r="A950" s="2760">
        <v>3603262547</v>
      </c>
      <c r="B950" s="2762" t="s">
        <v>4689</v>
      </c>
      <c r="C950" s="2762" t="s">
        <v>3864</v>
      </c>
      <c r="D950" s="2756" t="s">
        <v>15189</v>
      </c>
    </row>
    <row r="951" spans="1:4" s="2858" customFormat="1">
      <c r="A951" s="2760">
        <v>3603269486</v>
      </c>
      <c r="B951" s="2762" t="s">
        <v>5488</v>
      </c>
      <c r="C951" s="2762" t="s">
        <v>3864</v>
      </c>
      <c r="D951" s="2756" t="s">
        <v>15306</v>
      </c>
    </row>
    <row r="952" spans="1:4" s="2858" customFormat="1">
      <c r="A952" s="2760">
        <v>3603277014</v>
      </c>
      <c r="B952" s="2762" t="s">
        <v>5424</v>
      </c>
      <c r="C952" s="2762" t="s">
        <v>3864</v>
      </c>
      <c r="D952" s="2756" t="s">
        <v>15158</v>
      </c>
    </row>
    <row r="953" spans="1:4" s="2858" customFormat="1">
      <c r="A953" s="2763">
        <v>3603280627</v>
      </c>
      <c r="B953" s="2761" t="s">
        <v>15592</v>
      </c>
      <c r="C953" s="2762" t="s">
        <v>3864</v>
      </c>
      <c r="D953" s="2756" t="s">
        <v>15443</v>
      </c>
    </row>
    <row r="954" spans="1:4" s="2858" customFormat="1">
      <c r="A954" s="2760">
        <v>3603292051</v>
      </c>
      <c r="B954" s="2762" t="s">
        <v>4731</v>
      </c>
      <c r="C954" s="2762" t="s">
        <v>3864</v>
      </c>
      <c r="D954" s="2756" t="s">
        <v>15200</v>
      </c>
    </row>
    <row r="955" spans="1:4" s="2858" customFormat="1">
      <c r="A955" s="2760">
        <v>3603295246</v>
      </c>
      <c r="B955" s="2762" t="s">
        <v>4750</v>
      </c>
      <c r="C955" s="2762" t="s">
        <v>3864</v>
      </c>
      <c r="D955" s="2756" t="s">
        <v>15267</v>
      </c>
    </row>
    <row r="956" spans="1:4" s="2858" customFormat="1">
      <c r="A956" s="2760">
        <v>3603294411</v>
      </c>
      <c r="B956" s="2762" t="s">
        <v>6972</v>
      </c>
      <c r="C956" s="2762" t="s">
        <v>3864</v>
      </c>
      <c r="D956" s="2756" t="s">
        <v>15444</v>
      </c>
    </row>
    <row r="957" spans="1:4" s="2858" customFormat="1">
      <c r="A957" s="2760">
        <v>3603296793</v>
      </c>
      <c r="B957" s="2762" t="s">
        <v>4815</v>
      </c>
      <c r="C957" s="2762" t="s">
        <v>3864</v>
      </c>
      <c r="D957" s="2756" t="s">
        <v>15158</v>
      </c>
    </row>
    <row r="958" spans="1:4" s="2858" customFormat="1">
      <c r="A958" s="2760" t="s">
        <v>3337</v>
      </c>
      <c r="B958" s="2769" t="s">
        <v>3745</v>
      </c>
      <c r="C958" s="2762" t="s">
        <v>3864</v>
      </c>
      <c r="D958" s="2756" t="s">
        <v>15158</v>
      </c>
    </row>
    <row r="959" spans="1:4" s="2858" customFormat="1">
      <c r="A959" s="2760">
        <v>3603321672</v>
      </c>
      <c r="B959" s="2769" t="s">
        <v>5068</v>
      </c>
      <c r="C959" s="2762" t="s">
        <v>3864</v>
      </c>
      <c r="D959" s="2756" t="s">
        <v>15160</v>
      </c>
    </row>
    <row r="960" spans="1:4" s="2858" customFormat="1">
      <c r="A960" s="2760" t="s">
        <v>5311</v>
      </c>
      <c r="B960" s="2769" t="s">
        <v>5100</v>
      </c>
      <c r="C960" s="2762" t="s">
        <v>3864</v>
      </c>
      <c r="D960" s="2756" t="s">
        <v>15160</v>
      </c>
    </row>
    <row r="961" spans="1:4" s="2858" customFormat="1">
      <c r="A961" s="2760">
        <v>3603357213</v>
      </c>
      <c r="B961" s="2769" t="s">
        <v>5154</v>
      </c>
      <c r="C961" s="2762" t="s">
        <v>3864</v>
      </c>
      <c r="D961" s="2756" t="s">
        <v>15158</v>
      </c>
    </row>
    <row r="962" spans="1:4" s="2858" customFormat="1">
      <c r="A962" s="2760">
        <v>3600810160</v>
      </c>
      <c r="B962" s="2769" t="s">
        <v>5175</v>
      </c>
      <c r="C962" s="2762" t="s">
        <v>3864</v>
      </c>
      <c r="D962" s="2756" t="s">
        <v>15158</v>
      </c>
    </row>
    <row r="963" spans="1:4" s="2858" customFormat="1">
      <c r="A963" s="2760">
        <v>3603360110</v>
      </c>
      <c r="B963" s="2769" t="s">
        <v>5184</v>
      </c>
      <c r="C963" s="2762" t="s">
        <v>3864</v>
      </c>
      <c r="D963" s="2756" t="s">
        <v>15158</v>
      </c>
    </row>
    <row r="964" spans="1:4" s="2858" customFormat="1">
      <c r="A964" s="2760">
        <v>3603384707</v>
      </c>
      <c r="B964" s="2769" t="s">
        <v>5398</v>
      </c>
      <c r="C964" s="2762" t="s">
        <v>3864</v>
      </c>
      <c r="D964" s="2756" t="s">
        <v>15158</v>
      </c>
    </row>
    <row r="965" spans="1:4" s="2858" customFormat="1">
      <c r="A965" s="2760">
        <v>3603382019</v>
      </c>
      <c r="B965" s="2769" t="s">
        <v>5535</v>
      </c>
      <c r="C965" s="2762" t="s">
        <v>3864</v>
      </c>
      <c r="D965" s="2756" t="s">
        <v>15158</v>
      </c>
    </row>
    <row r="966" spans="1:4" s="2858" customFormat="1">
      <c r="A966" s="2760">
        <v>3603392264</v>
      </c>
      <c r="B966" s="2768" t="s">
        <v>5533</v>
      </c>
      <c r="C966" s="2762" t="s">
        <v>3864</v>
      </c>
      <c r="D966" s="2756" t="s">
        <v>15158</v>
      </c>
    </row>
    <row r="967" spans="1:4" s="2858" customFormat="1">
      <c r="A967" s="2760">
        <v>3603408972</v>
      </c>
      <c r="B967" s="2769" t="s">
        <v>15593</v>
      </c>
      <c r="C967" s="2762" t="s">
        <v>3864</v>
      </c>
      <c r="D967" s="2756" t="s">
        <v>15158</v>
      </c>
    </row>
    <row r="968" spans="1:4" s="2858" customFormat="1">
      <c r="A968" s="2760">
        <v>3603317769</v>
      </c>
      <c r="B968" s="2769" t="s">
        <v>5711</v>
      </c>
      <c r="C968" s="2762" t="s">
        <v>3864</v>
      </c>
      <c r="D968" s="2756" t="s">
        <v>15158</v>
      </c>
    </row>
    <row r="969" spans="1:4" s="2858" customFormat="1">
      <c r="A969" s="2760">
        <v>3603421557</v>
      </c>
      <c r="B969" s="2769" t="s">
        <v>5908</v>
      </c>
      <c r="C969" s="2762" t="s">
        <v>3864</v>
      </c>
      <c r="D969" s="2756" t="s">
        <v>15158</v>
      </c>
    </row>
    <row r="970" spans="1:4" s="2858" customFormat="1">
      <c r="A970" s="2760">
        <v>3603441761</v>
      </c>
      <c r="B970" s="2769" t="s">
        <v>15594</v>
      </c>
      <c r="C970" s="2762" t="s">
        <v>3864</v>
      </c>
      <c r="D970" s="2756" t="s">
        <v>15158</v>
      </c>
    </row>
    <row r="971" spans="1:4" s="2858" customFormat="1">
      <c r="A971" s="2760">
        <v>3603444586</v>
      </c>
      <c r="B971" s="2769" t="s">
        <v>6127</v>
      </c>
      <c r="C971" s="2762" t="s">
        <v>3864</v>
      </c>
      <c r="D971" s="2756" t="s">
        <v>15158</v>
      </c>
    </row>
    <row r="972" spans="1:4" s="2858" customFormat="1">
      <c r="A972" s="2760" t="s">
        <v>6946</v>
      </c>
      <c r="B972" s="2769" t="s">
        <v>6159</v>
      </c>
      <c r="C972" s="2762" t="s">
        <v>3864</v>
      </c>
      <c r="D972" s="2756" t="s">
        <v>15158</v>
      </c>
    </row>
    <row r="973" spans="1:4" s="2858" customFormat="1">
      <c r="A973" s="2760">
        <v>3603455203</v>
      </c>
      <c r="B973" s="2769" t="s">
        <v>15595</v>
      </c>
      <c r="C973" s="2762" t="s">
        <v>3864</v>
      </c>
      <c r="D973" s="2756" t="s">
        <v>15158</v>
      </c>
    </row>
    <row r="974" spans="1:4" s="2858" customFormat="1">
      <c r="A974" s="2760"/>
      <c r="B974" s="2769" t="s">
        <v>6358</v>
      </c>
      <c r="C974" s="2762" t="s">
        <v>3864</v>
      </c>
      <c r="D974" s="2756" t="s">
        <v>15158</v>
      </c>
    </row>
    <row r="975" spans="1:4" s="2858" customFormat="1" ht="48">
      <c r="A975" s="2760">
        <v>3603381833</v>
      </c>
      <c r="B975" s="2799" t="s">
        <v>15596</v>
      </c>
      <c r="C975" s="2762" t="s">
        <v>3864</v>
      </c>
      <c r="D975" s="2756" t="s">
        <v>15158</v>
      </c>
    </row>
    <row r="976" spans="1:4" s="2858" customFormat="1">
      <c r="A976" s="2760">
        <v>3603480231</v>
      </c>
      <c r="B976" s="2769" t="s">
        <v>15597</v>
      </c>
      <c r="C976" s="2762" t="s">
        <v>3864</v>
      </c>
      <c r="D976" s="2756" t="s">
        <v>15158</v>
      </c>
    </row>
    <row r="977" spans="1:4" s="2858" customFormat="1">
      <c r="A977" s="2760">
        <v>3603496175</v>
      </c>
      <c r="B977" s="2769" t="s">
        <v>6881</v>
      </c>
      <c r="C977" s="2762" t="s">
        <v>3864</v>
      </c>
      <c r="D977" s="2756" t="s">
        <v>15158</v>
      </c>
    </row>
    <row r="978" spans="1:4" s="2858" customFormat="1">
      <c r="A978" s="2760" t="s">
        <v>7524</v>
      </c>
      <c r="B978" s="2769" t="s">
        <v>6887</v>
      </c>
      <c r="C978" s="2762" t="s">
        <v>3864</v>
      </c>
      <c r="D978" s="2756" t="s">
        <v>15158</v>
      </c>
    </row>
    <row r="979" spans="1:4" s="2858" customFormat="1">
      <c r="A979" s="2760">
        <v>3603511070</v>
      </c>
      <c r="B979" s="2769" t="s">
        <v>7016</v>
      </c>
      <c r="C979" s="2762" t="s">
        <v>3864</v>
      </c>
      <c r="D979" s="2756" t="s">
        <v>15158</v>
      </c>
    </row>
    <row r="980" spans="1:4" s="2858" customFormat="1">
      <c r="A980" s="2760">
        <v>3603531944</v>
      </c>
      <c r="B980" s="2769" t="s">
        <v>7239</v>
      </c>
      <c r="C980" s="2762" t="s">
        <v>3864</v>
      </c>
      <c r="D980" s="2756" t="s">
        <v>15158</v>
      </c>
    </row>
    <row r="981" spans="1:4" s="2858" customFormat="1">
      <c r="A981" s="2760">
        <v>3603534776</v>
      </c>
      <c r="B981" s="2769" t="s">
        <v>7286</v>
      </c>
      <c r="C981" s="2762" t="s">
        <v>3864</v>
      </c>
      <c r="D981" s="2756" t="s">
        <v>15158</v>
      </c>
    </row>
    <row r="982" spans="1:4" s="2858" customFormat="1">
      <c r="A982" s="2760">
        <v>3603542382</v>
      </c>
      <c r="B982" s="2769" t="s">
        <v>7318</v>
      </c>
      <c r="C982" s="2762" t="s">
        <v>3864</v>
      </c>
      <c r="D982" s="2756" t="s">
        <v>15158</v>
      </c>
    </row>
    <row r="983" spans="1:4" s="2858" customFormat="1">
      <c r="A983" s="2760">
        <v>3603541879</v>
      </c>
      <c r="B983" s="2769" t="s">
        <v>7414</v>
      </c>
      <c r="C983" s="2762" t="s">
        <v>3864</v>
      </c>
      <c r="D983" s="2756" t="s">
        <v>15158</v>
      </c>
    </row>
    <row r="984" spans="1:4" s="2858" customFormat="1">
      <c r="A984" s="2760">
        <v>3603556762</v>
      </c>
      <c r="B984" s="2769" t="s">
        <v>7434</v>
      </c>
      <c r="C984" s="2762" t="s">
        <v>3864</v>
      </c>
      <c r="D984" s="2756" t="s">
        <v>15158</v>
      </c>
    </row>
    <row r="985" spans="1:4" s="2858" customFormat="1">
      <c r="A985" s="2760">
        <v>3603562519</v>
      </c>
      <c r="B985" s="2769" t="s">
        <v>7438</v>
      </c>
      <c r="C985" s="2762" t="s">
        <v>3864</v>
      </c>
      <c r="D985" s="2756" t="s">
        <v>15158</v>
      </c>
    </row>
    <row r="986" spans="1:4" s="2858" customFormat="1">
      <c r="A986" s="2760">
        <v>3603573415</v>
      </c>
      <c r="B986" s="2769" t="s">
        <v>7590</v>
      </c>
      <c r="C986" s="2762" t="s">
        <v>3864</v>
      </c>
      <c r="D986" s="2756" t="s">
        <v>15158</v>
      </c>
    </row>
    <row r="987" spans="1:4" s="2858" customFormat="1">
      <c r="A987" s="2760">
        <v>3603576039</v>
      </c>
      <c r="B987" s="2769" t="s">
        <v>7593</v>
      </c>
      <c r="C987" s="2762" t="s">
        <v>3864</v>
      </c>
      <c r="D987" s="2756" t="s">
        <v>15158</v>
      </c>
    </row>
    <row r="988" spans="1:4" s="2858" customFormat="1">
      <c r="A988" s="2760">
        <v>3603586767</v>
      </c>
      <c r="B988" s="2769" t="s">
        <v>7779</v>
      </c>
      <c r="C988" s="2762" t="s">
        <v>3864</v>
      </c>
      <c r="D988" s="2756" t="s">
        <v>15158</v>
      </c>
    </row>
    <row r="989" spans="1:4" s="2858" customFormat="1">
      <c r="A989" s="2760">
        <v>3603593059</v>
      </c>
      <c r="B989" s="2769" t="s">
        <v>8007</v>
      </c>
      <c r="C989" s="2762" t="s">
        <v>3864</v>
      </c>
      <c r="D989" s="2756" t="s">
        <v>15158</v>
      </c>
    </row>
    <row r="990" spans="1:4" s="2858" customFormat="1">
      <c r="A990" s="2760">
        <v>3602602176</v>
      </c>
      <c r="B990" s="2769" t="s">
        <v>8065</v>
      </c>
      <c r="C990" s="2762" t="s">
        <v>3864</v>
      </c>
      <c r="D990" s="2756" t="s">
        <v>15158</v>
      </c>
    </row>
    <row r="991" spans="1:4" s="2858" customFormat="1">
      <c r="A991" s="2760">
        <v>3603611212</v>
      </c>
      <c r="B991" s="2769" t="s">
        <v>8137</v>
      </c>
      <c r="C991" s="2762" t="s">
        <v>3864</v>
      </c>
      <c r="D991" s="2756" t="s">
        <v>15158</v>
      </c>
    </row>
    <row r="992" spans="1:4" s="2858" customFormat="1">
      <c r="A992" s="2763" t="s">
        <v>8615</v>
      </c>
      <c r="B992" s="2769" t="s">
        <v>8245</v>
      </c>
      <c r="C992" s="2762" t="s">
        <v>3864</v>
      </c>
      <c r="D992" s="2756" t="s">
        <v>15158</v>
      </c>
    </row>
    <row r="993" spans="1:4" s="2858" customFormat="1">
      <c r="A993" s="2760">
        <v>3603622454</v>
      </c>
      <c r="B993" s="2769" t="s">
        <v>8246</v>
      </c>
      <c r="C993" s="2762" t="s">
        <v>3864</v>
      </c>
      <c r="D993" s="2756" t="s">
        <v>15158</v>
      </c>
    </row>
    <row r="994" spans="1:4" s="2858" customFormat="1">
      <c r="A994" s="2760">
        <v>3603626138</v>
      </c>
      <c r="B994" s="2769" t="s">
        <v>8247</v>
      </c>
      <c r="C994" s="2762" t="s">
        <v>3864</v>
      </c>
      <c r="D994" s="2756" t="s">
        <v>15158</v>
      </c>
    </row>
    <row r="995" spans="1:4" s="2858" customFormat="1">
      <c r="A995" s="2760">
        <v>3603629361</v>
      </c>
      <c r="B995" s="2769" t="s">
        <v>8365</v>
      </c>
      <c r="C995" s="2762" t="s">
        <v>3864</v>
      </c>
      <c r="D995" s="2756" t="s">
        <v>15158</v>
      </c>
    </row>
    <row r="996" spans="1:4" s="2858" customFormat="1">
      <c r="A996" s="2760">
        <v>3603630543</v>
      </c>
      <c r="B996" s="2769" t="s">
        <v>8366</v>
      </c>
      <c r="C996" s="2762" t="s">
        <v>3864</v>
      </c>
      <c r="D996" s="2756" t="s">
        <v>15158</v>
      </c>
    </row>
    <row r="997" spans="1:4" s="2858" customFormat="1">
      <c r="A997" s="2763" t="s">
        <v>9524</v>
      </c>
      <c r="B997" s="2769" t="s">
        <v>8478</v>
      </c>
      <c r="C997" s="2762" t="s">
        <v>3864</v>
      </c>
      <c r="D997" s="2756" t="s">
        <v>15158</v>
      </c>
    </row>
    <row r="998" spans="1:4" s="2858" customFormat="1">
      <c r="A998" s="2763">
        <v>3603656238</v>
      </c>
      <c r="B998" s="2769" t="s">
        <v>8709</v>
      </c>
      <c r="C998" s="2762" t="s">
        <v>3864</v>
      </c>
      <c r="D998" s="2756" t="s">
        <v>15158</v>
      </c>
    </row>
    <row r="999" spans="1:4" s="2858" customFormat="1">
      <c r="A999" s="2763" t="s">
        <v>9523</v>
      </c>
      <c r="B999" s="2769" t="s">
        <v>9522</v>
      </c>
      <c r="C999" s="2762" t="s">
        <v>3864</v>
      </c>
      <c r="D999" s="2756" t="s">
        <v>15158</v>
      </c>
    </row>
    <row r="1000" spans="1:4" s="2858" customFormat="1">
      <c r="A1000" s="2763">
        <v>3603667670</v>
      </c>
      <c r="B1000" s="2769" t="s">
        <v>9527</v>
      </c>
      <c r="C1000" s="2762"/>
      <c r="D1000" s="2756" t="s">
        <v>15158</v>
      </c>
    </row>
    <row r="1001" spans="1:4" s="2858" customFormat="1">
      <c r="A1001" s="2763">
        <v>3603672568</v>
      </c>
      <c r="B1001" s="2769" t="s">
        <v>9528</v>
      </c>
      <c r="C1001" s="2762"/>
      <c r="D1001" s="2756" t="s">
        <v>15158</v>
      </c>
    </row>
    <row r="1002" spans="1:4" s="2858" customFormat="1">
      <c r="A1002" s="2760" t="s">
        <v>9464</v>
      </c>
      <c r="B1002" s="2761" t="s">
        <v>2651</v>
      </c>
      <c r="C1002" s="2762" t="s">
        <v>3864</v>
      </c>
      <c r="D1002" s="2756" t="s">
        <v>15158</v>
      </c>
    </row>
    <row r="1003" spans="1:4" s="2858" customFormat="1">
      <c r="A1003" s="2800"/>
      <c r="B1003" s="2801" t="s">
        <v>9064</v>
      </c>
      <c r="C1003" s="2762" t="s">
        <v>3864</v>
      </c>
      <c r="D1003" s="2756" t="s">
        <v>15158</v>
      </c>
    </row>
    <row r="1004" spans="1:4" s="2858" customFormat="1">
      <c r="A1004" s="2753"/>
      <c r="B1004" s="2773" t="s">
        <v>9065</v>
      </c>
      <c r="C1004" s="2762" t="s">
        <v>3864</v>
      </c>
      <c r="D1004" s="2756" t="s">
        <v>15158</v>
      </c>
    </row>
    <row r="1005" spans="1:4" s="2858" customFormat="1">
      <c r="A1005" s="2753"/>
      <c r="B1005" s="2773" t="s">
        <v>9066</v>
      </c>
      <c r="C1005" s="2762" t="s">
        <v>3864</v>
      </c>
      <c r="D1005" s="2756" t="s">
        <v>15158</v>
      </c>
    </row>
    <row r="1006" spans="1:4" s="2858" customFormat="1">
      <c r="A1006" s="2753" t="s">
        <v>9465</v>
      </c>
      <c r="B1006" s="2773" t="s">
        <v>9067</v>
      </c>
      <c r="C1006" s="2762" t="s">
        <v>3864</v>
      </c>
      <c r="D1006" s="2756" t="s">
        <v>15158</v>
      </c>
    </row>
    <row r="1007" spans="1:4" s="2858" customFormat="1">
      <c r="A1007" s="2753">
        <v>3600510960</v>
      </c>
      <c r="B1007" s="2773" t="s">
        <v>9068</v>
      </c>
      <c r="C1007" s="2762" t="s">
        <v>3864</v>
      </c>
      <c r="D1007" s="2756" t="s">
        <v>15170</v>
      </c>
    </row>
    <row r="1008" spans="1:4" s="2858" customFormat="1">
      <c r="A1008" s="2753"/>
      <c r="B1008" s="2773" t="s">
        <v>9069</v>
      </c>
      <c r="C1008" s="2762" t="s">
        <v>3864</v>
      </c>
      <c r="D1008" s="2756" t="s">
        <v>15158</v>
      </c>
    </row>
    <row r="1009" spans="1:4" s="2858" customFormat="1">
      <c r="A1009" s="2753"/>
      <c r="B1009" s="2773" t="s">
        <v>9070</v>
      </c>
      <c r="C1009" s="2762" t="s">
        <v>3864</v>
      </c>
      <c r="D1009" s="2756" t="s">
        <v>15158</v>
      </c>
    </row>
    <row r="1010" spans="1:4" s="2858" customFormat="1">
      <c r="A1010" s="2753"/>
      <c r="B1010" s="2773" t="s">
        <v>9071</v>
      </c>
      <c r="C1010" s="2762" t="s">
        <v>3864</v>
      </c>
      <c r="D1010" s="2756" t="s">
        <v>15158</v>
      </c>
    </row>
    <row r="1011" spans="1:4" s="2858" customFormat="1">
      <c r="A1011" s="2753"/>
      <c r="B1011" s="2773" t="s">
        <v>9072</v>
      </c>
      <c r="C1011" s="2762" t="s">
        <v>3864</v>
      </c>
      <c r="D1011" s="2756" t="s">
        <v>15158</v>
      </c>
    </row>
    <row r="1012" spans="1:4" s="2858" customFormat="1">
      <c r="A1012" s="2753"/>
      <c r="B1012" s="2773" t="s">
        <v>9073</v>
      </c>
      <c r="C1012" s="2762" t="s">
        <v>3864</v>
      </c>
      <c r="D1012" s="2756" t="s">
        <v>15158</v>
      </c>
    </row>
    <row r="1013" spans="1:4" s="2858" customFormat="1">
      <c r="A1013" s="2753"/>
      <c r="B1013" s="2773" t="s">
        <v>9074</v>
      </c>
      <c r="C1013" s="2762" t="s">
        <v>3864</v>
      </c>
      <c r="D1013" s="2756" t="s">
        <v>15158</v>
      </c>
    </row>
    <row r="1014" spans="1:4" s="2858" customFormat="1">
      <c r="A1014" s="2753"/>
      <c r="B1014" s="2773" t="s">
        <v>9075</v>
      </c>
      <c r="C1014" s="2762" t="s">
        <v>3864</v>
      </c>
      <c r="D1014" s="2756" t="s">
        <v>15158</v>
      </c>
    </row>
    <row r="1015" spans="1:4" s="2858" customFormat="1">
      <c r="A1015" s="2772">
        <v>3600895823</v>
      </c>
      <c r="B1015" s="2773" t="s">
        <v>9076</v>
      </c>
      <c r="C1015" s="2762" t="s">
        <v>3864</v>
      </c>
      <c r="D1015" s="2756" t="s">
        <v>15158</v>
      </c>
    </row>
    <row r="1016" spans="1:4" s="2858" customFormat="1">
      <c r="A1016" s="2753"/>
      <c r="B1016" s="2773" t="s">
        <v>9077</v>
      </c>
      <c r="C1016" s="2762" t="s">
        <v>3864</v>
      </c>
      <c r="D1016" s="2756" t="s">
        <v>15158</v>
      </c>
    </row>
    <row r="1017" spans="1:4" s="2858" customFormat="1">
      <c r="A1017" s="2753"/>
      <c r="B1017" s="2773" t="s">
        <v>9078</v>
      </c>
      <c r="C1017" s="2762" t="s">
        <v>3864</v>
      </c>
      <c r="D1017" s="2756" t="s">
        <v>15158</v>
      </c>
    </row>
    <row r="1018" spans="1:4" s="2858" customFormat="1">
      <c r="A1018" s="2753"/>
      <c r="B1018" s="2773" t="s">
        <v>9080</v>
      </c>
      <c r="C1018" s="2762" t="s">
        <v>3864</v>
      </c>
      <c r="D1018" s="2756" t="s">
        <v>15158</v>
      </c>
    </row>
    <row r="1019" spans="1:4" s="2858" customFormat="1">
      <c r="A1019" s="2753" t="s">
        <v>9466</v>
      </c>
      <c r="B1019" s="2773" t="s">
        <v>9081</v>
      </c>
      <c r="C1019" s="2762" t="s">
        <v>3864</v>
      </c>
      <c r="D1019" s="2756" t="s">
        <v>15158</v>
      </c>
    </row>
    <row r="1020" spans="1:4" s="2858" customFormat="1">
      <c r="A1020" s="2753">
        <v>3603146149</v>
      </c>
      <c r="B1020" s="2773" t="s">
        <v>9082</v>
      </c>
      <c r="C1020" s="2762" t="s">
        <v>3864</v>
      </c>
      <c r="D1020" s="2756" t="s">
        <v>15158</v>
      </c>
    </row>
    <row r="1021" spans="1:4" s="2858" customFormat="1">
      <c r="A1021" s="2753">
        <v>301096513</v>
      </c>
      <c r="B1021" s="2773" t="s">
        <v>9083</v>
      </c>
      <c r="C1021" s="2762" t="s">
        <v>3864</v>
      </c>
      <c r="D1021" s="2756" t="s">
        <v>15158</v>
      </c>
    </row>
    <row r="1022" spans="1:4" s="2858" customFormat="1">
      <c r="A1022" s="2772">
        <v>7104452516</v>
      </c>
      <c r="B1022" s="2773" t="s">
        <v>9084</v>
      </c>
      <c r="C1022" s="2762" t="s">
        <v>3864</v>
      </c>
      <c r="D1022" s="2756" t="s">
        <v>15158</v>
      </c>
    </row>
    <row r="1023" spans="1:4" s="2858" customFormat="1">
      <c r="A1023" s="2753" t="s">
        <v>9467</v>
      </c>
      <c r="B1023" s="2773" t="s">
        <v>15598</v>
      </c>
      <c r="C1023" s="2762" t="s">
        <v>3864</v>
      </c>
      <c r="D1023" s="2756" t="s">
        <v>15158</v>
      </c>
    </row>
    <row r="1024" spans="1:4" s="2858" customFormat="1">
      <c r="A1024" s="2753">
        <v>3603369917</v>
      </c>
      <c r="B1024" s="2773" t="s">
        <v>9085</v>
      </c>
      <c r="C1024" s="2762" t="s">
        <v>3864</v>
      </c>
      <c r="D1024" s="2756" t="s">
        <v>15158</v>
      </c>
    </row>
    <row r="1025" spans="1:4" s="2858" customFormat="1">
      <c r="A1025" s="2772" t="s">
        <v>9086</v>
      </c>
      <c r="B1025" s="2773" t="s">
        <v>9087</v>
      </c>
      <c r="C1025" s="2762" t="s">
        <v>3864</v>
      </c>
      <c r="D1025" s="2756" t="s">
        <v>15158</v>
      </c>
    </row>
    <row r="1026" spans="1:4" s="2858" customFormat="1">
      <c r="A1026" s="2772" t="s">
        <v>9088</v>
      </c>
      <c r="B1026" s="2773" t="s">
        <v>9089</v>
      </c>
      <c r="C1026" s="2762" t="s">
        <v>3864</v>
      </c>
      <c r="D1026" s="2756" t="s">
        <v>15158</v>
      </c>
    </row>
    <row r="1027" spans="1:4" s="2858" customFormat="1">
      <c r="A1027" s="2772" t="s">
        <v>9090</v>
      </c>
      <c r="B1027" s="2773" t="s">
        <v>9091</v>
      </c>
      <c r="C1027" s="2762" t="s">
        <v>3864</v>
      </c>
      <c r="D1027" s="2756" t="s">
        <v>15158</v>
      </c>
    </row>
    <row r="1028" spans="1:4" s="2858" customFormat="1">
      <c r="A1028" s="2772">
        <v>5018048480</v>
      </c>
      <c r="B1028" s="2773" t="s">
        <v>9092</v>
      </c>
      <c r="C1028" s="2762" t="s">
        <v>3864</v>
      </c>
      <c r="D1028" s="2756" t="s">
        <v>15158</v>
      </c>
    </row>
    <row r="1029" spans="1:4" s="2858" customFormat="1">
      <c r="A1029" s="2772" t="s">
        <v>9093</v>
      </c>
      <c r="B1029" s="2773" t="s">
        <v>9094</v>
      </c>
      <c r="C1029" s="2762" t="s">
        <v>3864</v>
      </c>
      <c r="D1029" s="2756" t="s">
        <v>15158</v>
      </c>
    </row>
    <row r="1030" spans="1:4" s="2858" customFormat="1">
      <c r="A1030" s="2772">
        <v>2685751167</v>
      </c>
      <c r="B1030" s="2773" t="s">
        <v>9095</v>
      </c>
      <c r="C1030" s="2762" t="s">
        <v>3864</v>
      </c>
      <c r="D1030" s="2756" t="s">
        <v>15158</v>
      </c>
    </row>
    <row r="1031" spans="1:4" s="2858" customFormat="1">
      <c r="A1031" s="2772">
        <v>374752571</v>
      </c>
      <c r="B1031" s="2773" t="s">
        <v>9096</v>
      </c>
      <c r="C1031" s="2762" t="s">
        <v>3864</v>
      </c>
      <c r="D1031" s="2756" t="s">
        <v>15158</v>
      </c>
    </row>
    <row r="1032" spans="1:4" s="2858" customFormat="1">
      <c r="A1032" s="2772">
        <v>6603852770</v>
      </c>
      <c r="B1032" s="2773" t="s">
        <v>9097</v>
      </c>
      <c r="C1032" s="2762" t="s">
        <v>3864</v>
      </c>
      <c r="D1032" s="2756" t="s">
        <v>15158</v>
      </c>
    </row>
    <row r="1033" spans="1:4" s="2858" customFormat="1">
      <c r="A1033" s="2772">
        <v>3603433136</v>
      </c>
      <c r="B1033" s="2773" t="s">
        <v>9513</v>
      </c>
      <c r="C1033" s="2762" t="s">
        <v>3864</v>
      </c>
      <c r="D1033" s="2756" t="s">
        <v>15158</v>
      </c>
    </row>
    <row r="1034" spans="1:4" s="2858" customFormat="1">
      <c r="A1034" s="2772">
        <v>3602602021</v>
      </c>
      <c r="B1034" s="2773" t="s">
        <v>9514</v>
      </c>
      <c r="C1034" s="2762" t="s">
        <v>3864</v>
      </c>
      <c r="D1034" s="2756" t="s">
        <v>15158</v>
      </c>
    </row>
    <row r="1035" spans="1:4" s="2858" customFormat="1">
      <c r="A1035" s="2772">
        <v>3603150586</v>
      </c>
      <c r="B1035" s="2773" t="s">
        <v>9515</v>
      </c>
      <c r="C1035" s="2762" t="s">
        <v>3864</v>
      </c>
      <c r="D1035" s="2756" t="s">
        <v>15158</v>
      </c>
    </row>
    <row r="1036" spans="1:4" s="2858" customFormat="1">
      <c r="A1036" s="2772" t="s">
        <v>9517</v>
      </c>
      <c r="B1036" s="2773" t="s">
        <v>9516</v>
      </c>
      <c r="C1036" s="2762" t="s">
        <v>3864</v>
      </c>
      <c r="D1036" s="2756" t="s">
        <v>15158</v>
      </c>
    </row>
    <row r="1037" spans="1:4" s="2858" customFormat="1">
      <c r="A1037" s="2772" t="s">
        <v>9519</v>
      </c>
      <c r="B1037" s="2773" t="s">
        <v>9518</v>
      </c>
      <c r="C1037" s="2762" t="s">
        <v>3864</v>
      </c>
      <c r="D1037" s="2756" t="s">
        <v>15158</v>
      </c>
    </row>
    <row r="1038" spans="1:4" s="2858" customFormat="1">
      <c r="A1038" s="2772">
        <v>3603571175</v>
      </c>
      <c r="B1038" s="2773" t="s">
        <v>9520</v>
      </c>
      <c r="C1038" s="2762" t="s">
        <v>3864</v>
      </c>
      <c r="D1038" s="2756" t="s">
        <v>15158</v>
      </c>
    </row>
    <row r="1039" spans="1:4" s="2858" customFormat="1">
      <c r="A1039" s="2772">
        <v>3603347215</v>
      </c>
      <c r="B1039" s="2773" t="s">
        <v>9521</v>
      </c>
      <c r="C1039" s="2762" t="s">
        <v>3864</v>
      </c>
      <c r="D1039" s="2756" t="s">
        <v>15158</v>
      </c>
    </row>
    <row r="1040" spans="1:4" s="2858" customFormat="1">
      <c r="A1040" s="2772">
        <v>3603624268</v>
      </c>
      <c r="B1040" s="2773" t="s">
        <v>9525</v>
      </c>
      <c r="C1040" s="2762"/>
      <c r="D1040" s="2756" t="s">
        <v>15158</v>
      </c>
    </row>
    <row r="1041" spans="1:4" s="2858" customFormat="1">
      <c r="A1041" s="2772">
        <v>3603658891</v>
      </c>
      <c r="B1041" s="2773" t="s">
        <v>9526</v>
      </c>
      <c r="C1041" s="2762"/>
      <c r="D1041" s="2756" t="s">
        <v>15158</v>
      </c>
    </row>
    <row r="1042" spans="1:4" s="2859" customFormat="1">
      <c r="A1042" s="2772" t="s">
        <v>9555</v>
      </c>
      <c r="B1042" s="2773" t="s">
        <v>9556</v>
      </c>
      <c r="C1042" s="2762" t="s">
        <v>3864</v>
      </c>
      <c r="D1042" s="2756" t="s">
        <v>15158</v>
      </c>
    </row>
    <row r="1043" spans="1:4" s="2859" customFormat="1">
      <c r="A1043" s="2772" t="s">
        <v>9558</v>
      </c>
      <c r="B1043" s="2773" t="s">
        <v>9557</v>
      </c>
      <c r="C1043" s="2762" t="s">
        <v>3864</v>
      </c>
      <c r="D1043" s="2756" t="s">
        <v>15158</v>
      </c>
    </row>
    <row r="1044" spans="1:4" s="2859" customFormat="1">
      <c r="A1044" s="2772">
        <v>3602398753</v>
      </c>
      <c r="B1044" s="2773" t="s">
        <v>9592</v>
      </c>
      <c r="C1044" s="2762" t="s">
        <v>3864</v>
      </c>
      <c r="D1044" s="2756" t="s">
        <v>15158</v>
      </c>
    </row>
    <row r="1045" spans="1:4" s="2859" customFormat="1">
      <c r="A1045" s="2772">
        <v>3601414843</v>
      </c>
      <c r="B1045" s="2773" t="s">
        <v>9593</v>
      </c>
      <c r="C1045" s="2762" t="s">
        <v>3864</v>
      </c>
      <c r="D1045" s="2756" t="s">
        <v>15158</v>
      </c>
    </row>
    <row r="1046" spans="1:4" s="2859" customFormat="1">
      <c r="A1046" s="2772">
        <v>3602394854</v>
      </c>
      <c r="B1046" s="2773" t="s">
        <v>9594</v>
      </c>
      <c r="C1046" s="2762" t="s">
        <v>3864</v>
      </c>
      <c r="D1046" s="2756" t="s">
        <v>15158</v>
      </c>
    </row>
    <row r="1047" spans="1:4" s="2859" customFormat="1">
      <c r="A1047" s="2772">
        <v>3603481203</v>
      </c>
      <c r="B1047" s="2773" t="s">
        <v>9595</v>
      </c>
      <c r="C1047" s="2762" t="s">
        <v>3864</v>
      </c>
      <c r="D1047" s="2756" t="s">
        <v>15158</v>
      </c>
    </row>
    <row r="1048" spans="1:4" s="2858" customFormat="1">
      <c r="A1048" s="2781"/>
      <c r="B1048" s="2782" t="s">
        <v>3886</v>
      </c>
      <c r="C1048" s="2783"/>
      <c r="D1048" s="2756" t="s">
        <v>15158</v>
      </c>
    </row>
    <row r="1049" spans="1:4" s="2858" customFormat="1">
      <c r="A1049" s="2781"/>
      <c r="B1049" s="2758" t="s">
        <v>3887</v>
      </c>
      <c r="C1049" s="2783"/>
      <c r="D1049" s="2756" t="s">
        <v>15158</v>
      </c>
    </row>
    <row r="1050" spans="1:4" s="2858" customFormat="1">
      <c r="A1050" s="2760" t="s">
        <v>3369</v>
      </c>
      <c r="B1050" s="2761" t="s">
        <v>1884</v>
      </c>
      <c r="C1050" s="2762" t="s">
        <v>4001</v>
      </c>
      <c r="D1050" s="2756" t="s">
        <v>15158</v>
      </c>
    </row>
    <row r="1051" spans="1:4" s="2858" customFormat="1">
      <c r="A1051" s="2760" t="s">
        <v>3619</v>
      </c>
      <c r="B1051" s="2787" t="s">
        <v>2802</v>
      </c>
      <c r="C1051" s="2762" t="s">
        <v>4001</v>
      </c>
      <c r="D1051" s="2756" t="s">
        <v>15158</v>
      </c>
    </row>
    <row r="1052" spans="1:4" s="2858" customFormat="1">
      <c r="A1052" s="2760" t="s">
        <v>3370</v>
      </c>
      <c r="B1052" s="2769" t="s">
        <v>1888</v>
      </c>
      <c r="C1052" s="2762" t="s">
        <v>4001</v>
      </c>
      <c r="D1052" s="2756" t="s">
        <v>15157</v>
      </c>
    </row>
    <row r="1053" spans="1:4" s="2858" customFormat="1">
      <c r="A1053" s="2760" t="s">
        <v>3371</v>
      </c>
      <c r="B1053" s="2769" t="s">
        <v>1891</v>
      </c>
      <c r="C1053" s="2762" t="s">
        <v>4001</v>
      </c>
      <c r="D1053" s="2756" t="s">
        <v>15445</v>
      </c>
    </row>
    <row r="1054" spans="1:4" s="2858" customFormat="1">
      <c r="A1054" s="2760" t="s">
        <v>3372</v>
      </c>
      <c r="B1054" s="2769" t="s">
        <v>1893</v>
      </c>
      <c r="C1054" s="2762" t="s">
        <v>4001</v>
      </c>
      <c r="D1054" s="2756" t="s">
        <v>15429</v>
      </c>
    </row>
    <row r="1055" spans="1:4" s="2858" customFormat="1">
      <c r="A1055" s="2760" t="s">
        <v>3373</v>
      </c>
      <c r="B1055" s="2769" t="s">
        <v>7724</v>
      </c>
      <c r="C1055" s="2762" t="s">
        <v>4001</v>
      </c>
      <c r="D1055" s="2756" t="s">
        <v>15158</v>
      </c>
    </row>
    <row r="1056" spans="1:4" s="2858" customFormat="1">
      <c r="A1056" s="2760" t="s">
        <v>3374</v>
      </c>
      <c r="B1056" s="2769" t="s">
        <v>2547</v>
      </c>
      <c r="C1056" s="2762" t="s">
        <v>4001</v>
      </c>
      <c r="D1056" s="2756" t="s">
        <v>15446</v>
      </c>
    </row>
    <row r="1057" spans="1:4" s="2858" customFormat="1">
      <c r="A1057" s="2760" t="s">
        <v>3375</v>
      </c>
      <c r="B1057" s="2769" t="s">
        <v>6769</v>
      </c>
      <c r="C1057" s="2762" t="s">
        <v>4001</v>
      </c>
      <c r="D1057" s="2756" t="s">
        <v>15158</v>
      </c>
    </row>
    <row r="1058" spans="1:4" s="2858" customFormat="1">
      <c r="A1058" s="2760" t="s">
        <v>3376</v>
      </c>
      <c r="B1058" s="2769" t="s">
        <v>1895</v>
      </c>
      <c r="C1058" s="2762" t="s">
        <v>4001</v>
      </c>
      <c r="D1058" s="2756" t="s">
        <v>15395</v>
      </c>
    </row>
    <row r="1059" spans="1:4" s="2858" customFormat="1">
      <c r="A1059" s="2760">
        <v>3600895358</v>
      </c>
      <c r="B1059" s="2769" t="s">
        <v>6434</v>
      </c>
      <c r="C1059" s="2762" t="s">
        <v>4001</v>
      </c>
      <c r="D1059" s="2756" t="s">
        <v>15173</v>
      </c>
    </row>
    <row r="1060" spans="1:4" s="2858" customFormat="1">
      <c r="A1060" s="2760" t="s">
        <v>3377</v>
      </c>
      <c r="B1060" s="2769" t="s">
        <v>1896</v>
      </c>
      <c r="C1060" s="2762" t="s">
        <v>4001</v>
      </c>
      <c r="D1060" s="2756" t="s">
        <v>15158</v>
      </c>
    </row>
    <row r="1061" spans="1:4" s="2858" customFormat="1">
      <c r="A1061" s="2760" t="s">
        <v>3378</v>
      </c>
      <c r="B1061" s="2769" t="s">
        <v>1897</v>
      </c>
      <c r="C1061" s="2762" t="s">
        <v>4001</v>
      </c>
      <c r="D1061" s="2756" t="s">
        <v>15447</v>
      </c>
    </row>
    <row r="1062" spans="1:4" s="2858" customFormat="1">
      <c r="A1062" s="2760" t="s">
        <v>3379</v>
      </c>
      <c r="B1062" s="2769" t="s">
        <v>1898</v>
      </c>
      <c r="C1062" s="2762" t="s">
        <v>4001</v>
      </c>
      <c r="D1062" s="2756" t="s">
        <v>15429</v>
      </c>
    </row>
    <row r="1063" spans="1:4" s="2858" customFormat="1">
      <c r="A1063" s="2760" t="s">
        <v>3380</v>
      </c>
      <c r="B1063" s="2769" t="s">
        <v>1899</v>
      </c>
      <c r="C1063" s="2762" t="s">
        <v>4001</v>
      </c>
      <c r="D1063" s="2756" t="s">
        <v>15297</v>
      </c>
    </row>
    <row r="1064" spans="1:4" s="2858" customFormat="1">
      <c r="A1064" s="2760">
        <v>3600943192</v>
      </c>
      <c r="B1064" s="2769" t="s">
        <v>8636</v>
      </c>
      <c r="C1064" s="2762" t="s">
        <v>4001</v>
      </c>
      <c r="D1064" s="2756" t="s">
        <v>15158</v>
      </c>
    </row>
    <row r="1065" spans="1:4" s="2858" customFormat="1">
      <c r="A1065" s="2760">
        <v>3600974232</v>
      </c>
      <c r="B1065" s="2769" t="s">
        <v>1900</v>
      </c>
      <c r="C1065" s="2762" t="s">
        <v>4001</v>
      </c>
      <c r="D1065" s="2756" t="s">
        <v>15448</v>
      </c>
    </row>
    <row r="1066" spans="1:4" s="2858" customFormat="1">
      <c r="A1066" s="2760"/>
      <c r="B1066" s="2769" t="s">
        <v>4002</v>
      </c>
      <c r="C1066" s="2762" t="s">
        <v>4001</v>
      </c>
      <c r="D1066" s="2756" t="s">
        <v>15158</v>
      </c>
    </row>
    <row r="1067" spans="1:4" s="2858" customFormat="1">
      <c r="A1067" s="2760">
        <v>3603236346</v>
      </c>
      <c r="B1067" s="2769" t="s">
        <v>4419</v>
      </c>
      <c r="C1067" s="2762" t="s">
        <v>4001</v>
      </c>
      <c r="D1067" s="2756" t="s">
        <v>15158</v>
      </c>
    </row>
    <row r="1068" spans="1:4" s="2858" customFormat="1">
      <c r="A1068" s="2760">
        <v>3603263967</v>
      </c>
      <c r="B1068" s="2769" t="s">
        <v>4468</v>
      </c>
      <c r="C1068" s="2762" t="s">
        <v>4001</v>
      </c>
      <c r="D1068" s="2756" t="s">
        <v>15449</v>
      </c>
    </row>
    <row r="1069" spans="1:4" s="2858" customFormat="1">
      <c r="A1069" s="2760">
        <v>3603265026</v>
      </c>
      <c r="B1069" s="2769" t="s">
        <v>4482</v>
      </c>
      <c r="C1069" s="2762" t="s">
        <v>4001</v>
      </c>
      <c r="D1069" s="2756" t="s">
        <v>15168</v>
      </c>
    </row>
    <row r="1070" spans="1:4" s="2858" customFormat="1">
      <c r="A1070" s="2760">
        <v>3603271478</v>
      </c>
      <c r="B1070" s="2768" t="s">
        <v>4495</v>
      </c>
      <c r="C1070" s="2762" t="s">
        <v>4001</v>
      </c>
      <c r="D1070" s="2756" t="s">
        <v>15158</v>
      </c>
    </row>
    <row r="1071" spans="1:4" s="2858" customFormat="1">
      <c r="A1071" s="2760">
        <v>3603277021</v>
      </c>
      <c r="B1071" s="2768" t="s">
        <v>4645</v>
      </c>
      <c r="C1071" s="2762" t="s">
        <v>4001</v>
      </c>
      <c r="D1071" s="2756" t="s">
        <v>15158</v>
      </c>
    </row>
    <row r="1072" spans="1:4" s="2858" customFormat="1">
      <c r="A1072" s="2753"/>
      <c r="B1072" s="2778" t="s">
        <v>9098</v>
      </c>
      <c r="C1072" s="2762" t="s">
        <v>4001</v>
      </c>
      <c r="D1072" s="2756" t="s">
        <v>15158</v>
      </c>
    </row>
    <row r="1073" spans="1:4" s="2858" customFormat="1">
      <c r="A1073" s="2753"/>
      <c r="B1073" s="2778" t="s">
        <v>9099</v>
      </c>
      <c r="C1073" s="2762" t="s">
        <v>4001</v>
      </c>
      <c r="D1073" s="2756" t="s">
        <v>15158</v>
      </c>
    </row>
    <row r="1074" spans="1:4" s="2858" customFormat="1">
      <c r="A1074" s="2753"/>
      <c r="B1074" s="2778" t="s">
        <v>9100</v>
      </c>
      <c r="C1074" s="2762" t="s">
        <v>4001</v>
      </c>
      <c r="D1074" s="2756" t="s">
        <v>15158</v>
      </c>
    </row>
    <row r="1075" spans="1:4" s="2858" customFormat="1">
      <c r="A1075" s="2781"/>
      <c r="B1075" s="2782" t="s">
        <v>3888</v>
      </c>
      <c r="C1075" s="2783"/>
      <c r="D1075" s="2756" t="s">
        <v>15158</v>
      </c>
    </row>
    <row r="1076" spans="1:4" s="2858" customFormat="1">
      <c r="A1076" s="2781"/>
      <c r="B1076" s="2758" t="s">
        <v>1902</v>
      </c>
      <c r="C1076" s="2783"/>
      <c r="D1076" s="2756" t="s">
        <v>15158</v>
      </c>
    </row>
    <row r="1077" spans="1:4" s="2858" customFormat="1">
      <c r="A1077" s="2760" t="s">
        <v>3613</v>
      </c>
      <c r="B1077" s="2769" t="s">
        <v>1903</v>
      </c>
      <c r="C1077" s="2762" t="s">
        <v>3914</v>
      </c>
      <c r="D1077" s="2756" t="s">
        <v>15450</v>
      </c>
    </row>
    <row r="1078" spans="1:4" s="2858" customFormat="1">
      <c r="A1078" s="2760" t="s">
        <v>3600</v>
      </c>
      <c r="B1078" s="2769" t="s">
        <v>1904</v>
      </c>
      <c r="C1078" s="2762" t="s">
        <v>3914</v>
      </c>
      <c r="D1078" s="2756" t="s">
        <v>15297</v>
      </c>
    </row>
    <row r="1079" spans="1:4" s="2858" customFormat="1">
      <c r="A1079" s="2760" t="s">
        <v>3382</v>
      </c>
      <c r="B1079" s="2769" t="s">
        <v>1905</v>
      </c>
      <c r="C1079" s="2762" t="s">
        <v>3914</v>
      </c>
      <c r="D1079" s="2756" t="s">
        <v>15158</v>
      </c>
    </row>
    <row r="1080" spans="1:4" s="2858" customFormat="1">
      <c r="A1080" s="2760" t="s">
        <v>3383</v>
      </c>
      <c r="B1080" s="2769" t="s">
        <v>1907</v>
      </c>
      <c r="C1080" s="2762" t="s">
        <v>3914</v>
      </c>
      <c r="D1080" s="2756" t="s">
        <v>15181</v>
      </c>
    </row>
    <row r="1081" spans="1:4" s="2858" customFormat="1">
      <c r="A1081" s="2763" t="s">
        <v>7694</v>
      </c>
      <c r="B1081" s="2769" t="s">
        <v>3684</v>
      </c>
      <c r="C1081" s="2762" t="s">
        <v>3914</v>
      </c>
      <c r="D1081" s="2756" t="s">
        <v>15158</v>
      </c>
    </row>
    <row r="1082" spans="1:4" s="2858" customFormat="1">
      <c r="A1082" s="2760">
        <v>3600975853</v>
      </c>
      <c r="B1082" s="2761" t="s">
        <v>3717</v>
      </c>
      <c r="C1082" s="2762" t="s">
        <v>3914</v>
      </c>
      <c r="D1082" s="2756" t="s">
        <v>15158</v>
      </c>
    </row>
    <row r="1083" spans="1:4" s="2858" customFormat="1">
      <c r="A1083" s="2760">
        <v>3602018377</v>
      </c>
      <c r="B1083" s="2761" t="s">
        <v>4004</v>
      </c>
      <c r="C1083" s="2762" t="s">
        <v>3914</v>
      </c>
      <c r="D1083" s="2756" t="s">
        <v>15158</v>
      </c>
    </row>
    <row r="1084" spans="1:4" s="2858" customFormat="1">
      <c r="A1084" s="2760">
        <v>3602314217</v>
      </c>
      <c r="B1084" s="2769" t="s">
        <v>2811</v>
      </c>
      <c r="C1084" s="2762" t="s">
        <v>3914</v>
      </c>
      <c r="D1084" s="2756" t="s">
        <v>15158</v>
      </c>
    </row>
    <row r="1085" spans="1:4" s="2858" customFormat="1">
      <c r="A1085" s="2760">
        <v>3602326269</v>
      </c>
      <c r="B1085" s="2761" t="s">
        <v>1911</v>
      </c>
      <c r="C1085" s="2762" t="s">
        <v>3914</v>
      </c>
      <c r="D1085" s="2756" t="s">
        <v>15263</v>
      </c>
    </row>
    <row r="1086" spans="1:4" s="2858" customFormat="1">
      <c r="A1086" s="2760">
        <v>3602363535</v>
      </c>
      <c r="B1086" s="2761" t="s">
        <v>4006</v>
      </c>
      <c r="C1086" s="2762" t="s">
        <v>3914</v>
      </c>
      <c r="D1086" s="2756" t="s">
        <v>15451</v>
      </c>
    </row>
    <row r="1087" spans="1:4" s="2858" customFormat="1">
      <c r="A1087" s="2760">
        <v>3602387166</v>
      </c>
      <c r="B1087" s="2761" t="s">
        <v>1913</v>
      </c>
      <c r="C1087" s="2762" t="s">
        <v>3914</v>
      </c>
      <c r="D1087" s="2756" t="s">
        <v>15452</v>
      </c>
    </row>
    <row r="1088" spans="1:4" s="2858" customFormat="1">
      <c r="A1088" s="2760">
        <v>3602417558</v>
      </c>
      <c r="B1088" s="2761" t="s">
        <v>4007</v>
      </c>
      <c r="C1088" s="2762" t="s">
        <v>3914</v>
      </c>
      <c r="D1088" s="2756" t="s">
        <v>15453</v>
      </c>
    </row>
    <row r="1089" spans="1:4" s="2858" customFormat="1">
      <c r="A1089" s="2760">
        <v>3602572514</v>
      </c>
      <c r="B1089" s="2761" t="s">
        <v>4008</v>
      </c>
      <c r="C1089" s="2762" t="s">
        <v>3914</v>
      </c>
      <c r="D1089" s="2756" t="s">
        <v>15454</v>
      </c>
    </row>
    <row r="1090" spans="1:4" s="2858" customFormat="1">
      <c r="A1090" s="2802">
        <v>3602713839</v>
      </c>
      <c r="B1090" s="2761" t="s">
        <v>4284</v>
      </c>
      <c r="C1090" s="2762" t="s">
        <v>3914</v>
      </c>
      <c r="D1090" s="2756" t="s">
        <v>15455</v>
      </c>
    </row>
    <row r="1091" spans="1:4" s="2858" customFormat="1">
      <c r="A1091" s="2775">
        <v>3602936190</v>
      </c>
      <c r="B1091" s="2761" t="s">
        <v>5043</v>
      </c>
      <c r="C1091" s="2762" t="s">
        <v>3914</v>
      </c>
      <c r="D1091" s="2756" t="s">
        <v>15456</v>
      </c>
    </row>
    <row r="1092" spans="1:4" s="2858" customFormat="1">
      <c r="A1092" s="2802">
        <v>3603054138</v>
      </c>
      <c r="B1092" s="2761" t="s">
        <v>3678</v>
      </c>
      <c r="C1092" s="2762" t="s">
        <v>3914</v>
      </c>
      <c r="D1092" s="2756" t="s">
        <v>15457</v>
      </c>
    </row>
    <row r="1093" spans="1:4" s="2858" customFormat="1">
      <c r="A1093" s="2802">
        <v>3603067352</v>
      </c>
      <c r="B1093" s="2761" t="s">
        <v>5436</v>
      </c>
      <c r="C1093" s="2762" t="s">
        <v>3914</v>
      </c>
      <c r="D1093" s="2756" t="s">
        <v>15181</v>
      </c>
    </row>
    <row r="1094" spans="1:4" s="2858" customFormat="1">
      <c r="A1094" s="2775">
        <v>3603078185</v>
      </c>
      <c r="B1094" s="2761" t="s">
        <v>4009</v>
      </c>
      <c r="C1094" s="2762" t="s">
        <v>3914</v>
      </c>
      <c r="D1094" s="2756" t="s">
        <v>15195</v>
      </c>
    </row>
    <row r="1095" spans="1:4" s="2858" customFormat="1">
      <c r="A1095" s="2802">
        <v>3603089941</v>
      </c>
      <c r="B1095" s="2761" t="s">
        <v>4799</v>
      </c>
      <c r="C1095" s="2762" t="s">
        <v>3914</v>
      </c>
      <c r="D1095" s="2756" t="s">
        <v>15157</v>
      </c>
    </row>
    <row r="1096" spans="1:4" s="2858" customFormat="1">
      <c r="A1096" s="2760">
        <v>3603198394</v>
      </c>
      <c r="B1096" s="2761" t="s">
        <v>4290</v>
      </c>
      <c r="C1096" s="2762" t="s">
        <v>3914</v>
      </c>
      <c r="D1096" s="2756" t="s">
        <v>15178</v>
      </c>
    </row>
    <row r="1097" spans="1:4" s="2858" customFormat="1">
      <c r="A1097" s="2760">
        <v>1101393990</v>
      </c>
      <c r="B1097" s="2761" t="s">
        <v>4411</v>
      </c>
      <c r="C1097" s="2762" t="s">
        <v>3914</v>
      </c>
      <c r="D1097" s="2756" t="s">
        <v>15158</v>
      </c>
    </row>
    <row r="1098" spans="1:4" s="2858" customFormat="1">
      <c r="A1098" s="2760">
        <v>3602692106</v>
      </c>
      <c r="B1098" s="2761" t="s">
        <v>4327</v>
      </c>
      <c r="C1098" s="2762" t="s">
        <v>3914</v>
      </c>
      <c r="D1098" s="2756" t="s">
        <v>15158</v>
      </c>
    </row>
    <row r="1099" spans="1:4" s="2858" customFormat="1">
      <c r="A1099" s="2760">
        <v>3603282173</v>
      </c>
      <c r="B1099" s="2761" t="s">
        <v>4670</v>
      </c>
      <c r="C1099" s="2762" t="s">
        <v>3914</v>
      </c>
      <c r="D1099" s="2756" t="s">
        <v>15313</v>
      </c>
    </row>
    <row r="1100" spans="1:4" s="2858" customFormat="1">
      <c r="A1100" s="2760">
        <v>3603281490</v>
      </c>
      <c r="B1100" s="2761" t="s">
        <v>4675</v>
      </c>
      <c r="C1100" s="2762" t="s">
        <v>3914</v>
      </c>
      <c r="D1100" s="2756" t="s">
        <v>15458</v>
      </c>
    </row>
    <row r="1101" spans="1:4" s="2858" customFormat="1">
      <c r="A1101" s="2760"/>
      <c r="B1101" s="2761" t="s">
        <v>6333</v>
      </c>
      <c r="C1101" s="2762" t="s">
        <v>3914</v>
      </c>
      <c r="D1101" s="2756" t="s">
        <v>15450</v>
      </c>
    </row>
    <row r="1102" spans="1:4" s="2858" customFormat="1">
      <c r="A1102" s="2760">
        <v>3603290142</v>
      </c>
      <c r="B1102" s="2761" t="s">
        <v>4725</v>
      </c>
      <c r="C1102" s="2762" t="s">
        <v>3914</v>
      </c>
      <c r="D1102" s="2756" t="s">
        <v>15158</v>
      </c>
    </row>
    <row r="1103" spans="1:4" s="2858" customFormat="1">
      <c r="A1103" s="2760">
        <v>3603289595</v>
      </c>
      <c r="B1103" s="2761" t="s">
        <v>4736</v>
      </c>
      <c r="C1103" s="2762" t="s">
        <v>3914</v>
      </c>
      <c r="D1103" s="2756" t="s">
        <v>15158</v>
      </c>
    </row>
    <row r="1104" spans="1:4" s="2858" customFormat="1">
      <c r="A1104" s="2760">
        <v>3603296842</v>
      </c>
      <c r="B1104" s="2761" t="s">
        <v>15599</v>
      </c>
      <c r="C1104" s="2762" t="s">
        <v>3914</v>
      </c>
      <c r="D1104" s="2756" t="s">
        <v>15459</v>
      </c>
    </row>
    <row r="1105" spans="1:4" s="2858" customFormat="1">
      <c r="A1105" s="2760">
        <v>3603309587</v>
      </c>
      <c r="B1105" s="2761" t="s">
        <v>4895</v>
      </c>
      <c r="C1105" s="2762" t="s">
        <v>3914</v>
      </c>
      <c r="D1105" s="2756" t="s">
        <v>15460</v>
      </c>
    </row>
    <row r="1106" spans="1:4" s="2858" customFormat="1">
      <c r="A1106" s="2760">
        <v>3602519630</v>
      </c>
      <c r="B1106" s="2761" t="s">
        <v>4024</v>
      </c>
      <c r="C1106" s="2762" t="s">
        <v>3914</v>
      </c>
      <c r="D1106" s="2756" t="s">
        <v>15158</v>
      </c>
    </row>
    <row r="1107" spans="1:4" s="2858" customFormat="1">
      <c r="A1107" s="2760">
        <v>3603314890</v>
      </c>
      <c r="B1107" s="2761" t="s">
        <v>15600</v>
      </c>
      <c r="C1107" s="2762" t="s">
        <v>3914</v>
      </c>
      <c r="D1107" s="2756" t="s">
        <v>15306</v>
      </c>
    </row>
    <row r="1108" spans="1:4" s="2858" customFormat="1">
      <c r="A1108" s="2760">
        <v>3603354759</v>
      </c>
      <c r="B1108" s="2761" t="s">
        <v>15601</v>
      </c>
      <c r="C1108" s="2762" t="s">
        <v>3914</v>
      </c>
      <c r="D1108" s="2756" t="s">
        <v>15461</v>
      </c>
    </row>
    <row r="1109" spans="1:4" s="2858" customFormat="1">
      <c r="A1109" s="2760">
        <v>3603366271</v>
      </c>
      <c r="B1109" s="2768" t="s">
        <v>15602</v>
      </c>
      <c r="C1109" s="2762" t="s">
        <v>3914</v>
      </c>
      <c r="D1109" s="2756" t="s">
        <v>15462</v>
      </c>
    </row>
    <row r="1110" spans="1:4" s="2858" customFormat="1">
      <c r="A1110" s="2760">
        <v>3603389247</v>
      </c>
      <c r="B1110" s="2768" t="s">
        <v>15603</v>
      </c>
      <c r="C1110" s="2762" t="s">
        <v>3914</v>
      </c>
      <c r="D1110" s="2756" t="s">
        <v>15158</v>
      </c>
    </row>
    <row r="1111" spans="1:4" s="2858" customFormat="1">
      <c r="A1111" s="2760" t="s">
        <v>5644</v>
      </c>
      <c r="B1111" s="2768" t="s">
        <v>15604</v>
      </c>
      <c r="C1111" s="2762" t="s">
        <v>3914</v>
      </c>
      <c r="D1111" s="2756" t="s">
        <v>15158</v>
      </c>
    </row>
    <row r="1112" spans="1:4" s="2858" customFormat="1">
      <c r="A1112" s="2760" t="s">
        <v>6002</v>
      </c>
      <c r="B1112" s="2768" t="s">
        <v>7497</v>
      </c>
      <c r="C1112" s="2762" t="s">
        <v>3914</v>
      </c>
      <c r="D1112" s="2756" t="s">
        <v>15158</v>
      </c>
    </row>
    <row r="1113" spans="1:4" s="2858" customFormat="1">
      <c r="A1113" s="2760" t="s">
        <v>7501</v>
      </c>
      <c r="B1113" s="2768" t="s">
        <v>15605</v>
      </c>
      <c r="C1113" s="2762" t="s">
        <v>3914</v>
      </c>
      <c r="D1113" s="2756" t="s">
        <v>15158</v>
      </c>
    </row>
    <row r="1114" spans="1:4" s="2858" customFormat="1">
      <c r="A1114" s="2760">
        <v>3603454591</v>
      </c>
      <c r="B1114" s="2768" t="s">
        <v>15606</v>
      </c>
      <c r="C1114" s="2762" t="s">
        <v>3914</v>
      </c>
      <c r="D1114" s="2756" t="s">
        <v>15158</v>
      </c>
    </row>
    <row r="1115" spans="1:4" s="2858" customFormat="1">
      <c r="A1115" s="2760" t="s">
        <v>6964</v>
      </c>
      <c r="B1115" s="2768" t="s">
        <v>7101</v>
      </c>
      <c r="C1115" s="2762" t="s">
        <v>3914</v>
      </c>
      <c r="D1115" s="2756" t="s">
        <v>15158</v>
      </c>
    </row>
    <row r="1116" spans="1:4" s="2858" customFormat="1">
      <c r="A1116" s="2760">
        <v>36035690548</v>
      </c>
      <c r="B1116" s="2768" t="s">
        <v>7770</v>
      </c>
      <c r="C1116" s="2762" t="s">
        <v>3914</v>
      </c>
      <c r="D1116" s="2756" t="s">
        <v>15158</v>
      </c>
    </row>
    <row r="1117" spans="1:4" s="2858" customFormat="1">
      <c r="A1117" s="2760">
        <v>3603629241</v>
      </c>
      <c r="B1117" s="2768" t="s">
        <v>8372</v>
      </c>
      <c r="C1117" s="2762" t="s">
        <v>3914</v>
      </c>
      <c r="D1117" s="2756" t="s">
        <v>15158</v>
      </c>
    </row>
    <row r="1118" spans="1:4" s="2858" customFormat="1">
      <c r="A1118" s="2760">
        <v>3603639031</v>
      </c>
      <c r="B1118" s="2768" t="s">
        <v>8472</v>
      </c>
      <c r="C1118" s="2762" t="s">
        <v>3914</v>
      </c>
      <c r="D1118" s="2756" t="s">
        <v>15158</v>
      </c>
    </row>
    <row r="1119" spans="1:4" s="2858" customFormat="1">
      <c r="A1119" s="2760">
        <v>3701621307</v>
      </c>
      <c r="B1119" s="2768" t="s">
        <v>9529</v>
      </c>
      <c r="C1119" s="2762" t="s">
        <v>3914</v>
      </c>
      <c r="D1119" s="2756" t="s">
        <v>15158</v>
      </c>
    </row>
    <row r="1120" spans="1:4" s="2858" customFormat="1">
      <c r="A1120" s="2760">
        <v>312370140</v>
      </c>
      <c r="B1120" s="2768" t="s">
        <v>9530</v>
      </c>
      <c r="C1120" s="2762" t="s">
        <v>3914</v>
      </c>
      <c r="D1120" s="2756" t="s">
        <v>15158</v>
      </c>
    </row>
    <row r="1121" spans="1:4" s="2858" customFormat="1">
      <c r="A1121" s="2760">
        <v>3600614818</v>
      </c>
      <c r="B1121" s="2768" t="s">
        <v>9534</v>
      </c>
      <c r="C1121" s="2762"/>
      <c r="D1121" s="2756" t="s">
        <v>15158</v>
      </c>
    </row>
    <row r="1122" spans="1:4" s="2858" customFormat="1">
      <c r="A1122" s="2753" t="s">
        <v>9468</v>
      </c>
      <c r="B1122" s="2778" t="s">
        <v>9101</v>
      </c>
      <c r="C1122" s="2762" t="s">
        <v>3914</v>
      </c>
      <c r="D1122" s="2756" t="s">
        <v>15158</v>
      </c>
    </row>
    <row r="1123" spans="1:4" s="2858" customFormat="1">
      <c r="A1123" s="2753">
        <v>3600718782</v>
      </c>
      <c r="B1123" s="2778" t="s">
        <v>9102</v>
      </c>
      <c r="C1123" s="2762" t="s">
        <v>3914</v>
      </c>
      <c r="D1123" s="2756" t="s">
        <v>15158</v>
      </c>
    </row>
    <row r="1124" spans="1:4" s="2858" customFormat="1">
      <c r="A1124" s="2753"/>
      <c r="B1124" s="2778" t="s">
        <v>9103</v>
      </c>
      <c r="C1124" s="2762" t="s">
        <v>3914</v>
      </c>
      <c r="D1124" s="2756" t="s">
        <v>15158</v>
      </c>
    </row>
    <row r="1125" spans="1:4" s="2858" customFormat="1">
      <c r="A1125" s="2753"/>
      <c r="B1125" s="2778" t="s">
        <v>9104</v>
      </c>
      <c r="C1125" s="2762" t="s">
        <v>3914</v>
      </c>
      <c r="D1125" s="2756" t="s">
        <v>15158</v>
      </c>
    </row>
    <row r="1126" spans="1:4" s="2858" customFormat="1">
      <c r="A1126" s="2753">
        <v>3600878232</v>
      </c>
      <c r="B1126" s="2778" t="s">
        <v>9105</v>
      </c>
      <c r="C1126" s="2762" t="s">
        <v>3914</v>
      </c>
      <c r="D1126" s="2756" t="s">
        <v>15158</v>
      </c>
    </row>
    <row r="1127" spans="1:4" s="2858" customFormat="1">
      <c r="A1127" s="2753">
        <v>3600881838</v>
      </c>
      <c r="B1127" s="2778" t="s">
        <v>9106</v>
      </c>
      <c r="C1127" s="2762" t="s">
        <v>3914</v>
      </c>
      <c r="D1127" s="2756" t="s">
        <v>15158</v>
      </c>
    </row>
    <row r="1128" spans="1:4" s="2858" customFormat="1">
      <c r="A1128" s="2753"/>
      <c r="B1128" s="2778" t="s">
        <v>9107</v>
      </c>
      <c r="C1128" s="2762" t="s">
        <v>3914</v>
      </c>
      <c r="D1128" s="2756" t="s">
        <v>15463</v>
      </c>
    </row>
    <row r="1129" spans="1:4" s="2858" customFormat="1">
      <c r="A1129" s="2753"/>
      <c r="B1129" s="2778" t="s">
        <v>9108</v>
      </c>
      <c r="C1129" s="2762" t="s">
        <v>3914</v>
      </c>
      <c r="D1129" s="2756" t="s">
        <v>15395</v>
      </c>
    </row>
    <row r="1130" spans="1:4" s="2858" customFormat="1">
      <c r="A1130" s="2753"/>
      <c r="B1130" s="2778" t="s">
        <v>9109</v>
      </c>
      <c r="C1130" s="2762" t="s">
        <v>3914</v>
      </c>
      <c r="D1130" s="2756" t="s">
        <v>15158</v>
      </c>
    </row>
    <row r="1131" spans="1:4" s="2858" customFormat="1">
      <c r="A1131" s="2753"/>
      <c r="B1131" s="2778" t="s">
        <v>9110</v>
      </c>
      <c r="C1131" s="2762" t="s">
        <v>3914</v>
      </c>
      <c r="D1131" s="2756" t="s">
        <v>15217</v>
      </c>
    </row>
    <row r="1132" spans="1:4" s="2858" customFormat="1">
      <c r="A1132" s="2753">
        <v>3600979061</v>
      </c>
      <c r="B1132" s="2778" t="s">
        <v>9111</v>
      </c>
      <c r="C1132" s="2762" t="s">
        <v>3914</v>
      </c>
      <c r="D1132" s="2756" t="s">
        <v>15464</v>
      </c>
    </row>
    <row r="1133" spans="1:4" s="2858" customFormat="1">
      <c r="A1133" s="2753" t="s">
        <v>9469</v>
      </c>
      <c r="B1133" s="2778" t="s">
        <v>9113</v>
      </c>
      <c r="C1133" s="2762" t="s">
        <v>3914</v>
      </c>
      <c r="D1133" s="2756" t="s">
        <v>15465</v>
      </c>
    </row>
    <row r="1134" spans="1:4" s="2858" customFormat="1">
      <c r="A1134" s="2753">
        <v>3603078918</v>
      </c>
      <c r="B1134" s="2778" t="s">
        <v>9114</v>
      </c>
      <c r="C1134" s="2762" t="s">
        <v>3914</v>
      </c>
      <c r="D1134" s="2756" t="s">
        <v>15158</v>
      </c>
    </row>
    <row r="1135" spans="1:4" s="2858" customFormat="1">
      <c r="A1135" s="2753" t="s">
        <v>9470</v>
      </c>
      <c r="B1135" s="2778" t="s">
        <v>9115</v>
      </c>
      <c r="C1135" s="2762" t="s">
        <v>3914</v>
      </c>
      <c r="D1135" s="2756" t="s">
        <v>15170</v>
      </c>
    </row>
    <row r="1136" spans="1:4" s="2858" customFormat="1">
      <c r="A1136" s="2772" t="s">
        <v>9116</v>
      </c>
      <c r="B1136" s="2778" t="s">
        <v>9117</v>
      </c>
      <c r="C1136" s="2762" t="s">
        <v>3914</v>
      </c>
      <c r="D1136" s="2756" t="s">
        <v>15158</v>
      </c>
    </row>
    <row r="1137" spans="1:4" s="2858" customFormat="1">
      <c r="A1137" s="2772" t="s">
        <v>9118</v>
      </c>
      <c r="B1137" s="2778" t="s">
        <v>9119</v>
      </c>
      <c r="C1137" s="2762" t="s">
        <v>3914</v>
      </c>
      <c r="D1137" s="2756" t="s">
        <v>15158</v>
      </c>
    </row>
    <row r="1138" spans="1:4" s="2858" customFormat="1">
      <c r="A1138" s="2772">
        <v>4522534604</v>
      </c>
      <c r="B1138" s="2778" t="s">
        <v>9120</v>
      </c>
      <c r="C1138" s="2762" t="s">
        <v>3914</v>
      </c>
      <c r="D1138" s="2756" t="s">
        <v>15158</v>
      </c>
    </row>
    <row r="1139" spans="1:4" s="2858" customFormat="1">
      <c r="A1139" s="2772" t="s">
        <v>9121</v>
      </c>
      <c r="B1139" s="2778" t="s">
        <v>9122</v>
      </c>
      <c r="C1139" s="2762" t="s">
        <v>3914</v>
      </c>
      <c r="D1139" s="2756" t="s">
        <v>15158</v>
      </c>
    </row>
    <row r="1140" spans="1:4" s="2858" customFormat="1">
      <c r="A1140" s="2772" t="s">
        <v>9123</v>
      </c>
      <c r="B1140" s="2778" t="s">
        <v>9124</v>
      </c>
      <c r="C1140" s="2762" t="s">
        <v>3914</v>
      </c>
      <c r="D1140" s="2756" t="s">
        <v>15158</v>
      </c>
    </row>
    <row r="1141" spans="1:4" s="2858" customFormat="1">
      <c r="A1141" s="2772">
        <v>3603457419</v>
      </c>
      <c r="B1141" s="2778" t="s">
        <v>9125</v>
      </c>
      <c r="C1141" s="2762" t="s">
        <v>3914</v>
      </c>
      <c r="D1141" s="2756" t="s">
        <v>15158</v>
      </c>
    </row>
    <row r="1142" spans="1:4" s="2858" customFormat="1">
      <c r="A1142" s="2772" t="s">
        <v>9126</v>
      </c>
      <c r="B1142" s="2778" t="s">
        <v>9127</v>
      </c>
      <c r="C1142" s="2762" t="s">
        <v>3914</v>
      </c>
      <c r="D1142" s="2756" t="s">
        <v>15158</v>
      </c>
    </row>
    <row r="1143" spans="1:4" s="2858" customFormat="1">
      <c r="A1143" s="2772">
        <v>3603442211</v>
      </c>
      <c r="B1143" s="2778" t="s">
        <v>9128</v>
      </c>
      <c r="C1143" s="2762" t="s">
        <v>3914</v>
      </c>
      <c r="D1143" s="2756" t="s">
        <v>15158</v>
      </c>
    </row>
    <row r="1144" spans="1:4" s="2858" customFormat="1">
      <c r="A1144" s="2772">
        <v>2110385791</v>
      </c>
      <c r="B1144" s="2773" t="s">
        <v>9129</v>
      </c>
      <c r="C1144" s="2762" t="s">
        <v>3914</v>
      </c>
      <c r="D1144" s="2756" t="s">
        <v>15158</v>
      </c>
    </row>
    <row r="1145" spans="1:4" s="2858" customFormat="1">
      <c r="A1145" s="2772"/>
      <c r="B1145" s="2778" t="s">
        <v>9130</v>
      </c>
      <c r="C1145" s="2762" t="s">
        <v>3914</v>
      </c>
      <c r="D1145" s="2756" t="s">
        <v>15158</v>
      </c>
    </row>
    <row r="1146" spans="1:4" s="2858" customFormat="1">
      <c r="A1146" s="2803"/>
      <c r="B1146" s="2778" t="s">
        <v>9131</v>
      </c>
      <c r="C1146" s="2762" t="s">
        <v>3914</v>
      </c>
      <c r="D1146" s="2756" t="s">
        <v>15158</v>
      </c>
    </row>
    <row r="1147" spans="1:4" s="2858" customFormat="1">
      <c r="A1147" s="2772">
        <v>3603522509</v>
      </c>
      <c r="B1147" s="2778" t="s">
        <v>9531</v>
      </c>
      <c r="C1147" s="2762" t="s">
        <v>3914</v>
      </c>
      <c r="D1147" s="2756" t="s">
        <v>15158</v>
      </c>
    </row>
    <row r="1148" spans="1:4" s="2858" customFormat="1">
      <c r="A1148" s="2772">
        <v>3603315693</v>
      </c>
      <c r="B1148" s="2778" t="s">
        <v>9532</v>
      </c>
      <c r="C1148" s="2762"/>
      <c r="D1148" s="2756" t="s">
        <v>15158</v>
      </c>
    </row>
    <row r="1149" spans="1:4" s="2858" customFormat="1">
      <c r="A1149" s="2772">
        <v>3603388476</v>
      </c>
      <c r="B1149" s="2778" t="s">
        <v>9533</v>
      </c>
      <c r="C1149" s="2762"/>
      <c r="D1149" s="2756" t="s">
        <v>15158</v>
      </c>
    </row>
    <row r="1150" spans="1:4" s="2858" customFormat="1">
      <c r="A1150" s="2781"/>
      <c r="B1150" s="2782" t="s">
        <v>1916</v>
      </c>
      <c r="C1150" s="2783"/>
      <c r="D1150" s="2756" t="s">
        <v>15158</v>
      </c>
    </row>
    <row r="1151" spans="1:4" s="2858" customFormat="1">
      <c r="A1151" s="2781"/>
      <c r="B1151" s="2804" t="s">
        <v>1917</v>
      </c>
      <c r="C1151" s="2783"/>
      <c r="D1151" s="2756" t="s">
        <v>15158</v>
      </c>
    </row>
    <row r="1152" spans="1:4" s="2858" customFormat="1">
      <c r="A1152" s="2770" t="s">
        <v>3389</v>
      </c>
      <c r="B1152" s="2769" t="s">
        <v>1919</v>
      </c>
      <c r="C1152" s="2786" t="s">
        <v>3911</v>
      </c>
      <c r="D1152" s="2756" t="s">
        <v>15158</v>
      </c>
    </row>
    <row r="1153" spans="1:4" s="2858" customFormat="1">
      <c r="A1153" s="2770" t="s">
        <v>3390</v>
      </c>
      <c r="B1153" s="2769" t="s">
        <v>1920</v>
      </c>
      <c r="C1153" s="2786" t="s">
        <v>3911</v>
      </c>
      <c r="D1153" s="2756" t="s">
        <v>15158</v>
      </c>
    </row>
    <row r="1154" spans="1:4" s="2858" customFormat="1">
      <c r="A1154" s="2770" t="s">
        <v>3391</v>
      </c>
      <c r="B1154" s="2769" t="s">
        <v>1922</v>
      </c>
      <c r="C1154" s="2786" t="s">
        <v>3911</v>
      </c>
      <c r="D1154" s="2756" t="s">
        <v>15158</v>
      </c>
    </row>
    <row r="1155" spans="1:4" s="2858" customFormat="1">
      <c r="A1155" s="2770" t="s">
        <v>3392</v>
      </c>
      <c r="B1155" s="2769" t="s">
        <v>1924</v>
      </c>
      <c r="C1155" s="2786" t="s">
        <v>3911</v>
      </c>
      <c r="D1155" s="2756" t="s">
        <v>15158</v>
      </c>
    </row>
    <row r="1156" spans="1:4" s="2858" customFormat="1">
      <c r="A1156" s="2770" t="s">
        <v>3393</v>
      </c>
      <c r="B1156" s="2769" t="s">
        <v>1925</v>
      </c>
      <c r="C1156" s="2786" t="s">
        <v>3911</v>
      </c>
      <c r="D1156" s="2756" t="s">
        <v>15158</v>
      </c>
    </row>
    <row r="1157" spans="1:4" s="2858" customFormat="1">
      <c r="A1157" s="2770" t="s">
        <v>3607</v>
      </c>
      <c r="B1157" s="2761" t="s">
        <v>1927</v>
      </c>
      <c r="C1157" s="2786" t="s">
        <v>3911</v>
      </c>
      <c r="D1157" s="2756" t="s">
        <v>15442</v>
      </c>
    </row>
    <row r="1158" spans="1:4" s="2858" customFormat="1">
      <c r="A1158" s="2770" t="s">
        <v>3394</v>
      </c>
      <c r="B1158" s="2769" t="s">
        <v>1930</v>
      </c>
      <c r="C1158" s="2786" t="s">
        <v>3911</v>
      </c>
      <c r="D1158" s="2756" t="s">
        <v>15158</v>
      </c>
    </row>
    <row r="1159" spans="1:4" s="2858" customFormat="1">
      <c r="A1159" s="2770" t="s">
        <v>3395</v>
      </c>
      <c r="B1159" s="2769" t="s">
        <v>1933</v>
      </c>
      <c r="C1159" s="2786" t="s">
        <v>3911</v>
      </c>
      <c r="D1159" s="2756" t="s">
        <v>15466</v>
      </c>
    </row>
    <row r="1160" spans="1:4" s="2858" customFormat="1">
      <c r="A1160" s="2770" t="s">
        <v>3396</v>
      </c>
      <c r="B1160" s="2769" t="s">
        <v>1935</v>
      </c>
      <c r="C1160" s="2786" t="s">
        <v>3911</v>
      </c>
      <c r="D1160" s="2756" t="s">
        <v>15158</v>
      </c>
    </row>
    <row r="1161" spans="1:4" s="2858" customFormat="1">
      <c r="A1161" s="2770">
        <v>3600491845</v>
      </c>
      <c r="B1161" s="2769" t="s">
        <v>1937</v>
      </c>
      <c r="C1161" s="2786" t="s">
        <v>3911</v>
      </c>
      <c r="D1161" s="2756" t="s">
        <v>15415</v>
      </c>
    </row>
    <row r="1162" spans="1:4" s="2858" customFormat="1">
      <c r="A1162" s="2770" t="s">
        <v>3397</v>
      </c>
      <c r="B1162" s="2769" t="s">
        <v>1940</v>
      </c>
      <c r="C1162" s="2786" t="s">
        <v>3911</v>
      </c>
      <c r="D1162" s="2756" t="s">
        <v>15467</v>
      </c>
    </row>
    <row r="1163" spans="1:4" s="2858" customFormat="1">
      <c r="A1163" s="2770">
        <v>3600618918</v>
      </c>
      <c r="B1163" s="2769" t="s">
        <v>3795</v>
      </c>
      <c r="C1163" s="2786" t="s">
        <v>3911</v>
      </c>
      <c r="D1163" s="2756" t="s">
        <v>15158</v>
      </c>
    </row>
    <row r="1164" spans="1:4" s="2858" customFormat="1">
      <c r="A1164" s="2760" t="s">
        <v>3125</v>
      </c>
      <c r="B1164" s="2769" t="s">
        <v>1942</v>
      </c>
      <c r="C1164" s="2786" t="s">
        <v>3911</v>
      </c>
      <c r="D1164" s="2756" t="s">
        <v>15158</v>
      </c>
    </row>
    <row r="1165" spans="1:4" s="2858" customFormat="1">
      <c r="A1165" s="2760" t="s">
        <v>3398</v>
      </c>
      <c r="B1165" s="2761" t="s">
        <v>6211</v>
      </c>
      <c r="C1165" s="2786" t="s">
        <v>3911</v>
      </c>
      <c r="D1165" s="2756" t="s">
        <v>15158</v>
      </c>
    </row>
    <row r="1166" spans="1:4" s="2858" customFormat="1">
      <c r="A1166" s="2760" t="s">
        <v>3399</v>
      </c>
      <c r="B1166" s="2761" t="s">
        <v>1945</v>
      </c>
      <c r="C1166" s="2786" t="s">
        <v>3911</v>
      </c>
      <c r="D1166" s="2756" t="s">
        <v>15158</v>
      </c>
    </row>
    <row r="1167" spans="1:4" s="2858" customFormat="1">
      <c r="A1167" s="2760" t="s">
        <v>3400</v>
      </c>
      <c r="B1167" s="2761" t="s">
        <v>1947</v>
      </c>
      <c r="C1167" s="2786" t="s">
        <v>3911</v>
      </c>
      <c r="D1167" s="2756" t="s">
        <v>15468</v>
      </c>
    </row>
    <row r="1168" spans="1:4" s="2858" customFormat="1">
      <c r="A1168" s="2760" t="s">
        <v>3574</v>
      </c>
      <c r="B1168" s="2761" t="s">
        <v>3757</v>
      </c>
      <c r="C1168" s="2786" t="s">
        <v>3911</v>
      </c>
      <c r="D1168" s="2756" t="s">
        <v>15158</v>
      </c>
    </row>
    <row r="1169" spans="1:4" s="2858" customFormat="1">
      <c r="A1169" s="2760" t="s">
        <v>3401</v>
      </c>
      <c r="B1169" s="2788" t="s">
        <v>26</v>
      </c>
      <c r="C1169" s="2786" t="s">
        <v>3911</v>
      </c>
      <c r="D1169" s="2756" t="s">
        <v>15158</v>
      </c>
    </row>
    <row r="1170" spans="1:4" s="2858" customFormat="1">
      <c r="A1170" s="2763" t="s">
        <v>4226</v>
      </c>
      <c r="B1170" s="2789" t="s">
        <v>1954</v>
      </c>
      <c r="C1170" s="2786" t="s">
        <v>3911</v>
      </c>
      <c r="D1170" s="2756" t="s">
        <v>15158</v>
      </c>
    </row>
    <row r="1171" spans="1:4" s="2858" customFormat="1">
      <c r="A1171" s="2760" t="s">
        <v>3402</v>
      </c>
      <c r="B1171" s="2788" t="s">
        <v>1957</v>
      </c>
      <c r="C1171" s="2786" t="s">
        <v>3911</v>
      </c>
      <c r="D1171" s="2756" t="s">
        <v>15158</v>
      </c>
    </row>
    <row r="1172" spans="1:4" s="2858" customFormat="1">
      <c r="A1172" s="2760" t="s">
        <v>3403</v>
      </c>
      <c r="B1172" s="2761" t="s">
        <v>1960</v>
      </c>
      <c r="C1172" s="2786" t="s">
        <v>3911</v>
      </c>
      <c r="D1172" s="2756" t="s">
        <v>15158</v>
      </c>
    </row>
    <row r="1173" spans="1:4" s="2858" customFormat="1">
      <c r="A1173" s="2763" t="s">
        <v>4144</v>
      </c>
      <c r="B1173" s="2761" t="s">
        <v>1962</v>
      </c>
      <c r="C1173" s="2786" t="s">
        <v>3911</v>
      </c>
      <c r="D1173" s="2756" t="s">
        <v>15158</v>
      </c>
    </row>
    <row r="1174" spans="1:4" s="2858" customFormat="1">
      <c r="A1174" s="2760" t="s">
        <v>3580</v>
      </c>
      <c r="B1174" s="2761" t="s">
        <v>2890</v>
      </c>
      <c r="C1174" s="2786" t="s">
        <v>3911</v>
      </c>
      <c r="D1174" s="2756" t="s">
        <v>15158</v>
      </c>
    </row>
    <row r="1175" spans="1:4" s="2858" customFormat="1">
      <c r="A1175" s="2760" t="s">
        <v>3565</v>
      </c>
      <c r="B1175" s="2761" t="s">
        <v>1966</v>
      </c>
      <c r="C1175" s="2786" t="s">
        <v>3911</v>
      </c>
      <c r="D1175" s="2756" t="s">
        <v>15469</v>
      </c>
    </row>
    <row r="1176" spans="1:4" s="2858" customFormat="1">
      <c r="A1176" s="2760">
        <v>3600732836</v>
      </c>
      <c r="B1176" s="2761" t="s">
        <v>1969</v>
      </c>
      <c r="C1176" s="2786" t="s">
        <v>3911</v>
      </c>
      <c r="D1176" s="2756" t="s">
        <v>15158</v>
      </c>
    </row>
    <row r="1177" spans="1:4" s="2858" customFormat="1">
      <c r="A1177" s="2760" t="s">
        <v>3404</v>
      </c>
      <c r="B1177" s="2761" t="s">
        <v>1971</v>
      </c>
      <c r="C1177" s="2786" t="s">
        <v>3911</v>
      </c>
      <c r="D1177" s="2756" t="s">
        <v>15158</v>
      </c>
    </row>
    <row r="1178" spans="1:4" s="2858" customFormat="1">
      <c r="A1178" s="2760" t="s">
        <v>3405</v>
      </c>
      <c r="B1178" s="2761" t="s">
        <v>1973</v>
      </c>
      <c r="C1178" s="2786" t="s">
        <v>3911</v>
      </c>
      <c r="D1178" s="2756" t="s">
        <v>15470</v>
      </c>
    </row>
    <row r="1179" spans="1:4" s="2858" customFormat="1">
      <c r="A1179" s="2760" t="s">
        <v>3406</v>
      </c>
      <c r="B1179" s="2761" t="s">
        <v>1976</v>
      </c>
      <c r="C1179" s="2786" t="s">
        <v>3911</v>
      </c>
      <c r="D1179" s="2756" t="s">
        <v>15158</v>
      </c>
    </row>
    <row r="1180" spans="1:4" s="2858" customFormat="1">
      <c r="A1180" s="2760" t="s">
        <v>3407</v>
      </c>
      <c r="B1180" s="2761" t="s">
        <v>2522</v>
      </c>
      <c r="C1180" s="2786" t="s">
        <v>3911</v>
      </c>
      <c r="D1180" s="2756" t="s">
        <v>15471</v>
      </c>
    </row>
    <row r="1181" spans="1:4" s="2858" customFormat="1">
      <c r="A1181" s="2760" t="s">
        <v>3408</v>
      </c>
      <c r="B1181" s="2761" t="s">
        <v>1978</v>
      </c>
      <c r="C1181" s="2786" t="s">
        <v>3911</v>
      </c>
      <c r="D1181" s="2756" t="s">
        <v>15158</v>
      </c>
    </row>
    <row r="1182" spans="1:4" s="2858" customFormat="1">
      <c r="A1182" s="2760" t="s">
        <v>3409</v>
      </c>
      <c r="B1182" s="2761" t="s">
        <v>1979</v>
      </c>
      <c r="C1182" s="2786" t="s">
        <v>3911</v>
      </c>
      <c r="D1182" s="2756" t="s">
        <v>15330</v>
      </c>
    </row>
    <row r="1183" spans="1:4" s="2858" customFormat="1">
      <c r="A1183" s="2760" t="s">
        <v>3411</v>
      </c>
      <c r="B1183" s="2761" t="s">
        <v>1980</v>
      </c>
      <c r="C1183" s="2786" t="s">
        <v>3911</v>
      </c>
      <c r="D1183" s="2756" t="s">
        <v>15158</v>
      </c>
    </row>
    <row r="1184" spans="1:4" s="2858" customFormat="1">
      <c r="A1184" s="2760" t="s">
        <v>3531</v>
      </c>
      <c r="B1184" s="2761" t="s">
        <v>1982</v>
      </c>
      <c r="C1184" s="2786" t="s">
        <v>3911</v>
      </c>
      <c r="D1184" s="2756" t="s">
        <v>15158</v>
      </c>
    </row>
    <row r="1185" spans="1:4" s="2858" customFormat="1">
      <c r="A1185" s="2760" t="s">
        <v>3530</v>
      </c>
      <c r="B1185" s="2761" t="s">
        <v>1983</v>
      </c>
      <c r="C1185" s="2786" t="s">
        <v>3911</v>
      </c>
      <c r="D1185" s="2756" t="s">
        <v>15432</v>
      </c>
    </row>
    <row r="1186" spans="1:4" s="2858" customFormat="1">
      <c r="A1186" s="2760" t="s">
        <v>3412</v>
      </c>
      <c r="B1186" s="2761" t="s">
        <v>2660</v>
      </c>
      <c r="C1186" s="2786" t="s">
        <v>3911</v>
      </c>
      <c r="D1186" s="2756" t="s">
        <v>15158</v>
      </c>
    </row>
    <row r="1187" spans="1:4" s="2858" customFormat="1">
      <c r="A1187" s="2760" t="s">
        <v>3413</v>
      </c>
      <c r="B1187" s="2761" t="s">
        <v>1984</v>
      </c>
      <c r="C1187" s="2786" t="s">
        <v>3911</v>
      </c>
      <c r="D1187" s="2756" t="s">
        <v>15158</v>
      </c>
    </row>
    <row r="1188" spans="1:4" s="2858" customFormat="1">
      <c r="A1188" s="2760" t="s">
        <v>3414</v>
      </c>
      <c r="B1188" s="2761" t="s">
        <v>1985</v>
      </c>
      <c r="C1188" s="2786" t="s">
        <v>3911</v>
      </c>
      <c r="D1188" s="2756" t="s">
        <v>15158</v>
      </c>
    </row>
    <row r="1189" spans="1:4" s="2858" customFormat="1">
      <c r="A1189" s="2760" t="s">
        <v>3415</v>
      </c>
      <c r="B1189" s="2761" t="s">
        <v>1986</v>
      </c>
      <c r="C1189" s="2786" t="s">
        <v>3911</v>
      </c>
      <c r="D1189" s="2756" t="s">
        <v>15158</v>
      </c>
    </row>
    <row r="1190" spans="1:4" s="2858" customFormat="1">
      <c r="A1190" s="2760">
        <v>3600993186</v>
      </c>
      <c r="B1190" s="2761" t="s">
        <v>1987</v>
      </c>
      <c r="C1190" s="2786" t="s">
        <v>3911</v>
      </c>
      <c r="D1190" s="2756" t="s">
        <v>15472</v>
      </c>
    </row>
    <row r="1191" spans="1:4" s="2858" customFormat="1">
      <c r="A1191" s="2760" t="s">
        <v>3575</v>
      </c>
      <c r="B1191" s="2769" t="s">
        <v>4012</v>
      </c>
      <c r="C1191" s="2786" t="s">
        <v>3911</v>
      </c>
      <c r="D1191" s="2756" t="s">
        <v>15340</v>
      </c>
    </row>
    <row r="1192" spans="1:4" s="2858" customFormat="1">
      <c r="A1192" s="2760" t="s">
        <v>3416</v>
      </c>
      <c r="B1192" s="2761" t="s">
        <v>1991</v>
      </c>
      <c r="C1192" s="2786" t="s">
        <v>3911</v>
      </c>
      <c r="D1192" s="2756" t="s">
        <v>15158</v>
      </c>
    </row>
    <row r="1193" spans="1:4" s="2858" customFormat="1">
      <c r="A1193" s="2760" t="s">
        <v>3606</v>
      </c>
      <c r="B1193" s="2761" t="s">
        <v>2676</v>
      </c>
      <c r="C1193" s="2786" t="s">
        <v>3911</v>
      </c>
      <c r="D1193" s="2756" t="s">
        <v>15158</v>
      </c>
    </row>
    <row r="1194" spans="1:4" s="2858" customFormat="1">
      <c r="A1194" s="2760" t="s">
        <v>3555</v>
      </c>
      <c r="B1194" s="2761" t="s">
        <v>4014</v>
      </c>
      <c r="C1194" s="2786" t="s">
        <v>3911</v>
      </c>
      <c r="D1194" s="2756" t="s">
        <v>15379</v>
      </c>
    </row>
    <row r="1195" spans="1:4" s="2858" customFormat="1">
      <c r="A1195" s="2760">
        <v>3602958772</v>
      </c>
      <c r="B1195" s="2761" t="s">
        <v>4634</v>
      </c>
      <c r="C1195" s="2786" t="s">
        <v>3911</v>
      </c>
      <c r="D1195" s="2756" t="s">
        <v>15158</v>
      </c>
    </row>
    <row r="1196" spans="1:4" s="2858" customFormat="1">
      <c r="A1196" s="2760">
        <v>3603238590</v>
      </c>
      <c r="B1196" s="2761" t="s">
        <v>4399</v>
      </c>
      <c r="C1196" s="2786" t="s">
        <v>3911</v>
      </c>
      <c r="D1196" s="2756" t="s">
        <v>15158</v>
      </c>
    </row>
    <row r="1197" spans="1:4" s="2858" customFormat="1">
      <c r="A1197" s="2760" t="s">
        <v>3598</v>
      </c>
      <c r="B1197" s="2769" t="s">
        <v>4049</v>
      </c>
      <c r="C1197" s="2786" t="s">
        <v>3911</v>
      </c>
      <c r="D1197" s="2756" t="s">
        <v>15158</v>
      </c>
    </row>
    <row r="1198" spans="1:4" s="2858" customFormat="1">
      <c r="A1198" s="2760">
        <v>3603289387</v>
      </c>
      <c r="B1198" s="2769" t="s">
        <v>4737</v>
      </c>
      <c r="C1198" s="2786" t="s">
        <v>3911</v>
      </c>
      <c r="D1198" s="2756" t="s">
        <v>15158</v>
      </c>
    </row>
    <row r="1199" spans="1:4" s="2858" customFormat="1">
      <c r="A1199" s="2760">
        <v>3603317193</v>
      </c>
      <c r="B1199" s="2769" t="s">
        <v>5028</v>
      </c>
      <c r="C1199" s="2786" t="s">
        <v>3911</v>
      </c>
      <c r="D1199" s="2756" t="s">
        <v>15158</v>
      </c>
    </row>
    <row r="1200" spans="1:4" s="2858" customFormat="1">
      <c r="A1200" s="2760" t="s">
        <v>7697</v>
      </c>
      <c r="B1200" s="2769" t="s">
        <v>6868</v>
      </c>
      <c r="C1200" s="2786" t="s">
        <v>3911</v>
      </c>
      <c r="D1200" s="2756" t="s">
        <v>15158</v>
      </c>
    </row>
    <row r="1201" spans="1:4" s="2858" customFormat="1">
      <c r="A1201" s="2760">
        <v>6400227101</v>
      </c>
      <c r="B1201" s="2769" t="s">
        <v>7537</v>
      </c>
      <c r="C1201" s="2786" t="s">
        <v>3911</v>
      </c>
      <c r="D1201" s="2756" t="s">
        <v>15158</v>
      </c>
    </row>
    <row r="1202" spans="1:4" s="2858" customFormat="1">
      <c r="A1202" s="2760">
        <v>3603588443</v>
      </c>
      <c r="B1202" s="2769" t="s">
        <v>7774</v>
      </c>
      <c r="C1202" s="2786" t="s">
        <v>3911</v>
      </c>
      <c r="D1202" s="2756" t="s">
        <v>15158</v>
      </c>
    </row>
    <row r="1203" spans="1:4" s="2858" customFormat="1">
      <c r="A1203" s="2760">
        <v>3603619691</v>
      </c>
      <c r="B1203" s="2769" t="s">
        <v>8161</v>
      </c>
      <c r="C1203" s="2786" t="s">
        <v>3911</v>
      </c>
      <c r="D1203" s="2756" t="s">
        <v>15158</v>
      </c>
    </row>
    <row r="1204" spans="1:4" s="2858" customFormat="1">
      <c r="A1204" s="2760">
        <v>3603646543</v>
      </c>
      <c r="B1204" s="2769" t="s">
        <v>8547</v>
      </c>
      <c r="C1204" s="2786" t="s">
        <v>3911</v>
      </c>
      <c r="D1204" s="2756" t="s">
        <v>15158</v>
      </c>
    </row>
    <row r="1205" spans="1:4" s="2858" customFormat="1">
      <c r="A1205" s="2760"/>
      <c r="B1205" s="2761" t="s">
        <v>1993</v>
      </c>
      <c r="C1205" s="2786" t="s">
        <v>3911</v>
      </c>
      <c r="D1205" s="2756" t="s">
        <v>15158</v>
      </c>
    </row>
    <row r="1206" spans="1:4" s="2858" customFormat="1">
      <c r="A1206" s="2760"/>
      <c r="B1206" s="2761" t="s">
        <v>1994</v>
      </c>
      <c r="C1206" s="2786" t="s">
        <v>3911</v>
      </c>
      <c r="D1206" s="2756" t="s">
        <v>15158</v>
      </c>
    </row>
    <row r="1207" spans="1:4" s="2858" customFormat="1">
      <c r="A1207" s="2753"/>
      <c r="B1207" s="2778" t="s">
        <v>9132</v>
      </c>
      <c r="C1207" s="2786" t="s">
        <v>3911</v>
      </c>
      <c r="D1207" s="2756" t="s">
        <v>15397</v>
      </c>
    </row>
    <row r="1208" spans="1:4" s="2858" customFormat="1">
      <c r="A1208" s="2753">
        <v>3600281118</v>
      </c>
      <c r="B1208" s="2778" t="s">
        <v>9133</v>
      </c>
      <c r="C1208" s="2786" t="s">
        <v>3911</v>
      </c>
      <c r="D1208" s="2756" t="s">
        <v>15158</v>
      </c>
    </row>
    <row r="1209" spans="1:4" s="2858" customFormat="1">
      <c r="A1209" s="2753"/>
      <c r="B1209" s="2778" t="s">
        <v>9134</v>
      </c>
      <c r="C1209" s="2786" t="s">
        <v>3911</v>
      </c>
      <c r="D1209" s="2756" t="s">
        <v>15335</v>
      </c>
    </row>
    <row r="1210" spans="1:4" s="2858" customFormat="1">
      <c r="A1210" s="2753"/>
      <c r="B1210" s="2773" t="s">
        <v>9136</v>
      </c>
      <c r="C1210" s="2786" t="s">
        <v>3911</v>
      </c>
      <c r="D1210" s="2756" t="s">
        <v>15158</v>
      </c>
    </row>
    <row r="1211" spans="1:4" s="2858" customFormat="1">
      <c r="A1211" s="2753" t="s">
        <v>9154</v>
      </c>
      <c r="B1211" s="2773" t="s">
        <v>9137</v>
      </c>
      <c r="C1211" s="2786" t="s">
        <v>3911</v>
      </c>
      <c r="D1211" s="2756" t="s">
        <v>15158</v>
      </c>
    </row>
    <row r="1212" spans="1:4" s="2858" customFormat="1">
      <c r="A1212" s="2753">
        <v>3600833601</v>
      </c>
      <c r="B1212" s="2773" t="s">
        <v>9138</v>
      </c>
      <c r="C1212" s="2786" t="s">
        <v>3911</v>
      </c>
      <c r="D1212" s="2756" t="s">
        <v>15473</v>
      </c>
    </row>
    <row r="1213" spans="1:4" s="2858" customFormat="1">
      <c r="A1213" s="2753">
        <v>3600667908</v>
      </c>
      <c r="B1213" s="2773" t="s">
        <v>9139</v>
      </c>
      <c r="C1213" s="2786" t="s">
        <v>3911</v>
      </c>
      <c r="D1213" s="2756" t="s">
        <v>15198</v>
      </c>
    </row>
    <row r="1214" spans="1:4" s="2858" customFormat="1">
      <c r="A1214" s="2753"/>
      <c r="B1214" s="2773" t="s">
        <v>1994</v>
      </c>
      <c r="C1214" s="2786" t="s">
        <v>3911</v>
      </c>
      <c r="D1214" s="2756" t="s">
        <v>15474</v>
      </c>
    </row>
    <row r="1215" spans="1:4" s="2858" customFormat="1">
      <c r="A1215" s="2753">
        <v>3600618918</v>
      </c>
      <c r="B1215" s="2773" t="s">
        <v>9140</v>
      </c>
      <c r="C1215" s="2786" t="s">
        <v>3911</v>
      </c>
      <c r="D1215" s="2756" t="s">
        <v>15158</v>
      </c>
    </row>
    <row r="1216" spans="1:4" s="2858" customFormat="1">
      <c r="A1216" s="2753">
        <v>3600933532</v>
      </c>
      <c r="B1216" s="2773" t="s">
        <v>9141</v>
      </c>
      <c r="C1216" s="2786" t="s">
        <v>3911</v>
      </c>
      <c r="D1216" s="2756" t="s">
        <v>15158</v>
      </c>
    </row>
    <row r="1217" spans="1:4" s="2858" customFormat="1">
      <c r="A1217" s="2772" t="s">
        <v>9142</v>
      </c>
      <c r="B1217" s="2773" t="s">
        <v>9143</v>
      </c>
      <c r="C1217" s="2786" t="s">
        <v>3911</v>
      </c>
      <c r="D1217" s="2756" t="s">
        <v>15158</v>
      </c>
    </row>
    <row r="1218" spans="1:4" s="2858" customFormat="1">
      <c r="A1218" s="2753" t="s">
        <v>9471</v>
      </c>
      <c r="B1218" s="2773" t="s">
        <v>9144</v>
      </c>
      <c r="C1218" s="2786" t="s">
        <v>3911</v>
      </c>
      <c r="D1218" s="2756" t="s">
        <v>15475</v>
      </c>
    </row>
    <row r="1219" spans="1:4" s="2858" customFormat="1">
      <c r="A1219" s="2772" t="s">
        <v>9145</v>
      </c>
      <c r="B1219" s="2773" t="s">
        <v>9146</v>
      </c>
      <c r="C1219" s="2786" t="s">
        <v>3911</v>
      </c>
      <c r="D1219" s="2756" t="s">
        <v>15158</v>
      </c>
    </row>
    <row r="1220" spans="1:4" s="2858" customFormat="1">
      <c r="A1220" s="2772" t="s">
        <v>9147</v>
      </c>
      <c r="B1220" s="2773" t="s">
        <v>9148</v>
      </c>
      <c r="C1220" s="2786" t="s">
        <v>3911</v>
      </c>
      <c r="D1220" s="2756" t="s">
        <v>15158</v>
      </c>
    </row>
    <row r="1221" spans="1:4" s="2858" customFormat="1">
      <c r="A1221" s="2772" t="s">
        <v>9149</v>
      </c>
      <c r="B1221" s="2773" t="s">
        <v>9150</v>
      </c>
      <c r="C1221" s="2786" t="s">
        <v>3911</v>
      </c>
      <c r="D1221" s="2756" t="s">
        <v>15158</v>
      </c>
    </row>
    <row r="1222" spans="1:4" s="2858" customFormat="1">
      <c r="A1222" s="2772" t="s">
        <v>9151</v>
      </c>
      <c r="B1222" s="2773" t="s">
        <v>9152</v>
      </c>
      <c r="C1222" s="2786" t="s">
        <v>3911</v>
      </c>
      <c r="D1222" s="2756" t="s">
        <v>15158</v>
      </c>
    </row>
    <row r="1223" spans="1:4" s="2858" customFormat="1">
      <c r="A1223" s="2772">
        <v>3603239160</v>
      </c>
      <c r="B1223" s="2773" t="s">
        <v>9153</v>
      </c>
      <c r="C1223" s="2786" t="s">
        <v>3911</v>
      </c>
      <c r="D1223" s="2756" t="s">
        <v>15158</v>
      </c>
    </row>
    <row r="1224" spans="1:4" s="2858" customFormat="1">
      <c r="A1224" s="2772" t="s">
        <v>9154</v>
      </c>
      <c r="B1224" s="2773" t="s">
        <v>9155</v>
      </c>
      <c r="C1224" s="2786" t="s">
        <v>3911</v>
      </c>
      <c r="D1224" s="2756" t="s">
        <v>15158</v>
      </c>
    </row>
    <row r="1225" spans="1:4" s="2858" customFormat="1">
      <c r="A1225" s="2772">
        <v>312085986</v>
      </c>
      <c r="B1225" s="2773" t="s">
        <v>9576</v>
      </c>
      <c r="C1225" s="2786"/>
      <c r="D1225" s="2756" t="s">
        <v>15476</v>
      </c>
    </row>
    <row r="1226" spans="1:4" s="2858" customFormat="1">
      <c r="A1226" s="2772" t="s">
        <v>9596</v>
      </c>
      <c r="B1226" s="2773" t="s">
        <v>9597</v>
      </c>
      <c r="C1226" s="2786"/>
      <c r="D1226" s="2756" t="s">
        <v>15158</v>
      </c>
    </row>
    <row r="1227" spans="1:4" s="2858" customFormat="1">
      <c r="A1227" s="2781"/>
      <c r="B1227" s="2782" t="s">
        <v>1995</v>
      </c>
      <c r="C1227" s="2783"/>
      <c r="D1227" s="2756" t="s">
        <v>15158</v>
      </c>
    </row>
    <row r="1228" spans="1:4" s="2858" customFormat="1">
      <c r="A1228" s="2781"/>
      <c r="B1228" s="2804" t="s">
        <v>1996</v>
      </c>
      <c r="C1228" s="2783"/>
      <c r="D1228" s="2756" t="s">
        <v>15158</v>
      </c>
    </row>
    <row r="1229" spans="1:4" s="2858" customFormat="1">
      <c r="A1229" s="2760">
        <v>3603068941</v>
      </c>
      <c r="B1229" s="2794" t="s">
        <v>4017</v>
      </c>
      <c r="C1229" s="2762" t="s">
        <v>4016</v>
      </c>
      <c r="D1229" s="2756" t="s">
        <v>15477</v>
      </c>
    </row>
    <row r="1230" spans="1:4" s="2858" customFormat="1">
      <c r="A1230" s="2771">
        <v>3603046546</v>
      </c>
      <c r="B1230" s="2788" t="s">
        <v>4065</v>
      </c>
      <c r="C1230" s="2762" t="s">
        <v>4016</v>
      </c>
      <c r="D1230" s="2756" t="s">
        <v>15478</v>
      </c>
    </row>
    <row r="1231" spans="1:4" s="2858" customFormat="1">
      <c r="A1231" s="2771">
        <v>3603049554</v>
      </c>
      <c r="B1231" s="2788" t="s">
        <v>4067</v>
      </c>
      <c r="C1231" s="2762" t="s">
        <v>4016</v>
      </c>
      <c r="D1231" s="2756" t="s">
        <v>15215</v>
      </c>
    </row>
    <row r="1232" spans="1:4" s="2858" customFormat="1">
      <c r="A1232" s="2760" t="s">
        <v>8764</v>
      </c>
      <c r="B1232" s="2794" t="s">
        <v>7978</v>
      </c>
      <c r="C1232" s="2762" t="s">
        <v>4016</v>
      </c>
      <c r="D1232" s="2756" t="s">
        <v>15226</v>
      </c>
    </row>
    <row r="1233" spans="1:4" s="2858" customFormat="1">
      <c r="A1233" s="2760">
        <v>3603154076</v>
      </c>
      <c r="B1233" s="2794" t="s">
        <v>4100</v>
      </c>
      <c r="C1233" s="2762" t="s">
        <v>4016</v>
      </c>
      <c r="D1233" s="2756" t="s">
        <v>15479</v>
      </c>
    </row>
    <row r="1234" spans="1:4" s="2858" customFormat="1">
      <c r="A1234" s="2771">
        <v>3603151692</v>
      </c>
      <c r="B1234" s="2788" t="s">
        <v>4103</v>
      </c>
      <c r="C1234" s="2762" t="s">
        <v>4016</v>
      </c>
      <c r="D1234" s="2756" t="s">
        <v>15478</v>
      </c>
    </row>
    <row r="1235" spans="1:4" s="2858" customFormat="1">
      <c r="A1235" s="2760">
        <v>3603189255</v>
      </c>
      <c r="B1235" s="2794" t="s">
        <v>4254</v>
      </c>
      <c r="C1235" s="2762" t="s">
        <v>4016</v>
      </c>
      <c r="D1235" s="2756" t="s">
        <v>15215</v>
      </c>
    </row>
    <row r="1236" spans="1:4" s="2858" customFormat="1">
      <c r="A1236" s="2762">
        <v>3603240166</v>
      </c>
      <c r="B1236" s="2762" t="s">
        <v>4401</v>
      </c>
      <c r="C1236" s="2762" t="s">
        <v>4016</v>
      </c>
      <c r="D1236" s="2756" t="s">
        <v>15480</v>
      </c>
    </row>
    <row r="1237" spans="1:4" s="2858" customFormat="1">
      <c r="A1237" s="2760">
        <v>3700364985</v>
      </c>
      <c r="B1237" s="2794" t="s">
        <v>4462</v>
      </c>
      <c r="C1237" s="2762" t="s">
        <v>4016</v>
      </c>
      <c r="D1237" s="2756" t="s">
        <v>15314</v>
      </c>
    </row>
    <row r="1238" spans="1:4" s="2858" customFormat="1">
      <c r="A1238" s="2760">
        <v>3603294570</v>
      </c>
      <c r="B1238" s="2794" t="s">
        <v>5501</v>
      </c>
      <c r="C1238" s="2762" t="s">
        <v>4016</v>
      </c>
      <c r="D1238" s="2756" t="s">
        <v>15291</v>
      </c>
    </row>
    <row r="1239" spans="1:4" s="2858" customFormat="1">
      <c r="A1239" s="2764">
        <v>3603292929</v>
      </c>
      <c r="B1239" s="2788" t="s">
        <v>5112</v>
      </c>
      <c r="C1239" s="2762" t="s">
        <v>4016</v>
      </c>
      <c r="D1239" s="2756" t="s">
        <v>15323</v>
      </c>
    </row>
    <row r="1240" spans="1:4" s="2858" customFormat="1">
      <c r="A1240" s="2760">
        <v>3603348963</v>
      </c>
      <c r="B1240" s="2794" t="s">
        <v>5312</v>
      </c>
      <c r="C1240" s="2762" t="s">
        <v>4016</v>
      </c>
      <c r="D1240" s="2756" t="s">
        <v>15481</v>
      </c>
    </row>
    <row r="1241" spans="1:4" s="2858" customFormat="1">
      <c r="A1241" s="2760">
        <v>3603369804</v>
      </c>
      <c r="B1241" s="2794" t="s">
        <v>5252</v>
      </c>
      <c r="C1241" s="2762" t="s">
        <v>4016</v>
      </c>
      <c r="D1241" s="2756" t="s">
        <v>15482</v>
      </c>
    </row>
    <row r="1242" spans="1:4" s="2858" customFormat="1">
      <c r="A1242" s="2760">
        <v>3603371948</v>
      </c>
      <c r="B1242" s="2768" t="s">
        <v>6758</v>
      </c>
      <c r="C1242" s="2762" t="s">
        <v>4016</v>
      </c>
      <c r="D1242" s="2756" t="s">
        <v>15483</v>
      </c>
    </row>
    <row r="1243" spans="1:4" s="2858" customFormat="1">
      <c r="A1243" s="2760">
        <v>3603374787</v>
      </c>
      <c r="B1243" s="2768" t="s">
        <v>5300</v>
      </c>
      <c r="C1243" s="2762" t="s">
        <v>4016</v>
      </c>
      <c r="D1243" s="2756" t="s">
        <v>15157</v>
      </c>
    </row>
    <row r="1244" spans="1:4" s="2858" customFormat="1">
      <c r="A1244" s="2760">
        <v>3603409334</v>
      </c>
      <c r="B1244" s="2768" t="s">
        <v>5562</v>
      </c>
      <c r="C1244" s="2762" t="s">
        <v>4016</v>
      </c>
      <c r="D1244" s="2756" t="s">
        <v>15480</v>
      </c>
    </row>
    <row r="1245" spans="1:4" s="2858" customFormat="1">
      <c r="A1245" s="2760">
        <v>3603435207</v>
      </c>
      <c r="B1245" s="2768" t="s">
        <v>6074</v>
      </c>
      <c r="C1245" s="2762" t="s">
        <v>4016</v>
      </c>
      <c r="D1245" s="2756" t="s">
        <v>15160</v>
      </c>
    </row>
    <row r="1246" spans="1:4" s="2858" customFormat="1">
      <c r="A1246" s="2760">
        <v>3603444191</v>
      </c>
      <c r="B1246" s="2769" t="s">
        <v>9729</v>
      </c>
      <c r="C1246" s="2762" t="s">
        <v>4016</v>
      </c>
      <c r="D1246" s="2756" t="s">
        <v>15220</v>
      </c>
    </row>
    <row r="1247" spans="1:4" s="2858" customFormat="1">
      <c r="A1247" s="2760">
        <v>3603450082</v>
      </c>
      <c r="B1247" s="2769" t="s">
        <v>6192</v>
      </c>
      <c r="C1247" s="2762" t="s">
        <v>4016</v>
      </c>
      <c r="D1247" s="2756" t="s">
        <v>15413</v>
      </c>
    </row>
    <row r="1248" spans="1:4" s="2858" customFormat="1">
      <c r="A1248" s="2760">
        <v>3603470603</v>
      </c>
      <c r="B1248" s="2769" t="s">
        <v>15607</v>
      </c>
      <c r="C1248" s="2762" t="s">
        <v>4016</v>
      </c>
      <c r="D1248" s="2756" t="s">
        <v>15181</v>
      </c>
    </row>
    <row r="1249" spans="1:4" s="2858" customFormat="1">
      <c r="A1249" s="2760">
        <v>3603466572</v>
      </c>
      <c r="B1249" s="2769" t="s">
        <v>6762</v>
      </c>
      <c r="C1249" s="2762" t="s">
        <v>4016</v>
      </c>
      <c r="D1249" s="2756" t="s">
        <v>15413</v>
      </c>
    </row>
    <row r="1250" spans="1:4" s="2858" customFormat="1">
      <c r="A1250" s="2760">
        <v>3603472417</v>
      </c>
      <c r="B1250" s="2769" t="s">
        <v>6350</v>
      </c>
      <c r="C1250" s="2762" t="s">
        <v>4016</v>
      </c>
      <c r="D1250" s="2756" t="s">
        <v>15480</v>
      </c>
    </row>
    <row r="1251" spans="1:4" s="2858" customFormat="1">
      <c r="A1251" s="2760" t="s">
        <v>6968</v>
      </c>
      <c r="B1251" s="2769" t="s">
        <v>6904</v>
      </c>
      <c r="C1251" s="2762" t="s">
        <v>4016</v>
      </c>
      <c r="D1251" s="2756" t="s">
        <v>15480</v>
      </c>
    </row>
    <row r="1252" spans="1:4" s="2858" customFormat="1">
      <c r="A1252" s="2760">
        <v>3603521449</v>
      </c>
      <c r="B1252" s="2769" t="s">
        <v>7106</v>
      </c>
      <c r="C1252" s="2762" t="s">
        <v>4016</v>
      </c>
      <c r="D1252" s="2756" t="s">
        <v>15484</v>
      </c>
    </row>
    <row r="1253" spans="1:4" s="2858" customFormat="1">
      <c r="A1253" s="2760">
        <v>3602903244</v>
      </c>
      <c r="B1253" s="2769" t="s">
        <v>7112</v>
      </c>
      <c r="C1253" s="2762" t="s">
        <v>4016</v>
      </c>
      <c r="D1253" s="2756" t="s">
        <v>15158</v>
      </c>
    </row>
    <row r="1254" spans="1:4" s="2858" customFormat="1">
      <c r="A1254" s="2760">
        <v>3603531119</v>
      </c>
      <c r="B1254" s="2769" t="s">
        <v>7225</v>
      </c>
      <c r="C1254" s="2762" t="s">
        <v>4016</v>
      </c>
      <c r="D1254" s="2756" t="s">
        <v>15158</v>
      </c>
    </row>
    <row r="1255" spans="1:4" s="2858" customFormat="1">
      <c r="A1255" s="2760">
        <v>3603531077</v>
      </c>
      <c r="B1255" s="2769" t="s">
        <v>7233</v>
      </c>
      <c r="C1255" s="2762" t="s">
        <v>4016</v>
      </c>
      <c r="D1255" s="2756" t="s">
        <v>15158</v>
      </c>
    </row>
    <row r="1256" spans="1:4" s="2858" customFormat="1">
      <c r="A1256" s="2760"/>
      <c r="B1256" s="2769" t="s">
        <v>7602</v>
      </c>
      <c r="C1256" s="2762" t="s">
        <v>4016</v>
      </c>
      <c r="D1256" s="2756" t="s">
        <v>15158</v>
      </c>
    </row>
    <row r="1257" spans="1:4" s="2858" customFormat="1">
      <c r="A1257" s="2760">
        <v>3603575042</v>
      </c>
      <c r="B1257" s="2769" t="s">
        <v>7603</v>
      </c>
      <c r="C1257" s="2762" t="s">
        <v>4016</v>
      </c>
      <c r="D1257" s="2756" t="s">
        <v>15158</v>
      </c>
    </row>
    <row r="1258" spans="1:4" s="2858" customFormat="1">
      <c r="A1258" s="2760"/>
      <c r="B1258" s="2769" t="s">
        <v>7604</v>
      </c>
      <c r="C1258" s="2762" t="s">
        <v>4016</v>
      </c>
      <c r="D1258" s="2756" t="s">
        <v>15158</v>
      </c>
    </row>
    <row r="1259" spans="1:4" s="2858" customFormat="1">
      <c r="A1259" s="2760">
        <v>3603580726</v>
      </c>
      <c r="B1259" s="2769" t="s">
        <v>7605</v>
      </c>
      <c r="C1259" s="2762" t="s">
        <v>4016</v>
      </c>
      <c r="D1259" s="2756" t="s">
        <v>15158</v>
      </c>
    </row>
    <row r="1260" spans="1:4" s="2858" customFormat="1">
      <c r="A1260" s="2760">
        <v>3603578861</v>
      </c>
      <c r="B1260" s="2769" t="s">
        <v>7606</v>
      </c>
      <c r="C1260" s="2762" t="s">
        <v>4016</v>
      </c>
      <c r="D1260" s="2756" t="s">
        <v>15158</v>
      </c>
    </row>
    <row r="1261" spans="1:4" s="2858" customFormat="1">
      <c r="A1261" s="2760">
        <v>3700415238</v>
      </c>
      <c r="B1261" s="2769" t="s">
        <v>8323</v>
      </c>
      <c r="C1261" s="2762" t="s">
        <v>4016</v>
      </c>
      <c r="D1261" s="2756" t="s">
        <v>15158</v>
      </c>
    </row>
    <row r="1262" spans="1:4" s="2858" customFormat="1">
      <c r="A1262" s="2760">
        <v>3603599607</v>
      </c>
      <c r="B1262" s="2769" t="s">
        <v>8040</v>
      </c>
      <c r="C1262" s="2762" t="s">
        <v>4016</v>
      </c>
      <c r="D1262" s="2756" t="s">
        <v>15158</v>
      </c>
    </row>
    <row r="1263" spans="1:4" s="2858" customFormat="1">
      <c r="A1263" s="2760">
        <v>3603624606</v>
      </c>
      <c r="B1263" s="2769" t="s">
        <v>8276</v>
      </c>
      <c r="C1263" s="2762" t="s">
        <v>4016</v>
      </c>
      <c r="D1263" s="2756" t="s">
        <v>15158</v>
      </c>
    </row>
    <row r="1264" spans="1:4" s="2858" customFormat="1">
      <c r="A1264" s="2760">
        <v>3603623761</v>
      </c>
      <c r="B1264" s="2769" t="s">
        <v>8277</v>
      </c>
      <c r="C1264" s="2762" t="s">
        <v>4016</v>
      </c>
      <c r="D1264" s="2756" t="s">
        <v>15158</v>
      </c>
    </row>
    <row r="1265" spans="1:4" s="2858" customFormat="1">
      <c r="A1265" s="2760">
        <v>3603655026</v>
      </c>
      <c r="B1265" s="2769" t="s">
        <v>8697</v>
      </c>
      <c r="C1265" s="2762" t="s">
        <v>4016</v>
      </c>
      <c r="D1265" s="2756" t="s">
        <v>15158</v>
      </c>
    </row>
    <row r="1266" spans="1:4" s="2858" customFormat="1">
      <c r="A1266" s="2760">
        <v>3603658845</v>
      </c>
      <c r="B1266" s="2769" t="s">
        <v>8694</v>
      </c>
      <c r="C1266" s="2762" t="s">
        <v>4016</v>
      </c>
      <c r="D1266" s="2756" t="s">
        <v>15158</v>
      </c>
    </row>
    <row r="1267" spans="1:4" s="2858" customFormat="1">
      <c r="A1267" s="2760">
        <v>3603046539</v>
      </c>
      <c r="B1267" s="2769" t="s">
        <v>9540</v>
      </c>
      <c r="C1267" s="2762"/>
      <c r="D1267" s="2756" t="s">
        <v>15158</v>
      </c>
    </row>
    <row r="1268" spans="1:4" s="2858" customFormat="1">
      <c r="A1268" s="2753"/>
      <c r="B1268" s="2773" t="s">
        <v>9156</v>
      </c>
      <c r="C1268" s="2762" t="s">
        <v>4016</v>
      </c>
      <c r="D1268" s="2756" t="s">
        <v>15158</v>
      </c>
    </row>
    <row r="1269" spans="1:4" s="2858" customFormat="1">
      <c r="A1269" s="2753"/>
      <c r="B1269" s="2773" t="s">
        <v>9157</v>
      </c>
      <c r="C1269" s="2762" t="s">
        <v>4016</v>
      </c>
      <c r="D1269" s="2756" t="s">
        <v>15158</v>
      </c>
    </row>
    <row r="1270" spans="1:4" s="2858" customFormat="1">
      <c r="A1270" s="2753"/>
      <c r="B1270" s="2773" t="s">
        <v>9158</v>
      </c>
      <c r="C1270" s="2762" t="s">
        <v>4016</v>
      </c>
      <c r="D1270" s="2756" t="s">
        <v>15319</v>
      </c>
    </row>
    <row r="1271" spans="1:4" s="2858" customFormat="1">
      <c r="A1271" s="2772" t="s">
        <v>9159</v>
      </c>
      <c r="B1271" s="2773" t="s">
        <v>9160</v>
      </c>
      <c r="C1271" s="2762" t="s">
        <v>4016</v>
      </c>
      <c r="D1271" s="2756" t="s">
        <v>15158</v>
      </c>
    </row>
    <row r="1272" spans="1:4" s="2858" customFormat="1">
      <c r="A1272" s="2772">
        <v>3603331864</v>
      </c>
      <c r="B1272" s="2773" t="s">
        <v>9161</v>
      </c>
      <c r="C1272" s="2762" t="s">
        <v>4016</v>
      </c>
      <c r="D1272" s="2756" t="s">
        <v>15158</v>
      </c>
    </row>
    <row r="1273" spans="1:4" s="2858" customFormat="1">
      <c r="A1273" s="2772">
        <v>6422266728</v>
      </c>
      <c r="B1273" s="2773" t="s">
        <v>9162</v>
      </c>
      <c r="C1273" s="2762" t="s">
        <v>4016</v>
      </c>
      <c r="D1273" s="2756" t="s">
        <v>15158</v>
      </c>
    </row>
    <row r="1274" spans="1:4" s="2858" customFormat="1">
      <c r="A1274" s="2772">
        <v>6845410506</v>
      </c>
      <c r="B1274" s="2773" t="s">
        <v>9739</v>
      </c>
      <c r="C1274" s="2762" t="s">
        <v>4016</v>
      </c>
      <c r="D1274" s="2756" t="s">
        <v>15158</v>
      </c>
    </row>
    <row r="1275" spans="1:4" s="2858" customFormat="1">
      <c r="A1275" s="2772" t="s">
        <v>9163</v>
      </c>
      <c r="B1275" s="2773" t="s">
        <v>9164</v>
      </c>
      <c r="C1275" s="2762" t="s">
        <v>4016</v>
      </c>
      <c r="D1275" s="2756" t="s">
        <v>15158</v>
      </c>
    </row>
    <row r="1276" spans="1:4" s="2858" customFormat="1">
      <c r="A1276" s="2772" t="s">
        <v>9165</v>
      </c>
      <c r="B1276" s="2773" t="s">
        <v>9166</v>
      </c>
      <c r="C1276" s="2762" t="s">
        <v>4016</v>
      </c>
      <c r="D1276" s="2756" t="s">
        <v>15158</v>
      </c>
    </row>
    <row r="1277" spans="1:4" s="2858" customFormat="1">
      <c r="A1277" s="2772" t="s">
        <v>9167</v>
      </c>
      <c r="B1277" s="2773" t="s">
        <v>9168</v>
      </c>
      <c r="C1277" s="2762" t="s">
        <v>4016</v>
      </c>
      <c r="D1277" s="2756" t="s">
        <v>15158</v>
      </c>
    </row>
    <row r="1278" spans="1:4" s="2858" customFormat="1">
      <c r="A1278" s="2772" t="s">
        <v>9169</v>
      </c>
      <c r="B1278" s="2773" t="s">
        <v>9170</v>
      </c>
      <c r="C1278" s="2762" t="s">
        <v>4016</v>
      </c>
      <c r="D1278" s="2756" t="s">
        <v>15158</v>
      </c>
    </row>
    <row r="1279" spans="1:4" s="2858" customFormat="1">
      <c r="A1279" s="2772">
        <v>3603450082</v>
      </c>
      <c r="B1279" s="2773" t="s">
        <v>9569</v>
      </c>
      <c r="C1279" s="2762"/>
      <c r="D1279" s="2756" t="s">
        <v>15158</v>
      </c>
    </row>
    <row r="1280" spans="1:4" s="2858" customFormat="1">
      <c r="A1280" s="2772" t="s">
        <v>9579</v>
      </c>
      <c r="B1280" s="2773" t="s">
        <v>9580</v>
      </c>
      <c r="C1280" s="2762" t="s">
        <v>4016</v>
      </c>
      <c r="D1280" s="2756" t="s">
        <v>15158</v>
      </c>
    </row>
    <row r="1281" spans="1:4" s="2858" customFormat="1">
      <c r="A1281" s="2781"/>
      <c r="B1281" s="2782" t="s">
        <v>1997</v>
      </c>
      <c r="C1281" s="2783"/>
      <c r="D1281" s="2756" t="s">
        <v>15158</v>
      </c>
    </row>
    <row r="1282" spans="1:4" s="2858" customFormat="1">
      <c r="A1282" s="2781"/>
      <c r="B1282" s="2782" t="s">
        <v>1998</v>
      </c>
      <c r="C1282" s="2783"/>
      <c r="D1282" s="2756" t="s">
        <v>15158</v>
      </c>
    </row>
    <row r="1283" spans="1:4" s="2858" customFormat="1">
      <c r="A1283" s="2760" t="s">
        <v>3572</v>
      </c>
      <c r="B1283" s="2769" t="s">
        <v>1999</v>
      </c>
      <c r="C1283" s="2762" t="s">
        <v>3912</v>
      </c>
      <c r="D1283" s="2756" t="s">
        <v>15158</v>
      </c>
    </row>
    <row r="1284" spans="1:4" s="2858" customFormat="1">
      <c r="A1284" s="2760" t="s">
        <v>3417</v>
      </c>
      <c r="B1284" s="2769" t="s">
        <v>2000</v>
      </c>
      <c r="C1284" s="2762" t="s">
        <v>3912</v>
      </c>
      <c r="D1284" s="2756" t="s">
        <v>15485</v>
      </c>
    </row>
    <row r="1285" spans="1:4" s="2858" customFormat="1">
      <c r="A1285" s="2760" t="s">
        <v>3418</v>
      </c>
      <c r="B1285" s="2769" t="s">
        <v>2001</v>
      </c>
      <c r="C1285" s="2762" t="s">
        <v>3912</v>
      </c>
      <c r="D1285" s="2756" t="s">
        <v>15486</v>
      </c>
    </row>
    <row r="1286" spans="1:4" s="2858" customFormat="1">
      <c r="A1286" s="2760" t="s">
        <v>3419</v>
      </c>
      <c r="B1286" s="2769" t="s">
        <v>2002</v>
      </c>
      <c r="C1286" s="2762" t="s">
        <v>3912</v>
      </c>
      <c r="D1286" s="2756" t="s">
        <v>15293</v>
      </c>
    </row>
    <row r="1287" spans="1:4" s="2858" customFormat="1">
      <c r="A1287" s="2760" t="s">
        <v>3420</v>
      </c>
      <c r="B1287" s="2769" t="s">
        <v>2004</v>
      </c>
      <c r="C1287" s="2762" t="s">
        <v>3912</v>
      </c>
      <c r="D1287" s="2756" t="s">
        <v>15434</v>
      </c>
    </row>
    <row r="1288" spans="1:4" s="2858" customFormat="1">
      <c r="A1288" s="2760" t="s">
        <v>3421</v>
      </c>
      <c r="B1288" s="2769" t="s">
        <v>2007</v>
      </c>
      <c r="C1288" s="2762" t="s">
        <v>3912</v>
      </c>
      <c r="D1288" s="2756" t="s">
        <v>15402</v>
      </c>
    </row>
    <row r="1289" spans="1:4" s="2858" customFormat="1">
      <c r="A1289" s="2760" t="s">
        <v>3422</v>
      </c>
      <c r="B1289" s="2769" t="s">
        <v>2008</v>
      </c>
      <c r="C1289" s="2762" t="s">
        <v>3912</v>
      </c>
      <c r="D1289" s="2756" t="s">
        <v>15487</v>
      </c>
    </row>
    <row r="1290" spans="1:4" s="2858" customFormat="1">
      <c r="A1290" s="2760" t="s">
        <v>3423</v>
      </c>
      <c r="B1290" s="2769" t="s">
        <v>2009</v>
      </c>
      <c r="C1290" s="2762" t="s">
        <v>3912</v>
      </c>
      <c r="D1290" s="2756" t="s">
        <v>15488</v>
      </c>
    </row>
    <row r="1291" spans="1:4" s="2858" customFormat="1">
      <c r="A1291" s="2760" t="s">
        <v>3424</v>
      </c>
      <c r="B1291" s="2769" t="s">
        <v>2010</v>
      </c>
      <c r="C1291" s="2762" t="s">
        <v>3912</v>
      </c>
      <c r="D1291" s="2756" t="s">
        <v>15489</v>
      </c>
    </row>
    <row r="1292" spans="1:4" s="2858" customFormat="1">
      <c r="A1292" s="2760" t="s">
        <v>3425</v>
      </c>
      <c r="B1292" s="2769" t="s">
        <v>4636</v>
      </c>
      <c r="C1292" s="2762" t="s">
        <v>3912</v>
      </c>
      <c r="D1292" s="2756" t="s">
        <v>15225</v>
      </c>
    </row>
    <row r="1293" spans="1:4" s="2858" customFormat="1">
      <c r="A1293" s="2760" t="s">
        <v>3426</v>
      </c>
      <c r="B1293" s="2769" t="s">
        <v>6283</v>
      </c>
      <c r="C1293" s="2762" t="s">
        <v>3912</v>
      </c>
      <c r="D1293" s="2756" t="s">
        <v>15158</v>
      </c>
    </row>
    <row r="1294" spans="1:4" s="2858" customFormat="1">
      <c r="A1294" s="2760" t="s">
        <v>3516</v>
      </c>
      <c r="B1294" s="2769" t="s">
        <v>3797</v>
      </c>
      <c r="C1294" s="2762" t="s">
        <v>3912</v>
      </c>
      <c r="D1294" s="2756" t="s">
        <v>15490</v>
      </c>
    </row>
    <row r="1295" spans="1:4" s="2858" customFormat="1">
      <c r="A1295" s="2760" t="s">
        <v>3427</v>
      </c>
      <c r="B1295" s="2769" t="s">
        <v>2018</v>
      </c>
      <c r="C1295" s="2762" t="s">
        <v>3912</v>
      </c>
      <c r="D1295" s="2756" t="s">
        <v>15230</v>
      </c>
    </row>
    <row r="1296" spans="1:4" s="2858" customFormat="1">
      <c r="A1296" s="2760" t="s">
        <v>3428</v>
      </c>
      <c r="B1296" s="2769" t="s">
        <v>2021</v>
      </c>
      <c r="C1296" s="2762" t="s">
        <v>3912</v>
      </c>
      <c r="D1296" s="2756" t="s">
        <v>15491</v>
      </c>
    </row>
    <row r="1297" spans="1:4" s="2858" customFormat="1">
      <c r="A1297" s="2760" t="s">
        <v>3429</v>
      </c>
      <c r="B1297" s="2769" t="s">
        <v>2023</v>
      </c>
      <c r="C1297" s="2762" t="s">
        <v>3912</v>
      </c>
      <c r="D1297" s="2756" t="s">
        <v>15158</v>
      </c>
    </row>
    <row r="1298" spans="1:4" s="2858" customFormat="1">
      <c r="A1298" s="2760" t="s">
        <v>3430</v>
      </c>
      <c r="B1298" s="2769" t="s">
        <v>2025</v>
      </c>
      <c r="C1298" s="2762" t="s">
        <v>3912</v>
      </c>
      <c r="D1298" s="2756" t="s">
        <v>15215</v>
      </c>
    </row>
    <row r="1299" spans="1:4" s="2858" customFormat="1">
      <c r="A1299" s="2760" t="s">
        <v>3431</v>
      </c>
      <c r="B1299" s="2769" t="s">
        <v>2027</v>
      </c>
      <c r="C1299" s="2762" t="s">
        <v>3912</v>
      </c>
      <c r="D1299" s="2756" t="s">
        <v>15159</v>
      </c>
    </row>
    <row r="1300" spans="1:4" s="2858" customFormat="1">
      <c r="A1300" s="2760" t="s">
        <v>3432</v>
      </c>
      <c r="B1300" s="2769" t="s">
        <v>2029</v>
      </c>
      <c r="C1300" s="2762" t="s">
        <v>3912</v>
      </c>
      <c r="D1300" s="2756" t="s">
        <v>15158</v>
      </c>
    </row>
    <row r="1301" spans="1:4" s="2858" customFormat="1">
      <c r="A1301" s="2760" t="s">
        <v>3433</v>
      </c>
      <c r="B1301" s="2788" t="s">
        <v>2032</v>
      </c>
      <c r="C1301" s="2762" t="s">
        <v>3912</v>
      </c>
      <c r="D1301" s="2756" t="s">
        <v>15297</v>
      </c>
    </row>
    <row r="1302" spans="1:4" s="2858" customFormat="1">
      <c r="A1302" s="2760" t="s">
        <v>3435</v>
      </c>
      <c r="B1302" s="2769" t="s">
        <v>2038</v>
      </c>
      <c r="C1302" s="2762" t="s">
        <v>3912</v>
      </c>
      <c r="D1302" s="2756" t="s">
        <v>15170</v>
      </c>
    </row>
    <row r="1303" spans="1:4" s="2858" customFormat="1">
      <c r="A1303" s="2760" t="s">
        <v>5313</v>
      </c>
      <c r="B1303" s="2769" t="s">
        <v>2041</v>
      </c>
      <c r="C1303" s="2762" t="s">
        <v>3912</v>
      </c>
      <c r="D1303" s="2756" t="s">
        <v>15492</v>
      </c>
    </row>
    <row r="1304" spans="1:4" s="2858" customFormat="1">
      <c r="A1304" s="2760" t="s">
        <v>3436</v>
      </c>
      <c r="B1304" s="2769" t="s">
        <v>2043</v>
      </c>
      <c r="C1304" s="2762" t="s">
        <v>3912</v>
      </c>
      <c r="D1304" s="2756" t="s">
        <v>15158</v>
      </c>
    </row>
    <row r="1305" spans="1:4" s="2858" customFormat="1">
      <c r="A1305" s="2760" t="s">
        <v>3437</v>
      </c>
      <c r="B1305" s="2769" t="s">
        <v>4018</v>
      </c>
      <c r="C1305" s="2762" t="s">
        <v>3912</v>
      </c>
      <c r="D1305" s="2756" t="s">
        <v>15158</v>
      </c>
    </row>
    <row r="1306" spans="1:4" s="2858" customFormat="1">
      <c r="A1306" s="2760" t="s">
        <v>3438</v>
      </c>
      <c r="B1306" s="2769" t="s">
        <v>2049</v>
      </c>
      <c r="C1306" s="2762" t="s">
        <v>3912</v>
      </c>
      <c r="D1306" s="2756" t="s">
        <v>15493</v>
      </c>
    </row>
    <row r="1307" spans="1:4" s="2858" customFormat="1">
      <c r="A1307" s="2760" t="s">
        <v>3439</v>
      </c>
      <c r="B1307" s="2769" t="s">
        <v>2052</v>
      </c>
      <c r="C1307" s="2762" t="s">
        <v>3912</v>
      </c>
      <c r="D1307" s="2756" t="s">
        <v>15181</v>
      </c>
    </row>
    <row r="1308" spans="1:4" s="2858" customFormat="1">
      <c r="A1308" s="2760" t="s">
        <v>3440</v>
      </c>
      <c r="B1308" s="2769" t="s">
        <v>6698</v>
      </c>
      <c r="C1308" s="2762" t="s">
        <v>3912</v>
      </c>
      <c r="D1308" s="2756" t="s">
        <v>15494</v>
      </c>
    </row>
    <row r="1309" spans="1:4" s="2858" customFormat="1">
      <c r="A1309" s="2760" t="s">
        <v>3441</v>
      </c>
      <c r="B1309" s="2769" t="s">
        <v>2055</v>
      </c>
      <c r="C1309" s="2762" t="s">
        <v>3912</v>
      </c>
      <c r="D1309" s="2756" t="s">
        <v>15495</v>
      </c>
    </row>
    <row r="1310" spans="1:4" s="2858" customFormat="1">
      <c r="A1310" s="2760" t="s">
        <v>3442</v>
      </c>
      <c r="B1310" s="2769" t="s">
        <v>2057</v>
      </c>
      <c r="C1310" s="2762" t="s">
        <v>3912</v>
      </c>
      <c r="D1310" s="2756" t="s">
        <v>15158</v>
      </c>
    </row>
    <row r="1311" spans="1:4" s="2858" customFormat="1">
      <c r="A1311" s="2760" t="s">
        <v>3443</v>
      </c>
      <c r="B1311" s="2769" t="s">
        <v>2694</v>
      </c>
      <c r="C1311" s="2762" t="s">
        <v>3912</v>
      </c>
      <c r="D1311" s="2756" t="s">
        <v>15158</v>
      </c>
    </row>
    <row r="1312" spans="1:4" s="2858" customFormat="1">
      <c r="A1312" s="2760" t="s">
        <v>3444</v>
      </c>
      <c r="B1312" s="2769" t="s">
        <v>3933</v>
      </c>
      <c r="C1312" s="2762" t="s">
        <v>3912</v>
      </c>
      <c r="D1312" s="2756" t="s">
        <v>15496</v>
      </c>
    </row>
    <row r="1313" spans="1:4" s="2858" customFormat="1">
      <c r="A1313" s="2760" t="s">
        <v>3445</v>
      </c>
      <c r="B1313" s="2769" t="s">
        <v>4020</v>
      </c>
      <c r="C1313" s="2762" t="s">
        <v>3912</v>
      </c>
      <c r="D1313" s="2756" t="s">
        <v>15157</v>
      </c>
    </row>
    <row r="1314" spans="1:4" s="2858" customFormat="1">
      <c r="A1314" s="2760" t="s">
        <v>3446</v>
      </c>
      <c r="B1314" s="2769" t="s">
        <v>3700</v>
      </c>
      <c r="C1314" s="2762" t="s">
        <v>3912</v>
      </c>
      <c r="D1314" s="2756" t="s">
        <v>15497</v>
      </c>
    </row>
    <row r="1315" spans="1:4" s="2858" customFormat="1">
      <c r="A1315" s="2763" t="s">
        <v>4335</v>
      </c>
      <c r="B1315" s="2761" t="s">
        <v>4022</v>
      </c>
      <c r="C1315" s="2762" t="s">
        <v>3912</v>
      </c>
      <c r="D1315" s="2756" t="s">
        <v>15498</v>
      </c>
    </row>
    <row r="1316" spans="1:4" s="2858" customFormat="1">
      <c r="A1316" s="2760" t="s">
        <v>3448</v>
      </c>
      <c r="B1316" s="2769" t="s">
        <v>5697</v>
      </c>
      <c r="C1316" s="2762" t="s">
        <v>3912</v>
      </c>
      <c r="D1316" s="2756" t="s">
        <v>15499</v>
      </c>
    </row>
    <row r="1317" spans="1:4" s="2858" customFormat="1">
      <c r="A1317" s="2760" t="s">
        <v>3542</v>
      </c>
      <c r="B1317" s="2769" t="s">
        <v>3800</v>
      </c>
      <c r="C1317" s="2762" t="s">
        <v>3912</v>
      </c>
      <c r="D1317" s="2756" t="s">
        <v>15158</v>
      </c>
    </row>
    <row r="1318" spans="1:4" s="2858" customFormat="1">
      <c r="A1318" s="2760" t="s">
        <v>3449</v>
      </c>
      <c r="B1318" s="2769" t="s">
        <v>4025</v>
      </c>
      <c r="C1318" s="2762" t="s">
        <v>3912</v>
      </c>
      <c r="D1318" s="2756" t="s">
        <v>15500</v>
      </c>
    </row>
    <row r="1319" spans="1:4" s="2858" customFormat="1">
      <c r="A1319" s="2760" t="s">
        <v>3604</v>
      </c>
      <c r="B1319" s="2769" t="s">
        <v>4026</v>
      </c>
      <c r="C1319" s="2762" t="s">
        <v>3912</v>
      </c>
      <c r="D1319" s="2756" t="s">
        <v>15501</v>
      </c>
    </row>
    <row r="1320" spans="1:4" s="2858" customFormat="1">
      <c r="A1320" s="2763" t="s">
        <v>4080</v>
      </c>
      <c r="B1320" s="2769" t="s">
        <v>2926</v>
      </c>
      <c r="C1320" s="2762" t="s">
        <v>3912</v>
      </c>
      <c r="D1320" s="2756" t="s">
        <v>15502</v>
      </c>
    </row>
    <row r="1321" spans="1:4" s="2858" customFormat="1">
      <c r="A1321" s="2760" t="s">
        <v>3608</v>
      </c>
      <c r="B1321" s="2769" t="s">
        <v>6635</v>
      </c>
      <c r="C1321" s="2762" t="s">
        <v>3912</v>
      </c>
      <c r="D1321" s="2756" t="s">
        <v>15158</v>
      </c>
    </row>
    <row r="1322" spans="1:4" s="2858" customFormat="1">
      <c r="A1322" s="2760">
        <v>3603057795</v>
      </c>
      <c r="B1322" s="2769" t="s">
        <v>3685</v>
      </c>
      <c r="C1322" s="2762" t="s">
        <v>3912</v>
      </c>
      <c r="D1322" s="2756" t="s">
        <v>15224</v>
      </c>
    </row>
    <row r="1323" spans="1:4" s="2858" customFormat="1">
      <c r="A1323" s="2760">
        <v>3603067923</v>
      </c>
      <c r="B1323" s="2769" t="s">
        <v>4028</v>
      </c>
      <c r="C1323" s="2762" t="s">
        <v>3912</v>
      </c>
      <c r="D1323" s="2756" t="s">
        <v>15450</v>
      </c>
    </row>
    <row r="1324" spans="1:4" s="2858" customFormat="1">
      <c r="A1324" s="2763" t="s">
        <v>4091</v>
      </c>
      <c r="B1324" s="2769" t="s">
        <v>4030</v>
      </c>
      <c r="C1324" s="2762" t="s">
        <v>3912</v>
      </c>
      <c r="D1324" s="2756" t="s">
        <v>15173</v>
      </c>
    </row>
    <row r="1325" spans="1:4" s="2858" customFormat="1">
      <c r="A1325" s="2763" t="s">
        <v>4189</v>
      </c>
      <c r="B1325" s="2794" t="s">
        <v>4031</v>
      </c>
      <c r="C1325" s="2762" t="s">
        <v>3912</v>
      </c>
      <c r="D1325" s="2756" t="s">
        <v>15473</v>
      </c>
    </row>
    <row r="1326" spans="1:4" s="2858" customFormat="1">
      <c r="A1326" s="2763">
        <v>3603205203</v>
      </c>
      <c r="B1326" s="2794" t="s">
        <v>4314</v>
      </c>
      <c r="C1326" s="2762" t="s">
        <v>3912</v>
      </c>
      <c r="D1326" s="2756" t="s">
        <v>15157</v>
      </c>
    </row>
    <row r="1327" spans="1:4" s="2858" customFormat="1">
      <c r="A1327" s="2763">
        <v>3603207401</v>
      </c>
      <c r="B1327" s="2794" t="s">
        <v>4318</v>
      </c>
      <c r="C1327" s="2762" t="s">
        <v>3912</v>
      </c>
      <c r="D1327" s="2756" t="s">
        <v>15203</v>
      </c>
    </row>
    <row r="1328" spans="1:4" s="2858" customFormat="1">
      <c r="A1328" s="2763">
        <v>3603278917</v>
      </c>
      <c r="B1328" s="2794" t="s">
        <v>4643</v>
      </c>
      <c r="C1328" s="2762" t="s">
        <v>3912</v>
      </c>
      <c r="D1328" s="2756" t="s">
        <v>15503</v>
      </c>
    </row>
    <row r="1329" spans="1:4" s="2858" customFormat="1">
      <c r="A1329" s="2760" t="s">
        <v>3477</v>
      </c>
      <c r="B1329" s="2769" t="s">
        <v>4036</v>
      </c>
      <c r="C1329" s="2762" t="s">
        <v>3912</v>
      </c>
      <c r="D1329" s="2756" t="s">
        <v>15158</v>
      </c>
    </row>
    <row r="1330" spans="1:4" s="2858" customFormat="1">
      <c r="A1330" s="2763">
        <v>3603343926</v>
      </c>
      <c r="B1330" s="2794" t="s">
        <v>15608</v>
      </c>
      <c r="C1330" s="2762" t="s">
        <v>3912</v>
      </c>
      <c r="D1330" s="2756" t="s">
        <v>15504</v>
      </c>
    </row>
    <row r="1331" spans="1:4" s="2858" customFormat="1">
      <c r="A1331" s="2763">
        <v>3603376199</v>
      </c>
      <c r="B1331" s="2794" t="s">
        <v>15609</v>
      </c>
      <c r="C1331" s="2762" t="s">
        <v>3912</v>
      </c>
      <c r="D1331" s="2756" t="s">
        <v>15157</v>
      </c>
    </row>
    <row r="1332" spans="1:4" s="2858" customFormat="1">
      <c r="A1332" s="2760" t="s">
        <v>5643</v>
      </c>
      <c r="B1332" s="2768" t="s">
        <v>5516</v>
      </c>
      <c r="C1332" s="2762" t="s">
        <v>3912</v>
      </c>
      <c r="D1332" s="2756" t="s">
        <v>15158</v>
      </c>
    </row>
    <row r="1333" spans="1:4" s="2858" customFormat="1">
      <c r="A1333" s="2760" t="s">
        <v>5310</v>
      </c>
      <c r="B1333" s="2769" t="s">
        <v>5612</v>
      </c>
      <c r="C1333" s="2762" t="s">
        <v>3912</v>
      </c>
      <c r="D1333" s="2756" t="s">
        <v>15158</v>
      </c>
    </row>
    <row r="1334" spans="1:4" s="2858" customFormat="1">
      <c r="A1334" s="2760">
        <v>3603205203</v>
      </c>
      <c r="B1334" s="2768" t="s">
        <v>6337</v>
      </c>
      <c r="C1334" s="2762" t="s">
        <v>3912</v>
      </c>
      <c r="D1334" s="2756" t="s">
        <v>15158</v>
      </c>
    </row>
    <row r="1335" spans="1:4" s="2858" customFormat="1">
      <c r="A1335" s="2760">
        <v>3603509642</v>
      </c>
      <c r="B1335" s="2768" t="s">
        <v>7022</v>
      </c>
      <c r="C1335" s="2762" t="s">
        <v>3912</v>
      </c>
      <c r="D1335" s="2756" t="s">
        <v>15158</v>
      </c>
    </row>
    <row r="1336" spans="1:4" s="2858" customFormat="1">
      <c r="A1336" s="2760">
        <v>3603522347</v>
      </c>
      <c r="B1336" s="2768" t="s">
        <v>7176</v>
      </c>
      <c r="C1336" s="2762" t="s">
        <v>3912</v>
      </c>
      <c r="D1336" s="2756" t="s">
        <v>15158</v>
      </c>
    </row>
    <row r="1337" spans="1:4" s="2858" customFormat="1">
      <c r="A1337" s="2760">
        <v>3603556378</v>
      </c>
      <c r="B1337" s="2768" t="s">
        <v>7464</v>
      </c>
      <c r="C1337" s="2762" t="s">
        <v>3912</v>
      </c>
      <c r="D1337" s="2756" t="s">
        <v>15230</v>
      </c>
    </row>
    <row r="1338" spans="1:4" s="2858" customFormat="1">
      <c r="A1338" s="2760">
        <v>3603474573</v>
      </c>
      <c r="B1338" s="2769" t="s">
        <v>7491</v>
      </c>
      <c r="C1338" s="2762" t="s">
        <v>3912</v>
      </c>
      <c r="D1338" s="2756" t="s">
        <v>15505</v>
      </c>
    </row>
    <row r="1339" spans="1:4" s="2858" customFormat="1">
      <c r="A1339" s="2760">
        <v>3603609781</v>
      </c>
      <c r="B1339" s="2769" t="s">
        <v>8142</v>
      </c>
      <c r="C1339" s="2762" t="s">
        <v>3912</v>
      </c>
      <c r="D1339" s="2756" t="s">
        <v>15158</v>
      </c>
    </row>
    <row r="1340" spans="1:4" s="2858" customFormat="1">
      <c r="A1340" s="2760">
        <v>3603614887</v>
      </c>
      <c r="B1340" s="2769" t="s">
        <v>8143</v>
      </c>
      <c r="C1340" s="2762" t="s">
        <v>3912</v>
      </c>
      <c r="D1340" s="2756" t="s">
        <v>15158</v>
      </c>
    </row>
    <row r="1341" spans="1:4" s="2858" customFormat="1">
      <c r="A1341" s="2760">
        <v>3603621732</v>
      </c>
      <c r="B1341" s="2769" t="s">
        <v>8270</v>
      </c>
      <c r="C1341" s="2762" t="s">
        <v>3912</v>
      </c>
      <c r="D1341" s="2756" t="s">
        <v>15158</v>
      </c>
    </row>
    <row r="1342" spans="1:4" s="2858" customFormat="1">
      <c r="A1342" s="2753"/>
      <c r="B1342" s="2778" t="s">
        <v>9171</v>
      </c>
      <c r="C1342" s="2762" t="s">
        <v>3912</v>
      </c>
      <c r="D1342" s="2756" t="s">
        <v>15158</v>
      </c>
    </row>
    <row r="1343" spans="1:4" s="2858" customFormat="1">
      <c r="A1343" s="2753">
        <v>3600359036</v>
      </c>
      <c r="B1343" s="2778" t="s">
        <v>9172</v>
      </c>
      <c r="C1343" s="2762" t="s">
        <v>3912</v>
      </c>
      <c r="D1343" s="2756" t="s">
        <v>15203</v>
      </c>
    </row>
    <row r="1344" spans="1:4" s="2858" customFormat="1">
      <c r="A1344" s="2753"/>
      <c r="B1344" s="2778" t="s">
        <v>9173</v>
      </c>
      <c r="C1344" s="2762" t="s">
        <v>3912</v>
      </c>
      <c r="D1344" s="2756" t="s">
        <v>15158</v>
      </c>
    </row>
    <row r="1345" spans="1:4" s="2858" customFormat="1">
      <c r="A1345" s="2753" t="s">
        <v>9574</v>
      </c>
      <c r="B1345" s="2778" t="s">
        <v>9573</v>
      </c>
      <c r="C1345" s="2762" t="s">
        <v>3912</v>
      </c>
      <c r="D1345" s="2756" t="s">
        <v>15158</v>
      </c>
    </row>
    <row r="1346" spans="1:4" s="2858" customFormat="1">
      <c r="A1346" s="2753"/>
      <c r="B1346" s="2778" t="s">
        <v>9174</v>
      </c>
      <c r="C1346" s="2762" t="s">
        <v>3912</v>
      </c>
      <c r="D1346" s="2756" t="s">
        <v>15158</v>
      </c>
    </row>
    <row r="1347" spans="1:4" s="2858" customFormat="1">
      <c r="A1347" s="2753"/>
      <c r="B1347" s="2778" t="s">
        <v>9175</v>
      </c>
      <c r="C1347" s="2762" t="s">
        <v>3912</v>
      </c>
      <c r="D1347" s="2756" t="s">
        <v>15160</v>
      </c>
    </row>
    <row r="1348" spans="1:4" s="2858" customFormat="1">
      <c r="A1348" s="2753"/>
      <c r="B1348" s="2778" t="s">
        <v>9176</v>
      </c>
      <c r="C1348" s="2762" t="s">
        <v>3912</v>
      </c>
      <c r="D1348" s="2756" t="s">
        <v>15158</v>
      </c>
    </row>
    <row r="1349" spans="1:4" s="2858" customFormat="1">
      <c r="A1349" s="2753">
        <v>3600669197</v>
      </c>
      <c r="B1349" s="2778" t="s">
        <v>9177</v>
      </c>
      <c r="C1349" s="2762" t="s">
        <v>3912</v>
      </c>
      <c r="D1349" s="2756" t="s">
        <v>15158</v>
      </c>
    </row>
    <row r="1350" spans="1:4" s="2858" customFormat="1">
      <c r="A1350" s="2753" t="s">
        <v>9472</v>
      </c>
      <c r="B1350" s="2778" t="s">
        <v>9178</v>
      </c>
      <c r="C1350" s="2762" t="s">
        <v>3912</v>
      </c>
      <c r="D1350" s="2756" t="s">
        <v>15158</v>
      </c>
    </row>
    <row r="1351" spans="1:4" s="2858" customFormat="1">
      <c r="A1351" s="2753">
        <v>3600685671</v>
      </c>
      <c r="B1351" s="2778" t="s">
        <v>9179</v>
      </c>
      <c r="C1351" s="2762" t="s">
        <v>3912</v>
      </c>
      <c r="D1351" s="2756" t="s">
        <v>15158</v>
      </c>
    </row>
    <row r="1352" spans="1:4" s="2858" customFormat="1">
      <c r="A1352" s="2753"/>
      <c r="B1352" s="2778" t="s">
        <v>9180</v>
      </c>
      <c r="C1352" s="2762" t="s">
        <v>3912</v>
      </c>
      <c r="D1352" s="2756" t="s">
        <v>15158</v>
      </c>
    </row>
    <row r="1353" spans="1:4" s="2858" customFormat="1">
      <c r="A1353" s="2753"/>
      <c r="B1353" s="2778" t="s">
        <v>9181</v>
      </c>
      <c r="C1353" s="2762" t="s">
        <v>3912</v>
      </c>
      <c r="D1353" s="2756" t="s">
        <v>15158</v>
      </c>
    </row>
    <row r="1354" spans="1:4" s="2858" customFormat="1">
      <c r="A1354" s="2753"/>
      <c r="B1354" s="2778" t="s">
        <v>9182</v>
      </c>
      <c r="C1354" s="2762" t="s">
        <v>3912</v>
      </c>
      <c r="D1354" s="2756" t="s">
        <v>15506</v>
      </c>
    </row>
    <row r="1355" spans="1:4" s="2858" customFormat="1">
      <c r="A1355" s="2753">
        <v>3603453950</v>
      </c>
      <c r="B1355" s="2778" t="s">
        <v>9183</v>
      </c>
      <c r="C1355" s="2762" t="s">
        <v>3912</v>
      </c>
      <c r="D1355" s="2756" t="s">
        <v>15198</v>
      </c>
    </row>
    <row r="1356" spans="1:4" s="2858" customFormat="1">
      <c r="A1356" s="2753">
        <v>3600718214</v>
      </c>
      <c r="B1356" s="2778" t="s">
        <v>9184</v>
      </c>
      <c r="C1356" s="2762" t="s">
        <v>3912</v>
      </c>
      <c r="D1356" s="2756" t="s">
        <v>15158</v>
      </c>
    </row>
    <row r="1357" spans="1:4" s="2858" customFormat="1">
      <c r="A1357" s="2753">
        <v>3600720661</v>
      </c>
      <c r="B1357" s="2778" t="s">
        <v>9185</v>
      </c>
      <c r="C1357" s="2762" t="s">
        <v>3912</v>
      </c>
      <c r="D1357" s="2756" t="s">
        <v>15200</v>
      </c>
    </row>
    <row r="1358" spans="1:4" s="2858" customFormat="1">
      <c r="A1358" s="2753">
        <v>3600750063</v>
      </c>
      <c r="B1358" s="2778" t="s">
        <v>9186</v>
      </c>
      <c r="C1358" s="2762" t="s">
        <v>3912</v>
      </c>
      <c r="D1358" s="2756" t="s">
        <v>15158</v>
      </c>
    </row>
    <row r="1359" spans="1:4" s="2858" customFormat="1">
      <c r="A1359" s="2753"/>
      <c r="B1359" s="2778" t="s">
        <v>9187</v>
      </c>
      <c r="C1359" s="2762" t="s">
        <v>3912</v>
      </c>
      <c r="D1359" s="2756" t="s">
        <v>15158</v>
      </c>
    </row>
    <row r="1360" spans="1:4" s="2858" customFormat="1">
      <c r="A1360" s="2753">
        <v>3600808796</v>
      </c>
      <c r="B1360" s="2778" t="s">
        <v>9188</v>
      </c>
      <c r="C1360" s="2762" t="s">
        <v>3912</v>
      </c>
      <c r="D1360" s="2756" t="s">
        <v>15158</v>
      </c>
    </row>
    <row r="1361" spans="1:4" s="2858" customFormat="1">
      <c r="A1361" s="2753">
        <v>3600854351</v>
      </c>
      <c r="B1361" s="2778" t="s">
        <v>9189</v>
      </c>
      <c r="C1361" s="2762" t="s">
        <v>3912</v>
      </c>
      <c r="D1361" s="2756" t="s">
        <v>15203</v>
      </c>
    </row>
    <row r="1362" spans="1:4" s="2858" customFormat="1">
      <c r="A1362" s="2753"/>
      <c r="B1362" s="2778" t="s">
        <v>9190</v>
      </c>
      <c r="C1362" s="2762" t="s">
        <v>3912</v>
      </c>
      <c r="D1362" s="2756" t="s">
        <v>15158</v>
      </c>
    </row>
    <row r="1363" spans="1:4" s="2858" customFormat="1">
      <c r="A1363" s="2753"/>
      <c r="B1363" s="2778" t="s">
        <v>9191</v>
      </c>
      <c r="C1363" s="2762" t="s">
        <v>3912</v>
      </c>
      <c r="D1363" s="2756" t="s">
        <v>15158</v>
      </c>
    </row>
    <row r="1364" spans="1:4" s="2858" customFormat="1">
      <c r="A1364" s="2753"/>
      <c r="B1364" s="2778" t="s">
        <v>9192</v>
      </c>
      <c r="C1364" s="2762" t="s">
        <v>3912</v>
      </c>
      <c r="D1364" s="2756" t="s">
        <v>15158</v>
      </c>
    </row>
    <row r="1365" spans="1:4" s="2858" customFormat="1">
      <c r="A1365" s="2753"/>
      <c r="B1365" s="2778" t="s">
        <v>9193</v>
      </c>
      <c r="C1365" s="2762" t="s">
        <v>3912</v>
      </c>
      <c r="D1365" s="2756" t="s">
        <v>15158</v>
      </c>
    </row>
    <row r="1366" spans="1:4" s="2858" customFormat="1">
      <c r="A1366" s="2753"/>
      <c r="B1366" s="2778" t="s">
        <v>9194</v>
      </c>
      <c r="C1366" s="2762" t="s">
        <v>3912</v>
      </c>
      <c r="D1366" s="2756" t="s">
        <v>15158</v>
      </c>
    </row>
    <row r="1367" spans="1:4" s="2858" customFormat="1">
      <c r="A1367" s="2753" t="s">
        <v>9473</v>
      </c>
      <c r="B1367" s="2777" t="s">
        <v>9195</v>
      </c>
      <c r="C1367" s="2762" t="s">
        <v>3912</v>
      </c>
      <c r="D1367" s="2756" t="s">
        <v>15507</v>
      </c>
    </row>
    <row r="1368" spans="1:4" s="2858" customFormat="1">
      <c r="A1368" s="2753"/>
      <c r="B1368" s="2777" t="s">
        <v>9196</v>
      </c>
      <c r="C1368" s="2762" t="s">
        <v>3912</v>
      </c>
      <c r="D1368" s="2756" t="s">
        <v>15220</v>
      </c>
    </row>
    <row r="1369" spans="1:4" s="2858" customFormat="1">
      <c r="A1369" s="2753" t="s">
        <v>9474</v>
      </c>
      <c r="B1369" s="2777" t="s">
        <v>9197</v>
      </c>
      <c r="C1369" s="2762" t="s">
        <v>3912</v>
      </c>
      <c r="D1369" s="2756" t="s">
        <v>15158</v>
      </c>
    </row>
    <row r="1370" spans="1:4" s="2858" customFormat="1">
      <c r="A1370" s="2772" t="s">
        <v>9198</v>
      </c>
      <c r="B1370" s="2777" t="s">
        <v>9199</v>
      </c>
      <c r="C1370" s="2762" t="s">
        <v>3912</v>
      </c>
      <c r="D1370" s="2756" t="s">
        <v>15158</v>
      </c>
    </row>
    <row r="1371" spans="1:4" s="2858" customFormat="1">
      <c r="A1371" s="2772">
        <v>3603355255</v>
      </c>
      <c r="B1371" s="2777" t="s">
        <v>9200</v>
      </c>
      <c r="C1371" s="2762" t="s">
        <v>3912</v>
      </c>
      <c r="D1371" s="2756" t="s">
        <v>15158</v>
      </c>
    </row>
    <row r="1372" spans="1:4" s="2858" customFormat="1">
      <c r="A1372" s="2772">
        <v>3701873689</v>
      </c>
      <c r="B1372" s="2777" t="s">
        <v>9201</v>
      </c>
      <c r="C1372" s="2762" t="s">
        <v>3912</v>
      </c>
      <c r="D1372" s="2756" t="s">
        <v>15158</v>
      </c>
    </row>
    <row r="1373" spans="1:4" s="2858" customFormat="1">
      <c r="A1373" s="2772">
        <v>4712002467</v>
      </c>
      <c r="B1373" s="2778" t="s">
        <v>9202</v>
      </c>
      <c r="C1373" s="2762" t="s">
        <v>3912</v>
      </c>
      <c r="D1373" s="2756" t="s">
        <v>15158</v>
      </c>
    </row>
    <row r="1374" spans="1:4" s="2858" customFormat="1">
      <c r="A1374" s="2772">
        <v>333265656</v>
      </c>
      <c r="B1374" s="2777" t="s">
        <v>9203</v>
      </c>
      <c r="C1374" s="2762" t="s">
        <v>3912</v>
      </c>
      <c r="D1374" s="2756" t="s">
        <v>15158</v>
      </c>
    </row>
    <row r="1375" spans="1:4" s="2858" customFormat="1">
      <c r="A1375" s="2772" t="s">
        <v>9204</v>
      </c>
      <c r="B1375" s="2777" t="s">
        <v>9205</v>
      </c>
      <c r="C1375" s="2762" t="s">
        <v>3912</v>
      </c>
      <c r="D1375" s="2756" t="s">
        <v>15158</v>
      </c>
    </row>
    <row r="1376" spans="1:4" s="2858" customFormat="1">
      <c r="A1376" s="2772" t="s">
        <v>9206</v>
      </c>
      <c r="B1376" s="2777" t="s">
        <v>9207</v>
      </c>
      <c r="C1376" s="2762" t="s">
        <v>3912</v>
      </c>
      <c r="D1376" s="2756" t="s">
        <v>15158</v>
      </c>
    </row>
    <row r="1377" spans="1:4" s="2858" customFormat="1">
      <c r="A1377" s="2772" t="s">
        <v>9208</v>
      </c>
      <c r="B1377" s="2777" t="s">
        <v>9209</v>
      </c>
      <c r="C1377" s="2762" t="s">
        <v>3912</v>
      </c>
      <c r="D1377" s="2756" t="s">
        <v>15158</v>
      </c>
    </row>
    <row r="1378" spans="1:4" s="2858" customFormat="1">
      <c r="A1378" s="2772">
        <v>3603223548</v>
      </c>
      <c r="B1378" s="2777" t="s">
        <v>9210</v>
      </c>
      <c r="C1378" s="2762" t="s">
        <v>3912</v>
      </c>
      <c r="D1378" s="2756" t="s">
        <v>15158</v>
      </c>
    </row>
    <row r="1379" spans="1:4" s="2858" customFormat="1">
      <c r="A1379" s="2772">
        <v>3603245778</v>
      </c>
      <c r="B1379" s="2777" t="s">
        <v>9211</v>
      </c>
      <c r="C1379" s="2762" t="s">
        <v>3912</v>
      </c>
      <c r="D1379" s="2756" t="s">
        <v>15158</v>
      </c>
    </row>
    <row r="1380" spans="1:4" s="2858" customFormat="1">
      <c r="A1380" s="2781"/>
      <c r="B1380" s="2782" t="s">
        <v>2062</v>
      </c>
      <c r="C1380" s="2783"/>
      <c r="D1380" s="2756" t="s">
        <v>15158</v>
      </c>
    </row>
    <row r="1381" spans="1:4" s="2858" customFormat="1">
      <c r="A1381" s="2781"/>
      <c r="B1381" s="2804" t="s">
        <v>2063</v>
      </c>
      <c r="C1381" s="2783"/>
      <c r="D1381" s="2756" t="s">
        <v>15158</v>
      </c>
    </row>
    <row r="1382" spans="1:4" s="2858" customFormat="1" ht="93.75" customHeight="1">
      <c r="A1382" s="2763" t="s">
        <v>3690</v>
      </c>
      <c r="B1382" s="2769" t="s">
        <v>2065</v>
      </c>
      <c r="C1382" s="2762" t="s">
        <v>3867</v>
      </c>
      <c r="D1382" s="2756" t="s">
        <v>15432</v>
      </c>
    </row>
    <row r="1383" spans="1:4" s="2858" customFormat="1" ht="27" customHeight="1">
      <c r="A1383" s="2760" t="s">
        <v>3450</v>
      </c>
      <c r="B1383" s="2769" t="s">
        <v>2067</v>
      </c>
      <c r="C1383" s="2762" t="s">
        <v>3867</v>
      </c>
      <c r="D1383" s="2756" t="s">
        <v>15508</v>
      </c>
    </row>
    <row r="1384" spans="1:4" s="2858" customFormat="1" ht="39.75" customHeight="1">
      <c r="A1384" s="2760" t="s">
        <v>3451</v>
      </c>
      <c r="B1384" s="2769" t="s">
        <v>2069</v>
      </c>
      <c r="C1384" s="2762" t="s">
        <v>3867</v>
      </c>
      <c r="D1384" s="2756" t="s">
        <v>15509</v>
      </c>
    </row>
    <row r="1385" spans="1:4" s="2858" customFormat="1">
      <c r="A1385" s="2760" t="s">
        <v>3452</v>
      </c>
      <c r="B1385" s="2769" t="s">
        <v>2072</v>
      </c>
      <c r="C1385" s="2762" t="s">
        <v>3867</v>
      </c>
      <c r="D1385" s="2756" t="s">
        <v>15160</v>
      </c>
    </row>
    <row r="1386" spans="1:4" s="2858" customFormat="1">
      <c r="A1386" s="2760" t="s">
        <v>3453</v>
      </c>
      <c r="B1386" s="2769" t="s">
        <v>6209</v>
      </c>
      <c r="C1386" s="2762" t="s">
        <v>3867</v>
      </c>
      <c r="D1386" s="2756" t="s">
        <v>15510</v>
      </c>
    </row>
    <row r="1387" spans="1:4" s="2858" customFormat="1">
      <c r="A1387" s="2760" t="s">
        <v>3454</v>
      </c>
      <c r="B1387" s="2769" t="s">
        <v>2075</v>
      </c>
      <c r="C1387" s="2762" t="s">
        <v>3867</v>
      </c>
      <c r="D1387" s="2756" t="s">
        <v>15173</v>
      </c>
    </row>
    <row r="1388" spans="1:4" s="2858" customFormat="1">
      <c r="A1388" s="2760" t="s">
        <v>3455</v>
      </c>
      <c r="B1388" s="2788" t="s">
        <v>2077</v>
      </c>
      <c r="C1388" s="2762" t="s">
        <v>3867</v>
      </c>
      <c r="D1388" s="2756" t="s">
        <v>15160</v>
      </c>
    </row>
    <row r="1389" spans="1:4" s="2858" customFormat="1">
      <c r="A1389" s="2760" t="s">
        <v>3456</v>
      </c>
      <c r="B1389" s="2788" t="s">
        <v>2079</v>
      </c>
      <c r="C1389" s="2762" t="s">
        <v>3867</v>
      </c>
      <c r="D1389" s="2756" t="s">
        <v>15312</v>
      </c>
    </row>
    <row r="1390" spans="1:4" s="2858" customFormat="1">
      <c r="A1390" s="2760">
        <v>3600724458</v>
      </c>
      <c r="B1390" s="2788" t="s">
        <v>3740</v>
      </c>
      <c r="C1390" s="2762" t="s">
        <v>3867</v>
      </c>
      <c r="D1390" s="2756" t="s">
        <v>15511</v>
      </c>
    </row>
    <row r="1391" spans="1:4" s="2858" customFormat="1">
      <c r="A1391" s="2760" t="s">
        <v>3457</v>
      </c>
      <c r="B1391" s="2769" t="s">
        <v>8343</v>
      </c>
      <c r="C1391" s="2762" t="s">
        <v>3867</v>
      </c>
      <c r="D1391" s="2756" t="s">
        <v>15173</v>
      </c>
    </row>
    <row r="1392" spans="1:4" s="2858" customFormat="1">
      <c r="A1392" s="2760" t="s">
        <v>3458</v>
      </c>
      <c r="B1392" s="2769" t="s">
        <v>4033</v>
      </c>
      <c r="C1392" s="2762" t="s">
        <v>3867</v>
      </c>
      <c r="D1392" s="2756" t="s">
        <v>15335</v>
      </c>
    </row>
    <row r="1393" spans="1:4" s="2858" customFormat="1">
      <c r="A1393" s="2760" t="s">
        <v>3459</v>
      </c>
      <c r="B1393" s="2769" t="s">
        <v>2086</v>
      </c>
      <c r="C1393" s="2762" t="s">
        <v>3867</v>
      </c>
      <c r="D1393" s="2756" t="s">
        <v>15500</v>
      </c>
    </row>
    <row r="1394" spans="1:4" s="2858" customFormat="1">
      <c r="A1394" s="2760" t="s">
        <v>3460</v>
      </c>
      <c r="B1394" s="2769" t="s">
        <v>2088</v>
      </c>
      <c r="C1394" s="2762" t="s">
        <v>3867</v>
      </c>
      <c r="D1394" s="2756" t="s">
        <v>15297</v>
      </c>
    </row>
    <row r="1395" spans="1:4" s="2858" customFormat="1">
      <c r="A1395" s="2760" t="s">
        <v>3461</v>
      </c>
      <c r="B1395" s="2769" t="s">
        <v>2092</v>
      </c>
      <c r="C1395" s="2762" t="s">
        <v>3867</v>
      </c>
      <c r="D1395" s="2756" t="s">
        <v>15297</v>
      </c>
    </row>
    <row r="1396" spans="1:4" s="2858" customFormat="1">
      <c r="A1396" s="2760" t="s">
        <v>3462</v>
      </c>
      <c r="B1396" s="2769" t="s">
        <v>2095</v>
      </c>
      <c r="C1396" s="2762" t="s">
        <v>3867</v>
      </c>
      <c r="D1396" s="2756" t="s">
        <v>15512</v>
      </c>
    </row>
    <row r="1397" spans="1:4" s="2858" customFormat="1">
      <c r="A1397" s="2763" t="s">
        <v>4082</v>
      </c>
      <c r="B1397" s="2761" t="s">
        <v>3741</v>
      </c>
      <c r="C1397" s="2762" t="s">
        <v>3867</v>
      </c>
      <c r="D1397" s="2756" t="s">
        <v>15513</v>
      </c>
    </row>
    <row r="1398" spans="1:4" s="2858" customFormat="1">
      <c r="A1398" s="2760" t="s">
        <v>3463</v>
      </c>
      <c r="B1398" s="2769" t="s">
        <v>5428</v>
      </c>
      <c r="C1398" s="2762" t="s">
        <v>3867</v>
      </c>
      <c r="D1398" s="2756" t="s">
        <v>15200</v>
      </c>
    </row>
    <row r="1399" spans="1:4" s="2858" customFormat="1">
      <c r="A1399" s="2760" t="s">
        <v>3464</v>
      </c>
      <c r="B1399" s="2769" t="s">
        <v>2100</v>
      </c>
      <c r="C1399" s="2762" t="s">
        <v>3867</v>
      </c>
      <c r="D1399" s="2756" t="s">
        <v>15464</v>
      </c>
    </row>
    <row r="1400" spans="1:4" s="2858" customFormat="1">
      <c r="A1400" s="2760" t="s">
        <v>3465</v>
      </c>
      <c r="B1400" s="2769" t="s">
        <v>2103</v>
      </c>
      <c r="C1400" s="2762" t="s">
        <v>3867</v>
      </c>
      <c r="D1400" s="2756" t="s">
        <v>15514</v>
      </c>
    </row>
    <row r="1401" spans="1:4" s="2858" customFormat="1">
      <c r="A1401" s="2760" t="s">
        <v>3466</v>
      </c>
      <c r="B1401" s="2769" t="s">
        <v>2105</v>
      </c>
      <c r="C1401" s="2762" t="s">
        <v>3867</v>
      </c>
      <c r="D1401" s="2756" t="s">
        <v>15248</v>
      </c>
    </row>
    <row r="1402" spans="1:4" s="2858" customFormat="1">
      <c r="A1402" s="2760" t="s">
        <v>3467</v>
      </c>
      <c r="B1402" s="2769" t="s">
        <v>2107</v>
      </c>
      <c r="C1402" s="2762" t="s">
        <v>3867</v>
      </c>
      <c r="D1402" s="2756" t="s">
        <v>15515</v>
      </c>
    </row>
    <row r="1403" spans="1:4" s="2858" customFormat="1">
      <c r="A1403" s="2760" t="s">
        <v>3468</v>
      </c>
      <c r="B1403" s="2769" t="s">
        <v>4035</v>
      </c>
      <c r="C1403" s="2762" t="s">
        <v>3867</v>
      </c>
      <c r="D1403" s="2756" t="s">
        <v>15208</v>
      </c>
    </row>
    <row r="1404" spans="1:4" s="2858" customFormat="1">
      <c r="A1404" s="2760" t="s">
        <v>3469</v>
      </c>
      <c r="B1404" s="2769" t="s">
        <v>2111</v>
      </c>
      <c r="C1404" s="2762" t="s">
        <v>3867</v>
      </c>
      <c r="D1404" s="2756" t="s">
        <v>15464</v>
      </c>
    </row>
    <row r="1405" spans="1:4" s="2858" customFormat="1">
      <c r="A1405" s="2760" t="s">
        <v>3470</v>
      </c>
      <c r="B1405" s="2761" t="s">
        <v>2675</v>
      </c>
      <c r="C1405" s="2762" t="s">
        <v>3867</v>
      </c>
      <c r="D1405" s="2756" t="s">
        <v>15516</v>
      </c>
    </row>
    <row r="1406" spans="1:4" s="2858" customFormat="1">
      <c r="A1406" s="2760" t="s">
        <v>3471</v>
      </c>
      <c r="B1406" s="2761" t="s">
        <v>2114</v>
      </c>
      <c r="C1406" s="2762" t="s">
        <v>3867</v>
      </c>
      <c r="D1406" s="2756" t="s">
        <v>15517</v>
      </c>
    </row>
    <row r="1407" spans="1:4" s="2858" customFormat="1">
      <c r="A1407" s="2763" t="s">
        <v>3518</v>
      </c>
      <c r="B1407" s="2769" t="s">
        <v>2115</v>
      </c>
      <c r="C1407" s="2762" t="s">
        <v>3867</v>
      </c>
      <c r="D1407" s="2756" t="s">
        <v>15180</v>
      </c>
    </row>
    <row r="1408" spans="1:4" s="2858" customFormat="1">
      <c r="A1408" s="2760" t="s">
        <v>3472</v>
      </c>
      <c r="B1408" s="2761" t="s">
        <v>2116</v>
      </c>
      <c r="C1408" s="2762" t="s">
        <v>3867</v>
      </c>
      <c r="D1408" s="2756" t="s">
        <v>15181</v>
      </c>
    </row>
    <row r="1409" spans="1:4" s="2858" customFormat="1">
      <c r="A1409" s="2760" t="s">
        <v>3473</v>
      </c>
      <c r="B1409" s="2761" t="s">
        <v>2117</v>
      </c>
      <c r="C1409" s="2762" t="s">
        <v>3867</v>
      </c>
      <c r="D1409" s="2756" t="s">
        <v>15518</v>
      </c>
    </row>
    <row r="1410" spans="1:4" s="2858" customFormat="1">
      <c r="A1410" s="2760">
        <v>3600857264</v>
      </c>
      <c r="B1410" s="2761" t="s">
        <v>2119</v>
      </c>
      <c r="C1410" s="2762" t="s">
        <v>3867</v>
      </c>
      <c r="D1410" s="2756" t="s">
        <v>15519</v>
      </c>
    </row>
    <row r="1411" spans="1:4" s="2858" customFormat="1">
      <c r="A1411" s="2760">
        <v>3602869558</v>
      </c>
      <c r="B1411" s="2761" t="s">
        <v>2121</v>
      </c>
      <c r="C1411" s="2762" t="s">
        <v>3867</v>
      </c>
      <c r="D1411" s="2756" t="s">
        <v>15180</v>
      </c>
    </row>
    <row r="1412" spans="1:4" s="2858" customFormat="1">
      <c r="A1412" s="2760" t="s">
        <v>3474</v>
      </c>
      <c r="B1412" s="2769" t="s">
        <v>2122</v>
      </c>
      <c r="C1412" s="2762" t="s">
        <v>3867</v>
      </c>
      <c r="D1412" s="2756" t="s">
        <v>15520</v>
      </c>
    </row>
    <row r="1413" spans="1:4" s="2858" customFormat="1">
      <c r="A1413" s="2760" t="s">
        <v>3475</v>
      </c>
      <c r="B1413" s="2769" t="s">
        <v>4126</v>
      </c>
      <c r="C1413" s="2762" t="s">
        <v>3867</v>
      </c>
      <c r="D1413" s="2756" t="s">
        <v>15521</v>
      </c>
    </row>
    <row r="1414" spans="1:4" s="2858" customFormat="1">
      <c r="A1414" s="2760">
        <v>3600873643</v>
      </c>
      <c r="B1414" s="2769" t="s">
        <v>2123</v>
      </c>
      <c r="C1414" s="2762" t="s">
        <v>3867</v>
      </c>
      <c r="D1414" s="2756"/>
    </row>
    <row r="1415" spans="1:4" s="2858" customFormat="1">
      <c r="A1415" s="2760" t="s">
        <v>3527</v>
      </c>
      <c r="B1415" s="2769" t="s">
        <v>2793</v>
      </c>
      <c r="C1415" s="2762" t="s">
        <v>3867</v>
      </c>
      <c r="D1415" s="2756" t="s">
        <v>15522</v>
      </c>
    </row>
    <row r="1416" spans="1:4" s="2858" customFormat="1">
      <c r="A1416" s="2760" t="s">
        <v>3476</v>
      </c>
      <c r="B1416" s="2769" t="s">
        <v>4270</v>
      </c>
      <c r="C1416" s="2762" t="s">
        <v>3867</v>
      </c>
      <c r="D1416" s="2756" t="s">
        <v>15297</v>
      </c>
    </row>
    <row r="1417" spans="1:4" s="2858" customFormat="1">
      <c r="A1417" s="2763" t="s">
        <v>6784</v>
      </c>
      <c r="B1417" s="2769" t="s">
        <v>2126</v>
      </c>
      <c r="C1417" s="2762" t="s">
        <v>3867</v>
      </c>
      <c r="D1417" s="2756" t="s">
        <v>15480</v>
      </c>
    </row>
    <row r="1418" spans="1:4" s="2858" customFormat="1">
      <c r="A1418" s="2760">
        <v>3600886314</v>
      </c>
      <c r="B1418" s="2769" t="s">
        <v>6681</v>
      </c>
      <c r="C1418" s="2762" t="s">
        <v>3867</v>
      </c>
      <c r="D1418" s="2756" t="s">
        <v>15523</v>
      </c>
    </row>
    <row r="1419" spans="1:4" s="2858" customFormat="1">
      <c r="A1419" s="2760" t="s">
        <v>3545</v>
      </c>
      <c r="B1419" s="2769" t="s">
        <v>2128</v>
      </c>
      <c r="C1419" s="2762" t="s">
        <v>3867</v>
      </c>
      <c r="D1419" s="2756" t="s">
        <v>15524</v>
      </c>
    </row>
    <row r="1420" spans="1:4" s="2858" customFormat="1">
      <c r="A1420" s="2760" t="s">
        <v>3478</v>
      </c>
      <c r="B1420" s="2769" t="s">
        <v>4037</v>
      </c>
      <c r="C1420" s="2762" t="s">
        <v>3867</v>
      </c>
      <c r="D1420" s="2756" t="s">
        <v>15239</v>
      </c>
    </row>
    <row r="1421" spans="1:4" s="2858" customFormat="1">
      <c r="A1421" s="2760" t="s">
        <v>3590</v>
      </c>
      <c r="B1421" s="2769" t="s">
        <v>2130</v>
      </c>
      <c r="C1421" s="2762" t="s">
        <v>3867</v>
      </c>
      <c r="D1421" s="2756" t="s">
        <v>15329</v>
      </c>
    </row>
    <row r="1422" spans="1:4" s="2858" customFormat="1">
      <c r="A1422" s="2760" t="s">
        <v>3538</v>
      </c>
      <c r="B1422" s="2761" t="s">
        <v>4038</v>
      </c>
      <c r="C1422" s="2762" t="s">
        <v>3867</v>
      </c>
      <c r="D1422" s="2756" t="s">
        <v>15525</v>
      </c>
    </row>
    <row r="1423" spans="1:4" s="2858" customFormat="1">
      <c r="A1423" s="2760" t="s">
        <v>3479</v>
      </c>
      <c r="B1423" s="2769" t="s">
        <v>4040</v>
      </c>
      <c r="C1423" s="2762" t="s">
        <v>3867</v>
      </c>
      <c r="D1423" s="2756" t="s">
        <v>15526</v>
      </c>
    </row>
    <row r="1424" spans="1:4" s="2858" customFormat="1">
      <c r="A1424" s="2760">
        <v>3600974465</v>
      </c>
      <c r="B1424" s="2769" t="s">
        <v>4706</v>
      </c>
      <c r="C1424" s="2762" t="s">
        <v>3867</v>
      </c>
      <c r="D1424" s="2756" t="s">
        <v>15323</v>
      </c>
    </row>
    <row r="1425" spans="1:4" s="2858" customFormat="1">
      <c r="A1425" s="2760">
        <v>3601018800</v>
      </c>
      <c r="B1425" s="2769" t="s">
        <v>2135</v>
      </c>
      <c r="C1425" s="2762" t="s">
        <v>3867</v>
      </c>
      <c r="D1425" s="2756" t="s">
        <v>15527</v>
      </c>
    </row>
    <row r="1426" spans="1:4" s="2858" customFormat="1">
      <c r="A1426" s="2760">
        <v>3601019882</v>
      </c>
      <c r="B1426" s="2769" t="s">
        <v>2136</v>
      </c>
      <c r="C1426" s="2762" t="s">
        <v>3867</v>
      </c>
      <c r="D1426" s="2756" t="s">
        <v>15528</v>
      </c>
    </row>
    <row r="1427" spans="1:4" s="2858" customFormat="1">
      <c r="A1427" s="2760">
        <v>3601047897</v>
      </c>
      <c r="B1427" s="2769" t="s">
        <v>4042</v>
      </c>
      <c r="C1427" s="2762" t="s">
        <v>3867</v>
      </c>
      <c r="D1427" s="2756" t="s">
        <v>15267</v>
      </c>
    </row>
    <row r="1428" spans="1:4" s="2858" customFormat="1">
      <c r="A1428" s="2760">
        <v>3601050184</v>
      </c>
      <c r="B1428" s="2769" t="s">
        <v>2138</v>
      </c>
      <c r="C1428" s="2762" t="s">
        <v>3867</v>
      </c>
      <c r="D1428" s="2756" t="s">
        <v>15529</v>
      </c>
    </row>
    <row r="1429" spans="1:4" s="2858" customFormat="1">
      <c r="A1429" s="2760">
        <v>3601065938</v>
      </c>
      <c r="B1429" s="2769" t="s">
        <v>2139</v>
      </c>
      <c r="C1429" s="2762" t="s">
        <v>3867</v>
      </c>
      <c r="D1429" s="2756" t="s">
        <v>15530</v>
      </c>
    </row>
    <row r="1430" spans="1:4" s="2858" customFormat="1" ht="56.25" customHeight="1">
      <c r="A1430" s="2760">
        <v>3601192647</v>
      </c>
      <c r="B1430" s="2769" t="s">
        <v>4043</v>
      </c>
      <c r="C1430" s="2762" t="s">
        <v>3867</v>
      </c>
      <c r="D1430" s="2756" t="s">
        <v>15531</v>
      </c>
    </row>
    <row r="1431" spans="1:4" s="2858" customFormat="1">
      <c r="A1431" s="2760">
        <v>3601985269</v>
      </c>
      <c r="B1431" s="2761" t="s">
        <v>3976</v>
      </c>
      <c r="C1431" s="2762" t="s">
        <v>3867</v>
      </c>
      <c r="D1431" s="2756"/>
    </row>
    <row r="1432" spans="1:4" s="2858" customFormat="1">
      <c r="A1432" s="2760">
        <v>3602364916</v>
      </c>
      <c r="B1432" s="2769" t="s">
        <v>2141</v>
      </c>
      <c r="C1432" s="2762" t="s">
        <v>3867</v>
      </c>
      <c r="D1432" s="2756" t="s">
        <v>15532</v>
      </c>
    </row>
    <row r="1433" spans="1:4" s="2858" customFormat="1">
      <c r="A1433" s="2760">
        <v>3602569310</v>
      </c>
      <c r="B1433" s="2769" t="s">
        <v>4044</v>
      </c>
      <c r="C1433" s="2762" t="s">
        <v>3867</v>
      </c>
      <c r="D1433" s="2756" t="s">
        <v>15158</v>
      </c>
    </row>
    <row r="1434" spans="1:4" s="2858" customFormat="1">
      <c r="A1434" s="2760">
        <v>3602593514</v>
      </c>
      <c r="B1434" s="2769" t="s">
        <v>4046</v>
      </c>
      <c r="C1434" s="2762" t="s">
        <v>3867</v>
      </c>
      <c r="D1434" s="2756" t="s">
        <v>15533</v>
      </c>
    </row>
    <row r="1435" spans="1:4" s="2858" customFormat="1">
      <c r="A1435" s="2760" t="s">
        <v>3585</v>
      </c>
      <c r="B1435" s="2769" t="s">
        <v>2706</v>
      </c>
      <c r="C1435" s="2762" t="s">
        <v>3867</v>
      </c>
      <c r="D1435" s="2756" t="s">
        <v>15534</v>
      </c>
    </row>
    <row r="1436" spans="1:4" s="2858" customFormat="1">
      <c r="A1436" s="2760">
        <v>3602706341</v>
      </c>
      <c r="B1436" s="2769" t="s">
        <v>4047</v>
      </c>
      <c r="C1436" s="2762" t="s">
        <v>3867</v>
      </c>
      <c r="D1436" s="2756" t="s">
        <v>15158</v>
      </c>
    </row>
    <row r="1437" spans="1:4" s="2858" customFormat="1">
      <c r="A1437" s="2760" t="s">
        <v>3612</v>
      </c>
      <c r="B1437" s="2769" t="s">
        <v>2815</v>
      </c>
      <c r="C1437" s="2762" t="s">
        <v>3867</v>
      </c>
      <c r="D1437" s="2756" t="s">
        <v>15158</v>
      </c>
    </row>
    <row r="1438" spans="1:4" s="2858" customFormat="1">
      <c r="A1438" s="2760" t="s">
        <v>3484</v>
      </c>
      <c r="B1438" s="2769" t="s">
        <v>5955</v>
      </c>
      <c r="C1438" s="2762" t="s">
        <v>3867</v>
      </c>
      <c r="D1438" s="2756" t="s">
        <v>15178</v>
      </c>
    </row>
    <row r="1439" spans="1:4" s="2858" customFormat="1">
      <c r="A1439" s="2760" t="s">
        <v>3596</v>
      </c>
      <c r="B1439" s="2769" t="s">
        <v>5956</v>
      </c>
      <c r="C1439" s="2762" t="s">
        <v>3867</v>
      </c>
      <c r="D1439" s="2756" t="s">
        <v>15189</v>
      </c>
    </row>
    <row r="1440" spans="1:4" s="2858" customFormat="1">
      <c r="A1440" s="2760" t="s">
        <v>3485</v>
      </c>
      <c r="B1440" s="2769" t="s">
        <v>5957</v>
      </c>
      <c r="C1440" s="2762" t="s">
        <v>3867</v>
      </c>
      <c r="D1440" s="2756" t="s">
        <v>15535</v>
      </c>
    </row>
    <row r="1441" spans="1:4" s="2858" customFormat="1">
      <c r="A1441" s="2760" t="s">
        <v>3603</v>
      </c>
      <c r="B1441" s="2769" t="s">
        <v>2923</v>
      </c>
      <c r="C1441" s="2762" t="s">
        <v>3867</v>
      </c>
      <c r="D1441" s="2756" t="s">
        <v>15168</v>
      </c>
    </row>
    <row r="1442" spans="1:4" s="2858" customFormat="1">
      <c r="A1442" s="2760">
        <v>3602973675</v>
      </c>
      <c r="B1442" s="2769" t="s">
        <v>6174</v>
      </c>
      <c r="C1442" s="2762" t="s">
        <v>3867</v>
      </c>
      <c r="D1442" s="2756" t="s">
        <v>15536</v>
      </c>
    </row>
    <row r="1443" spans="1:4" s="2858" customFormat="1">
      <c r="A1443" s="2760"/>
      <c r="B1443" s="2769" t="s">
        <v>2968</v>
      </c>
      <c r="C1443" s="2762" t="s">
        <v>3867</v>
      </c>
      <c r="D1443" s="2756" t="s">
        <v>15537</v>
      </c>
    </row>
    <row r="1444" spans="1:4" s="2858" customFormat="1">
      <c r="A1444" s="2760">
        <v>3602987766</v>
      </c>
      <c r="B1444" s="2769" t="s">
        <v>2973</v>
      </c>
      <c r="C1444" s="2762" t="s">
        <v>3867</v>
      </c>
      <c r="D1444" s="2756" t="s">
        <v>15158</v>
      </c>
    </row>
    <row r="1445" spans="1:4" s="2858" customFormat="1">
      <c r="A1445" s="2760">
        <v>3603014801</v>
      </c>
      <c r="B1445" s="2761" t="s">
        <v>4051</v>
      </c>
      <c r="C1445" s="2762" t="s">
        <v>3867</v>
      </c>
      <c r="D1445" s="2756" t="s">
        <v>15311</v>
      </c>
    </row>
    <row r="1446" spans="1:4" s="2858" customFormat="1">
      <c r="A1446" s="2763" t="s">
        <v>4341</v>
      </c>
      <c r="B1446" s="2761" t="s">
        <v>4766</v>
      </c>
      <c r="C1446" s="2762" t="s">
        <v>3867</v>
      </c>
      <c r="D1446" s="2756" t="s">
        <v>15293</v>
      </c>
    </row>
    <row r="1447" spans="1:4" s="2858" customFormat="1">
      <c r="A1447" s="2760">
        <v>3603119522</v>
      </c>
      <c r="B1447" s="2761" t="s">
        <v>7327</v>
      </c>
      <c r="C1447" s="2762" t="s">
        <v>3867</v>
      </c>
      <c r="D1447" s="2756" t="s">
        <v>15538</v>
      </c>
    </row>
    <row r="1448" spans="1:4" s="2858" customFormat="1">
      <c r="A1448" s="2760">
        <v>3603014819</v>
      </c>
      <c r="B1448" s="2761" t="s">
        <v>6038</v>
      </c>
      <c r="C1448" s="2762" t="s">
        <v>3867</v>
      </c>
      <c r="D1448" s="2756" t="s">
        <v>15291</v>
      </c>
    </row>
    <row r="1449" spans="1:4" s="2858" customFormat="1">
      <c r="A1449" s="2760">
        <v>3603153435</v>
      </c>
      <c r="B1449" s="2761" t="s">
        <v>3872</v>
      </c>
      <c r="C1449" s="2762" t="s">
        <v>3867</v>
      </c>
      <c r="D1449" s="2756" t="s">
        <v>15539</v>
      </c>
    </row>
    <row r="1450" spans="1:4" s="2858" customFormat="1">
      <c r="A1450" s="2760">
        <v>3603143719</v>
      </c>
      <c r="B1450" s="2761" t="s">
        <v>8741</v>
      </c>
      <c r="C1450" s="2762" t="s">
        <v>3867</v>
      </c>
      <c r="D1450" s="2756" t="s">
        <v>15483</v>
      </c>
    </row>
    <row r="1451" spans="1:4" s="2858" customFormat="1">
      <c r="A1451" s="2760">
        <v>3603157528</v>
      </c>
      <c r="B1451" s="2761" t="s">
        <v>4149</v>
      </c>
      <c r="C1451" s="2762" t="s">
        <v>3867</v>
      </c>
      <c r="D1451" s="2756" t="s">
        <v>15540</v>
      </c>
    </row>
    <row r="1452" spans="1:4" s="2858" customFormat="1">
      <c r="A1452" s="2760" t="s">
        <v>9475</v>
      </c>
      <c r="B1452" s="2761" t="s">
        <v>4211</v>
      </c>
      <c r="C1452" s="2762" t="s">
        <v>3867</v>
      </c>
      <c r="D1452" s="2756"/>
    </row>
    <row r="1453" spans="1:4" s="2858" customFormat="1">
      <c r="A1453" s="2760">
        <v>3603199278</v>
      </c>
      <c r="B1453" s="2761" t="s">
        <v>7051</v>
      </c>
      <c r="C1453" s="2762" t="s">
        <v>3867</v>
      </c>
      <c r="D1453" s="2756" t="s">
        <v>15541</v>
      </c>
    </row>
    <row r="1454" spans="1:4" s="2858" customFormat="1">
      <c r="A1454" s="2760">
        <v>3603263974</v>
      </c>
      <c r="B1454" s="2769" t="s">
        <v>4475</v>
      </c>
      <c r="C1454" s="2762" t="s">
        <v>3867</v>
      </c>
      <c r="D1454" s="2756" t="s">
        <v>15158</v>
      </c>
    </row>
    <row r="1455" spans="1:4" s="2858" customFormat="1">
      <c r="A1455" s="2760">
        <v>3603280289</v>
      </c>
      <c r="B1455" s="2769" t="s">
        <v>4650</v>
      </c>
      <c r="C1455" s="2762" t="s">
        <v>3867</v>
      </c>
      <c r="D1455" s="2756" t="s">
        <v>15159</v>
      </c>
    </row>
    <row r="1456" spans="1:4" s="2858" customFormat="1">
      <c r="A1456" s="2760">
        <v>3603303747</v>
      </c>
      <c r="B1456" s="2769" t="s">
        <v>4824</v>
      </c>
      <c r="C1456" s="2762" t="s">
        <v>3867</v>
      </c>
      <c r="D1456" s="2756" t="s">
        <v>15194</v>
      </c>
    </row>
    <row r="1457" spans="1:4" s="2858" customFormat="1">
      <c r="A1457" s="2760">
        <v>3603303930</v>
      </c>
      <c r="B1457" s="2769" t="s">
        <v>4830</v>
      </c>
      <c r="C1457" s="2762" t="s">
        <v>3867</v>
      </c>
      <c r="D1457" s="2756" t="s">
        <v>15542</v>
      </c>
    </row>
    <row r="1458" spans="1:4" s="2858" customFormat="1">
      <c r="A1458" s="2760">
        <v>3603310568</v>
      </c>
      <c r="B1458" s="2769" t="s">
        <v>15610</v>
      </c>
      <c r="C1458" s="2762" t="s">
        <v>3867</v>
      </c>
      <c r="D1458" s="2756" t="s">
        <v>15297</v>
      </c>
    </row>
    <row r="1459" spans="1:4" s="2858" customFormat="1">
      <c r="A1459" s="2760"/>
      <c r="B1459" s="2769" t="s">
        <v>4915</v>
      </c>
      <c r="C1459" s="2762" t="s">
        <v>3867</v>
      </c>
      <c r="D1459" s="2756" t="s">
        <v>15158</v>
      </c>
    </row>
    <row r="1460" spans="1:4" s="2858" customFormat="1" ht="66.75" customHeight="1">
      <c r="A1460" s="2760">
        <v>3603321993</v>
      </c>
      <c r="B1460" s="2769" t="s">
        <v>5061</v>
      </c>
      <c r="C1460" s="2762" t="s">
        <v>3867</v>
      </c>
      <c r="D1460" s="2756" t="s">
        <v>15543</v>
      </c>
    </row>
    <row r="1461" spans="1:4" s="2858" customFormat="1">
      <c r="A1461" s="2760">
        <v>3603352416</v>
      </c>
      <c r="B1461" s="2768" t="s">
        <v>5512</v>
      </c>
      <c r="C1461" s="2762" t="s">
        <v>3867</v>
      </c>
      <c r="D1461" s="2756" t="s">
        <v>15413</v>
      </c>
    </row>
    <row r="1462" spans="1:4" s="2858" customFormat="1">
      <c r="A1462" s="2760"/>
      <c r="B1462" s="2768" t="s">
        <v>5741</v>
      </c>
      <c r="C1462" s="2762" t="s">
        <v>3867</v>
      </c>
      <c r="D1462" s="2756" t="s">
        <v>15158</v>
      </c>
    </row>
    <row r="1463" spans="1:4" s="2858" customFormat="1">
      <c r="A1463" s="2760" t="s">
        <v>5658</v>
      </c>
      <c r="B1463" s="2768" t="s">
        <v>5208</v>
      </c>
      <c r="C1463" s="2762" t="s">
        <v>3867</v>
      </c>
      <c r="D1463" s="2756" t="s">
        <v>15158</v>
      </c>
    </row>
    <row r="1464" spans="1:4" s="2858" customFormat="1">
      <c r="A1464" s="2760">
        <v>3603373631</v>
      </c>
      <c r="B1464" s="2768" t="s">
        <v>15611</v>
      </c>
      <c r="C1464" s="2762" t="s">
        <v>3867</v>
      </c>
      <c r="D1464" s="2756" t="s">
        <v>15306</v>
      </c>
    </row>
    <row r="1465" spans="1:4" s="2858" customFormat="1">
      <c r="A1465" s="2760">
        <v>3603364637</v>
      </c>
      <c r="B1465" s="2768" t="s">
        <v>15612</v>
      </c>
      <c r="C1465" s="2762" t="s">
        <v>3867</v>
      </c>
      <c r="D1465" s="2756" t="s">
        <v>15158</v>
      </c>
    </row>
    <row r="1466" spans="1:4" s="2858" customFormat="1">
      <c r="A1466" s="2760">
        <v>3700374208</v>
      </c>
      <c r="B1466" s="2768" t="s">
        <v>5700</v>
      </c>
      <c r="C1466" s="2762" t="s">
        <v>3867</v>
      </c>
      <c r="D1466" s="2756" t="s">
        <v>15158</v>
      </c>
    </row>
    <row r="1467" spans="1:4" s="2858" customFormat="1">
      <c r="A1467" s="2760">
        <v>3603079566</v>
      </c>
      <c r="B1467" s="2768" t="s">
        <v>3983</v>
      </c>
      <c r="C1467" s="2762" t="s">
        <v>3867</v>
      </c>
      <c r="D1467" s="2756" t="s">
        <v>15158</v>
      </c>
    </row>
    <row r="1468" spans="1:4" s="2858" customFormat="1">
      <c r="A1468" s="2760" t="s">
        <v>5672</v>
      </c>
      <c r="B1468" s="2768" t="s">
        <v>5401</v>
      </c>
      <c r="C1468" s="2762" t="s">
        <v>3867</v>
      </c>
      <c r="D1468" s="2756" t="s">
        <v>15158</v>
      </c>
    </row>
    <row r="1469" spans="1:4" s="2858" customFormat="1">
      <c r="A1469" s="2760">
        <v>3603395071</v>
      </c>
      <c r="B1469" s="2768" t="s">
        <v>10843</v>
      </c>
      <c r="C1469" s="2762" t="s">
        <v>3867</v>
      </c>
      <c r="D1469" s="2756" t="s">
        <v>15544</v>
      </c>
    </row>
    <row r="1470" spans="1:4" s="2858" customFormat="1">
      <c r="A1470" s="2760" t="s">
        <v>5659</v>
      </c>
      <c r="B1470" s="2768" t="s">
        <v>5622</v>
      </c>
      <c r="C1470" s="2762" t="s">
        <v>3867</v>
      </c>
      <c r="D1470" s="2756" t="s">
        <v>15480</v>
      </c>
    </row>
    <row r="1471" spans="1:4" s="2858" customFormat="1">
      <c r="A1471" s="2760">
        <v>3603423233</v>
      </c>
      <c r="B1471" s="2768" t="s">
        <v>5912</v>
      </c>
      <c r="C1471" s="2762" t="s">
        <v>3867</v>
      </c>
      <c r="D1471" s="2756" t="s">
        <v>15480</v>
      </c>
    </row>
    <row r="1472" spans="1:4" s="2858" customFormat="1">
      <c r="A1472" s="2760">
        <v>3603432453</v>
      </c>
      <c r="B1472" s="2768" t="s">
        <v>6042</v>
      </c>
      <c r="C1472" s="2762" t="s">
        <v>3867</v>
      </c>
      <c r="D1472" s="2756" t="s">
        <v>15545</v>
      </c>
    </row>
    <row r="1473" spans="1:4" s="2858" customFormat="1">
      <c r="A1473" s="2760">
        <v>3603435630</v>
      </c>
      <c r="B1473" s="2768" t="s">
        <v>6071</v>
      </c>
      <c r="C1473" s="2762" t="s">
        <v>3867</v>
      </c>
      <c r="D1473" s="2756" t="s">
        <v>15256</v>
      </c>
    </row>
    <row r="1474" spans="1:4" s="2858" customFormat="1">
      <c r="A1474" s="2760" t="s">
        <v>7154</v>
      </c>
      <c r="B1474" s="2768" t="s">
        <v>10859</v>
      </c>
      <c r="C1474" s="2762" t="s">
        <v>3867</v>
      </c>
      <c r="D1474" s="2756" t="s">
        <v>15158</v>
      </c>
    </row>
    <row r="1475" spans="1:4" s="2858" customFormat="1">
      <c r="A1475" s="2760">
        <v>3600873058</v>
      </c>
      <c r="B1475" s="2768" t="s">
        <v>6297</v>
      </c>
      <c r="C1475" s="2762" t="s">
        <v>3867</v>
      </c>
      <c r="D1475" s="2756" t="s">
        <v>15158</v>
      </c>
    </row>
    <row r="1476" spans="1:4" s="2858" customFormat="1">
      <c r="A1476" s="2760" t="s">
        <v>6966</v>
      </c>
      <c r="B1476" s="2768" t="s">
        <v>6789</v>
      </c>
      <c r="C1476" s="2762" t="s">
        <v>3867</v>
      </c>
      <c r="D1476" s="2756" t="s">
        <v>15158</v>
      </c>
    </row>
    <row r="1477" spans="1:4" s="2858" customFormat="1">
      <c r="A1477" s="2760">
        <v>3603507395</v>
      </c>
      <c r="B1477" s="2768" t="s">
        <v>6883</v>
      </c>
      <c r="C1477" s="2762" t="s">
        <v>3867</v>
      </c>
      <c r="D1477" s="2756" t="s">
        <v>15158</v>
      </c>
    </row>
    <row r="1478" spans="1:4" s="2858" customFormat="1">
      <c r="A1478" s="2760" t="s">
        <v>9476</v>
      </c>
      <c r="B1478" s="2768" t="s">
        <v>15613</v>
      </c>
      <c r="C1478" s="2762" t="s">
        <v>3867</v>
      </c>
      <c r="D1478" s="2756" t="s">
        <v>15158</v>
      </c>
    </row>
    <row r="1479" spans="1:4" s="2858" customFormat="1">
      <c r="A1479" s="2760">
        <v>3603395071</v>
      </c>
      <c r="B1479" s="2768" t="s">
        <v>7228</v>
      </c>
      <c r="C1479" s="2762" t="s">
        <v>3867</v>
      </c>
      <c r="D1479" s="2756" t="s">
        <v>15158</v>
      </c>
    </row>
    <row r="1480" spans="1:4" s="2858" customFormat="1">
      <c r="A1480" s="2760">
        <v>3603563551</v>
      </c>
      <c r="B1480" s="2768" t="s">
        <v>7571</v>
      </c>
      <c r="C1480" s="2762" t="s">
        <v>3867</v>
      </c>
      <c r="D1480" s="2756" t="s">
        <v>15158</v>
      </c>
    </row>
    <row r="1481" spans="1:4" s="2858" customFormat="1">
      <c r="A1481" s="2760">
        <v>3603571270</v>
      </c>
      <c r="B1481" s="2768" t="s">
        <v>7544</v>
      </c>
      <c r="C1481" s="2762" t="s">
        <v>3867</v>
      </c>
      <c r="D1481" s="2756" t="s">
        <v>15158</v>
      </c>
    </row>
    <row r="1482" spans="1:4" s="2858" customFormat="1">
      <c r="A1482" s="2760">
        <v>3603580638</v>
      </c>
      <c r="B1482" s="2768" t="s">
        <v>7639</v>
      </c>
      <c r="C1482" s="2762" t="s">
        <v>3867</v>
      </c>
      <c r="D1482" s="2756" t="s">
        <v>15158</v>
      </c>
    </row>
    <row r="1483" spans="1:4" s="2858" customFormat="1">
      <c r="A1483" s="2760">
        <v>3603644828</v>
      </c>
      <c r="B1483" s="2768" t="s">
        <v>8487</v>
      </c>
      <c r="C1483" s="2762" t="s">
        <v>3867</v>
      </c>
      <c r="D1483" s="2756" t="s">
        <v>15158</v>
      </c>
    </row>
    <row r="1484" spans="1:4" s="2858" customFormat="1">
      <c r="A1484" s="2760">
        <v>3603645719</v>
      </c>
      <c r="B1484" s="2768" t="s">
        <v>8554</v>
      </c>
      <c r="C1484" s="2762" t="s">
        <v>3867</v>
      </c>
      <c r="D1484" s="2756" t="s">
        <v>15158</v>
      </c>
    </row>
    <row r="1485" spans="1:4" s="2858" customFormat="1">
      <c r="A1485" s="2760">
        <v>3603659077</v>
      </c>
      <c r="B1485" s="2768" t="s">
        <v>8712</v>
      </c>
      <c r="C1485" s="2762" t="s">
        <v>3867</v>
      </c>
      <c r="D1485" s="2756" t="s">
        <v>15158</v>
      </c>
    </row>
    <row r="1486" spans="1:4" s="2858" customFormat="1">
      <c r="A1486" s="2760" t="s">
        <v>8765</v>
      </c>
      <c r="B1486" s="2768" t="s">
        <v>8716</v>
      </c>
      <c r="C1486" s="2762" t="s">
        <v>3867</v>
      </c>
      <c r="D1486" s="2756" t="s">
        <v>15158</v>
      </c>
    </row>
    <row r="1487" spans="1:4" s="2858" customFormat="1">
      <c r="A1487" s="2805"/>
      <c r="B1487" s="2769" t="s">
        <v>2142</v>
      </c>
      <c r="C1487" s="2762" t="s">
        <v>3867</v>
      </c>
      <c r="D1487" s="2756" t="s">
        <v>15158</v>
      </c>
    </row>
    <row r="1488" spans="1:4" s="2858" customFormat="1">
      <c r="A1488" s="2753">
        <v>3602502436</v>
      </c>
      <c r="B1488" s="2778" t="s">
        <v>9212</v>
      </c>
      <c r="C1488" s="2762" t="s">
        <v>3867</v>
      </c>
      <c r="D1488" s="2756" t="s">
        <v>15158</v>
      </c>
    </row>
    <row r="1489" spans="1:4" s="2858" customFormat="1">
      <c r="A1489" s="2753">
        <v>3600649539</v>
      </c>
      <c r="B1489" s="2778" t="s">
        <v>9214</v>
      </c>
      <c r="C1489" s="2762" t="s">
        <v>3867</v>
      </c>
      <c r="D1489" s="2756" t="s">
        <v>15458</v>
      </c>
    </row>
    <row r="1490" spans="1:4" s="2858" customFormat="1">
      <c r="A1490" s="2753"/>
      <c r="B1490" s="2778" t="s">
        <v>9215</v>
      </c>
      <c r="C1490" s="2762" t="s">
        <v>3867</v>
      </c>
      <c r="D1490" s="2756" t="s">
        <v>15158</v>
      </c>
    </row>
    <row r="1491" spans="1:4" s="2858" customFormat="1">
      <c r="A1491" s="2753"/>
      <c r="B1491" s="2778" t="s">
        <v>9216</v>
      </c>
      <c r="C1491" s="2762" t="s">
        <v>3867</v>
      </c>
      <c r="D1491" s="2756" t="s">
        <v>15158</v>
      </c>
    </row>
    <row r="1492" spans="1:4" s="2858" customFormat="1">
      <c r="A1492" s="2753" t="s">
        <v>9477</v>
      </c>
      <c r="B1492" s="2778" t="s">
        <v>9217</v>
      </c>
      <c r="C1492" s="2762" t="s">
        <v>3867</v>
      </c>
      <c r="D1492" s="2756" t="s">
        <v>15158</v>
      </c>
    </row>
    <row r="1493" spans="1:4" s="2858" customFormat="1">
      <c r="A1493" s="2753">
        <v>3600734738</v>
      </c>
      <c r="B1493" s="2778" t="s">
        <v>9218</v>
      </c>
      <c r="C1493" s="2762" t="s">
        <v>3867</v>
      </c>
      <c r="D1493" s="2756" t="s">
        <v>15158</v>
      </c>
    </row>
    <row r="1494" spans="1:4" s="2858" customFormat="1">
      <c r="A1494" s="2753" t="s">
        <v>9478</v>
      </c>
      <c r="B1494" s="2778" t="s">
        <v>9219</v>
      </c>
      <c r="C1494" s="2762" t="s">
        <v>3867</v>
      </c>
      <c r="D1494" s="2756" t="s">
        <v>15158</v>
      </c>
    </row>
    <row r="1495" spans="1:4" s="2858" customFormat="1">
      <c r="A1495" s="2753"/>
      <c r="B1495" s="2778" t="s">
        <v>9220</v>
      </c>
      <c r="C1495" s="2762" t="s">
        <v>3867</v>
      </c>
      <c r="D1495" s="2756" t="s">
        <v>15158</v>
      </c>
    </row>
    <row r="1496" spans="1:4" s="2858" customFormat="1">
      <c r="A1496" s="2753"/>
      <c r="B1496" s="2778" t="s">
        <v>9221</v>
      </c>
      <c r="C1496" s="2762" t="s">
        <v>3867</v>
      </c>
      <c r="D1496" s="2756" t="s">
        <v>15158</v>
      </c>
    </row>
    <row r="1497" spans="1:4" s="2858" customFormat="1">
      <c r="A1497" s="2753"/>
      <c r="B1497" s="2778" t="s">
        <v>9222</v>
      </c>
      <c r="C1497" s="2762" t="s">
        <v>3867</v>
      </c>
      <c r="D1497" s="2756" t="s">
        <v>15158</v>
      </c>
    </row>
    <row r="1498" spans="1:4" s="2858" customFormat="1">
      <c r="A1498" s="2753">
        <v>3600869037</v>
      </c>
      <c r="B1498" s="2778" t="s">
        <v>9223</v>
      </c>
      <c r="C1498" s="2762" t="s">
        <v>3867</v>
      </c>
      <c r="D1498" s="2756" t="s">
        <v>15158</v>
      </c>
    </row>
    <row r="1499" spans="1:4" s="2858" customFormat="1">
      <c r="A1499" s="2753"/>
      <c r="B1499" s="2778" t="s">
        <v>9224</v>
      </c>
      <c r="C1499" s="2762" t="s">
        <v>3867</v>
      </c>
      <c r="D1499" s="2756" t="s">
        <v>15158</v>
      </c>
    </row>
    <row r="1500" spans="1:4" s="2858" customFormat="1">
      <c r="A1500" s="2753"/>
      <c r="B1500" s="2778" t="s">
        <v>9225</v>
      </c>
      <c r="C1500" s="2762" t="s">
        <v>3867</v>
      </c>
      <c r="D1500" s="2756" t="s">
        <v>15158</v>
      </c>
    </row>
    <row r="1501" spans="1:4" s="2858" customFormat="1">
      <c r="A1501" s="2753"/>
      <c r="B1501" s="2778" t="s">
        <v>9226</v>
      </c>
      <c r="C1501" s="2762" t="s">
        <v>3867</v>
      </c>
      <c r="D1501" s="2756" t="s">
        <v>15158</v>
      </c>
    </row>
    <row r="1502" spans="1:4" s="2858" customFormat="1">
      <c r="A1502" s="2753"/>
      <c r="B1502" s="2778" t="s">
        <v>9227</v>
      </c>
      <c r="C1502" s="2762" t="s">
        <v>3867</v>
      </c>
      <c r="D1502" s="2756" t="s">
        <v>15158</v>
      </c>
    </row>
    <row r="1503" spans="1:4" s="2858" customFormat="1">
      <c r="A1503" s="2753">
        <v>3603058326</v>
      </c>
      <c r="B1503" s="2773" t="s">
        <v>9228</v>
      </c>
      <c r="C1503" s="2762" t="s">
        <v>3867</v>
      </c>
      <c r="D1503" s="2756" t="s">
        <v>15158</v>
      </c>
    </row>
    <row r="1504" spans="1:4" s="2858" customFormat="1">
      <c r="A1504" s="2753" t="s">
        <v>9479</v>
      </c>
      <c r="B1504" s="2773" t="s">
        <v>9229</v>
      </c>
      <c r="C1504" s="2762" t="s">
        <v>3867</v>
      </c>
      <c r="D1504" s="2756" t="s">
        <v>15158</v>
      </c>
    </row>
    <row r="1505" spans="1:4" s="2858" customFormat="1">
      <c r="A1505" s="2785" t="s">
        <v>9230</v>
      </c>
      <c r="B1505" s="2773" t="s">
        <v>9231</v>
      </c>
      <c r="C1505" s="2762" t="s">
        <v>3867</v>
      </c>
      <c r="D1505" s="2756" t="s">
        <v>15158</v>
      </c>
    </row>
    <row r="1506" spans="1:4" s="2858" customFormat="1">
      <c r="A1506" s="2753" t="s">
        <v>9480</v>
      </c>
      <c r="B1506" s="2773" t="s">
        <v>9232</v>
      </c>
      <c r="C1506" s="2762" t="s">
        <v>3867</v>
      </c>
      <c r="D1506" s="2756" t="s">
        <v>15158</v>
      </c>
    </row>
    <row r="1507" spans="1:4" s="2858" customFormat="1">
      <c r="A1507" s="2772">
        <v>127576825</v>
      </c>
      <c r="B1507" s="2773" t="s">
        <v>9233</v>
      </c>
      <c r="C1507" s="2762" t="s">
        <v>3867</v>
      </c>
      <c r="D1507" s="2756" t="s">
        <v>15158</v>
      </c>
    </row>
    <row r="1508" spans="1:4" s="2858" customFormat="1">
      <c r="A1508" s="2772">
        <v>5371275347</v>
      </c>
      <c r="B1508" s="2773" t="s">
        <v>9234</v>
      </c>
      <c r="C1508" s="2762" t="s">
        <v>3867</v>
      </c>
      <c r="D1508" s="2756" t="s">
        <v>15158</v>
      </c>
    </row>
    <row r="1509" spans="1:4" s="2858" customFormat="1">
      <c r="A1509" s="2772">
        <v>7288518222</v>
      </c>
      <c r="B1509" s="2773" t="s">
        <v>11088</v>
      </c>
      <c r="C1509" s="2762" t="s">
        <v>3867</v>
      </c>
      <c r="D1509" s="2756" t="s">
        <v>15158</v>
      </c>
    </row>
    <row r="1510" spans="1:4" s="2858" customFormat="1">
      <c r="A1510" s="2772">
        <v>1785262427</v>
      </c>
      <c r="B1510" s="2773" t="s">
        <v>9235</v>
      </c>
      <c r="C1510" s="2762" t="s">
        <v>3867</v>
      </c>
      <c r="D1510" s="2756" t="s">
        <v>15158</v>
      </c>
    </row>
    <row r="1511" spans="1:4" s="2858" customFormat="1">
      <c r="A1511" s="2772">
        <v>1846530185</v>
      </c>
      <c r="B1511" s="2773" t="s">
        <v>9236</v>
      </c>
      <c r="C1511" s="2762" t="s">
        <v>3867</v>
      </c>
      <c r="D1511" s="2756" t="s">
        <v>15158</v>
      </c>
    </row>
    <row r="1512" spans="1:4" s="2858" customFormat="1">
      <c r="A1512" s="2772" t="s">
        <v>9481</v>
      </c>
      <c r="B1512" s="2773" t="s">
        <v>9237</v>
      </c>
      <c r="C1512" s="2762" t="s">
        <v>3867</v>
      </c>
      <c r="D1512" s="2756" t="s">
        <v>15158</v>
      </c>
    </row>
    <row r="1513" spans="1:4" s="2858" customFormat="1">
      <c r="A1513" s="2781"/>
      <c r="B1513" s="2782" t="s">
        <v>2143</v>
      </c>
      <c r="C1513" s="2783"/>
      <c r="D1513" s="2756" t="s">
        <v>15158</v>
      </c>
    </row>
    <row r="1514" spans="1:4" s="2858" customFormat="1">
      <c r="A1514" s="2781"/>
      <c r="B1514" s="2804" t="s">
        <v>2144</v>
      </c>
      <c r="C1514" s="2783"/>
      <c r="D1514" s="2756" t="s">
        <v>15158</v>
      </c>
    </row>
    <row r="1515" spans="1:4" s="2858" customFormat="1">
      <c r="A1515" s="2760">
        <v>3600358402</v>
      </c>
      <c r="B1515" s="2794" t="s">
        <v>2145</v>
      </c>
      <c r="C1515" s="2762" t="s">
        <v>4053</v>
      </c>
      <c r="D1515" s="2756" t="s">
        <v>15158</v>
      </c>
    </row>
    <row r="1516" spans="1:4" s="2858" customFormat="1">
      <c r="A1516" s="2760">
        <v>3600807986</v>
      </c>
      <c r="B1516" s="2794" t="s">
        <v>2147</v>
      </c>
      <c r="C1516" s="2762" t="s">
        <v>4053</v>
      </c>
      <c r="D1516" s="2756" t="s">
        <v>15158</v>
      </c>
    </row>
    <row r="1517" spans="1:4" s="2858" customFormat="1">
      <c r="A1517" s="2760">
        <v>3601405158</v>
      </c>
      <c r="B1517" s="2794" t="s">
        <v>2150</v>
      </c>
      <c r="C1517" s="2762" t="s">
        <v>4053</v>
      </c>
      <c r="D1517" s="2756" t="s">
        <v>15158</v>
      </c>
    </row>
    <row r="1518" spans="1:4" s="2858" customFormat="1">
      <c r="A1518" s="2760">
        <v>3600249259</v>
      </c>
      <c r="B1518" s="2794" t="s">
        <v>6930</v>
      </c>
      <c r="C1518" s="2762" t="s">
        <v>4053</v>
      </c>
      <c r="D1518" s="2756" t="s">
        <v>15158</v>
      </c>
    </row>
    <row r="1519" spans="1:4" s="2858" customFormat="1">
      <c r="A1519" s="2806"/>
      <c r="B1519" s="2807" t="s">
        <v>9238</v>
      </c>
      <c r="C1519" s="2762" t="s">
        <v>4053</v>
      </c>
      <c r="D1519" s="2756" t="s">
        <v>15158</v>
      </c>
    </row>
    <row r="1520" spans="1:4" s="2858" customFormat="1">
      <c r="A1520" s="2753" t="s">
        <v>9482</v>
      </c>
      <c r="B1520" s="2807" t="s">
        <v>9239</v>
      </c>
      <c r="C1520" s="2762" t="s">
        <v>4053</v>
      </c>
      <c r="D1520" s="2756" t="s">
        <v>15158</v>
      </c>
    </row>
    <row r="1521" spans="1:4" s="2858" customFormat="1">
      <c r="A1521" s="2753">
        <v>3600741580</v>
      </c>
      <c r="B1521" s="2807" t="s">
        <v>9240</v>
      </c>
      <c r="C1521" s="2762" t="s">
        <v>4053</v>
      </c>
      <c r="D1521" s="2756" t="s">
        <v>15158</v>
      </c>
    </row>
    <row r="1522" spans="1:4" s="2858" customFormat="1">
      <c r="A1522" s="2753" t="s">
        <v>9483</v>
      </c>
      <c r="B1522" s="2807" t="s">
        <v>9241</v>
      </c>
      <c r="C1522" s="2762" t="s">
        <v>4053</v>
      </c>
      <c r="D1522" s="2756" t="s">
        <v>15158</v>
      </c>
    </row>
    <row r="1523" spans="1:4" s="2858" customFormat="1">
      <c r="A1523" s="2753">
        <v>3600623241</v>
      </c>
      <c r="B1523" s="2807" t="s">
        <v>9242</v>
      </c>
      <c r="C1523" s="2762" t="s">
        <v>4053</v>
      </c>
      <c r="D1523" s="2756" t="s">
        <v>15158</v>
      </c>
    </row>
    <row r="1524" spans="1:4" s="2858" customFormat="1">
      <c r="A1524" s="2753">
        <v>3600845364</v>
      </c>
      <c r="B1524" s="2807" t="s">
        <v>9243</v>
      </c>
      <c r="C1524" s="2762" t="s">
        <v>4053</v>
      </c>
      <c r="D1524" s="2756" t="s">
        <v>15158</v>
      </c>
    </row>
    <row r="1525" spans="1:4" s="2858" customFormat="1">
      <c r="A1525" s="2753" t="s">
        <v>9484</v>
      </c>
      <c r="B1525" s="2807" t="s">
        <v>9244</v>
      </c>
      <c r="C1525" s="2762" t="s">
        <v>4053</v>
      </c>
      <c r="D1525" s="2756" t="s">
        <v>15158</v>
      </c>
    </row>
    <row r="1526" spans="1:4" s="2858" customFormat="1">
      <c r="A1526" s="2753"/>
      <c r="B1526" s="2807" t="s">
        <v>9245</v>
      </c>
      <c r="C1526" s="2762" t="s">
        <v>4053</v>
      </c>
      <c r="D1526" s="2756" t="s">
        <v>15158</v>
      </c>
    </row>
    <row r="1527" spans="1:4" s="2858" customFormat="1">
      <c r="A1527" s="2785">
        <v>3603068451</v>
      </c>
      <c r="B1527" s="2807" t="s">
        <v>9246</v>
      </c>
      <c r="C1527" s="2762" t="s">
        <v>4053</v>
      </c>
      <c r="D1527" s="2756" t="s">
        <v>15158</v>
      </c>
    </row>
    <row r="1528" spans="1:4" s="2858" customFormat="1">
      <c r="A1528" s="2785" t="s">
        <v>9247</v>
      </c>
      <c r="B1528" s="2807" t="s">
        <v>9248</v>
      </c>
      <c r="C1528" s="2762" t="s">
        <v>4053</v>
      </c>
      <c r="D1528" s="2756" t="s">
        <v>15158</v>
      </c>
    </row>
    <row r="1529" spans="1:4" s="2858" customFormat="1">
      <c r="A1529" s="2785">
        <v>3603318380</v>
      </c>
      <c r="B1529" s="2807" t="s">
        <v>9249</v>
      </c>
      <c r="C1529" s="2762" t="s">
        <v>4053</v>
      </c>
      <c r="D1529" s="2756" t="s">
        <v>15158</v>
      </c>
    </row>
    <row r="1530" spans="1:4" s="2858" customFormat="1">
      <c r="A1530" s="2785">
        <v>3603313960</v>
      </c>
      <c r="B1530" s="2807" t="s">
        <v>9250</v>
      </c>
      <c r="C1530" s="2762" t="s">
        <v>4053</v>
      </c>
      <c r="D1530" s="2756" t="s">
        <v>15158</v>
      </c>
    </row>
    <row r="1531" spans="1:4" s="2858" customFormat="1">
      <c r="A1531" s="2772">
        <v>3603407457</v>
      </c>
      <c r="B1531" s="2807" t="s">
        <v>9251</v>
      </c>
      <c r="C1531" s="2762" t="s">
        <v>4053</v>
      </c>
      <c r="D1531" s="2756" t="s">
        <v>15158</v>
      </c>
    </row>
    <row r="1532" spans="1:4" s="2858" customFormat="1">
      <c r="A1532" s="2772" t="s">
        <v>9252</v>
      </c>
      <c r="B1532" s="2807" t="s">
        <v>9253</v>
      </c>
      <c r="C1532" s="2762" t="s">
        <v>4053</v>
      </c>
      <c r="D1532" s="2756" t="s">
        <v>15158</v>
      </c>
    </row>
    <row r="1533" spans="1:4" s="2858" customFormat="1">
      <c r="A1533" s="2781"/>
      <c r="B1533" s="2782" t="s">
        <v>2152</v>
      </c>
      <c r="C1533" s="2783"/>
      <c r="D1533" s="2756" t="s">
        <v>15158</v>
      </c>
    </row>
    <row r="1534" spans="1:4" s="2858" customFormat="1">
      <c r="A1534" s="2781"/>
      <c r="B1534" s="2804" t="s">
        <v>2153</v>
      </c>
      <c r="C1534" s="2783"/>
      <c r="D1534" s="2756" t="s">
        <v>15158</v>
      </c>
    </row>
    <row r="1535" spans="1:4" s="2858" customFormat="1">
      <c r="A1535" s="2760">
        <v>3600834796</v>
      </c>
      <c r="B1535" s="2794" t="s">
        <v>2155</v>
      </c>
      <c r="C1535" s="2762" t="s">
        <v>4054</v>
      </c>
      <c r="D1535" s="2756" t="s">
        <v>15158</v>
      </c>
    </row>
    <row r="1536" spans="1:4" s="2858" customFormat="1">
      <c r="A1536" s="2760" t="s">
        <v>8766</v>
      </c>
      <c r="B1536" s="2794" t="s">
        <v>5953</v>
      </c>
      <c r="C1536" s="2762" t="s">
        <v>4054</v>
      </c>
      <c r="D1536" s="2756" t="s">
        <v>15158</v>
      </c>
    </row>
    <row r="1537" spans="1:4" s="2858" customFormat="1">
      <c r="A1537" s="2760">
        <v>3603480859</v>
      </c>
      <c r="B1537" s="2794" t="s">
        <v>6649</v>
      </c>
      <c r="C1537" s="2762" t="s">
        <v>4054</v>
      </c>
      <c r="D1537" s="2756" t="s">
        <v>15158</v>
      </c>
    </row>
    <row r="1538" spans="1:4" s="2858" customFormat="1">
      <c r="A1538" s="2760"/>
      <c r="B1538" s="2808" t="s">
        <v>9254</v>
      </c>
      <c r="C1538" s="2762" t="s">
        <v>4054</v>
      </c>
      <c r="D1538" s="2756" t="s">
        <v>15170</v>
      </c>
    </row>
    <row r="1539" spans="1:4" s="2858" customFormat="1">
      <c r="A1539" s="2781"/>
      <c r="B1539" s="2782" t="s">
        <v>2156</v>
      </c>
      <c r="C1539" s="2783"/>
      <c r="D1539" s="2756" t="s">
        <v>15158</v>
      </c>
    </row>
    <row r="1540" spans="1:4" s="2858" customFormat="1">
      <c r="A1540" s="2781"/>
      <c r="B1540" s="2804" t="s">
        <v>2157</v>
      </c>
      <c r="C1540" s="2783"/>
      <c r="D1540" s="2756" t="s">
        <v>15158</v>
      </c>
    </row>
    <row r="1541" spans="1:4" s="2858" customFormat="1">
      <c r="A1541" s="2760" t="s">
        <v>3488</v>
      </c>
      <c r="B1541" s="2809" t="s">
        <v>2636</v>
      </c>
      <c r="C1541" s="2762" t="s">
        <v>4055</v>
      </c>
      <c r="D1541" s="2756" t="s">
        <v>15546</v>
      </c>
    </row>
    <row r="1542" spans="1:4" s="2858" customFormat="1">
      <c r="A1542" s="2760" t="s">
        <v>3338</v>
      </c>
      <c r="B1542" s="2761" t="s">
        <v>3981</v>
      </c>
      <c r="C1542" s="2762" t="s">
        <v>4055</v>
      </c>
      <c r="D1542" s="2756" t="s">
        <v>15158</v>
      </c>
    </row>
    <row r="1543" spans="1:4" s="2858" customFormat="1">
      <c r="A1543" s="2762">
        <v>3603227775</v>
      </c>
      <c r="B1543" s="2762" t="s">
        <v>4364</v>
      </c>
      <c r="C1543" s="2762" t="s">
        <v>4055</v>
      </c>
      <c r="D1543" s="2756" t="s">
        <v>15435</v>
      </c>
    </row>
    <row r="1544" spans="1:4" s="2858" customFormat="1">
      <c r="A1544" s="2762">
        <v>3603316464</v>
      </c>
      <c r="B1544" s="2762" t="s">
        <v>5025</v>
      </c>
      <c r="C1544" s="2762" t="s">
        <v>4055</v>
      </c>
      <c r="D1544" s="2756" t="s">
        <v>15173</v>
      </c>
    </row>
    <row r="1545" spans="1:4" s="2858" customFormat="1">
      <c r="A1545" s="2762">
        <v>3603530796</v>
      </c>
      <c r="B1545" s="2762" t="s">
        <v>9497</v>
      </c>
      <c r="C1545" s="2762" t="s">
        <v>4055</v>
      </c>
      <c r="D1545" s="2756" t="s">
        <v>15158</v>
      </c>
    </row>
    <row r="1546" spans="1:4" s="2858" customFormat="1">
      <c r="A1546" s="2762">
        <v>3603608308</v>
      </c>
      <c r="B1546" s="2794" t="s">
        <v>7807</v>
      </c>
      <c r="C1546" s="2762" t="s">
        <v>4055</v>
      </c>
      <c r="D1546" s="2756" t="s">
        <v>15158</v>
      </c>
    </row>
    <row r="1547" spans="1:4" s="2858" customFormat="1">
      <c r="A1547" s="2753"/>
      <c r="B1547" s="2807" t="s">
        <v>9255</v>
      </c>
      <c r="C1547" s="2762" t="s">
        <v>4055</v>
      </c>
      <c r="D1547" s="2756" t="s">
        <v>15402</v>
      </c>
    </row>
    <row r="1548" spans="1:4" s="2858" customFormat="1">
      <c r="A1548" s="2753">
        <v>3600902340</v>
      </c>
      <c r="B1548" s="2810" t="s">
        <v>9256</v>
      </c>
      <c r="C1548" s="2762" t="s">
        <v>4055</v>
      </c>
      <c r="D1548" s="2756" t="s">
        <v>15158</v>
      </c>
    </row>
    <row r="1549" spans="1:4" s="2858" customFormat="1">
      <c r="A1549" s="2753">
        <v>3603280715</v>
      </c>
      <c r="B1549" s="2810" t="s">
        <v>9257</v>
      </c>
      <c r="C1549" s="2762" t="s">
        <v>4055</v>
      </c>
      <c r="D1549" s="2756" t="s">
        <v>15547</v>
      </c>
    </row>
    <row r="1550" spans="1:4" s="2858" customFormat="1">
      <c r="A1550" s="2781"/>
      <c r="B1550" s="2782" t="s">
        <v>2158</v>
      </c>
      <c r="C1550" s="2783"/>
      <c r="D1550" s="2756" t="s">
        <v>15158</v>
      </c>
    </row>
    <row r="1551" spans="1:4" s="2858" customFormat="1">
      <c r="A1551" s="2781"/>
      <c r="B1551" s="2804" t="s">
        <v>2159</v>
      </c>
      <c r="C1551" s="2783"/>
      <c r="D1551" s="2756" t="s">
        <v>15158</v>
      </c>
    </row>
    <row r="1552" spans="1:4" s="2858" customFormat="1">
      <c r="A1552" s="2770">
        <v>3600265469</v>
      </c>
      <c r="B1552" s="2811" t="s">
        <v>2160</v>
      </c>
      <c r="C1552" s="2786" t="s">
        <v>4056</v>
      </c>
      <c r="D1552" s="2756" t="s">
        <v>15548</v>
      </c>
    </row>
    <row r="1553" spans="1:4" s="2858" customFormat="1">
      <c r="A1553" s="2770">
        <v>3600727240</v>
      </c>
      <c r="B1553" s="2811" t="s">
        <v>2162</v>
      </c>
      <c r="C1553" s="2786" t="s">
        <v>4056</v>
      </c>
      <c r="D1553" s="2756" t="s">
        <v>15158</v>
      </c>
    </row>
    <row r="1554" spans="1:4" s="2858" customFormat="1">
      <c r="A1554" s="2770">
        <v>3603076727</v>
      </c>
      <c r="B1554" s="2769" t="s">
        <v>3720</v>
      </c>
      <c r="C1554" s="2786" t="s">
        <v>4056</v>
      </c>
      <c r="D1554" s="2756" t="s">
        <v>15158</v>
      </c>
    </row>
    <row r="1555" spans="1:4" s="2858" customFormat="1">
      <c r="A1555" s="2770">
        <v>3603305769</v>
      </c>
      <c r="B1555" s="2769" t="s">
        <v>4878</v>
      </c>
      <c r="C1555" s="2786" t="s">
        <v>4056</v>
      </c>
      <c r="D1555" s="2756" t="s">
        <v>15158</v>
      </c>
    </row>
    <row r="1556" spans="1:4" s="2858" customFormat="1">
      <c r="A1556" s="2770">
        <v>3603331631</v>
      </c>
      <c r="B1556" s="2769" t="s">
        <v>5085</v>
      </c>
      <c r="C1556" s="2786" t="s">
        <v>4056</v>
      </c>
      <c r="D1556" s="2756" t="s">
        <v>15158</v>
      </c>
    </row>
    <row r="1557" spans="1:4" s="2858" customFormat="1">
      <c r="A1557" s="2770"/>
      <c r="B1557" s="2769" t="s">
        <v>7566</v>
      </c>
      <c r="C1557" s="2786" t="s">
        <v>4056</v>
      </c>
      <c r="D1557" s="2756" t="s">
        <v>15158</v>
      </c>
    </row>
    <row r="1558" spans="1:4" s="2858" customFormat="1">
      <c r="A1558" s="2770">
        <v>3603586559</v>
      </c>
      <c r="B1558" s="2769" t="s">
        <v>7795</v>
      </c>
      <c r="C1558" s="2786" t="s">
        <v>4056</v>
      </c>
      <c r="D1558" s="2756" t="s">
        <v>15158</v>
      </c>
    </row>
    <row r="1559" spans="1:4" s="2858" customFormat="1">
      <c r="A1559" s="2753">
        <v>3600361155</v>
      </c>
      <c r="B1559" s="2778" t="s">
        <v>9265</v>
      </c>
      <c r="C1559" s="2786" t="s">
        <v>4056</v>
      </c>
      <c r="D1559" s="2756" t="s">
        <v>15158</v>
      </c>
    </row>
    <row r="1560" spans="1:4" s="2858" customFormat="1">
      <c r="A1560" s="2753">
        <v>3600726053</v>
      </c>
      <c r="B1560" s="2778" t="s">
        <v>9266</v>
      </c>
      <c r="C1560" s="2786" t="s">
        <v>4056</v>
      </c>
      <c r="D1560" s="2756" t="s">
        <v>15158</v>
      </c>
    </row>
    <row r="1561" spans="1:4" s="2858" customFormat="1">
      <c r="A1561" s="2753">
        <v>3600739091</v>
      </c>
      <c r="B1561" s="2778" t="s">
        <v>9267</v>
      </c>
      <c r="C1561" s="2786" t="s">
        <v>4056</v>
      </c>
      <c r="D1561" s="2756" t="s">
        <v>15549</v>
      </c>
    </row>
    <row r="1562" spans="1:4" s="2858" customFormat="1">
      <c r="A1562" s="2753">
        <v>3600753748</v>
      </c>
      <c r="B1562" s="2778" t="s">
        <v>9268</v>
      </c>
      <c r="C1562" s="2786" t="s">
        <v>4056</v>
      </c>
      <c r="D1562" s="2756" t="s">
        <v>15158</v>
      </c>
    </row>
    <row r="1563" spans="1:4" s="2858" customFormat="1">
      <c r="A1563" s="2753"/>
      <c r="B1563" s="2778" t="s">
        <v>9269</v>
      </c>
      <c r="C1563" s="2786" t="s">
        <v>4056</v>
      </c>
      <c r="D1563" s="2756" t="s">
        <v>15158</v>
      </c>
    </row>
    <row r="1564" spans="1:4" s="2858" customFormat="1">
      <c r="A1564" s="2753"/>
      <c r="B1564" s="2778" t="s">
        <v>9270</v>
      </c>
      <c r="C1564" s="2786" t="s">
        <v>4056</v>
      </c>
      <c r="D1564" s="2756" t="s">
        <v>15158</v>
      </c>
    </row>
    <row r="1565" spans="1:4" s="2858" customFormat="1">
      <c r="A1565" s="2779" t="s">
        <v>9271</v>
      </c>
      <c r="B1565" s="2778" t="s">
        <v>9272</v>
      </c>
      <c r="C1565" s="2786" t="s">
        <v>4056</v>
      </c>
      <c r="D1565" s="2756" t="s">
        <v>15158</v>
      </c>
    </row>
    <row r="1566" spans="1:4" s="2858" customFormat="1">
      <c r="A1566" s="2779" t="s">
        <v>9565</v>
      </c>
      <c r="B1566" s="2778" t="s">
        <v>9564</v>
      </c>
      <c r="C1566" s="2786" t="s">
        <v>4056</v>
      </c>
      <c r="D1566" s="2756" t="s">
        <v>15158</v>
      </c>
    </row>
    <row r="1567" spans="1:4" s="2858" customFormat="1">
      <c r="A1567" s="2781"/>
      <c r="B1567" s="2782" t="s">
        <v>2164</v>
      </c>
      <c r="C1567" s="2783"/>
      <c r="D1567" s="2756" t="s">
        <v>15158</v>
      </c>
    </row>
    <row r="1568" spans="1:4" s="2858" customFormat="1">
      <c r="A1568" s="2781"/>
      <c r="B1568" s="2804" t="s">
        <v>2165</v>
      </c>
      <c r="C1568" s="2783"/>
      <c r="D1568" s="2756" t="s">
        <v>15158</v>
      </c>
    </row>
    <row r="1569" spans="1:4" s="2858" customFormat="1">
      <c r="A1569" s="2760" t="s">
        <v>3490</v>
      </c>
      <c r="B1569" s="2794" t="s">
        <v>2167</v>
      </c>
      <c r="C1569" s="2762" t="s">
        <v>4057</v>
      </c>
      <c r="D1569" s="2756" t="s">
        <v>15158</v>
      </c>
    </row>
    <row r="1570" spans="1:4" s="2858" customFormat="1">
      <c r="A1570" s="2760" t="s">
        <v>3491</v>
      </c>
      <c r="B1570" s="2794" t="s">
        <v>2171</v>
      </c>
      <c r="C1570" s="2762" t="s">
        <v>4057</v>
      </c>
      <c r="D1570" s="2756" t="s">
        <v>15158</v>
      </c>
    </row>
    <row r="1571" spans="1:4" s="2858" customFormat="1">
      <c r="A1571" s="2760" t="s">
        <v>3492</v>
      </c>
      <c r="B1571" s="2794" t="s">
        <v>2898</v>
      </c>
      <c r="C1571" s="2762" t="s">
        <v>4057</v>
      </c>
      <c r="D1571" s="2756" t="s">
        <v>15158</v>
      </c>
    </row>
    <row r="1572" spans="1:4" s="2858" customFormat="1">
      <c r="A1572" s="2763" t="s">
        <v>3508</v>
      </c>
      <c r="B1572" s="2794" t="s">
        <v>4214</v>
      </c>
      <c r="C1572" s="2762" t="s">
        <v>4057</v>
      </c>
      <c r="D1572" s="2756" t="s">
        <v>15158</v>
      </c>
    </row>
    <row r="1573" spans="1:4" s="2858" customFormat="1">
      <c r="A1573" s="2763" t="s">
        <v>3505</v>
      </c>
      <c r="B1573" s="2794" t="s">
        <v>2173</v>
      </c>
      <c r="C1573" s="2762" t="s">
        <v>4057</v>
      </c>
      <c r="D1573" s="2756" t="s">
        <v>15158</v>
      </c>
    </row>
    <row r="1574" spans="1:4" s="2858" customFormat="1">
      <c r="A1574" s="2760" t="s">
        <v>3558</v>
      </c>
      <c r="B1574" s="2794" t="s">
        <v>2174</v>
      </c>
      <c r="C1574" s="2762" t="s">
        <v>4057</v>
      </c>
      <c r="D1574" s="2756" t="s">
        <v>15158</v>
      </c>
    </row>
    <row r="1575" spans="1:4" s="2858" customFormat="1">
      <c r="A1575" s="2760" t="s">
        <v>3581</v>
      </c>
      <c r="B1575" s="2794" t="s">
        <v>2176</v>
      </c>
      <c r="C1575" s="2762" t="s">
        <v>4057</v>
      </c>
      <c r="D1575" s="2756" t="s">
        <v>15158</v>
      </c>
    </row>
    <row r="1576" spans="1:4" s="2858" customFormat="1">
      <c r="A1576" s="2760" t="s">
        <v>3493</v>
      </c>
      <c r="B1576" s="2794" t="s">
        <v>2177</v>
      </c>
      <c r="C1576" s="2762" t="s">
        <v>4057</v>
      </c>
      <c r="D1576" s="2756" t="s">
        <v>15158</v>
      </c>
    </row>
    <row r="1577" spans="1:4" s="2858" customFormat="1">
      <c r="A1577" s="2760" t="s">
        <v>3494</v>
      </c>
      <c r="B1577" s="2794" t="s">
        <v>4058</v>
      </c>
      <c r="C1577" s="2762" t="s">
        <v>4057</v>
      </c>
      <c r="D1577" s="2756" t="s">
        <v>15158</v>
      </c>
    </row>
    <row r="1578" spans="1:4" s="2858" customFormat="1">
      <c r="A1578" s="2763" t="s">
        <v>3512</v>
      </c>
      <c r="B1578" s="2794" t="s">
        <v>4060</v>
      </c>
      <c r="C1578" s="2762" t="s">
        <v>4057</v>
      </c>
      <c r="D1578" s="2756" t="s">
        <v>15158</v>
      </c>
    </row>
    <row r="1579" spans="1:4" s="2858" customFormat="1">
      <c r="A1579" s="2760" t="s">
        <v>3495</v>
      </c>
      <c r="B1579" s="2794" t="s">
        <v>2677</v>
      </c>
      <c r="C1579" s="2762" t="s">
        <v>4057</v>
      </c>
      <c r="D1579" s="2756" t="s">
        <v>15158</v>
      </c>
    </row>
    <row r="1580" spans="1:4" s="2858" customFormat="1">
      <c r="A1580" s="2760">
        <v>3602814724</v>
      </c>
      <c r="B1580" s="2794" t="s">
        <v>4708</v>
      </c>
      <c r="C1580" s="2762" t="s">
        <v>4057</v>
      </c>
      <c r="D1580" s="2756" t="s">
        <v>15550</v>
      </c>
    </row>
    <row r="1581" spans="1:4" s="2858" customFormat="1">
      <c r="A1581" s="2760">
        <v>3600718101</v>
      </c>
      <c r="B1581" s="2794" t="s">
        <v>6780</v>
      </c>
      <c r="C1581" s="2762" t="s">
        <v>4057</v>
      </c>
      <c r="D1581" s="2756" t="s">
        <v>15158</v>
      </c>
    </row>
    <row r="1582" spans="1:4" s="2858" customFormat="1">
      <c r="A1582" s="2760">
        <v>3603152456</v>
      </c>
      <c r="B1582" s="2794" t="s">
        <v>4096</v>
      </c>
      <c r="C1582" s="2762" t="s">
        <v>4057</v>
      </c>
      <c r="D1582" s="2756" t="s">
        <v>15158</v>
      </c>
    </row>
    <row r="1583" spans="1:4" s="2858" customFormat="1">
      <c r="A1583" s="2760">
        <v>3603216558</v>
      </c>
      <c r="B1583" s="2768" t="s">
        <v>4353</v>
      </c>
      <c r="C1583" s="2762" t="s">
        <v>4057</v>
      </c>
      <c r="D1583" s="2756" t="s">
        <v>15230</v>
      </c>
    </row>
    <row r="1584" spans="1:4" s="2858" customFormat="1">
      <c r="A1584" s="2760"/>
      <c r="B1584" s="2762" t="s">
        <v>5757</v>
      </c>
      <c r="C1584" s="2762" t="s">
        <v>4057</v>
      </c>
      <c r="D1584" s="2756" t="s">
        <v>15158</v>
      </c>
    </row>
    <row r="1585" spans="1:4" s="2858" customFormat="1">
      <c r="A1585" s="2760">
        <v>3603444850</v>
      </c>
      <c r="B1585" s="2762" t="s">
        <v>6145</v>
      </c>
      <c r="C1585" s="2762" t="s">
        <v>4057</v>
      </c>
      <c r="D1585" s="2756" t="s">
        <v>15158</v>
      </c>
    </row>
    <row r="1586" spans="1:4" s="2858" customFormat="1">
      <c r="A1586" s="2760">
        <v>3603444610</v>
      </c>
      <c r="B1586" s="2762" t="s">
        <v>6150</v>
      </c>
      <c r="C1586" s="2762" t="s">
        <v>4057</v>
      </c>
      <c r="D1586" s="2756" t="s">
        <v>15158</v>
      </c>
    </row>
    <row r="1587" spans="1:4" s="2858" customFormat="1">
      <c r="A1587" s="2760">
        <v>3603525669</v>
      </c>
      <c r="B1587" s="2762" t="s">
        <v>7169</v>
      </c>
      <c r="C1587" s="2762" t="s">
        <v>4057</v>
      </c>
      <c r="D1587" s="2756" t="s">
        <v>15158</v>
      </c>
    </row>
    <row r="1588" spans="1:4" s="2858" customFormat="1">
      <c r="A1588" s="2760">
        <v>3603630134</v>
      </c>
      <c r="B1588" s="2762" t="s">
        <v>8378</v>
      </c>
      <c r="C1588" s="2762" t="s">
        <v>4057</v>
      </c>
      <c r="D1588" s="2756" t="s">
        <v>15158</v>
      </c>
    </row>
    <row r="1589" spans="1:4" s="2858" customFormat="1">
      <c r="A1589" s="2760" t="s">
        <v>8767</v>
      </c>
      <c r="B1589" s="2762" t="s">
        <v>8689</v>
      </c>
      <c r="C1589" s="2762" t="s">
        <v>4057</v>
      </c>
      <c r="D1589" s="2756" t="s">
        <v>15158</v>
      </c>
    </row>
    <row r="1590" spans="1:4" s="2858" customFormat="1">
      <c r="A1590" s="2760"/>
      <c r="B1590" s="2794" t="s">
        <v>3759</v>
      </c>
      <c r="C1590" s="2762" t="s">
        <v>4057</v>
      </c>
      <c r="D1590" s="2756" t="s">
        <v>15158</v>
      </c>
    </row>
    <row r="1591" spans="1:4" s="2858" customFormat="1">
      <c r="A1591" s="2760"/>
      <c r="B1591" s="2794" t="s">
        <v>3758</v>
      </c>
      <c r="C1591" s="2762" t="s">
        <v>4057</v>
      </c>
      <c r="D1591" s="2756" t="s">
        <v>15158</v>
      </c>
    </row>
    <row r="1592" spans="1:4" s="2858" customFormat="1">
      <c r="A1592" s="2753">
        <v>3600667859</v>
      </c>
      <c r="B1592" s="2807" t="s">
        <v>9258</v>
      </c>
      <c r="C1592" s="2762" t="s">
        <v>4057</v>
      </c>
      <c r="D1592" s="2756" t="s">
        <v>15170</v>
      </c>
    </row>
    <row r="1593" spans="1:4" s="2858" customFormat="1">
      <c r="A1593" s="2753">
        <v>3600666661</v>
      </c>
      <c r="B1593" s="2807" t="s">
        <v>9259</v>
      </c>
      <c r="C1593" s="2762" t="s">
        <v>4057</v>
      </c>
      <c r="D1593" s="2756" t="s">
        <v>15158</v>
      </c>
    </row>
    <row r="1594" spans="1:4" s="2858" customFormat="1">
      <c r="A1594" s="2753">
        <v>3603075138</v>
      </c>
      <c r="B1594" s="2807" t="s">
        <v>9260</v>
      </c>
      <c r="C1594" s="2762" t="s">
        <v>4057</v>
      </c>
      <c r="D1594" s="2756" t="s">
        <v>15158</v>
      </c>
    </row>
    <row r="1595" spans="1:4" s="2858" customFormat="1">
      <c r="A1595" s="2753">
        <v>3600642276</v>
      </c>
      <c r="B1595" s="2807" t="s">
        <v>9261</v>
      </c>
      <c r="C1595" s="2762" t="s">
        <v>4057</v>
      </c>
      <c r="D1595" s="2756" t="s">
        <v>15158</v>
      </c>
    </row>
    <row r="1596" spans="1:4" s="2858" customFormat="1">
      <c r="A1596" s="2772">
        <v>3177128201</v>
      </c>
      <c r="B1596" s="2807" t="s">
        <v>9262</v>
      </c>
      <c r="C1596" s="2762" t="s">
        <v>4057</v>
      </c>
      <c r="D1596" s="2756" t="s">
        <v>15158</v>
      </c>
    </row>
    <row r="1597" spans="1:4" s="2858" customFormat="1">
      <c r="A1597" s="2772" t="s">
        <v>9263</v>
      </c>
      <c r="B1597" s="2807" t="s">
        <v>9264</v>
      </c>
      <c r="C1597" s="2762" t="s">
        <v>4057</v>
      </c>
      <c r="D1597" s="2756" t="s">
        <v>15158</v>
      </c>
    </row>
    <row r="1598" spans="1:4" s="2858" customFormat="1">
      <c r="A1598" s="2781"/>
      <c r="B1598" s="2782" t="s">
        <v>2181</v>
      </c>
      <c r="C1598" s="2783"/>
      <c r="D1598" s="2756" t="s">
        <v>15158</v>
      </c>
    </row>
    <row r="1599" spans="1:4" s="2858" customFormat="1">
      <c r="A1599" s="2781"/>
      <c r="B1599" s="2804" t="s">
        <v>2182</v>
      </c>
      <c r="C1599" s="2783"/>
      <c r="D1599" s="2756" t="s">
        <v>15158</v>
      </c>
    </row>
    <row r="1600" spans="1:4" s="2858" customFormat="1" ht="25.5" customHeight="1">
      <c r="A1600" s="2762" t="s">
        <v>3497</v>
      </c>
      <c r="B1600" s="2794" t="s">
        <v>2183</v>
      </c>
      <c r="C1600" s="2762" t="s">
        <v>3919</v>
      </c>
      <c r="D1600" s="2756" t="s">
        <v>15224</v>
      </c>
    </row>
    <row r="1601" spans="1:4" s="2858" customFormat="1">
      <c r="A1601" s="2760"/>
      <c r="B1601" s="2769" t="s">
        <v>1817</v>
      </c>
      <c r="C1601" s="2762" t="s">
        <v>3919</v>
      </c>
      <c r="D1601" s="2756" t="s">
        <v>15170</v>
      </c>
    </row>
    <row r="1602" spans="1:4" s="2858" customFormat="1">
      <c r="A1602" s="2762">
        <v>302818708</v>
      </c>
      <c r="B1602" s="2794" t="s">
        <v>5171</v>
      </c>
      <c r="C1602" s="2762" t="s">
        <v>3919</v>
      </c>
      <c r="D1602" s="2756" t="s">
        <v>15361</v>
      </c>
    </row>
    <row r="1603" spans="1:4" s="2858" customFormat="1">
      <c r="A1603" s="2762"/>
      <c r="B1603" s="2794" t="s">
        <v>2789</v>
      </c>
      <c r="C1603" s="2762" t="s">
        <v>3919</v>
      </c>
      <c r="D1603" s="2756" t="s">
        <v>15158</v>
      </c>
    </row>
    <row r="1604" spans="1:4" s="2858" customFormat="1">
      <c r="A1604" s="2771" t="s">
        <v>9463</v>
      </c>
      <c r="B1604" s="2794" t="s">
        <v>15614</v>
      </c>
      <c r="C1604" s="2762" t="s">
        <v>3919</v>
      </c>
      <c r="D1604" s="2756" t="s">
        <v>15158</v>
      </c>
    </row>
    <row r="1605" spans="1:4" s="2858" customFormat="1">
      <c r="A1605" s="2762" t="s">
        <v>6987</v>
      </c>
      <c r="B1605" s="2794" t="s">
        <v>6131</v>
      </c>
      <c r="C1605" s="2762" t="s">
        <v>3919</v>
      </c>
      <c r="D1605" s="2756" t="s">
        <v>15158</v>
      </c>
    </row>
    <row r="1606" spans="1:4" s="2858" customFormat="1">
      <c r="A1606" s="2762">
        <v>3603466935</v>
      </c>
      <c r="B1606" s="2794" t="s">
        <v>6732</v>
      </c>
      <c r="C1606" s="2762" t="s">
        <v>3919</v>
      </c>
      <c r="D1606" s="2756" t="s">
        <v>15158</v>
      </c>
    </row>
    <row r="1607" spans="1:4" s="2858" customFormat="1">
      <c r="A1607" s="2762">
        <v>3603504475</v>
      </c>
      <c r="B1607" s="2794" t="s">
        <v>6909</v>
      </c>
      <c r="C1607" s="2762" t="s">
        <v>3919</v>
      </c>
      <c r="D1607" s="2756" t="s">
        <v>15158</v>
      </c>
    </row>
    <row r="1608" spans="1:4" s="2858" customFormat="1">
      <c r="A1608" s="2762">
        <v>3603523372</v>
      </c>
      <c r="B1608" s="2794" t="s">
        <v>7164</v>
      </c>
      <c r="C1608" s="2762" t="s">
        <v>3919</v>
      </c>
      <c r="D1608" s="2756" t="s">
        <v>15158</v>
      </c>
    </row>
    <row r="1609" spans="1:4" s="2858" customFormat="1">
      <c r="A1609" s="2762" t="s">
        <v>9507</v>
      </c>
      <c r="B1609" s="2794" t="s">
        <v>8111</v>
      </c>
      <c r="C1609" s="2762" t="s">
        <v>3919</v>
      </c>
      <c r="D1609" s="2756" t="s">
        <v>15158</v>
      </c>
    </row>
    <row r="1610" spans="1:4" s="2858" customFormat="1">
      <c r="A1610" s="2762" t="s">
        <v>9508</v>
      </c>
      <c r="B1610" s="2794" t="s">
        <v>8112</v>
      </c>
      <c r="C1610" s="2762" t="s">
        <v>3919</v>
      </c>
      <c r="D1610" s="2756" t="s">
        <v>15158</v>
      </c>
    </row>
    <row r="1611" spans="1:4" s="2858" customFormat="1">
      <c r="A1611" s="2762">
        <v>3603618391</v>
      </c>
      <c r="B1611" s="2794" t="s">
        <v>8113</v>
      </c>
      <c r="C1611" s="2762" t="s">
        <v>3919</v>
      </c>
      <c r="D1611" s="2756" t="s">
        <v>15158</v>
      </c>
    </row>
    <row r="1612" spans="1:4" s="2858" customFormat="1">
      <c r="A1612" s="2762">
        <v>3603626346</v>
      </c>
      <c r="B1612" s="2794" t="s">
        <v>8288</v>
      </c>
      <c r="C1612" s="2762" t="s">
        <v>3919</v>
      </c>
      <c r="D1612" s="2756" t="s">
        <v>15158</v>
      </c>
    </row>
    <row r="1613" spans="1:4" s="2858" customFormat="1">
      <c r="A1613" s="2762">
        <v>3603667310</v>
      </c>
      <c r="B1613" s="2794" t="s">
        <v>9503</v>
      </c>
      <c r="C1613" s="2762" t="s">
        <v>3919</v>
      </c>
      <c r="D1613" s="2756" t="s">
        <v>15158</v>
      </c>
    </row>
    <row r="1614" spans="1:4" s="2858" customFormat="1">
      <c r="A1614" s="2762">
        <v>3603666518</v>
      </c>
      <c r="B1614" s="2794" t="s">
        <v>9504</v>
      </c>
      <c r="C1614" s="2762" t="s">
        <v>3919</v>
      </c>
      <c r="D1614" s="2756" t="s">
        <v>15158</v>
      </c>
    </row>
    <row r="1615" spans="1:4" s="2858" customFormat="1">
      <c r="A1615" s="2762">
        <v>3603661132</v>
      </c>
      <c r="B1615" s="2794" t="s">
        <v>9505</v>
      </c>
      <c r="C1615" s="2762" t="s">
        <v>3919</v>
      </c>
      <c r="D1615" s="2756" t="s">
        <v>15158</v>
      </c>
    </row>
    <row r="1616" spans="1:4" s="2858" customFormat="1">
      <c r="A1616" s="2762">
        <v>3603674854</v>
      </c>
      <c r="B1616" s="2794" t="s">
        <v>9509</v>
      </c>
      <c r="C1616" s="2762" t="s">
        <v>3919</v>
      </c>
      <c r="D1616" s="2756" t="s">
        <v>15158</v>
      </c>
    </row>
    <row r="1617" spans="1:4" s="2858" customFormat="1">
      <c r="A1617" s="2762">
        <v>3602629351</v>
      </c>
      <c r="B1617" s="2794" t="s">
        <v>9510</v>
      </c>
      <c r="C1617" s="2762" t="s">
        <v>3919</v>
      </c>
      <c r="D1617" s="2756" t="s">
        <v>15158</v>
      </c>
    </row>
    <row r="1618" spans="1:4" s="2858" customFormat="1">
      <c r="A1618" s="2753"/>
      <c r="B1618" s="2807" t="s">
        <v>9273</v>
      </c>
      <c r="C1618" s="2762" t="s">
        <v>3919</v>
      </c>
      <c r="D1618" s="2756" t="s">
        <v>15215</v>
      </c>
    </row>
    <row r="1619" spans="1:4" s="2858" customFormat="1">
      <c r="A1619" s="2753"/>
      <c r="B1619" s="2807" t="s">
        <v>9274</v>
      </c>
      <c r="C1619" s="2762" t="s">
        <v>3919</v>
      </c>
      <c r="D1619" s="2756" t="s">
        <v>15181</v>
      </c>
    </row>
    <row r="1620" spans="1:4" s="2858" customFormat="1">
      <c r="A1620" s="2753">
        <v>3600908367</v>
      </c>
      <c r="B1620" s="2807" t="s">
        <v>9275</v>
      </c>
      <c r="C1620" s="2762" t="s">
        <v>3919</v>
      </c>
      <c r="D1620" s="2756" t="s">
        <v>15234</v>
      </c>
    </row>
    <row r="1621" spans="1:4" s="2858" customFormat="1">
      <c r="A1621" s="2753">
        <v>3602216876</v>
      </c>
      <c r="B1621" s="2807" t="s">
        <v>9276</v>
      </c>
      <c r="C1621" s="2762" t="s">
        <v>3919</v>
      </c>
      <c r="D1621" s="2756" t="s">
        <v>15551</v>
      </c>
    </row>
    <row r="1622" spans="1:4" s="2858" customFormat="1">
      <c r="A1622" s="2753">
        <v>3602196362</v>
      </c>
      <c r="B1622" s="2807" t="s">
        <v>9277</v>
      </c>
      <c r="C1622" s="2762" t="s">
        <v>3919</v>
      </c>
      <c r="D1622" s="2756" t="s">
        <v>15200</v>
      </c>
    </row>
    <row r="1623" spans="1:4" s="2858" customFormat="1">
      <c r="A1623" s="2753" t="s">
        <v>9446</v>
      </c>
      <c r="B1623" s="2807" t="s">
        <v>9278</v>
      </c>
      <c r="C1623" s="2762" t="s">
        <v>3919</v>
      </c>
      <c r="D1623" s="2756" t="s">
        <v>15158</v>
      </c>
    </row>
    <row r="1624" spans="1:4" s="2858" customFormat="1">
      <c r="A1624" s="2753">
        <v>3602194679</v>
      </c>
      <c r="B1624" s="2807" t="s">
        <v>9274</v>
      </c>
      <c r="C1624" s="2762" t="s">
        <v>3919</v>
      </c>
      <c r="D1624" s="2756" t="s">
        <v>15158</v>
      </c>
    </row>
    <row r="1625" spans="1:4" s="2858" customFormat="1">
      <c r="A1625" s="2753" t="s">
        <v>9447</v>
      </c>
      <c r="B1625" s="2807" t="s">
        <v>9279</v>
      </c>
      <c r="C1625" s="2762" t="s">
        <v>3919</v>
      </c>
      <c r="D1625" s="2756" t="s">
        <v>15552</v>
      </c>
    </row>
    <row r="1626" spans="1:4" s="2858" customFormat="1">
      <c r="A1626" s="2753"/>
      <c r="B1626" s="2807" t="s">
        <v>9281</v>
      </c>
      <c r="C1626" s="2762" t="s">
        <v>3919</v>
      </c>
      <c r="D1626" s="2756" t="s">
        <v>15158</v>
      </c>
    </row>
    <row r="1627" spans="1:4" s="2858" customFormat="1">
      <c r="A1627" s="2753" t="s">
        <v>9448</v>
      </c>
      <c r="B1627" s="2807" t="s">
        <v>9283</v>
      </c>
      <c r="C1627" s="2762" t="s">
        <v>3919</v>
      </c>
      <c r="D1627" s="2756" t="s">
        <v>15158</v>
      </c>
    </row>
    <row r="1628" spans="1:4" s="2858" customFormat="1">
      <c r="A1628" s="2753">
        <v>3602455962</v>
      </c>
      <c r="B1628" s="2807" t="s">
        <v>9501</v>
      </c>
      <c r="C1628" s="2762" t="s">
        <v>3919</v>
      </c>
      <c r="D1628" s="2756" t="s">
        <v>15553</v>
      </c>
    </row>
    <row r="1629" spans="1:4" s="2858" customFormat="1">
      <c r="A1629" s="2753" t="s">
        <v>9449</v>
      </c>
      <c r="B1629" s="2807" t="s">
        <v>9286</v>
      </c>
      <c r="C1629" s="2762" t="s">
        <v>3919</v>
      </c>
      <c r="D1629" s="2756" t="s">
        <v>15180</v>
      </c>
    </row>
    <row r="1630" spans="1:4" s="2858" customFormat="1">
      <c r="A1630" s="2772" t="s">
        <v>9287</v>
      </c>
      <c r="B1630" s="2773" t="s">
        <v>9288</v>
      </c>
      <c r="C1630" s="2762" t="s">
        <v>3919</v>
      </c>
      <c r="D1630" s="2756" t="s">
        <v>15158</v>
      </c>
    </row>
    <row r="1631" spans="1:4" s="2858" customFormat="1">
      <c r="A1631" s="2772" t="s">
        <v>6987</v>
      </c>
      <c r="B1631" s="2773" t="s">
        <v>9289</v>
      </c>
      <c r="C1631" s="2762" t="s">
        <v>3919</v>
      </c>
      <c r="D1631" s="2756" t="s">
        <v>15158</v>
      </c>
    </row>
    <row r="1632" spans="1:4" s="2858" customFormat="1">
      <c r="A1632" s="2772">
        <v>3602765227</v>
      </c>
      <c r="B1632" s="2773" t="s">
        <v>9502</v>
      </c>
      <c r="C1632" s="2762" t="s">
        <v>3919</v>
      </c>
      <c r="D1632" s="2756" t="s">
        <v>15158</v>
      </c>
    </row>
    <row r="1633" spans="1:4" s="2858" customFormat="1">
      <c r="A1633" s="2772">
        <v>3603392514</v>
      </c>
      <c r="B1633" s="2773" t="s">
        <v>9506</v>
      </c>
      <c r="C1633" s="2762" t="s">
        <v>3919</v>
      </c>
      <c r="D1633" s="2756" t="s">
        <v>15158</v>
      </c>
    </row>
    <row r="1634" spans="1:4" s="2858" customFormat="1">
      <c r="A1634" s="2772">
        <v>3600811132</v>
      </c>
      <c r="B1634" s="2773" t="s">
        <v>9511</v>
      </c>
      <c r="C1634" s="2762" t="s">
        <v>3919</v>
      </c>
      <c r="D1634" s="2756" t="s">
        <v>15158</v>
      </c>
    </row>
    <row r="1635" spans="1:4" s="2858" customFormat="1">
      <c r="A1635" s="2772">
        <v>3600980211</v>
      </c>
      <c r="B1635" s="2773" t="s">
        <v>9512</v>
      </c>
      <c r="C1635" s="2762" t="s">
        <v>3919</v>
      </c>
      <c r="D1635" s="2756" t="s">
        <v>15158</v>
      </c>
    </row>
    <row r="1636" spans="1:4" s="2858" customFormat="1">
      <c r="A1636" s="2772">
        <v>3602270217</v>
      </c>
      <c r="B1636" s="2773" t="s">
        <v>9577</v>
      </c>
      <c r="C1636" s="2762" t="s">
        <v>3919</v>
      </c>
      <c r="D1636" s="2756" t="s">
        <v>15158</v>
      </c>
    </row>
    <row r="1637" spans="1:4" s="2858" customFormat="1">
      <c r="A1637" s="2772">
        <v>3603659567</v>
      </c>
      <c r="B1637" s="2773" t="s">
        <v>9578</v>
      </c>
      <c r="C1637" s="2762" t="s">
        <v>3919</v>
      </c>
      <c r="D1637" s="2756" t="s">
        <v>15158</v>
      </c>
    </row>
    <row r="1638" spans="1:4" s="2858" customFormat="1">
      <c r="A1638" s="2772">
        <v>3602483670</v>
      </c>
      <c r="B1638" s="2773" t="s">
        <v>9590</v>
      </c>
      <c r="C1638" s="2762" t="s">
        <v>3919</v>
      </c>
      <c r="D1638" s="2756" t="s">
        <v>15158</v>
      </c>
    </row>
    <row r="1639" spans="1:4" s="2858" customFormat="1">
      <c r="A1639" s="2772">
        <v>3603051465</v>
      </c>
      <c r="B1639" s="2773" t="s">
        <v>9591</v>
      </c>
      <c r="C1639" s="2762" t="s">
        <v>3919</v>
      </c>
      <c r="D1639" s="2756" t="s">
        <v>15158</v>
      </c>
    </row>
    <row r="1640" spans="1:4" s="2858" customFormat="1">
      <c r="A1640" s="2772"/>
      <c r="B1640" s="2773"/>
      <c r="C1640" s="2762" t="s">
        <v>3919</v>
      </c>
      <c r="D1640" s="2756" t="s">
        <v>15158</v>
      </c>
    </row>
    <row r="1641" spans="1:4" s="2858" customFormat="1">
      <c r="A1641" s="2781"/>
      <c r="B1641" s="2782" t="s">
        <v>2185</v>
      </c>
      <c r="C1641" s="2783"/>
      <c r="D1641" s="2756" t="s">
        <v>15158</v>
      </c>
    </row>
    <row r="1642" spans="1:4" s="2858" customFormat="1">
      <c r="A1642" s="2781"/>
      <c r="B1642" s="2804" t="s">
        <v>2186</v>
      </c>
      <c r="C1642" s="2783"/>
      <c r="D1642" s="2756" t="s">
        <v>15158</v>
      </c>
    </row>
    <row r="1643" spans="1:4" s="2858" customFormat="1">
      <c r="A1643" s="2762" t="s">
        <v>8769</v>
      </c>
      <c r="B1643" s="2794" t="s">
        <v>2508</v>
      </c>
      <c r="C1643" s="2762" t="s">
        <v>4491</v>
      </c>
      <c r="D1643" s="2756" t="s">
        <v>15158</v>
      </c>
    </row>
    <row r="1644" spans="1:4" s="2858" customFormat="1">
      <c r="A1644" s="2762">
        <v>3603268027</v>
      </c>
      <c r="B1644" s="2794" t="s">
        <v>4490</v>
      </c>
      <c r="C1644" s="2762" t="s">
        <v>4491</v>
      </c>
      <c r="D1644" s="2756" t="s">
        <v>15158</v>
      </c>
    </row>
    <row r="1645" spans="1:4" s="2858" customFormat="1">
      <c r="A1645" s="2762" t="s">
        <v>8768</v>
      </c>
      <c r="B1645" s="2794" t="s">
        <v>8283</v>
      </c>
      <c r="C1645" s="2762" t="s">
        <v>4491</v>
      </c>
      <c r="D1645" s="2756" t="s">
        <v>15158</v>
      </c>
    </row>
    <row r="1646" spans="1:4" s="2858" customFormat="1">
      <c r="A1646" s="2753"/>
      <c r="B1646" s="2807" t="s">
        <v>9290</v>
      </c>
      <c r="C1646" s="2762" t="s">
        <v>4491</v>
      </c>
      <c r="D1646" s="2756" t="s">
        <v>15158</v>
      </c>
    </row>
    <row r="1647" spans="1:4" s="2858" customFormat="1">
      <c r="A1647" s="2772">
        <v>1675587530</v>
      </c>
      <c r="B1647" s="2807" t="s">
        <v>9291</v>
      </c>
      <c r="C1647" s="2762" t="s">
        <v>4491</v>
      </c>
      <c r="D1647" s="2756" t="s">
        <v>15158</v>
      </c>
    </row>
    <row r="1648" spans="1:4" s="2858" customFormat="1">
      <c r="A1648" s="2781"/>
      <c r="B1648" s="2782" t="s">
        <v>2187</v>
      </c>
      <c r="C1648" s="2783"/>
      <c r="D1648" s="2756" t="s">
        <v>15158</v>
      </c>
    </row>
    <row r="1649" spans="1:4" s="2858" customFormat="1">
      <c r="A1649" s="2781"/>
      <c r="B1649" s="2804" t="s">
        <v>2188</v>
      </c>
      <c r="C1649" s="2783"/>
      <c r="D1649" s="2756" t="s">
        <v>15158</v>
      </c>
    </row>
    <row r="1650" spans="1:4" s="2858" customFormat="1">
      <c r="A1650" s="2762">
        <v>3603304116</v>
      </c>
      <c r="B1650" s="2794" t="s">
        <v>8179</v>
      </c>
      <c r="C1650" s="2762" t="s">
        <v>4864</v>
      </c>
      <c r="D1650" s="2756" t="s">
        <v>15158</v>
      </c>
    </row>
    <row r="1651" spans="1:4" s="2858" customFormat="1">
      <c r="A1651" s="2762">
        <v>3603393797</v>
      </c>
      <c r="B1651" s="2794" t="s">
        <v>6226</v>
      </c>
      <c r="C1651" s="2762" t="s">
        <v>4864</v>
      </c>
      <c r="D1651" s="2756" t="s">
        <v>15158</v>
      </c>
    </row>
    <row r="1652" spans="1:4" s="2858" customFormat="1">
      <c r="A1652" s="2762">
        <v>3603389021</v>
      </c>
      <c r="B1652" s="2794" t="s">
        <v>5419</v>
      </c>
      <c r="C1652" s="2762" t="s">
        <v>4864</v>
      </c>
      <c r="D1652" s="2756" t="s">
        <v>15158</v>
      </c>
    </row>
    <row r="1653" spans="1:4" s="2858" customFormat="1">
      <c r="A1653" s="2762">
        <v>3603453728</v>
      </c>
      <c r="B1653" s="2794" t="s">
        <v>6816</v>
      </c>
      <c r="C1653" s="2762" t="s">
        <v>4864</v>
      </c>
      <c r="D1653" s="2756" t="s">
        <v>15158</v>
      </c>
    </row>
    <row r="1654" spans="1:4" s="2858" customFormat="1">
      <c r="A1654" s="2762" t="s">
        <v>6955</v>
      </c>
      <c r="B1654" s="2794" t="s">
        <v>6653</v>
      </c>
      <c r="C1654" s="2762" t="s">
        <v>4864</v>
      </c>
      <c r="D1654" s="2756" t="s">
        <v>15158</v>
      </c>
    </row>
    <row r="1655" spans="1:4" s="2858" customFormat="1">
      <c r="A1655" s="2762"/>
      <c r="B1655" s="2794" t="s">
        <v>6753</v>
      </c>
      <c r="C1655" s="2762" t="s">
        <v>4864</v>
      </c>
      <c r="D1655" s="2756" t="s">
        <v>15158</v>
      </c>
    </row>
    <row r="1656" spans="1:4" s="2858" customFormat="1">
      <c r="A1656" s="2762"/>
      <c r="B1656" s="2794" t="s">
        <v>15615</v>
      </c>
      <c r="C1656" s="2762" t="s">
        <v>4864</v>
      </c>
      <c r="D1656" s="2756" t="s">
        <v>15158</v>
      </c>
    </row>
    <row r="1657" spans="1:4" s="2858" customFormat="1">
      <c r="A1657" s="2762">
        <v>3603512483</v>
      </c>
      <c r="B1657" s="2794" t="s">
        <v>8419</v>
      </c>
      <c r="C1657" s="2762" t="s">
        <v>4864</v>
      </c>
      <c r="D1657" s="2756" t="s">
        <v>15158</v>
      </c>
    </row>
    <row r="1658" spans="1:4" s="2858" customFormat="1">
      <c r="A1658" s="2762">
        <v>3603513494</v>
      </c>
      <c r="B1658" s="2794" t="s">
        <v>7061</v>
      </c>
      <c r="C1658" s="2762" t="s">
        <v>4864</v>
      </c>
      <c r="D1658" s="2756" t="s">
        <v>15158</v>
      </c>
    </row>
    <row r="1659" spans="1:4" s="2858" customFormat="1">
      <c r="A1659" s="2762">
        <v>3603520029</v>
      </c>
      <c r="B1659" s="2794" t="s">
        <v>7064</v>
      </c>
      <c r="C1659" s="2762" t="s">
        <v>4864</v>
      </c>
      <c r="D1659" s="2756" t="s">
        <v>15158</v>
      </c>
    </row>
    <row r="1660" spans="1:4" s="2858" customFormat="1">
      <c r="A1660" s="2762">
        <v>3603529857</v>
      </c>
      <c r="B1660" s="2794" t="s">
        <v>7418</v>
      </c>
      <c r="C1660" s="2762" t="s">
        <v>4864</v>
      </c>
      <c r="D1660" s="2756" t="s">
        <v>15158</v>
      </c>
    </row>
    <row r="1661" spans="1:4" s="2858" customFormat="1">
      <c r="A1661" s="2762">
        <v>3603573045</v>
      </c>
      <c r="B1661" s="2794" t="s">
        <v>7619</v>
      </c>
      <c r="C1661" s="2762" t="s">
        <v>4864</v>
      </c>
      <c r="D1661" s="2756" t="s">
        <v>15158</v>
      </c>
    </row>
    <row r="1662" spans="1:4" s="2858" customFormat="1">
      <c r="A1662" s="2762"/>
      <c r="B1662" s="2794" t="s">
        <v>7620</v>
      </c>
      <c r="C1662" s="2762" t="s">
        <v>4864</v>
      </c>
      <c r="D1662" s="2756" t="s">
        <v>15158</v>
      </c>
    </row>
    <row r="1663" spans="1:4" s="2858" customFormat="1">
      <c r="A1663" s="2762">
        <v>3603579343</v>
      </c>
      <c r="B1663" s="2794" t="s">
        <v>7621</v>
      </c>
      <c r="C1663" s="2762" t="s">
        <v>4864</v>
      </c>
      <c r="D1663" s="2756" t="s">
        <v>15158</v>
      </c>
    </row>
    <row r="1664" spans="1:4" s="2858" customFormat="1">
      <c r="A1664" s="2762">
        <v>3603588387</v>
      </c>
      <c r="B1664" s="2794" t="s">
        <v>8003</v>
      </c>
      <c r="C1664" s="2762" t="s">
        <v>4864</v>
      </c>
      <c r="D1664" s="2756" t="s">
        <v>15158</v>
      </c>
    </row>
    <row r="1665" spans="1:4" s="2858" customFormat="1">
      <c r="A1665" s="2762">
        <v>3603593348</v>
      </c>
      <c r="B1665" s="2794" t="s">
        <v>7803</v>
      </c>
      <c r="C1665" s="2762" t="s">
        <v>4864</v>
      </c>
      <c r="D1665" s="2756" t="s">
        <v>15158</v>
      </c>
    </row>
    <row r="1666" spans="1:4" s="2858" customFormat="1">
      <c r="A1666" s="2762">
        <v>1101861818</v>
      </c>
      <c r="B1666" s="2794" t="s">
        <v>8088</v>
      </c>
      <c r="C1666" s="2762" t="s">
        <v>4864</v>
      </c>
      <c r="D1666" s="2756" t="s">
        <v>15158</v>
      </c>
    </row>
    <row r="1667" spans="1:4" s="2858" customFormat="1">
      <c r="A1667" s="2762">
        <v>3603598988</v>
      </c>
      <c r="B1667" s="2794" t="s">
        <v>8032</v>
      </c>
      <c r="C1667" s="2762" t="s">
        <v>4864</v>
      </c>
      <c r="D1667" s="2756" t="s">
        <v>15158</v>
      </c>
    </row>
    <row r="1668" spans="1:4" s="2858" customFormat="1">
      <c r="A1668" s="2762">
        <v>3603600362</v>
      </c>
      <c r="B1668" s="2794" t="s">
        <v>8033</v>
      </c>
      <c r="C1668" s="2762" t="s">
        <v>4864</v>
      </c>
      <c r="D1668" s="2756" t="s">
        <v>15158</v>
      </c>
    </row>
    <row r="1669" spans="1:4" s="2858" customFormat="1">
      <c r="A1669" s="2762">
        <v>3603616700</v>
      </c>
      <c r="B1669" s="2794" t="s">
        <v>8154</v>
      </c>
      <c r="C1669" s="2762" t="s">
        <v>4864</v>
      </c>
      <c r="D1669" s="2756" t="s">
        <v>15158</v>
      </c>
    </row>
    <row r="1670" spans="1:4" s="2858" customFormat="1">
      <c r="A1670" s="2762">
        <v>3603638292</v>
      </c>
      <c r="B1670" s="2794" t="s">
        <v>8445</v>
      </c>
      <c r="C1670" s="2762" t="s">
        <v>4864</v>
      </c>
      <c r="D1670" s="2756" t="s">
        <v>15158</v>
      </c>
    </row>
    <row r="1671" spans="1:4" s="2858" customFormat="1">
      <c r="A1671" s="2762">
        <v>3603640157</v>
      </c>
      <c r="B1671" s="2794" t="s">
        <v>8446</v>
      </c>
      <c r="C1671" s="2762" t="s">
        <v>4864</v>
      </c>
      <c r="D1671" s="2756" t="s">
        <v>15158</v>
      </c>
    </row>
    <row r="1672" spans="1:4" s="2858" customFormat="1">
      <c r="A1672" s="2762">
        <v>3603641898</v>
      </c>
      <c r="B1672" s="2794" t="s">
        <v>8447</v>
      </c>
      <c r="C1672" s="2762" t="s">
        <v>4864</v>
      </c>
      <c r="D1672" s="2756" t="s">
        <v>15158</v>
      </c>
    </row>
    <row r="1673" spans="1:4" s="2858" customFormat="1">
      <c r="A1673" s="2762">
        <v>3603648332</v>
      </c>
      <c r="B1673" s="2794" t="s">
        <v>8534</v>
      </c>
      <c r="C1673" s="2762" t="s">
        <v>4864</v>
      </c>
      <c r="D1673" s="2756" t="s">
        <v>15158</v>
      </c>
    </row>
    <row r="1674" spans="1:4" s="2858" customFormat="1">
      <c r="A1674" s="2762" t="s">
        <v>8770</v>
      </c>
      <c r="B1674" s="2794" t="s">
        <v>8535</v>
      </c>
      <c r="C1674" s="2762" t="s">
        <v>4864</v>
      </c>
      <c r="D1674" s="2756" t="s">
        <v>15158</v>
      </c>
    </row>
    <row r="1675" spans="1:4" s="2858" customFormat="1">
      <c r="A1675" s="2762" t="s">
        <v>8771</v>
      </c>
      <c r="B1675" s="2794" t="s">
        <v>8536</v>
      </c>
      <c r="C1675" s="2762" t="s">
        <v>4864</v>
      </c>
      <c r="D1675" s="2756" t="s">
        <v>15158</v>
      </c>
    </row>
    <row r="1676" spans="1:4" s="2858" customFormat="1">
      <c r="A1676" s="2762">
        <v>3603646166</v>
      </c>
      <c r="B1676" s="2794" t="s">
        <v>8537</v>
      </c>
      <c r="C1676" s="2762" t="s">
        <v>4864</v>
      </c>
      <c r="D1676" s="2756" t="s">
        <v>15158</v>
      </c>
    </row>
    <row r="1677" spans="1:4" s="2858" customFormat="1">
      <c r="A1677" s="2762">
        <v>3603648332</v>
      </c>
      <c r="B1677" s="2794" t="s">
        <v>8534</v>
      </c>
      <c r="C1677" s="2762" t="s">
        <v>4864</v>
      </c>
      <c r="D1677" s="2756" t="s">
        <v>15158</v>
      </c>
    </row>
    <row r="1678" spans="1:4" s="2858" customFormat="1">
      <c r="A1678" s="2762">
        <v>3603656277</v>
      </c>
      <c r="B1678" s="2794" t="s">
        <v>8704</v>
      </c>
      <c r="C1678" s="2762" t="s">
        <v>4864</v>
      </c>
      <c r="D1678" s="2756" t="s">
        <v>15158</v>
      </c>
    </row>
    <row r="1679" spans="1:4" s="2858" customFormat="1">
      <c r="A1679" s="2772">
        <v>303296028</v>
      </c>
      <c r="B1679" s="2807" t="s">
        <v>9292</v>
      </c>
      <c r="C1679" s="2762" t="s">
        <v>4864</v>
      </c>
      <c r="D1679" s="2756" t="s">
        <v>15158</v>
      </c>
    </row>
    <row r="1680" spans="1:4" s="2858" customFormat="1">
      <c r="A1680" s="2753"/>
      <c r="B1680" s="2807" t="s">
        <v>9294</v>
      </c>
      <c r="C1680" s="2762" t="s">
        <v>4864</v>
      </c>
      <c r="D1680" s="2756" t="s">
        <v>15173</v>
      </c>
    </row>
    <row r="1681" spans="1:4" s="2858" customFormat="1">
      <c r="A1681" s="2753" t="s">
        <v>9450</v>
      </c>
      <c r="B1681" s="2807" t="s">
        <v>9295</v>
      </c>
      <c r="C1681" s="2762" t="s">
        <v>4864</v>
      </c>
      <c r="D1681" s="2756" t="s">
        <v>15158</v>
      </c>
    </row>
    <row r="1682" spans="1:4" s="2858" customFormat="1">
      <c r="A1682" s="2772" t="s">
        <v>9296</v>
      </c>
      <c r="B1682" s="2807" t="s">
        <v>9297</v>
      </c>
      <c r="C1682" s="2762" t="s">
        <v>4864</v>
      </c>
      <c r="D1682" s="2756" t="s">
        <v>15158</v>
      </c>
    </row>
    <row r="1683" spans="1:4" s="2858" customFormat="1">
      <c r="A1683" s="2772">
        <v>2635823503</v>
      </c>
      <c r="B1683" s="2807" t="s">
        <v>9298</v>
      </c>
      <c r="C1683" s="2762" t="s">
        <v>4864</v>
      </c>
      <c r="D1683" s="2756" t="s">
        <v>15158</v>
      </c>
    </row>
    <row r="1684" spans="1:4" s="2858" customFormat="1">
      <c r="A1684" s="2772">
        <v>8554175016</v>
      </c>
      <c r="B1684" s="2807" t="s">
        <v>9299</v>
      </c>
      <c r="C1684" s="2762" t="s">
        <v>4864</v>
      </c>
      <c r="D1684" s="2756" t="s">
        <v>15158</v>
      </c>
    </row>
    <row r="1685" spans="1:4" s="2858" customFormat="1">
      <c r="A1685" s="2772">
        <v>8463302522</v>
      </c>
      <c r="B1685" s="2807" t="s">
        <v>9300</v>
      </c>
      <c r="C1685" s="2762" t="s">
        <v>4864</v>
      </c>
      <c r="D1685" s="2756" t="s">
        <v>15158</v>
      </c>
    </row>
    <row r="1686" spans="1:4" s="2858" customFormat="1">
      <c r="A1686" s="2772">
        <v>3701516133</v>
      </c>
      <c r="B1686" s="2807" t="s">
        <v>9535</v>
      </c>
      <c r="C1686" s="2762" t="s">
        <v>4864</v>
      </c>
      <c r="D1686" s="2756" t="s">
        <v>15158</v>
      </c>
    </row>
    <row r="1687" spans="1:4" s="2858" customFormat="1">
      <c r="A1687" s="2772">
        <v>3603317958</v>
      </c>
      <c r="B1687" s="2807" t="s">
        <v>9536</v>
      </c>
      <c r="C1687" s="2762" t="s">
        <v>4864</v>
      </c>
      <c r="D1687" s="2756" t="s">
        <v>15158</v>
      </c>
    </row>
    <row r="1688" spans="1:4" s="2858" customFormat="1">
      <c r="A1688" s="2772">
        <v>3602213547</v>
      </c>
      <c r="B1688" s="2807" t="s">
        <v>9537</v>
      </c>
      <c r="C1688" s="2762"/>
      <c r="D1688" s="2756" t="s">
        <v>15158</v>
      </c>
    </row>
    <row r="1689" spans="1:4" s="2858" customFormat="1">
      <c r="A1689" s="2772">
        <v>3603531341</v>
      </c>
      <c r="B1689" s="2807" t="s">
        <v>9538</v>
      </c>
      <c r="C1689" s="2762"/>
      <c r="D1689" s="2756" t="s">
        <v>15158</v>
      </c>
    </row>
    <row r="1690" spans="1:4" s="2858" customFormat="1">
      <c r="A1690" s="2772">
        <v>314756703</v>
      </c>
      <c r="B1690" s="2807" t="s">
        <v>9539</v>
      </c>
      <c r="C1690" s="2762"/>
      <c r="D1690" s="2756" t="s">
        <v>15158</v>
      </c>
    </row>
    <row r="1691" spans="1:4" s="2858" customFormat="1">
      <c r="A1691" s="2781"/>
      <c r="B1691" s="2782" t="s">
        <v>2189</v>
      </c>
      <c r="C1691" s="2783"/>
      <c r="D1691" s="2756" t="s">
        <v>15158</v>
      </c>
    </row>
    <row r="1692" spans="1:4" s="2858" customFormat="1">
      <c r="A1692" s="2781"/>
      <c r="B1692" s="2804" t="s">
        <v>2190</v>
      </c>
      <c r="C1692" s="2783"/>
      <c r="D1692" s="2756" t="s">
        <v>15158</v>
      </c>
    </row>
    <row r="1693" spans="1:4" s="2858" customFormat="1">
      <c r="A1693" s="2762" t="s">
        <v>8772</v>
      </c>
      <c r="B1693" s="2794" t="s">
        <v>2191</v>
      </c>
      <c r="C1693" s="2762" t="s">
        <v>4061</v>
      </c>
      <c r="D1693" s="2756" t="s">
        <v>15554</v>
      </c>
    </row>
    <row r="1694" spans="1:4" s="2858" customFormat="1">
      <c r="A1694" s="2762">
        <v>305051873</v>
      </c>
      <c r="B1694" s="2794" t="s">
        <v>4062</v>
      </c>
      <c r="C1694" s="2762" t="s">
        <v>4061</v>
      </c>
      <c r="D1694" s="2756" t="s">
        <v>15555</v>
      </c>
    </row>
    <row r="1695" spans="1:4" s="2858" customFormat="1">
      <c r="A1695" s="2771" t="s">
        <v>3699</v>
      </c>
      <c r="B1695" s="2765" t="s">
        <v>5675</v>
      </c>
      <c r="C1695" s="2762" t="s">
        <v>4061</v>
      </c>
      <c r="D1695" s="2756" t="s">
        <v>15556</v>
      </c>
    </row>
    <row r="1696" spans="1:4" s="2858" customFormat="1">
      <c r="A1696" s="2771">
        <v>3603170737</v>
      </c>
      <c r="B1696" s="2765" t="s">
        <v>4857</v>
      </c>
      <c r="C1696" s="2762" t="s">
        <v>4061</v>
      </c>
      <c r="D1696" s="2756" t="s">
        <v>15158</v>
      </c>
    </row>
    <row r="1697" spans="1:4" s="2858" customFormat="1">
      <c r="A1697" s="2771"/>
      <c r="B1697" s="2765" t="s">
        <v>4366</v>
      </c>
      <c r="C1697" s="2762" t="s">
        <v>4061</v>
      </c>
      <c r="D1697" s="2756" t="s">
        <v>15158</v>
      </c>
    </row>
    <row r="1698" spans="1:4" s="2858" customFormat="1">
      <c r="A1698" s="2762">
        <v>3603224090</v>
      </c>
      <c r="B1698" s="2794" t="s">
        <v>4376</v>
      </c>
      <c r="C1698" s="2762" t="s">
        <v>4061</v>
      </c>
      <c r="D1698" s="2756" t="s">
        <v>15158</v>
      </c>
    </row>
    <row r="1699" spans="1:4" s="2858" customFormat="1">
      <c r="A1699" s="2762">
        <v>3600234703</v>
      </c>
      <c r="B1699" s="2794" t="s">
        <v>4392</v>
      </c>
      <c r="C1699" s="2762" t="s">
        <v>4061</v>
      </c>
      <c r="D1699" s="2756" t="s">
        <v>15158</v>
      </c>
    </row>
    <row r="1700" spans="1:4" s="2858" customFormat="1">
      <c r="A1700" s="2762">
        <v>3603237572</v>
      </c>
      <c r="B1700" s="2762" t="s">
        <v>15616</v>
      </c>
      <c r="C1700" s="2762" t="s">
        <v>4061</v>
      </c>
      <c r="D1700" s="2756" t="s">
        <v>15158</v>
      </c>
    </row>
    <row r="1701" spans="1:4" s="2858" customFormat="1">
      <c r="A1701" s="2760">
        <v>3603398749</v>
      </c>
      <c r="B1701" s="2768" t="s">
        <v>15617</v>
      </c>
      <c r="C1701" s="2762" t="s">
        <v>4061</v>
      </c>
      <c r="D1701" s="2756" t="s">
        <v>15158</v>
      </c>
    </row>
    <row r="1702" spans="1:4" s="2858" customFormat="1">
      <c r="A1702" s="2763" t="s">
        <v>7851</v>
      </c>
      <c r="B1702" s="2768" t="s">
        <v>7643</v>
      </c>
      <c r="C1702" s="2762" t="s">
        <v>4061</v>
      </c>
      <c r="D1702" s="2756" t="s">
        <v>15158</v>
      </c>
    </row>
    <row r="1703" spans="1:4" s="2858" customFormat="1">
      <c r="A1703" s="2753"/>
      <c r="B1703" s="2796" t="s">
        <v>9301</v>
      </c>
      <c r="C1703" s="2762" t="s">
        <v>4061</v>
      </c>
      <c r="D1703" s="2756" t="s">
        <v>15158</v>
      </c>
    </row>
    <row r="1704" spans="1:4" s="2858" customFormat="1">
      <c r="A1704" s="2753" t="s">
        <v>9451</v>
      </c>
      <c r="B1704" s="2807" t="s">
        <v>9302</v>
      </c>
      <c r="C1704" s="2762" t="s">
        <v>4061</v>
      </c>
      <c r="D1704" s="2756" t="s">
        <v>15158</v>
      </c>
    </row>
    <row r="1705" spans="1:4" s="2858" customFormat="1">
      <c r="A1705" s="2772" t="s">
        <v>9303</v>
      </c>
      <c r="B1705" s="2796" t="s">
        <v>9304</v>
      </c>
      <c r="C1705" s="2762" t="s">
        <v>4061</v>
      </c>
      <c r="D1705" s="2756" t="s">
        <v>15158</v>
      </c>
    </row>
    <row r="1706" spans="1:4" s="2858" customFormat="1">
      <c r="A1706" s="2753">
        <v>3600678233</v>
      </c>
      <c r="B1706" s="2796" t="s">
        <v>9305</v>
      </c>
      <c r="C1706" s="2762" t="s">
        <v>4061</v>
      </c>
      <c r="D1706" s="2756" t="s">
        <v>15158</v>
      </c>
    </row>
    <row r="1707" spans="1:4" s="2858" customFormat="1">
      <c r="A1707" s="2772"/>
      <c r="B1707" s="2796" t="s">
        <v>9306</v>
      </c>
      <c r="C1707" s="2762" t="s">
        <v>4061</v>
      </c>
      <c r="D1707" s="2756" t="s">
        <v>15158</v>
      </c>
    </row>
    <row r="1708" spans="1:4" s="2858" customFormat="1">
      <c r="A1708" s="2772" t="s">
        <v>9307</v>
      </c>
      <c r="B1708" s="2807" t="s">
        <v>9308</v>
      </c>
      <c r="C1708" s="2762" t="s">
        <v>4061</v>
      </c>
      <c r="D1708" s="2756" t="s">
        <v>15158</v>
      </c>
    </row>
    <row r="1709" spans="1:4" s="2858" customFormat="1">
      <c r="A1709" s="2772" t="s">
        <v>9309</v>
      </c>
      <c r="B1709" s="2807" t="s">
        <v>9310</v>
      </c>
      <c r="C1709" s="2762" t="s">
        <v>4061</v>
      </c>
      <c r="D1709" s="2756" t="s">
        <v>15158</v>
      </c>
    </row>
    <row r="1710" spans="1:4" s="2858" customFormat="1">
      <c r="A1710" s="2772" t="s">
        <v>9311</v>
      </c>
      <c r="B1710" s="2807" t="s">
        <v>9312</v>
      </c>
      <c r="C1710" s="2762" t="s">
        <v>4061</v>
      </c>
      <c r="D1710" s="2756" t="s">
        <v>15158</v>
      </c>
    </row>
    <row r="1711" spans="1:4" s="2858" customFormat="1">
      <c r="A1711" s="2772" t="s">
        <v>9313</v>
      </c>
      <c r="B1711" s="2807" t="s">
        <v>9314</v>
      </c>
      <c r="C1711" s="2762" t="s">
        <v>4061</v>
      </c>
      <c r="D1711" s="2756" t="s">
        <v>15158</v>
      </c>
    </row>
    <row r="1712" spans="1:4" s="2858" customFormat="1">
      <c r="A1712" s="2772" t="s">
        <v>9315</v>
      </c>
      <c r="B1712" s="2807" t="s">
        <v>9316</v>
      </c>
      <c r="C1712" s="2762" t="s">
        <v>4061</v>
      </c>
      <c r="D1712" s="2756" t="s">
        <v>15158</v>
      </c>
    </row>
    <row r="1713" spans="1:4" s="2858" customFormat="1">
      <c r="A1713" s="2772" t="s">
        <v>9317</v>
      </c>
      <c r="B1713" s="2807" t="s">
        <v>9318</v>
      </c>
      <c r="C1713" s="2762" t="s">
        <v>4061</v>
      </c>
      <c r="D1713" s="2756" t="s">
        <v>15158</v>
      </c>
    </row>
    <row r="1714" spans="1:4" s="2858" customFormat="1">
      <c r="A1714" s="2772">
        <v>3603166339</v>
      </c>
      <c r="B1714" s="2807" t="s">
        <v>9545</v>
      </c>
      <c r="C1714" s="2762"/>
      <c r="D1714" s="2756" t="s">
        <v>15158</v>
      </c>
    </row>
    <row r="1715" spans="1:4" s="2858" customFormat="1">
      <c r="A1715" s="2772">
        <v>3600655941</v>
      </c>
      <c r="B1715" s="2807" t="s">
        <v>9546</v>
      </c>
      <c r="C1715" s="2762"/>
      <c r="D1715" s="2756" t="s">
        <v>15158</v>
      </c>
    </row>
    <row r="1716" spans="1:4" s="2858" customFormat="1">
      <c r="A1716" s="2781"/>
      <c r="B1716" s="2782" t="s">
        <v>2193</v>
      </c>
      <c r="C1716" s="2783"/>
      <c r="D1716" s="2756" t="s">
        <v>15158</v>
      </c>
    </row>
    <row r="1717" spans="1:4" s="2858" customFormat="1">
      <c r="A1717" s="2781"/>
      <c r="B1717" s="2804" t="s">
        <v>2194</v>
      </c>
      <c r="C1717" s="2783"/>
      <c r="D1717" s="2756" t="s">
        <v>15158</v>
      </c>
    </row>
    <row r="1718" spans="1:4" s="2858" customFormat="1">
      <c r="A1718" s="2762">
        <v>3600705504</v>
      </c>
      <c r="B1718" s="2788" t="s">
        <v>2858</v>
      </c>
      <c r="C1718" s="2762" t="s">
        <v>3897</v>
      </c>
      <c r="D1718" s="2756" t="s">
        <v>15458</v>
      </c>
    </row>
    <row r="1719" spans="1:4" s="2858" customFormat="1">
      <c r="A1719" s="2771" t="s">
        <v>4117</v>
      </c>
      <c r="B1719" s="2788" t="s">
        <v>2846</v>
      </c>
      <c r="C1719" s="2762" t="s">
        <v>3897</v>
      </c>
      <c r="D1719" s="2756" t="s">
        <v>15477</v>
      </c>
    </row>
    <row r="1720" spans="1:4" s="2858" customFormat="1">
      <c r="A1720" s="2762">
        <v>3602789549</v>
      </c>
      <c r="B1720" s="2788" t="s">
        <v>2850</v>
      </c>
      <c r="C1720" s="2762" t="s">
        <v>3897</v>
      </c>
      <c r="D1720" s="2756" t="s">
        <v>15557</v>
      </c>
    </row>
    <row r="1721" spans="1:4" s="2858" customFormat="1">
      <c r="A1721" s="2771" t="s">
        <v>7684</v>
      </c>
      <c r="B1721" s="2788" t="s">
        <v>2962</v>
      </c>
      <c r="C1721" s="2762" t="s">
        <v>3897</v>
      </c>
      <c r="D1721" s="2756" t="s">
        <v>15157</v>
      </c>
    </row>
    <row r="1722" spans="1:4" s="2858" customFormat="1">
      <c r="A1722" s="2762">
        <v>3603027663</v>
      </c>
      <c r="B1722" s="2788" t="s">
        <v>2999</v>
      </c>
      <c r="C1722" s="2762" t="s">
        <v>3897</v>
      </c>
      <c r="D1722" s="2756" t="s">
        <v>15558</v>
      </c>
    </row>
    <row r="1723" spans="1:4" s="2858" customFormat="1">
      <c r="A1723" s="2762">
        <v>3603046063</v>
      </c>
      <c r="B1723" s="2788" t="s">
        <v>3647</v>
      </c>
      <c r="C1723" s="2762" t="s">
        <v>3897</v>
      </c>
      <c r="D1723" s="2756" t="s">
        <v>15215</v>
      </c>
    </row>
    <row r="1724" spans="1:4" s="2858" customFormat="1">
      <c r="A1724" s="2762">
        <v>3603045422</v>
      </c>
      <c r="B1724" s="2788" t="s">
        <v>3655</v>
      </c>
      <c r="C1724" s="2762" t="s">
        <v>3897</v>
      </c>
      <c r="D1724" s="2756" t="s">
        <v>15237</v>
      </c>
    </row>
    <row r="1725" spans="1:4" s="2858" customFormat="1">
      <c r="A1725" s="2771" t="s">
        <v>4223</v>
      </c>
      <c r="B1725" s="2788" t="s">
        <v>4066</v>
      </c>
      <c r="C1725" s="2762" t="s">
        <v>3897</v>
      </c>
      <c r="D1725" s="2756" t="s">
        <v>15314</v>
      </c>
    </row>
    <row r="1726" spans="1:4" s="2858" customFormat="1">
      <c r="A1726" s="2771">
        <v>3603048173</v>
      </c>
      <c r="B1726" s="2788" t="s">
        <v>3663</v>
      </c>
      <c r="C1726" s="2762" t="s">
        <v>3897</v>
      </c>
      <c r="D1726" s="2756" t="s">
        <v>15546</v>
      </c>
    </row>
    <row r="1727" spans="1:4" s="2858" customFormat="1">
      <c r="A1727" s="2762">
        <v>3603057040</v>
      </c>
      <c r="B1727" s="2788" t="s">
        <v>4713</v>
      </c>
      <c r="C1727" s="2762" t="s">
        <v>3897</v>
      </c>
      <c r="D1727" s="2756" t="s">
        <v>15559</v>
      </c>
    </row>
    <row r="1728" spans="1:4" s="2858" customFormat="1">
      <c r="A1728" s="2771">
        <v>3603068934</v>
      </c>
      <c r="B1728" s="2788" t="s">
        <v>3703</v>
      </c>
      <c r="C1728" s="2762" t="s">
        <v>3897</v>
      </c>
      <c r="D1728" s="2756" t="s">
        <v>15545</v>
      </c>
    </row>
    <row r="1729" spans="1:4" s="2858" customFormat="1">
      <c r="A1729" s="2762">
        <v>3603068892</v>
      </c>
      <c r="B1729" s="2788" t="s">
        <v>3704</v>
      </c>
      <c r="C1729" s="2762" t="s">
        <v>3897</v>
      </c>
      <c r="D1729" s="2756" t="s">
        <v>15560</v>
      </c>
    </row>
    <row r="1730" spans="1:4" s="2858" customFormat="1">
      <c r="A1730" s="2762">
        <v>3603072419</v>
      </c>
      <c r="B1730" s="2788" t="s">
        <v>3718</v>
      </c>
      <c r="C1730" s="2762" t="s">
        <v>3897</v>
      </c>
      <c r="D1730" s="2756" t="s">
        <v>15312</v>
      </c>
    </row>
    <row r="1731" spans="1:4" s="2858" customFormat="1">
      <c r="A1731" s="2762" t="s">
        <v>5047</v>
      </c>
      <c r="B1731" s="2788" t="s">
        <v>4068</v>
      </c>
      <c r="C1731" s="2762" t="s">
        <v>3897</v>
      </c>
      <c r="D1731" s="2756" t="s">
        <v>15561</v>
      </c>
    </row>
    <row r="1732" spans="1:4" s="2858" customFormat="1">
      <c r="A1732" s="2762">
        <v>3603110294</v>
      </c>
      <c r="B1732" s="2788" t="s">
        <v>3788</v>
      </c>
      <c r="C1732" s="2762" t="s">
        <v>3897</v>
      </c>
      <c r="D1732" s="2756" t="s">
        <v>15200</v>
      </c>
    </row>
    <row r="1733" spans="1:4" s="2858" customFormat="1">
      <c r="A1733" s="2771">
        <v>3603132192</v>
      </c>
      <c r="B1733" s="2788" t="s">
        <v>3794</v>
      </c>
      <c r="C1733" s="2762" t="s">
        <v>3897</v>
      </c>
      <c r="D1733" s="2756" t="s">
        <v>15195</v>
      </c>
    </row>
    <row r="1734" spans="1:4" s="2858" customFormat="1">
      <c r="A1734" s="2762">
        <v>3603144938</v>
      </c>
      <c r="B1734" s="2788" t="s">
        <v>3896</v>
      </c>
      <c r="C1734" s="2762" t="s">
        <v>3897</v>
      </c>
      <c r="D1734" s="2756" t="s">
        <v>15195</v>
      </c>
    </row>
    <row r="1735" spans="1:4" s="2858" customFormat="1">
      <c r="A1735" s="2762">
        <v>3603150681</v>
      </c>
      <c r="B1735" s="2788" t="s">
        <v>4094</v>
      </c>
      <c r="C1735" s="2762" t="s">
        <v>3897</v>
      </c>
      <c r="D1735" s="2756" t="s">
        <v>15170</v>
      </c>
    </row>
    <row r="1736" spans="1:4" s="2858" customFormat="1">
      <c r="A1736" s="2762">
        <v>3603159557</v>
      </c>
      <c r="B1736" s="2788" t="s">
        <v>4154</v>
      </c>
      <c r="C1736" s="2762" t="s">
        <v>3897</v>
      </c>
      <c r="D1736" s="2756" t="s">
        <v>15562</v>
      </c>
    </row>
    <row r="1737" spans="1:4" s="2858" customFormat="1">
      <c r="A1737" s="2771">
        <v>3603186423</v>
      </c>
      <c r="B1737" s="2788" t="s">
        <v>9542</v>
      </c>
      <c r="C1737" s="2762" t="s">
        <v>3897</v>
      </c>
      <c r="D1737" s="2756" t="s">
        <v>15563</v>
      </c>
    </row>
    <row r="1738" spans="1:4" s="2858" customFormat="1">
      <c r="A1738" s="2762" t="s">
        <v>4780</v>
      </c>
      <c r="B1738" s="2788" t="s">
        <v>4259</v>
      </c>
      <c r="C1738" s="2762" t="s">
        <v>3897</v>
      </c>
      <c r="D1738" s="2756" t="s">
        <v>15564</v>
      </c>
    </row>
    <row r="1739" spans="1:4" s="2858" customFormat="1">
      <c r="A1739" s="2762">
        <v>3603202516</v>
      </c>
      <c r="B1739" s="2788" t="s">
        <v>4297</v>
      </c>
      <c r="C1739" s="2762" t="s">
        <v>3897</v>
      </c>
      <c r="D1739" s="2756" t="s">
        <v>15208</v>
      </c>
    </row>
    <row r="1740" spans="1:4" s="2858" customFormat="1">
      <c r="A1740" s="2771">
        <v>3603205933</v>
      </c>
      <c r="B1740" s="2788" t="s">
        <v>4310</v>
      </c>
      <c r="C1740" s="2762" t="s">
        <v>3897</v>
      </c>
      <c r="D1740" s="2756" t="s">
        <v>15480</v>
      </c>
    </row>
    <row r="1741" spans="1:4" s="2858" customFormat="1">
      <c r="A1741" s="2762">
        <v>3603207881</v>
      </c>
      <c r="B1741" s="2788" t="s">
        <v>4317</v>
      </c>
      <c r="C1741" s="2762" t="s">
        <v>3897</v>
      </c>
      <c r="D1741" s="2756" t="s">
        <v>15182</v>
      </c>
    </row>
    <row r="1742" spans="1:4" s="2858" customFormat="1">
      <c r="A1742" s="2762">
        <v>3603208839</v>
      </c>
      <c r="B1742" s="2788" t="s">
        <v>4345</v>
      </c>
      <c r="C1742" s="2762" t="s">
        <v>3897</v>
      </c>
      <c r="D1742" s="2756" t="s">
        <v>15159</v>
      </c>
    </row>
    <row r="1743" spans="1:4" s="2858" customFormat="1">
      <c r="A1743" s="2762">
        <v>3600655437</v>
      </c>
      <c r="B1743" s="2762" t="s">
        <v>4351</v>
      </c>
      <c r="C1743" s="2762" t="s">
        <v>3897</v>
      </c>
      <c r="D1743" s="2756" t="s">
        <v>15217</v>
      </c>
    </row>
    <row r="1744" spans="1:4" s="2858" customFormat="1">
      <c r="A1744" s="2762">
        <v>3603218918</v>
      </c>
      <c r="B1744" s="2762" t="s">
        <v>4362</v>
      </c>
      <c r="C1744" s="2762" t="s">
        <v>3897</v>
      </c>
      <c r="D1744" s="2756" t="s">
        <v>15442</v>
      </c>
    </row>
    <row r="1745" spans="1:4" s="2858" customFormat="1">
      <c r="A1745" s="2764" t="s">
        <v>3597</v>
      </c>
      <c r="B1745" s="2788" t="s">
        <v>5089</v>
      </c>
      <c r="C1745" s="2762" t="s">
        <v>3897</v>
      </c>
      <c r="D1745" s="2756" t="s">
        <v>15565</v>
      </c>
    </row>
    <row r="1746" spans="1:4" s="2858" customFormat="1">
      <c r="A1746" s="2764" t="s">
        <v>4793</v>
      </c>
      <c r="B1746" s="2788" t="s">
        <v>4569</v>
      </c>
      <c r="C1746" s="2762" t="s">
        <v>3897</v>
      </c>
      <c r="D1746" s="2756" t="s">
        <v>15413</v>
      </c>
    </row>
    <row r="1747" spans="1:4" s="2858" customFormat="1">
      <c r="A1747" s="2764">
        <v>3603272520</v>
      </c>
      <c r="B1747" s="2788" t="s">
        <v>4611</v>
      </c>
      <c r="C1747" s="2762" t="s">
        <v>3897</v>
      </c>
      <c r="D1747" s="2756" t="s">
        <v>15195</v>
      </c>
    </row>
    <row r="1748" spans="1:4" s="2858" customFormat="1">
      <c r="A1748" s="2764" t="s">
        <v>9452</v>
      </c>
      <c r="B1748" s="2788" t="s">
        <v>4638</v>
      </c>
      <c r="C1748" s="2762" t="s">
        <v>3897</v>
      </c>
      <c r="D1748" s="2756" t="s">
        <v>15565</v>
      </c>
    </row>
    <row r="1749" spans="1:4" s="2858" customFormat="1">
      <c r="A1749" s="2764" t="s">
        <v>5095</v>
      </c>
      <c r="B1749" s="2788" t="s">
        <v>4701</v>
      </c>
      <c r="C1749" s="2762" t="s">
        <v>3897</v>
      </c>
      <c r="D1749" s="2756" t="s">
        <v>15415</v>
      </c>
    </row>
    <row r="1750" spans="1:4" s="2858" customFormat="1">
      <c r="A1750" s="2764">
        <v>3603288087</v>
      </c>
      <c r="B1750" s="2788" t="s">
        <v>4694</v>
      </c>
      <c r="C1750" s="2762" t="s">
        <v>3897</v>
      </c>
      <c r="D1750" s="2756" t="s">
        <v>15566</v>
      </c>
    </row>
    <row r="1751" spans="1:4" s="2858" customFormat="1">
      <c r="A1751" s="2764">
        <v>3603293993</v>
      </c>
      <c r="B1751" s="2788" t="s">
        <v>4747</v>
      </c>
      <c r="C1751" s="2762" t="s">
        <v>3897</v>
      </c>
      <c r="D1751" s="2756" t="s">
        <v>15180</v>
      </c>
    </row>
    <row r="1752" spans="1:4" s="2858" customFormat="1">
      <c r="A1752" s="2764">
        <v>3603313495</v>
      </c>
      <c r="B1752" s="2788" t="s">
        <v>15618</v>
      </c>
      <c r="C1752" s="2762" t="s">
        <v>3897</v>
      </c>
      <c r="D1752" s="2756" t="s">
        <v>15567</v>
      </c>
    </row>
    <row r="1753" spans="1:4" s="2858" customFormat="1">
      <c r="A1753" s="2760" t="s">
        <v>5663</v>
      </c>
      <c r="B1753" s="2768" t="s">
        <v>5196</v>
      </c>
      <c r="C1753" s="2762" t="s">
        <v>3897</v>
      </c>
      <c r="D1753" s="2756" t="s">
        <v>15568</v>
      </c>
    </row>
    <row r="1754" spans="1:4" s="2858" customFormat="1">
      <c r="A1754" s="2760" t="s">
        <v>5653</v>
      </c>
      <c r="B1754" s="2768" t="s">
        <v>5200</v>
      </c>
      <c r="C1754" s="2762" t="s">
        <v>3897</v>
      </c>
      <c r="D1754" s="2756" t="s">
        <v>15173</v>
      </c>
    </row>
    <row r="1755" spans="1:4" s="2858" customFormat="1">
      <c r="A1755" s="2760">
        <v>3603368670</v>
      </c>
      <c r="B1755" s="2768" t="s">
        <v>15619</v>
      </c>
      <c r="C1755" s="2762" t="s">
        <v>3897</v>
      </c>
      <c r="D1755" s="2756" t="s">
        <v>15415</v>
      </c>
    </row>
    <row r="1756" spans="1:4" s="2858" customFormat="1">
      <c r="A1756" s="2760" t="s">
        <v>3747</v>
      </c>
      <c r="B1756" s="2768" t="s">
        <v>5258</v>
      </c>
      <c r="C1756" s="2762" t="s">
        <v>3897</v>
      </c>
      <c r="D1756" s="2756" t="s">
        <v>15314</v>
      </c>
    </row>
    <row r="1757" spans="1:4" s="2858" customFormat="1">
      <c r="A1757" s="2760">
        <v>3603371095</v>
      </c>
      <c r="B1757" s="2768" t="s">
        <v>5272</v>
      </c>
      <c r="C1757" s="2762" t="s">
        <v>3897</v>
      </c>
      <c r="D1757" s="2756" t="s">
        <v>15208</v>
      </c>
    </row>
    <row r="1758" spans="1:4" s="2858" customFormat="1">
      <c r="A1758" s="2760">
        <v>3603375212</v>
      </c>
      <c r="B1758" s="2768" t="s">
        <v>5294</v>
      </c>
      <c r="C1758" s="2762" t="s">
        <v>3897</v>
      </c>
      <c r="D1758" s="2756" t="s">
        <v>15173</v>
      </c>
    </row>
    <row r="1759" spans="1:4" s="2858" customFormat="1">
      <c r="A1759" s="2760">
        <v>3603376551</v>
      </c>
      <c r="B1759" s="2768" t="s">
        <v>5301</v>
      </c>
      <c r="C1759" s="2762" t="s">
        <v>3897</v>
      </c>
      <c r="D1759" s="2756" t="s">
        <v>15569</v>
      </c>
    </row>
    <row r="1760" spans="1:4" s="2858" customFormat="1">
      <c r="A1760" s="2760">
        <v>3603389790</v>
      </c>
      <c r="B1760" s="2768" t="s">
        <v>10039</v>
      </c>
      <c r="C1760" s="2762" t="s">
        <v>3897</v>
      </c>
      <c r="D1760" s="2756" t="s">
        <v>15570</v>
      </c>
    </row>
    <row r="1761" spans="1:4" s="2858" customFormat="1">
      <c r="A1761" s="2760">
        <v>3603395025</v>
      </c>
      <c r="B1761" s="2768" t="s">
        <v>11086</v>
      </c>
      <c r="C1761" s="2762" t="s">
        <v>3897</v>
      </c>
      <c r="D1761" s="2756" t="s">
        <v>15571</v>
      </c>
    </row>
    <row r="1762" spans="1:4" s="2858" customFormat="1">
      <c r="A1762" s="2760">
        <v>3603403011</v>
      </c>
      <c r="B1762" s="2768" t="s">
        <v>11087</v>
      </c>
      <c r="C1762" s="2762" t="s">
        <v>3897</v>
      </c>
      <c r="D1762" s="2756" t="s">
        <v>15565</v>
      </c>
    </row>
    <row r="1763" spans="1:4" s="2858" customFormat="1">
      <c r="A1763" s="2760">
        <v>3603438688</v>
      </c>
      <c r="B1763" s="2768" t="s">
        <v>6085</v>
      </c>
      <c r="C1763" s="2762" t="s">
        <v>3897</v>
      </c>
      <c r="D1763" s="2756" t="s">
        <v>15181</v>
      </c>
    </row>
    <row r="1764" spans="1:4" s="2858" customFormat="1">
      <c r="A1764" s="2763" t="s">
        <v>6023</v>
      </c>
      <c r="B1764" s="2768" t="s">
        <v>6137</v>
      </c>
      <c r="C1764" s="2762" t="s">
        <v>3897</v>
      </c>
      <c r="D1764" s="2756"/>
    </row>
    <row r="1765" spans="1:4" s="2858" customFormat="1">
      <c r="A1765" s="2760">
        <v>3603453397</v>
      </c>
      <c r="B1765" s="2768" t="s">
        <v>10054</v>
      </c>
      <c r="C1765" s="2762" t="s">
        <v>3897</v>
      </c>
      <c r="D1765" s="2756" t="s">
        <v>15168</v>
      </c>
    </row>
    <row r="1766" spans="1:4" s="2858" customFormat="1">
      <c r="A1766" s="2760">
        <v>3603456415</v>
      </c>
      <c r="B1766" s="2768" t="s">
        <v>6232</v>
      </c>
      <c r="C1766" s="2762" t="s">
        <v>3897</v>
      </c>
      <c r="D1766" s="2756" t="s">
        <v>15524</v>
      </c>
    </row>
    <row r="1767" spans="1:4" s="2858" customFormat="1">
      <c r="A1767" s="2760">
        <v>3603455098</v>
      </c>
      <c r="B1767" s="2768" t="s">
        <v>6922</v>
      </c>
      <c r="C1767" s="2762" t="s">
        <v>3897</v>
      </c>
      <c r="D1767" s="2756" t="s">
        <v>15195</v>
      </c>
    </row>
    <row r="1768" spans="1:4" s="2858" customFormat="1">
      <c r="A1768" s="2760">
        <v>3603464783</v>
      </c>
      <c r="B1768" s="2768" t="s">
        <v>6241</v>
      </c>
      <c r="C1768" s="2762" t="s">
        <v>3897</v>
      </c>
      <c r="D1768" s="2756" t="s">
        <v>15255</v>
      </c>
    </row>
    <row r="1769" spans="1:4" s="2858" customFormat="1">
      <c r="A1769" s="2763" t="s">
        <v>6973</v>
      </c>
      <c r="B1769" s="2768" t="s">
        <v>7339</v>
      </c>
      <c r="C1769" s="2762" t="s">
        <v>3897</v>
      </c>
      <c r="D1769" s="2756" t="s">
        <v>15158</v>
      </c>
    </row>
    <row r="1770" spans="1:4" s="2858" customFormat="1">
      <c r="A1770" s="2760">
        <v>3603110329</v>
      </c>
      <c r="B1770" s="2768" t="s">
        <v>6313</v>
      </c>
      <c r="C1770" s="2762" t="s">
        <v>3897</v>
      </c>
      <c r="D1770" s="2756" t="s">
        <v>15158</v>
      </c>
    </row>
    <row r="1771" spans="1:4" s="2858" customFormat="1">
      <c r="A1771" s="2760">
        <v>3603472600</v>
      </c>
      <c r="B1771" s="2768" t="s">
        <v>10074</v>
      </c>
      <c r="C1771" s="2762" t="s">
        <v>3897</v>
      </c>
      <c r="D1771" s="2756" t="s">
        <v>15200</v>
      </c>
    </row>
    <row r="1772" spans="1:4" s="2858" customFormat="1">
      <c r="A1772" s="2760" t="s">
        <v>6950</v>
      </c>
      <c r="B1772" s="2768" t="s">
        <v>6356</v>
      </c>
      <c r="C1772" s="2762" t="s">
        <v>3897</v>
      </c>
      <c r="D1772" s="2756" t="s">
        <v>15158</v>
      </c>
    </row>
    <row r="1773" spans="1:4" s="2858" customFormat="1">
      <c r="A1773" s="2760">
        <v>3603500022</v>
      </c>
      <c r="B1773" s="2768" t="s">
        <v>6873</v>
      </c>
      <c r="C1773" s="2762" t="s">
        <v>3897</v>
      </c>
      <c r="D1773" s="2756" t="s">
        <v>15180</v>
      </c>
    </row>
    <row r="1774" spans="1:4" s="2858" customFormat="1">
      <c r="A1774" s="2760">
        <v>3603505912</v>
      </c>
      <c r="B1774" s="2768" t="s">
        <v>6895</v>
      </c>
      <c r="C1774" s="2762" t="s">
        <v>3897</v>
      </c>
      <c r="D1774" s="2756" t="s">
        <v>15572</v>
      </c>
    </row>
    <row r="1775" spans="1:4" s="2858" customFormat="1">
      <c r="A1775" s="2760">
        <v>3603532105</v>
      </c>
      <c r="B1775" s="2768" t="s">
        <v>7243</v>
      </c>
      <c r="C1775" s="2762" t="s">
        <v>3897</v>
      </c>
      <c r="D1775" s="2756" t="s">
        <v>15158</v>
      </c>
    </row>
    <row r="1776" spans="1:4" s="2858" customFormat="1">
      <c r="A1776" s="2760">
        <v>3603548585</v>
      </c>
      <c r="B1776" s="2768" t="s">
        <v>7373</v>
      </c>
      <c r="C1776" s="2762" t="s">
        <v>3897</v>
      </c>
      <c r="D1776" s="2756" t="s">
        <v>15194</v>
      </c>
    </row>
    <row r="1777" spans="1:4" s="2858" customFormat="1">
      <c r="A1777" s="2760">
        <v>3603551080</v>
      </c>
      <c r="B1777" s="2768" t="s">
        <v>7377</v>
      </c>
      <c r="C1777" s="2762" t="s">
        <v>3897</v>
      </c>
      <c r="D1777" s="2756" t="s">
        <v>15158</v>
      </c>
    </row>
    <row r="1778" spans="1:4" s="2858" customFormat="1">
      <c r="A1778" s="2760">
        <v>3603566866</v>
      </c>
      <c r="B1778" s="2768" t="s">
        <v>7547</v>
      </c>
      <c r="C1778" s="2762" t="s">
        <v>3897</v>
      </c>
      <c r="D1778" s="2756" t="s">
        <v>15158</v>
      </c>
    </row>
    <row r="1779" spans="1:4" s="2858" customFormat="1">
      <c r="A1779" s="2760">
        <v>3603575395</v>
      </c>
      <c r="B1779" s="2768" t="s">
        <v>7647</v>
      </c>
      <c r="C1779" s="2762" t="s">
        <v>3897</v>
      </c>
      <c r="D1779" s="2756" t="s">
        <v>15158</v>
      </c>
    </row>
    <row r="1780" spans="1:4" s="2858" customFormat="1">
      <c r="A1780" s="2760">
        <v>3603598681</v>
      </c>
      <c r="B1780" s="2768" t="s">
        <v>7811</v>
      </c>
      <c r="C1780" s="2762" t="s">
        <v>3897</v>
      </c>
      <c r="D1780" s="2756" t="s">
        <v>15158</v>
      </c>
    </row>
    <row r="1781" spans="1:4" s="2858" customFormat="1">
      <c r="A1781" s="2760">
        <v>3603623715</v>
      </c>
      <c r="B1781" s="2768" t="s">
        <v>8235</v>
      </c>
      <c r="C1781" s="2762" t="s">
        <v>3897</v>
      </c>
      <c r="D1781" s="2756" t="s">
        <v>15158</v>
      </c>
    </row>
    <row r="1782" spans="1:4" s="2858" customFormat="1">
      <c r="A1782" s="2760" t="s">
        <v>8330</v>
      </c>
      <c r="B1782" s="2768" t="s">
        <v>8236</v>
      </c>
      <c r="C1782" s="2762" t="s">
        <v>3897</v>
      </c>
      <c r="D1782" s="2756" t="s">
        <v>15158</v>
      </c>
    </row>
    <row r="1783" spans="1:4" s="2858" customFormat="1">
      <c r="A1783" s="2772">
        <v>6615775105</v>
      </c>
      <c r="B1783" s="2796" t="s">
        <v>9319</v>
      </c>
      <c r="C1783" s="2762" t="s">
        <v>3897</v>
      </c>
      <c r="D1783" s="2756" t="s">
        <v>15158</v>
      </c>
    </row>
    <row r="1784" spans="1:4" s="2858" customFormat="1">
      <c r="A1784" s="2772">
        <v>3603673057</v>
      </c>
      <c r="B1784" s="2796" t="s">
        <v>9541</v>
      </c>
      <c r="C1784" s="2762"/>
      <c r="D1784" s="2756" t="s">
        <v>15158</v>
      </c>
    </row>
    <row r="1785" spans="1:4" s="2858" customFormat="1">
      <c r="A1785" s="2772" t="s">
        <v>9544</v>
      </c>
      <c r="B1785" s="2796" t="s">
        <v>9543</v>
      </c>
      <c r="C1785" s="2762"/>
      <c r="D1785" s="2756" t="s">
        <v>15158</v>
      </c>
    </row>
    <row r="1786" spans="1:4" s="2858" customFormat="1">
      <c r="A1786" s="2781"/>
      <c r="B1786" s="2782" t="s">
        <v>2195</v>
      </c>
      <c r="C1786" s="2783"/>
      <c r="D1786" s="2756" t="s">
        <v>15158</v>
      </c>
    </row>
    <row r="1787" spans="1:4" s="2858" customFormat="1">
      <c r="A1787" s="2781"/>
      <c r="B1787" s="2782" t="s">
        <v>2196</v>
      </c>
      <c r="C1787" s="2783"/>
      <c r="D1787" s="2756" t="s">
        <v>15158</v>
      </c>
    </row>
    <row r="1788" spans="1:4" s="2858" customFormat="1">
      <c r="A1788" s="2760" t="s">
        <v>3500</v>
      </c>
      <c r="B1788" s="2762" t="s">
        <v>2198</v>
      </c>
      <c r="C1788" s="2762" t="s">
        <v>3920</v>
      </c>
      <c r="D1788" s="2756" t="s">
        <v>15194</v>
      </c>
    </row>
    <row r="1789" spans="1:4" s="2858" customFormat="1">
      <c r="A1789" s="2760" t="s">
        <v>3501</v>
      </c>
      <c r="B1789" s="2762" t="s">
        <v>2199</v>
      </c>
      <c r="C1789" s="2762" t="s">
        <v>3920</v>
      </c>
      <c r="D1789" s="2756" t="s">
        <v>15524</v>
      </c>
    </row>
    <row r="1790" spans="1:4" s="2858" customFormat="1">
      <c r="A1790" s="2760" t="s">
        <v>3502</v>
      </c>
      <c r="B1790" s="2762" t="s">
        <v>6757</v>
      </c>
      <c r="C1790" s="2762" t="s">
        <v>3920</v>
      </c>
      <c r="D1790" s="2756" t="s">
        <v>15170</v>
      </c>
    </row>
    <row r="1791" spans="1:4" s="2858" customFormat="1">
      <c r="A1791" s="2760">
        <v>3603251023</v>
      </c>
      <c r="B1791" s="2762" t="s">
        <v>4406</v>
      </c>
      <c r="C1791" s="2762" t="s">
        <v>3920</v>
      </c>
      <c r="D1791" s="2756" t="s">
        <v>15158</v>
      </c>
    </row>
    <row r="1792" spans="1:4" s="2858" customFormat="1">
      <c r="A1792" s="2760">
        <v>3603307614</v>
      </c>
      <c r="B1792" s="2762" t="s">
        <v>4881</v>
      </c>
      <c r="C1792" s="2762" t="s">
        <v>3920</v>
      </c>
      <c r="D1792" s="2756" t="s">
        <v>15158</v>
      </c>
    </row>
    <row r="1793" spans="1:4" s="2858" customFormat="1">
      <c r="A1793" s="2753"/>
      <c r="B1793" s="2807" t="s">
        <v>9320</v>
      </c>
      <c r="C1793" s="2762" t="s">
        <v>3920</v>
      </c>
      <c r="D1793" s="2756" t="s">
        <v>15158</v>
      </c>
    </row>
    <row r="1794" spans="1:4" s="2858" customFormat="1">
      <c r="A1794" s="2753"/>
      <c r="B1794" s="2791" t="s">
        <v>9321</v>
      </c>
      <c r="C1794" s="2762" t="s">
        <v>3920</v>
      </c>
      <c r="D1794" s="2756" t="s">
        <v>15158</v>
      </c>
    </row>
    <row r="1795" spans="1:4" s="2858" customFormat="1">
      <c r="A1795" s="2772" t="s">
        <v>9453</v>
      </c>
      <c r="B1795" s="2791" t="s">
        <v>9322</v>
      </c>
      <c r="C1795" s="2762" t="s">
        <v>3920</v>
      </c>
      <c r="D1795" s="2756" t="s">
        <v>15158</v>
      </c>
    </row>
    <row r="1796" spans="1:4" s="2858" customFormat="1">
      <c r="A1796" s="2772"/>
      <c r="B1796" s="2791" t="s">
        <v>9323</v>
      </c>
      <c r="C1796" s="2762" t="s">
        <v>3920</v>
      </c>
      <c r="D1796" s="2756" t="s">
        <v>15158</v>
      </c>
    </row>
    <row r="1797" spans="1:4" s="2858" customFormat="1">
      <c r="A1797" s="2772"/>
      <c r="B1797" s="2791" t="s">
        <v>9324</v>
      </c>
      <c r="C1797" s="2762" t="s">
        <v>3920</v>
      </c>
      <c r="D1797" s="2756" t="s">
        <v>15158</v>
      </c>
    </row>
    <row r="1798" spans="1:4" s="2858" customFormat="1">
      <c r="A1798" s="2772"/>
      <c r="B1798" s="2791" t="s">
        <v>9325</v>
      </c>
      <c r="C1798" s="2762" t="s">
        <v>3920</v>
      </c>
      <c r="D1798" s="2756" t="s">
        <v>15158</v>
      </c>
    </row>
    <row r="1799" spans="1:4" s="2858" customFormat="1">
      <c r="A1799" s="2772"/>
      <c r="B1799" s="2791" t="s">
        <v>9326</v>
      </c>
      <c r="C1799" s="2762" t="s">
        <v>3920</v>
      </c>
      <c r="D1799" s="2756" t="s">
        <v>15158</v>
      </c>
    </row>
    <row r="1800" spans="1:4" s="2858" customFormat="1">
      <c r="A1800" s="2772"/>
      <c r="B1800" s="2791" t="s">
        <v>9327</v>
      </c>
      <c r="C1800" s="2762" t="s">
        <v>3920</v>
      </c>
      <c r="D1800" s="2756" t="s">
        <v>15158</v>
      </c>
    </row>
    <row r="1801" spans="1:4" s="2858" customFormat="1">
      <c r="A1801" s="2772">
        <v>3600897316</v>
      </c>
      <c r="B1801" s="2791" t="s">
        <v>9328</v>
      </c>
      <c r="C1801" s="2762" t="s">
        <v>3920</v>
      </c>
      <c r="D1801" s="2756" t="s">
        <v>15414</v>
      </c>
    </row>
    <row r="1802" spans="1:4" s="2858" customFormat="1">
      <c r="A1802" s="2772"/>
      <c r="B1802" s="2791" t="s">
        <v>9329</v>
      </c>
      <c r="C1802" s="2762" t="s">
        <v>3920</v>
      </c>
      <c r="D1802" s="2756" t="s">
        <v>15158</v>
      </c>
    </row>
    <row r="1803" spans="1:4" s="2858" customFormat="1">
      <c r="A1803" s="2803"/>
      <c r="B1803" s="2791" t="s">
        <v>9330</v>
      </c>
      <c r="C1803" s="2762" t="s">
        <v>3920</v>
      </c>
      <c r="D1803" s="2756" t="s">
        <v>15170</v>
      </c>
    </row>
    <row r="1804" spans="1:4" s="2858" customFormat="1" ht="22.5">
      <c r="A1804" s="2753"/>
      <c r="B1804" s="2791" t="s">
        <v>9331</v>
      </c>
      <c r="C1804" s="2762" t="s">
        <v>3920</v>
      </c>
      <c r="D1804" s="2756" t="s">
        <v>15158</v>
      </c>
    </row>
    <row r="1805" spans="1:4" s="2858" customFormat="1">
      <c r="A1805" s="2753">
        <v>3601050089</v>
      </c>
      <c r="B1805" s="2791" t="s">
        <v>9332</v>
      </c>
      <c r="C1805" s="2762" t="s">
        <v>3920</v>
      </c>
      <c r="D1805" s="2756" t="s">
        <v>15158</v>
      </c>
    </row>
    <row r="1806" spans="1:4" s="2858" customFormat="1">
      <c r="A1806" s="2753"/>
      <c r="B1806" s="2791" t="s">
        <v>9333</v>
      </c>
      <c r="C1806" s="2762" t="s">
        <v>3920</v>
      </c>
      <c r="D1806" s="2756" t="s">
        <v>15158</v>
      </c>
    </row>
    <row r="1807" spans="1:4" s="2858" customFormat="1">
      <c r="A1807" s="2753"/>
      <c r="B1807" s="2791" t="s">
        <v>9334</v>
      </c>
      <c r="C1807" s="2762" t="s">
        <v>3920</v>
      </c>
      <c r="D1807" s="2756" t="s">
        <v>15158</v>
      </c>
    </row>
    <row r="1808" spans="1:4" s="2858" customFormat="1" ht="33.75">
      <c r="A1808" s="2753"/>
      <c r="B1808" s="2791" t="s">
        <v>9335</v>
      </c>
      <c r="C1808" s="2762" t="s">
        <v>3920</v>
      </c>
      <c r="D1808" s="2756" t="s">
        <v>15158</v>
      </c>
    </row>
    <row r="1809" spans="1:4" s="2858" customFormat="1">
      <c r="A1809" s="2753"/>
      <c r="B1809" s="2791" t="s">
        <v>9336</v>
      </c>
      <c r="C1809" s="2762" t="s">
        <v>3920</v>
      </c>
      <c r="D1809" s="2756" t="s">
        <v>15158</v>
      </c>
    </row>
    <row r="1810" spans="1:4" s="2858" customFormat="1">
      <c r="A1810" s="2753"/>
      <c r="B1810" s="2791" t="s">
        <v>9338</v>
      </c>
      <c r="C1810" s="2762" t="s">
        <v>3920</v>
      </c>
      <c r="D1810" s="2756" t="s">
        <v>15158</v>
      </c>
    </row>
    <row r="1811" spans="1:4" s="2858" customFormat="1" ht="22.5">
      <c r="A1811" s="2772" t="s">
        <v>9339</v>
      </c>
      <c r="B1811" s="2791" t="s">
        <v>9340</v>
      </c>
      <c r="C1811" s="2762" t="s">
        <v>3920</v>
      </c>
      <c r="D1811" s="2756" t="s">
        <v>15158</v>
      </c>
    </row>
    <row r="1812" spans="1:4" s="2858" customFormat="1">
      <c r="A1812" s="2772">
        <v>8070604742</v>
      </c>
      <c r="B1812" s="2791" t="s">
        <v>9341</v>
      </c>
      <c r="C1812" s="2762" t="s">
        <v>3920</v>
      </c>
      <c r="D1812" s="2756" t="s">
        <v>15158</v>
      </c>
    </row>
    <row r="1813" spans="1:4" s="2858" customFormat="1">
      <c r="A1813" s="2781"/>
      <c r="B1813" s="2782" t="s">
        <v>2200</v>
      </c>
      <c r="C1813" s="2783"/>
      <c r="D1813" s="2756" t="s">
        <v>15158</v>
      </c>
    </row>
    <row r="1814" spans="1:4" s="2858" customFormat="1">
      <c r="A1814" s="2781"/>
      <c r="B1814" s="2782" t="s">
        <v>2201</v>
      </c>
      <c r="C1814" s="2783"/>
      <c r="D1814" s="2756" t="s">
        <v>15158</v>
      </c>
    </row>
    <row r="1815" spans="1:4" s="2858" customFormat="1">
      <c r="A1815" s="2760" t="s">
        <v>8773</v>
      </c>
      <c r="B1815" s="2762" t="s">
        <v>4200</v>
      </c>
      <c r="C1815" s="2762" t="s">
        <v>4641</v>
      </c>
      <c r="D1815" s="2756" t="s">
        <v>15158</v>
      </c>
    </row>
    <row r="1816" spans="1:4" s="2858" customFormat="1">
      <c r="A1816" s="2760">
        <v>3603223890</v>
      </c>
      <c r="B1816" s="2762" t="s">
        <v>4380</v>
      </c>
      <c r="C1816" s="2762" t="s">
        <v>4641</v>
      </c>
      <c r="D1816" s="2756" t="s">
        <v>15158</v>
      </c>
    </row>
    <row r="1817" spans="1:4" s="2858" customFormat="1">
      <c r="A1817" s="2760">
        <v>3603276980</v>
      </c>
      <c r="B1817" s="2762" t="s">
        <v>4640</v>
      </c>
      <c r="C1817" s="2762" t="s">
        <v>4641</v>
      </c>
      <c r="D1817" s="2756" t="s">
        <v>15158</v>
      </c>
    </row>
    <row r="1818" spans="1:4" s="2858" customFormat="1">
      <c r="A1818" s="2760">
        <v>3603306539</v>
      </c>
      <c r="B1818" s="2762" t="s">
        <v>4868</v>
      </c>
      <c r="C1818" s="2762" t="s">
        <v>4641</v>
      </c>
      <c r="D1818" s="2756" t="s">
        <v>15158</v>
      </c>
    </row>
    <row r="1819" spans="1:4" s="2858" customFormat="1">
      <c r="A1819" s="2760">
        <v>3603310092</v>
      </c>
      <c r="B1819" s="2762" t="s">
        <v>4869</v>
      </c>
      <c r="C1819" s="2762" t="s">
        <v>4641</v>
      </c>
      <c r="D1819" s="2756" t="s">
        <v>15158</v>
      </c>
    </row>
    <row r="1820" spans="1:4" s="2858" customFormat="1">
      <c r="A1820" s="2760">
        <v>3603313368</v>
      </c>
      <c r="B1820" s="2762" t="s">
        <v>4911</v>
      </c>
      <c r="C1820" s="2762" t="s">
        <v>4641</v>
      </c>
      <c r="D1820" s="2756" t="s">
        <v>15158</v>
      </c>
    </row>
    <row r="1821" spans="1:4" s="2858" customFormat="1">
      <c r="A1821" s="2760">
        <v>3603369346</v>
      </c>
      <c r="B1821" s="2762" t="s">
        <v>5264</v>
      </c>
      <c r="C1821" s="2762" t="s">
        <v>4641</v>
      </c>
      <c r="D1821" s="2756" t="s">
        <v>15158</v>
      </c>
    </row>
    <row r="1822" spans="1:4" s="2858" customFormat="1">
      <c r="A1822" s="2760" t="s">
        <v>5645</v>
      </c>
      <c r="B1822" s="2768" t="s">
        <v>5494</v>
      </c>
      <c r="C1822" s="2762" t="s">
        <v>4641</v>
      </c>
      <c r="D1822" s="2756" t="s">
        <v>15158</v>
      </c>
    </row>
    <row r="1823" spans="1:4" s="2858" customFormat="1">
      <c r="A1823" s="2760">
        <v>3603417984</v>
      </c>
      <c r="B1823" s="2762" t="s">
        <v>5737</v>
      </c>
      <c r="C1823" s="2762" t="s">
        <v>4641</v>
      </c>
      <c r="D1823" s="2756" t="s">
        <v>15158</v>
      </c>
    </row>
    <row r="1824" spans="1:4" s="2858" customFormat="1">
      <c r="A1824" s="2760" t="s">
        <v>6956</v>
      </c>
      <c r="B1824" s="2762" t="s">
        <v>6046</v>
      </c>
      <c r="C1824" s="2762" t="s">
        <v>4641</v>
      </c>
      <c r="D1824" s="2756" t="s">
        <v>15158</v>
      </c>
    </row>
    <row r="1825" spans="1:4" s="2858" customFormat="1">
      <c r="A1825" s="2760" t="s">
        <v>6940</v>
      </c>
      <c r="B1825" s="2762" t="s">
        <v>8646</v>
      </c>
      <c r="C1825" s="2762" t="s">
        <v>4641</v>
      </c>
      <c r="D1825" s="2756" t="s">
        <v>15158</v>
      </c>
    </row>
    <row r="1826" spans="1:4" s="2858" customFormat="1">
      <c r="A1826" s="2760" t="s">
        <v>8333</v>
      </c>
      <c r="B1826" s="2762" t="s">
        <v>8522</v>
      </c>
      <c r="C1826" s="2762" t="s">
        <v>4641</v>
      </c>
      <c r="D1826" s="2756" t="s">
        <v>15158</v>
      </c>
    </row>
    <row r="1827" spans="1:4" s="2858" customFormat="1">
      <c r="A1827" s="2805" t="s">
        <v>9454</v>
      </c>
      <c r="B1827" s="2762" t="s">
        <v>7071</v>
      </c>
      <c r="C1827" s="2762" t="s">
        <v>4641</v>
      </c>
      <c r="D1827" s="2756" t="s">
        <v>15158</v>
      </c>
    </row>
    <row r="1828" spans="1:4" s="2858" customFormat="1">
      <c r="A1828" s="2805">
        <v>3603547013</v>
      </c>
      <c r="B1828" s="2762" t="s">
        <v>7309</v>
      </c>
      <c r="C1828" s="2762" t="s">
        <v>4641</v>
      </c>
      <c r="D1828" s="2756" t="s">
        <v>15158</v>
      </c>
    </row>
    <row r="1829" spans="1:4" s="2858" customFormat="1">
      <c r="A1829" s="2805">
        <v>3603547486</v>
      </c>
      <c r="B1829" s="2762" t="s">
        <v>7369</v>
      </c>
      <c r="C1829" s="2762" t="s">
        <v>4641</v>
      </c>
      <c r="D1829" s="2756" t="s">
        <v>15158</v>
      </c>
    </row>
    <row r="1830" spans="1:4" s="2858" customFormat="1">
      <c r="A1830" s="2805">
        <v>3603600524</v>
      </c>
      <c r="B1830" s="2762" t="s">
        <v>8060</v>
      </c>
      <c r="C1830" s="2762" t="s">
        <v>4641</v>
      </c>
      <c r="D1830" s="2756" t="s">
        <v>15158</v>
      </c>
    </row>
    <row r="1831" spans="1:4" s="2858" customFormat="1">
      <c r="A1831" s="2805">
        <v>3600685456</v>
      </c>
      <c r="B1831" s="2762" t="s">
        <v>8299</v>
      </c>
      <c r="C1831" s="2762" t="s">
        <v>4641</v>
      </c>
      <c r="D1831" s="2756" t="s">
        <v>15158</v>
      </c>
    </row>
    <row r="1832" spans="1:4" s="2858" customFormat="1">
      <c r="A1832" s="2805">
        <v>3603633512</v>
      </c>
      <c r="B1832" s="2762" t="s">
        <v>8392</v>
      </c>
      <c r="C1832" s="2762" t="s">
        <v>4641</v>
      </c>
      <c r="D1832" s="2756" t="s">
        <v>15158</v>
      </c>
    </row>
    <row r="1833" spans="1:4" s="2858" customFormat="1">
      <c r="A1833" s="2805">
        <v>3603646279</v>
      </c>
      <c r="B1833" s="2762" t="s">
        <v>8492</v>
      </c>
      <c r="C1833" s="2762" t="s">
        <v>4641</v>
      </c>
      <c r="D1833" s="2756" t="s">
        <v>15158</v>
      </c>
    </row>
    <row r="1834" spans="1:4" s="2858" customFormat="1">
      <c r="A1834" s="2753"/>
      <c r="B1834" s="2791" t="s">
        <v>9342</v>
      </c>
      <c r="C1834" s="2762" t="s">
        <v>4641</v>
      </c>
      <c r="D1834" s="2756" t="s">
        <v>15573</v>
      </c>
    </row>
    <row r="1835" spans="1:4" s="2858" customFormat="1">
      <c r="A1835" s="2753">
        <v>3602302902</v>
      </c>
      <c r="B1835" s="2791" t="s">
        <v>9343</v>
      </c>
      <c r="C1835" s="2762" t="s">
        <v>4641</v>
      </c>
      <c r="D1835" s="2756" t="s">
        <v>15215</v>
      </c>
    </row>
    <row r="1836" spans="1:4" s="2858" customFormat="1">
      <c r="A1836" s="2753">
        <v>3602491079</v>
      </c>
      <c r="B1836" s="2791" t="s">
        <v>9345</v>
      </c>
      <c r="C1836" s="2762" t="s">
        <v>4641</v>
      </c>
      <c r="D1836" s="2756" t="s">
        <v>15158</v>
      </c>
    </row>
    <row r="1837" spans="1:4" s="2858" customFormat="1">
      <c r="A1837" s="2753"/>
      <c r="B1837" s="2791" t="s">
        <v>9347</v>
      </c>
      <c r="C1837" s="2762" t="s">
        <v>4641</v>
      </c>
      <c r="D1837" s="2756" t="s">
        <v>15158</v>
      </c>
    </row>
    <row r="1838" spans="1:4" s="2858" customFormat="1">
      <c r="A1838" s="2772">
        <v>6218124016</v>
      </c>
      <c r="B1838" s="2791" t="s">
        <v>9348</v>
      </c>
      <c r="C1838" s="2762" t="s">
        <v>4641</v>
      </c>
      <c r="D1838" s="2756" t="s">
        <v>15158</v>
      </c>
    </row>
    <row r="1839" spans="1:4" s="2858" customFormat="1">
      <c r="A1839" s="2772">
        <v>1382222400</v>
      </c>
      <c r="B1839" s="2791" t="s">
        <v>9349</v>
      </c>
      <c r="C1839" s="2762" t="s">
        <v>4641</v>
      </c>
      <c r="D1839" s="2756" t="s">
        <v>15158</v>
      </c>
    </row>
    <row r="1840" spans="1:4" s="2858" customFormat="1">
      <c r="A1840" s="2772">
        <v>4056055714</v>
      </c>
      <c r="B1840" s="2791" t="s">
        <v>9350</v>
      </c>
      <c r="C1840" s="2762" t="s">
        <v>4641</v>
      </c>
      <c r="D1840" s="2756" t="s">
        <v>15158</v>
      </c>
    </row>
    <row r="1841" spans="1:4" s="2858" customFormat="1">
      <c r="A1841" s="2772">
        <v>3603338901</v>
      </c>
      <c r="B1841" s="2791" t="s">
        <v>9351</v>
      </c>
      <c r="C1841" s="2762" t="s">
        <v>4641</v>
      </c>
      <c r="D1841" s="2756" t="s">
        <v>15158</v>
      </c>
    </row>
    <row r="1842" spans="1:4" s="2858" customFormat="1" ht="22.5">
      <c r="A1842" s="2772">
        <v>144185666</v>
      </c>
      <c r="B1842" s="2791" t="s">
        <v>9352</v>
      </c>
      <c r="C1842" s="2762" t="s">
        <v>4641</v>
      </c>
      <c r="D1842" s="2756" t="s">
        <v>15158</v>
      </c>
    </row>
    <row r="1843" spans="1:4" s="2858" customFormat="1" ht="22.5">
      <c r="A1843" s="2772" t="s">
        <v>8333</v>
      </c>
      <c r="B1843" s="2791" t="s">
        <v>9353</v>
      </c>
      <c r="C1843" s="2762" t="s">
        <v>4641</v>
      </c>
      <c r="D1843" s="2756" t="s">
        <v>15158</v>
      </c>
    </row>
    <row r="1844" spans="1:4" s="2858" customFormat="1">
      <c r="A1844" s="2772" t="s">
        <v>9354</v>
      </c>
      <c r="B1844" s="2791" t="s">
        <v>9355</v>
      </c>
      <c r="C1844" s="2762" t="s">
        <v>4641</v>
      </c>
      <c r="D1844" s="2756" t="s">
        <v>15158</v>
      </c>
    </row>
    <row r="1845" spans="1:4" s="2858" customFormat="1" ht="22.5">
      <c r="A1845" s="2772">
        <v>4630208664</v>
      </c>
      <c r="B1845" s="2791" t="s">
        <v>9356</v>
      </c>
      <c r="C1845" s="2762" t="s">
        <v>4641</v>
      </c>
      <c r="D1845" s="2756" t="s">
        <v>15158</v>
      </c>
    </row>
    <row r="1846" spans="1:4" s="2858" customFormat="1">
      <c r="A1846" s="2772">
        <v>3603585523</v>
      </c>
      <c r="B1846" s="2791" t="s">
        <v>9357</v>
      </c>
      <c r="C1846" s="2762" t="s">
        <v>4641</v>
      </c>
      <c r="D1846" s="2756" t="s">
        <v>15158</v>
      </c>
    </row>
    <row r="1847" spans="1:4" s="2858" customFormat="1">
      <c r="A1847" s="2772">
        <v>3603659239</v>
      </c>
      <c r="B1847" s="2791" t="s">
        <v>9552</v>
      </c>
      <c r="C1847" s="2762" t="s">
        <v>4641</v>
      </c>
      <c r="D1847" s="2756" t="s">
        <v>15158</v>
      </c>
    </row>
    <row r="1848" spans="1:4" s="2859" customFormat="1">
      <c r="A1848" s="2772" t="s">
        <v>9554</v>
      </c>
      <c r="B1848" s="2791" t="s">
        <v>9553</v>
      </c>
      <c r="C1848" s="2762" t="s">
        <v>4641</v>
      </c>
      <c r="D1848" s="2756" t="s">
        <v>15158</v>
      </c>
    </row>
    <row r="1849" spans="1:4" s="2859" customFormat="1">
      <c r="A1849" s="2772">
        <v>3603397720</v>
      </c>
      <c r="B1849" s="2791" t="s">
        <v>9559</v>
      </c>
      <c r="C1849" s="2762" t="s">
        <v>4641</v>
      </c>
      <c r="D1849" s="2756" t="s">
        <v>15158</v>
      </c>
    </row>
    <row r="1850" spans="1:4" s="2859" customFormat="1">
      <c r="A1850" s="2772">
        <v>3603649304</v>
      </c>
      <c r="B1850" s="2791" t="s">
        <v>9561</v>
      </c>
      <c r="C1850" s="2762" t="s">
        <v>4641</v>
      </c>
      <c r="D1850" s="2756" t="s">
        <v>15158</v>
      </c>
    </row>
    <row r="1851" spans="1:4" s="2859" customFormat="1">
      <c r="A1851" s="2772">
        <v>3603559812</v>
      </c>
      <c r="B1851" s="2791" t="s">
        <v>9566</v>
      </c>
      <c r="C1851" s="2762" t="s">
        <v>4641</v>
      </c>
      <c r="D1851" s="2756" t="s">
        <v>15158</v>
      </c>
    </row>
    <row r="1852" spans="1:4" s="2859" customFormat="1" ht="22.5">
      <c r="A1852" s="2772" t="s">
        <v>9572</v>
      </c>
      <c r="B1852" s="2791" t="s">
        <v>9571</v>
      </c>
      <c r="C1852" s="2762"/>
      <c r="D1852" s="2756" t="s">
        <v>15158</v>
      </c>
    </row>
    <row r="1853" spans="1:4" s="2858" customFormat="1">
      <c r="A1853" s="2781"/>
      <c r="B1853" s="2782" t="s">
        <v>2202</v>
      </c>
      <c r="C1853" s="2783"/>
      <c r="D1853" s="2756" t="s">
        <v>15158</v>
      </c>
    </row>
    <row r="1854" spans="1:4" s="2858" customFormat="1">
      <c r="A1854" s="2781"/>
      <c r="B1854" s="2782" t="s">
        <v>2203</v>
      </c>
      <c r="C1854" s="2783"/>
      <c r="D1854" s="2756" t="s">
        <v>15158</v>
      </c>
    </row>
    <row r="1855" spans="1:4" s="2858" customFormat="1">
      <c r="A1855" s="2760">
        <v>3602852511</v>
      </c>
      <c r="B1855" s="2762" t="s">
        <v>2893</v>
      </c>
      <c r="C1855" s="2812" t="s">
        <v>4069</v>
      </c>
      <c r="D1855" s="2756" t="s">
        <v>15567</v>
      </c>
    </row>
    <row r="1856" spans="1:4" s="2858" customFormat="1">
      <c r="A1856" s="2760">
        <v>3602987727</v>
      </c>
      <c r="B1856" s="2762" t="s">
        <v>5560</v>
      </c>
      <c r="C1856" s="2812" t="s">
        <v>4069</v>
      </c>
      <c r="D1856" s="2756" t="s">
        <v>15168</v>
      </c>
    </row>
    <row r="1857" spans="1:4" s="2858" customFormat="1">
      <c r="A1857" s="2760">
        <v>3603021083</v>
      </c>
      <c r="B1857" s="2762" t="s">
        <v>3626</v>
      </c>
      <c r="C1857" s="2812" t="s">
        <v>4069</v>
      </c>
      <c r="D1857" s="2756" t="s">
        <v>15574</v>
      </c>
    </row>
    <row r="1858" spans="1:4" s="2858" customFormat="1">
      <c r="A1858" s="2760"/>
      <c r="B1858" s="2762" t="s">
        <v>3635</v>
      </c>
      <c r="C1858" s="2812" t="s">
        <v>4069</v>
      </c>
      <c r="D1858" s="2756" t="s">
        <v>15570</v>
      </c>
    </row>
    <row r="1859" spans="1:4" s="2858" customFormat="1">
      <c r="A1859" s="2760">
        <v>3603076036</v>
      </c>
      <c r="B1859" s="2762" t="s">
        <v>3734</v>
      </c>
      <c r="C1859" s="2812" t="s">
        <v>4069</v>
      </c>
      <c r="D1859" s="2756" t="s">
        <v>15502</v>
      </c>
    </row>
    <row r="1860" spans="1:4" s="2858" customFormat="1">
      <c r="A1860" s="2760" t="s">
        <v>4343</v>
      </c>
      <c r="B1860" s="2762" t="s">
        <v>4344</v>
      </c>
      <c r="C1860" s="2812" t="s">
        <v>4069</v>
      </c>
      <c r="D1860" s="2756" t="s">
        <v>15575</v>
      </c>
    </row>
    <row r="1861" spans="1:4" s="2858" customFormat="1">
      <c r="A1861" s="2760">
        <v>3603182588</v>
      </c>
      <c r="B1861" s="2762" t="s">
        <v>4237</v>
      </c>
      <c r="C1861" s="2812" t="s">
        <v>4069</v>
      </c>
      <c r="D1861" s="2756" t="s">
        <v>15158</v>
      </c>
    </row>
    <row r="1862" spans="1:4" s="2858" customFormat="1">
      <c r="A1862" s="2760" t="s">
        <v>3210</v>
      </c>
      <c r="B1862" s="2787" t="s">
        <v>3909</v>
      </c>
      <c r="C1862" s="2812" t="s">
        <v>4069</v>
      </c>
      <c r="D1862" s="2756" t="s">
        <v>15158</v>
      </c>
    </row>
    <row r="1863" spans="1:4" s="2858" customFormat="1">
      <c r="A1863" s="2802">
        <v>3602231049</v>
      </c>
      <c r="B1863" s="2762" t="s">
        <v>4105</v>
      </c>
      <c r="C1863" s="2812" t="s">
        <v>4069</v>
      </c>
      <c r="D1863" s="2756" t="s">
        <v>15158</v>
      </c>
    </row>
    <row r="1864" spans="1:4" s="2858" customFormat="1">
      <c r="A1864" s="2760">
        <v>3600248720</v>
      </c>
      <c r="B1864" s="2768" t="s">
        <v>4906</v>
      </c>
      <c r="C1864" s="2812" t="s">
        <v>4069</v>
      </c>
      <c r="D1864" s="2756" t="s">
        <v>15158</v>
      </c>
    </row>
    <row r="1865" spans="1:4" s="2858" customFormat="1">
      <c r="A1865" s="2760">
        <v>3603323944</v>
      </c>
      <c r="B1865" s="2768" t="s">
        <v>5240</v>
      </c>
      <c r="C1865" s="2812" t="s">
        <v>4069</v>
      </c>
      <c r="D1865" s="2756" t="s">
        <v>15158</v>
      </c>
    </row>
    <row r="1866" spans="1:4" s="2858" customFormat="1">
      <c r="A1866" s="2760">
        <v>3603076117</v>
      </c>
      <c r="B1866" s="2769" t="s">
        <v>4282</v>
      </c>
      <c r="C1866" s="2812" t="s">
        <v>4069</v>
      </c>
      <c r="D1866" s="2756" t="s">
        <v>15576</v>
      </c>
    </row>
    <row r="1867" spans="1:4" s="2858" customFormat="1">
      <c r="A1867" s="2760">
        <v>3603357615</v>
      </c>
      <c r="B1867" s="2768" t="s">
        <v>5183</v>
      </c>
      <c r="C1867" s="2812" t="s">
        <v>4069</v>
      </c>
      <c r="D1867" s="2756" t="s">
        <v>15158</v>
      </c>
    </row>
    <row r="1868" spans="1:4" s="2858" customFormat="1">
      <c r="A1868" s="2760">
        <v>3603357862</v>
      </c>
      <c r="B1868" s="2768" t="s">
        <v>5187</v>
      </c>
      <c r="C1868" s="2812" t="s">
        <v>4069</v>
      </c>
      <c r="D1868" s="2756" t="s">
        <v>15158</v>
      </c>
    </row>
    <row r="1869" spans="1:4" s="2858" customFormat="1">
      <c r="A1869" s="2760" t="s">
        <v>5655</v>
      </c>
      <c r="B1869" s="2768" t="s">
        <v>7259</v>
      </c>
      <c r="C1869" s="2812" t="s">
        <v>4069</v>
      </c>
      <c r="D1869" s="2756" t="s">
        <v>15158</v>
      </c>
    </row>
    <row r="1870" spans="1:4" s="2858" customFormat="1">
      <c r="A1870" s="2760">
        <v>3603366264</v>
      </c>
      <c r="B1870" s="2768" t="s">
        <v>5227</v>
      </c>
      <c r="C1870" s="2812" t="s">
        <v>4069</v>
      </c>
      <c r="D1870" s="2756" t="s">
        <v>15158</v>
      </c>
    </row>
    <row r="1871" spans="1:4" s="2858" customFormat="1">
      <c r="A1871" s="2760">
        <v>3603386581</v>
      </c>
      <c r="B1871" s="2768" t="s">
        <v>15620</v>
      </c>
      <c r="C1871" s="2812" t="s">
        <v>4069</v>
      </c>
      <c r="D1871" s="2756" t="s">
        <v>15158</v>
      </c>
    </row>
    <row r="1872" spans="1:4" s="2858" customFormat="1">
      <c r="A1872" s="2760">
        <v>3603366264</v>
      </c>
      <c r="B1872" s="2813" t="s">
        <v>7102</v>
      </c>
      <c r="C1872" s="2812" t="s">
        <v>4069</v>
      </c>
      <c r="D1872" s="2756" t="s">
        <v>15158</v>
      </c>
    </row>
    <row r="1873" spans="1:4" s="2858" customFormat="1">
      <c r="A1873" s="2760">
        <v>3603470875</v>
      </c>
      <c r="B1873" s="2813" t="s">
        <v>6342</v>
      </c>
      <c r="C1873" s="2812" t="s">
        <v>4069</v>
      </c>
      <c r="D1873" s="2756" t="s">
        <v>15158</v>
      </c>
    </row>
    <row r="1874" spans="1:4" s="2858" customFormat="1">
      <c r="A1874" s="2760">
        <v>3603517241</v>
      </c>
      <c r="B1874" s="2813" t="s">
        <v>7079</v>
      </c>
      <c r="C1874" s="2812" t="s">
        <v>4069</v>
      </c>
      <c r="D1874" s="2756" t="s">
        <v>15158</v>
      </c>
    </row>
    <row r="1875" spans="1:4" s="2858" customFormat="1">
      <c r="A1875" s="2760" t="s">
        <v>3230</v>
      </c>
      <c r="B1875" s="2787" t="s">
        <v>15621</v>
      </c>
      <c r="C1875" s="2812" t="s">
        <v>4069</v>
      </c>
      <c r="D1875" s="2756" t="s">
        <v>15280</v>
      </c>
    </row>
    <row r="1876" spans="1:4" s="2858" customFormat="1">
      <c r="A1876" s="2760">
        <v>3603438688</v>
      </c>
      <c r="B1876" s="2787" t="s">
        <v>7294</v>
      </c>
      <c r="C1876" s="2812" t="s">
        <v>4069</v>
      </c>
      <c r="D1876" s="2756" t="s">
        <v>15158</v>
      </c>
    </row>
    <row r="1877" spans="1:4" s="2858" customFormat="1">
      <c r="A1877" s="2760">
        <v>3602231049</v>
      </c>
      <c r="B1877" s="2787" t="s">
        <v>7295</v>
      </c>
      <c r="C1877" s="2812" t="s">
        <v>4069</v>
      </c>
      <c r="D1877" s="2756" t="s">
        <v>15158</v>
      </c>
    </row>
    <row r="1878" spans="1:4" s="2858" customFormat="1">
      <c r="A1878" s="2760">
        <v>3603552711</v>
      </c>
      <c r="B1878" s="2787" t="s">
        <v>7396</v>
      </c>
      <c r="C1878" s="2812" t="s">
        <v>4069</v>
      </c>
      <c r="D1878" s="2756" t="s">
        <v>15158</v>
      </c>
    </row>
    <row r="1879" spans="1:4" s="2858" customFormat="1">
      <c r="A1879" s="2760">
        <v>3603556963</v>
      </c>
      <c r="B1879" s="2787" t="s">
        <v>7399</v>
      </c>
      <c r="C1879" s="2812" t="s">
        <v>4069</v>
      </c>
      <c r="D1879" s="2756" t="s">
        <v>15158</v>
      </c>
    </row>
    <row r="1880" spans="1:4" s="2858" customFormat="1">
      <c r="A1880" s="2760">
        <v>3603571665</v>
      </c>
      <c r="B1880" s="2787" t="s">
        <v>7550</v>
      </c>
      <c r="C1880" s="2812" t="s">
        <v>4069</v>
      </c>
      <c r="D1880" s="2756" t="s">
        <v>15158</v>
      </c>
    </row>
    <row r="1881" spans="1:4" s="2858" customFormat="1">
      <c r="A1881" s="2760">
        <v>3602020009</v>
      </c>
      <c r="B1881" s="2787" t="s">
        <v>7784</v>
      </c>
      <c r="C1881" s="2812" t="s">
        <v>4069</v>
      </c>
      <c r="D1881" s="2756" t="s">
        <v>15158</v>
      </c>
    </row>
    <row r="1882" spans="1:4" s="2858" customFormat="1">
      <c r="A1882" s="2760">
        <v>3603594824</v>
      </c>
      <c r="B1882" s="2787" t="s">
        <v>7787</v>
      </c>
      <c r="C1882" s="2812" t="s">
        <v>4069</v>
      </c>
      <c r="D1882" s="2756" t="s">
        <v>15158</v>
      </c>
    </row>
    <row r="1883" spans="1:4" s="2858" customFormat="1">
      <c r="A1883" s="2760">
        <v>3603597166</v>
      </c>
      <c r="B1883" s="2787" t="s">
        <v>8019</v>
      </c>
      <c r="C1883" s="2812" t="s">
        <v>4069</v>
      </c>
      <c r="D1883" s="2756" t="s">
        <v>15158</v>
      </c>
    </row>
    <row r="1884" spans="1:4" s="2858" customFormat="1">
      <c r="A1884" s="2760"/>
      <c r="B1884" s="2787" t="s">
        <v>8070</v>
      </c>
      <c r="C1884" s="2812" t="s">
        <v>4069</v>
      </c>
      <c r="D1884" s="2756" t="s">
        <v>15158</v>
      </c>
    </row>
    <row r="1885" spans="1:4" s="2858" customFormat="1">
      <c r="A1885" s="2760">
        <v>3603614823</v>
      </c>
      <c r="B1885" s="2787" t="s">
        <v>8125</v>
      </c>
      <c r="C1885" s="2812" t="s">
        <v>4069</v>
      </c>
      <c r="D1885" s="2756" t="s">
        <v>15158</v>
      </c>
    </row>
    <row r="1886" spans="1:4" s="2858" customFormat="1">
      <c r="A1886" s="2760">
        <v>3603621281</v>
      </c>
      <c r="B1886" s="2787" t="s">
        <v>8258</v>
      </c>
      <c r="C1886" s="2812" t="s">
        <v>4069</v>
      </c>
      <c r="D1886" s="2756" t="s">
        <v>15158</v>
      </c>
    </row>
    <row r="1887" spans="1:4" s="2858" customFormat="1">
      <c r="A1887" s="2760"/>
      <c r="B1887" s="2787" t="s">
        <v>8259</v>
      </c>
      <c r="C1887" s="2812" t="s">
        <v>4069</v>
      </c>
      <c r="D1887" s="2756" t="s">
        <v>15158</v>
      </c>
    </row>
    <row r="1888" spans="1:4" s="2858" customFormat="1">
      <c r="A1888" s="2760">
        <v>3603627974</v>
      </c>
      <c r="B1888" s="2787" t="s">
        <v>8260</v>
      </c>
      <c r="C1888" s="2812" t="s">
        <v>4069</v>
      </c>
      <c r="D1888" s="2756" t="s">
        <v>15158</v>
      </c>
    </row>
    <row r="1889" spans="1:16333" s="2858" customFormat="1">
      <c r="A1889" s="2760">
        <v>3603640083</v>
      </c>
      <c r="B1889" s="2787" t="s">
        <v>8460</v>
      </c>
      <c r="C1889" s="2812" t="s">
        <v>4069</v>
      </c>
      <c r="D1889" s="2756" t="s">
        <v>15158</v>
      </c>
    </row>
    <row r="1890" spans="1:16333" s="2858" customFormat="1">
      <c r="A1890" s="2763" t="s">
        <v>9455</v>
      </c>
      <c r="B1890" s="2787" t="s">
        <v>8461</v>
      </c>
      <c r="C1890" s="2812" t="s">
        <v>4069</v>
      </c>
      <c r="D1890" s="2756" t="s">
        <v>15158</v>
      </c>
    </row>
    <row r="1891" spans="1:16333" s="2858" customFormat="1">
      <c r="A1891" s="2760">
        <v>3603641369</v>
      </c>
      <c r="B1891" s="2787" t="s">
        <v>8462</v>
      </c>
      <c r="C1891" s="2812" t="s">
        <v>4069</v>
      </c>
      <c r="D1891" s="2756" t="s">
        <v>15158</v>
      </c>
    </row>
    <row r="1892" spans="1:16333" s="2858" customFormat="1" ht="22.5">
      <c r="A1892" s="2753"/>
      <c r="B1892" s="2791" t="s">
        <v>9358</v>
      </c>
      <c r="C1892" s="2812" t="s">
        <v>4069</v>
      </c>
      <c r="D1892" s="2756" t="s">
        <v>15577</v>
      </c>
    </row>
    <row r="1893" spans="1:16333" s="2858" customFormat="1">
      <c r="A1893" s="2753">
        <v>3602331163</v>
      </c>
      <c r="B1893" s="2791" t="s">
        <v>9359</v>
      </c>
      <c r="C1893" s="2812" t="s">
        <v>4069</v>
      </c>
      <c r="D1893" s="2756" t="s">
        <v>15578</v>
      </c>
    </row>
    <row r="1894" spans="1:16333" s="2858" customFormat="1">
      <c r="A1894" s="2753" t="s">
        <v>9456</v>
      </c>
      <c r="B1894" s="2791" t="s">
        <v>9360</v>
      </c>
      <c r="C1894" s="2812" t="s">
        <v>4069</v>
      </c>
      <c r="D1894" s="2756" t="s">
        <v>15389</v>
      </c>
    </row>
    <row r="1895" spans="1:16333" s="2858" customFormat="1">
      <c r="A1895" s="2753"/>
      <c r="B1895" s="2791" t="s">
        <v>9361</v>
      </c>
      <c r="C1895" s="2812" t="s">
        <v>4069</v>
      </c>
      <c r="D1895" s="2756" t="s">
        <v>15158</v>
      </c>
    </row>
    <row r="1896" spans="1:16333" s="2858" customFormat="1">
      <c r="A1896" s="2753">
        <v>3603471501</v>
      </c>
      <c r="B1896" s="2814" t="s">
        <v>9362</v>
      </c>
      <c r="C1896" s="2812" t="s">
        <v>4069</v>
      </c>
      <c r="D1896" s="2756" t="s">
        <v>15158</v>
      </c>
    </row>
    <row r="1897" spans="1:16333" s="2858" customFormat="1">
      <c r="A1897" s="2772" t="s">
        <v>9363</v>
      </c>
      <c r="B1897" s="2814" t="s">
        <v>9364</v>
      </c>
      <c r="C1897" s="2812" t="s">
        <v>4069</v>
      </c>
      <c r="D1897" s="2756" t="s">
        <v>15158</v>
      </c>
    </row>
    <row r="1898" spans="1:16333" s="2858" customFormat="1">
      <c r="A1898" s="2772" t="s">
        <v>9365</v>
      </c>
      <c r="B1898" s="2814" t="s">
        <v>9366</v>
      </c>
      <c r="C1898" s="2812" t="s">
        <v>4069</v>
      </c>
      <c r="D1898" s="2756" t="s">
        <v>15158</v>
      </c>
    </row>
    <row r="1899" spans="1:16333" s="2858" customFormat="1">
      <c r="A1899" s="2772">
        <v>4311305737</v>
      </c>
      <c r="B1899" s="2814" t="s">
        <v>9367</v>
      </c>
      <c r="C1899" s="2812" t="s">
        <v>4069</v>
      </c>
      <c r="D1899" s="2756" t="s">
        <v>15158</v>
      </c>
    </row>
    <row r="1900" spans="1:16333" s="2858" customFormat="1">
      <c r="A1900" s="2861"/>
      <c r="B1900" s="2862" t="s">
        <v>13563</v>
      </c>
      <c r="C1900" s="2812" t="s">
        <v>4069</v>
      </c>
      <c r="D1900" s="2756" t="s">
        <v>15180</v>
      </c>
      <c r="E1900" s="2860"/>
      <c r="F1900" s="2860"/>
      <c r="G1900" s="2860"/>
      <c r="H1900" s="2860"/>
      <c r="I1900" s="2860"/>
      <c r="J1900" s="2860"/>
      <c r="K1900" s="2860"/>
      <c r="L1900" s="2860"/>
      <c r="M1900" s="2860"/>
      <c r="N1900" s="2860"/>
      <c r="O1900" s="2860"/>
      <c r="P1900" s="2860"/>
      <c r="Q1900" s="2860"/>
      <c r="R1900" s="2860"/>
      <c r="S1900" s="2860"/>
      <c r="T1900" s="2860"/>
      <c r="U1900" s="2860"/>
      <c r="V1900" s="2860"/>
      <c r="W1900" s="2860"/>
      <c r="X1900" s="2860"/>
      <c r="Y1900" s="2860"/>
      <c r="Z1900" s="2860"/>
      <c r="AA1900" s="2860"/>
      <c r="AB1900" s="2860"/>
      <c r="AC1900" s="2860"/>
      <c r="AD1900" s="2860"/>
      <c r="AE1900" s="2860"/>
      <c r="AF1900" s="2860"/>
      <c r="AG1900" s="2860"/>
      <c r="AH1900" s="2860"/>
      <c r="AI1900" s="2860"/>
      <c r="AJ1900" s="2860"/>
      <c r="AK1900" s="2860"/>
      <c r="AL1900" s="2860"/>
      <c r="AM1900" s="2860"/>
      <c r="AN1900" s="2860"/>
      <c r="AO1900" s="2860"/>
      <c r="AP1900" s="2860"/>
      <c r="AQ1900" s="2860"/>
      <c r="AR1900" s="2860"/>
      <c r="AS1900" s="2860"/>
      <c r="AT1900" s="2860"/>
      <c r="AU1900" s="2860"/>
      <c r="AV1900" s="2860"/>
      <c r="AW1900" s="2860"/>
      <c r="AX1900" s="2860"/>
      <c r="AY1900" s="2860"/>
      <c r="AZ1900" s="2860"/>
      <c r="BA1900" s="2860"/>
      <c r="BB1900" s="2860"/>
      <c r="BC1900" s="2860"/>
      <c r="BD1900" s="2860"/>
      <c r="BE1900" s="2860"/>
      <c r="BF1900" s="2860"/>
      <c r="BG1900" s="2860"/>
      <c r="BH1900" s="2860"/>
      <c r="BI1900" s="2860"/>
      <c r="BJ1900" s="2860"/>
      <c r="BK1900" s="2860"/>
      <c r="BL1900" s="2860"/>
      <c r="BM1900" s="2860"/>
      <c r="BN1900" s="2860"/>
      <c r="BO1900" s="2860"/>
      <c r="BP1900" s="2860"/>
      <c r="BQ1900" s="2860"/>
      <c r="BR1900" s="2860"/>
      <c r="BS1900" s="2860"/>
      <c r="BT1900" s="2860"/>
      <c r="BU1900" s="2860"/>
      <c r="BV1900" s="2860"/>
      <c r="BW1900" s="2860"/>
      <c r="BX1900" s="2860"/>
      <c r="BY1900" s="2860"/>
      <c r="BZ1900" s="2860"/>
      <c r="CA1900" s="2860"/>
      <c r="CB1900" s="2860"/>
      <c r="CC1900" s="2860"/>
      <c r="CD1900" s="2860"/>
      <c r="CE1900" s="2860"/>
      <c r="CF1900" s="2860"/>
      <c r="CG1900" s="2860"/>
      <c r="CH1900" s="2860"/>
      <c r="CI1900" s="2860"/>
      <c r="CJ1900" s="2860"/>
      <c r="CK1900" s="2860"/>
      <c r="CL1900" s="2860"/>
      <c r="CM1900" s="2860"/>
      <c r="CN1900" s="2860"/>
      <c r="CO1900" s="2860"/>
      <c r="CP1900" s="2860"/>
      <c r="CQ1900" s="2860"/>
      <c r="CR1900" s="2860"/>
      <c r="CS1900" s="2860"/>
      <c r="CT1900" s="2860"/>
      <c r="CU1900" s="2860"/>
      <c r="CV1900" s="2860"/>
      <c r="CW1900" s="2860"/>
      <c r="CX1900" s="2860"/>
      <c r="CY1900" s="2860"/>
      <c r="CZ1900" s="2860"/>
      <c r="DA1900" s="2860"/>
      <c r="DB1900" s="2860"/>
      <c r="DC1900" s="2860"/>
      <c r="DD1900" s="2860"/>
      <c r="DE1900" s="2860"/>
      <c r="DF1900" s="2860"/>
      <c r="DG1900" s="2860"/>
      <c r="DH1900" s="2860"/>
      <c r="DI1900" s="2860"/>
      <c r="DJ1900" s="2860"/>
      <c r="DK1900" s="2860"/>
      <c r="DL1900" s="2860"/>
      <c r="DM1900" s="2860"/>
      <c r="DN1900" s="2860"/>
      <c r="DO1900" s="2860"/>
      <c r="DP1900" s="2860"/>
      <c r="DQ1900" s="2860"/>
      <c r="DR1900" s="2860"/>
      <c r="DS1900" s="2860"/>
      <c r="DT1900" s="2860"/>
      <c r="DU1900" s="2860"/>
      <c r="DV1900" s="2860"/>
      <c r="DW1900" s="2860"/>
      <c r="DX1900" s="2860"/>
      <c r="DY1900" s="2860"/>
      <c r="DZ1900" s="2860"/>
      <c r="EA1900" s="2860"/>
      <c r="EB1900" s="2860"/>
      <c r="EC1900" s="2860"/>
      <c r="ED1900" s="2860"/>
      <c r="EE1900" s="2860"/>
      <c r="EF1900" s="2860"/>
      <c r="EG1900" s="2860"/>
      <c r="EH1900" s="2860"/>
      <c r="EI1900" s="2860"/>
      <c r="EJ1900" s="2860"/>
      <c r="EK1900" s="2860"/>
      <c r="EL1900" s="2860"/>
      <c r="EM1900" s="2860"/>
      <c r="EN1900" s="2860"/>
      <c r="EO1900" s="2860"/>
      <c r="EP1900" s="2860"/>
      <c r="EQ1900" s="2860"/>
      <c r="ER1900" s="2860"/>
      <c r="ES1900" s="2860"/>
      <c r="ET1900" s="2860"/>
      <c r="EU1900" s="2860"/>
      <c r="EV1900" s="2860"/>
      <c r="EW1900" s="2860"/>
      <c r="EX1900" s="2860"/>
      <c r="EY1900" s="2860"/>
      <c r="EZ1900" s="2860"/>
      <c r="FA1900" s="2860"/>
      <c r="FB1900" s="2860"/>
      <c r="FC1900" s="2860"/>
      <c r="FD1900" s="2860"/>
      <c r="FE1900" s="2860"/>
      <c r="FF1900" s="2860"/>
      <c r="FG1900" s="2860"/>
      <c r="FH1900" s="2860"/>
      <c r="FI1900" s="2860"/>
      <c r="FJ1900" s="2860"/>
      <c r="FK1900" s="2860"/>
      <c r="FL1900" s="2860"/>
      <c r="FM1900" s="2860"/>
      <c r="FN1900" s="2860"/>
      <c r="FO1900" s="2860"/>
      <c r="FP1900" s="2860"/>
      <c r="FQ1900" s="2860"/>
      <c r="FR1900" s="2860"/>
      <c r="FS1900" s="2860"/>
      <c r="FT1900" s="2860"/>
      <c r="FU1900" s="2860"/>
      <c r="FV1900" s="2860"/>
      <c r="FW1900" s="2860"/>
      <c r="FX1900" s="2860"/>
      <c r="FY1900" s="2860"/>
      <c r="FZ1900" s="2860"/>
      <c r="GA1900" s="2860"/>
      <c r="GB1900" s="2860"/>
      <c r="GC1900" s="2860"/>
      <c r="GD1900" s="2860"/>
      <c r="GE1900" s="2860"/>
      <c r="GF1900" s="2860"/>
      <c r="GG1900" s="2860"/>
      <c r="GH1900" s="2860"/>
      <c r="GI1900" s="2860"/>
      <c r="GJ1900" s="2860"/>
      <c r="GK1900" s="2860"/>
      <c r="GL1900" s="2860"/>
      <c r="GM1900" s="2860"/>
      <c r="GN1900" s="2860"/>
      <c r="GO1900" s="2860"/>
      <c r="GP1900" s="2860"/>
      <c r="GQ1900" s="2860"/>
      <c r="GR1900" s="2860"/>
      <c r="GS1900" s="2860"/>
      <c r="GT1900" s="2860"/>
      <c r="GU1900" s="2860"/>
      <c r="GV1900" s="2860"/>
      <c r="GW1900" s="2860"/>
      <c r="GX1900" s="2860"/>
      <c r="GY1900" s="2860"/>
      <c r="GZ1900" s="2860"/>
      <c r="HA1900" s="2860"/>
      <c r="HB1900" s="2860"/>
      <c r="HC1900" s="2860"/>
      <c r="HD1900" s="2860"/>
      <c r="HE1900" s="2860"/>
      <c r="HF1900" s="2860"/>
      <c r="HG1900" s="2860"/>
      <c r="HH1900" s="2860"/>
      <c r="HI1900" s="2860"/>
      <c r="HJ1900" s="2860"/>
      <c r="HK1900" s="2860"/>
      <c r="HL1900" s="2860"/>
      <c r="HM1900" s="2860"/>
      <c r="HN1900" s="2860"/>
      <c r="HO1900" s="2860"/>
      <c r="HP1900" s="2860"/>
      <c r="HQ1900" s="2860"/>
      <c r="HR1900" s="2860"/>
      <c r="HS1900" s="2860"/>
      <c r="HT1900" s="2860"/>
      <c r="HU1900" s="2860"/>
      <c r="HV1900" s="2860"/>
      <c r="HW1900" s="2860"/>
      <c r="HX1900" s="2860"/>
      <c r="HY1900" s="2860"/>
      <c r="HZ1900" s="2860"/>
      <c r="IA1900" s="2860"/>
      <c r="IB1900" s="2860"/>
      <c r="IC1900" s="2860"/>
      <c r="ID1900" s="2860"/>
      <c r="IE1900" s="2860"/>
      <c r="IF1900" s="2860"/>
      <c r="IG1900" s="2860"/>
      <c r="IH1900" s="2860"/>
      <c r="II1900" s="2860"/>
      <c r="IJ1900" s="2860"/>
      <c r="IK1900" s="2860"/>
      <c r="IL1900" s="2860"/>
      <c r="IM1900" s="2860"/>
      <c r="IN1900" s="2860"/>
      <c r="IO1900" s="2860"/>
      <c r="IP1900" s="2860"/>
      <c r="IQ1900" s="2860"/>
      <c r="IR1900" s="2860"/>
      <c r="IS1900" s="2860"/>
      <c r="IT1900" s="2860"/>
      <c r="IU1900" s="2860"/>
      <c r="IV1900" s="2860"/>
      <c r="IW1900" s="2860"/>
      <c r="IX1900" s="2860"/>
      <c r="IY1900" s="2860"/>
      <c r="IZ1900" s="2860"/>
      <c r="JA1900" s="2860"/>
      <c r="JB1900" s="2860"/>
      <c r="JC1900" s="2860"/>
      <c r="JD1900" s="2860"/>
      <c r="JE1900" s="2860"/>
      <c r="JF1900" s="2860"/>
      <c r="JG1900" s="2860"/>
      <c r="JH1900" s="2860"/>
      <c r="JI1900" s="2860"/>
      <c r="JJ1900" s="2860"/>
      <c r="JK1900" s="2860"/>
      <c r="JL1900" s="2860"/>
      <c r="JM1900" s="2860"/>
      <c r="JN1900" s="2860"/>
      <c r="JO1900" s="2860"/>
      <c r="JP1900" s="2860"/>
      <c r="JQ1900" s="2860"/>
      <c r="JR1900" s="2860"/>
      <c r="JS1900" s="2860"/>
      <c r="JT1900" s="2860"/>
      <c r="JU1900" s="2860"/>
      <c r="JV1900" s="2860"/>
      <c r="JW1900" s="2860"/>
      <c r="JX1900" s="2860"/>
      <c r="JY1900" s="2860"/>
      <c r="JZ1900" s="2860"/>
      <c r="KA1900" s="2860"/>
      <c r="KB1900" s="2860"/>
      <c r="KC1900" s="2860"/>
      <c r="KD1900" s="2860"/>
      <c r="KE1900" s="2860"/>
      <c r="KF1900" s="2860"/>
      <c r="KG1900" s="2860"/>
      <c r="KH1900" s="2860"/>
      <c r="KI1900" s="2860"/>
      <c r="KJ1900" s="2860"/>
      <c r="KK1900" s="2860"/>
      <c r="KL1900" s="2860"/>
      <c r="KM1900" s="2860"/>
      <c r="KN1900" s="2860"/>
      <c r="KO1900" s="2860"/>
      <c r="KP1900" s="2860"/>
      <c r="KQ1900" s="2860"/>
      <c r="KR1900" s="2860"/>
      <c r="KS1900" s="2860"/>
      <c r="KT1900" s="2860"/>
      <c r="KU1900" s="2860"/>
      <c r="KV1900" s="2860"/>
      <c r="KW1900" s="2860"/>
      <c r="KX1900" s="2860"/>
      <c r="KY1900" s="2860"/>
      <c r="KZ1900" s="2860"/>
      <c r="LA1900" s="2860"/>
      <c r="LB1900" s="2860"/>
      <c r="LC1900" s="2860"/>
      <c r="LD1900" s="2860"/>
      <c r="LE1900" s="2860"/>
      <c r="LF1900" s="2860"/>
      <c r="LG1900" s="2860"/>
      <c r="LH1900" s="2860"/>
      <c r="LI1900" s="2860"/>
      <c r="LJ1900" s="2860"/>
      <c r="LK1900" s="2860"/>
      <c r="LL1900" s="2860"/>
      <c r="LM1900" s="2860"/>
      <c r="LN1900" s="2860"/>
      <c r="LO1900" s="2860"/>
      <c r="LP1900" s="2860"/>
      <c r="LQ1900" s="2860"/>
      <c r="LR1900" s="2860"/>
      <c r="LS1900" s="2860"/>
      <c r="LT1900" s="2860"/>
      <c r="LU1900" s="2860"/>
      <c r="LV1900" s="2860"/>
      <c r="LW1900" s="2860"/>
      <c r="LX1900" s="2860"/>
      <c r="LY1900" s="2860"/>
      <c r="LZ1900" s="2860"/>
      <c r="MA1900" s="2860"/>
      <c r="MB1900" s="2860"/>
      <c r="MC1900" s="2860"/>
      <c r="MD1900" s="2860"/>
      <c r="ME1900" s="2860"/>
      <c r="MF1900" s="2860"/>
      <c r="MG1900" s="2860"/>
      <c r="MH1900" s="2860"/>
      <c r="MI1900" s="2860"/>
      <c r="MJ1900" s="2860"/>
      <c r="MK1900" s="2860"/>
      <c r="ML1900" s="2860"/>
      <c r="MM1900" s="2860"/>
      <c r="MN1900" s="2860"/>
      <c r="MO1900" s="2860"/>
      <c r="MP1900" s="2860"/>
      <c r="MQ1900" s="2860"/>
      <c r="MR1900" s="2860"/>
      <c r="MS1900" s="2860"/>
      <c r="MT1900" s="2860"/>
      <c r="MU1900" s="2860"/>
      <c r="MV1900" s="2860"/>
      <c r="MW1900" s="2860"/>
      <c r="MX1900" s="2860"/>
      <c r="MY1900" s="2860"/>
      <c r="MZ1900" s="2860"/>
      <c r="NA1900" s="2860"/>
      <c r="NB1900" s="2860"/>
      <c r="NC1900" s="2860"/>
      <c r="ND1900" s="2860"/>
      <c r="NE1900" s="2860"/>
      <c r="NF1900" s="2860"/>
      <c r="NG1900" s="2860"/>
      <c r="NH1900" s="2860"/>
      <c r="NI1900" s="2860"/>
      <c r="NJ1900" s="2860"/>
      <c r="NK1900" s="2860"/>
      <c r="NL1900" s="2860"/>
      <c r="NM1900" s="2860"/>
      <c r="NN1900" s="2860"/>
      <c r="NO1900" s="2860"/>
      <c r="NP1900" s="2860"/>
      <c r="NQ1900" s="2860"/>
      <c r="NR1900" s="2860"/>
      <c r="NS1900" s="2860"/>
      <c r="NT1900" s="2860"/>
      <c r="NU1900" s="2860"/>
      <c r="NV1900" s="2860"/>
      <c r="NW1900" s="2860"/>
      <c r="NX1900" s="2860"/>
      <c r="NY1900" s="2860"/>
      <c r="NZ1900" s="2860"/>
      <c r="OA1900" s="2860"/>
      <c r="OB1900" s="2860"/>
      <c r="OC1900" s="2860"/>
      <c r="OD1900" s="2860"/>
      <c r="OE1900" s="2860"/>
      <c r="OF1900" s="2860"/>
      <c r="OG1900" s="2860"/>
      <c r="OH1900" s="2860"/>
      <c r="OI1900" s="2860"/>
      <c r="OJ1900" s="2860"/>
      <c r="OK1900" s="2860"/>
      <c r="OL1900" s="2860"/>
      <c r="OM1900" s="2860"/>
      <c r="ON1900" s="2860"/>
      <c r="OO1900" s="2860"/>
      <c r="OP1900" s="2860"/>
      <c r="OQ1900" s="2860"/>
      <c r="OR1900" s="2860"/>
      <c r="OS1900" s="2860"/>
      <c r="OT1900" s="2860"/>
      <c r="OU1900" s="2860"/>
      <c r="OV1900" s="2860"/>
      <c r="OW1900" s="2860"/>
      <c r="OX1900" s="2860"/>
      <c r="OY1900" s="2860"/>
      <c r="OZ1900" s="2860"/>
      <c r="PA1900" s="2860"/>
      <c r="PB1900" s="2860"/>
      <c r="PC1900" s="2860"/>
      <c r="PD1900" s="2860"/>
      <c r="PE1900" s="2860"/>
      <c r="PF1900" s="2860"/>
      <c r="PG1900" s="2860"/>
      <c r="PH1900" s="2860"/>
      <c r="PI1900" s="2860"/>
      <c r="PJ1900" s="2860"/>
      <c r="PK1900" s="2860"/>
      <c r="PL1900" s="2860"/>
      <c r="PM1900" s="2860"/>
      <c r="PN1900" s="2860"/>
      <c r="PO1900" s="2860"/>
      <c r="PP1900" s="2860"/>
      <c r="PQ1900" s="2860"/>
      <c r="PR1900" s="2860"/>
      <c r="PS1900" s="2860"/>
      <c r="PT1900" s="2860"/>
      <c r="PU1900" s="2860"/>
      <c r="PV1900" s="2860"/>
      <c r="PW1900" s="2860"/>
      <c r="PX1900" s="2860"/>
      <c r="PY1900" s="2860"/>
      <c r="PZ1900" s="2860"/>
      <c r="QA1900" s="2860"/>
      <c r="QB1900" s="2860"/>
      <c r="QC1900" s="2860"/>
      <c r="QD1900" s="2860"/>
      <c r="QE1900" s="2860"/>
      <c r="QF1900" s="2860"/>
      <c r="QG1900" s="2860"/>
      <c r="QH1900" s="2860"/>
      <c r="QI1900" s="2860"/>
      <c r="QJ1900" s="2860"/>
      <c r="QK1900" s="2860"/>
      <c r="QL1900" s="2860"/>
      <c r="QM1900" s="2860"/>
      <c r="QN1900" s="2860"/>
      <c r="QO1900" s="2860"/>
      <c r="QP1900" s="2860"/>
      <c r="QQ1900" s="2860"/>
      <c r="QR1900" s="2860"/>
      <c r="QS1900" s="2860"/>
      <c r="QT1900" s="2860"/>
      <c r="QU1900" s="2860"/>
      <c r="QV1900" s="2860"/>
      <c r="QW1900" s="2860"/>
      <c r="QX1900" s="2860"/>
      <c r="QY1900" s="2860"/>
      <c r="QZ1900" s="2860"/>
      <c r="RA1900" s="2860"/>
      <c r="RB1900" s="2860"/>
      <c r="RC1900" s="2860"/>
      <c r="RD1900" s="2860"/>
      <c r="RE1900" s="2860"/>
      <c r="RF1900" s="2860"/>
      <c r="RG1900" s="2860"/>
      <c r="RH1900" s="2860"/>
      <c r="RI1900" s="2860"/>
      <c r="RJ1900" s="2860"/>
      <c r="RK1900" s="2860"/>
      <c r="RL1900" s="2860"/>
      <c r="RM1900" s="2860"/>
      <c r="RN1900" s="2860"/>
      <c r="RO1900" s="2860"/>
      <c r="RP1900" s="2860"/>
      <c r="RQ1900" s="2860"/>
      <c r="RR1900" s="2860"/>
      <c r="RS1900" s="2860"/>
      <c r="RT1900" s="2860"/>
      <c r="RU1900" s="2860"/>
      <c r="RV1900" s="2860"/>
      <c r="RW1900" s="2860"/>
      <c r="RX1900" s="2860"/>
      <c r="RY1900" s="2860"/>
      <c r="RZ1900" s="2860"/>
      <c r="SA1900" s="2860"/>
      <c r="SB1900" s="2860"/>
      <c r="SC1900" s="2860"/>
      <c r="SD1900" s="2860"/>
      <c r="SE1900" s="2860"/>
      <c r="SF1900" s="2860"/>
      <c r="SG1900" s="2860"/>
      <c r="SH1900" s="2860"/>
      <c r="SI1900" s="2860"/>
      <c r="SJ1900" s="2860"/>
      <c r="SK1900" s="2860"/>
      <c r="SL1900" s="2860"/>
      <c r="SM1900" s="2860"/>
      <c r="SN1900" s="2860"/>
      <c r="SO1900" s="2860"/>
      <c r="SP1900" s="2860"/>
      <c r="SQ1900" s="2860"/>
      <c r="SR1900" s="2860"/>
      <c r="SS1900" s="2860"/>
      <c r="ST1900" s="2860"/>
      <c r="SU1900" s="2860"/>
      <c r="SV1900" s="2860"/>
      <c r="SW1900" s="2860"/>
      <c r="SX1900" s="2860"/>
      <c r="SY1900" s="2860"/>
      <c r="SZ1900" s="2860"/>
      <c r="TA1900" s="2860"/>
      <c r="TB1900" s="2860"/>
      <c r="TC1900" s="2860"/>
      <c r="TD1900" s="2860"/>
      <c r="TE1900" s="2860"/>
      <c r="TF1900" s="2860"/>
      <c r="TG1900" s="2860"/>
      <c r="TH1900" s="2860"/>
      <c r="TI1900" s="2860"/>
      <c r="TJ1900" s="2860"/>
      <c r="TK1900" s="2860"/>
      <c r="TL1900" s="2860"/>
      <c r="TM1900" s="2860"/>
      <c r="TN1900" s="2860"/>
      <c r="TO1900" s="2860"/>
      <c r="TP1900" s="2860"/>
      <c r="TQ1900" s="2860"/>
      <c r="TR1900" s="2860"/>
      <c r="TS1900" s="2860"/>
      <c r="TT1900" s="2860"/>
      <c r="TU1900" s="2860"/>
      <c r="TV1900" s="2860"/>
      <c r="TW1900" s="2860"/>
      <c r="TX1900" s="2860"/>
      <c r="TY1900" s="2860"/>
      <c r="TZ1900" s="2860"/>
      <c r="UA1900" s="2860"/>
      <c r="UB1900" s="2860"/>
      <c r="UC1900" s="2860"/>
      <c r="UD1900" s="2860"/>
      <c r="UE1900" s="2860"/>
      <c r="UF1900" s="2860"/>
      <c r="UG1900" s="2860"/>
      <c r="UH1900" s="2860"/>
      <c r="UI1900" s="2860"/>
      <c r="UJ1900" s="2860"/>
      <c r="UK1900" s="2860"/>
      <c r="UL1900" s="2860"/>
      <c r="UM1900" s="2860"/>
      <c r="UN1900" s="2860"/>
      <c r="UO1900" s="2860"/>
      <c r="UP1900" s="2860"/>
      <c r="UQ1900" s="2860"/>
      <c r="UR1900" s="2860"/>
      <c r="US1900" s="2860"/>
      <c r="UT1900" s="2860"/>
      <c r="UU1900" s="2860"/>
      <c r="UV1900" s="2860"/>
      <c r="UW1900" s="2860"/>
      <c r="UX1900" s="2860"/>
      <c r="UY1900" s="2860"/>
      <c r="UZ1900" s="2860"/>
      <c r="VA1900" s="2860"/>
      <c r="VB1900" s="2860"/>
      <c r="VC1900" s="2860"/>
      <c r="VD1900" s="2860"/>
      <c r="VE1900" s="2860"/>
      <c r="VF1900" s="2860"/>
      <c r="VG1900" s="2860"/>
      <c r="VH1900" s="2860"/>
      <c r="VI1900" s="2860"/>
      <c r="VJ1900" s="2860"/>
      <c r="VK1900" s="2860"/>
      <c r="VL1900" s="2860"/>
      <c r="VM1900" s="2860"/>
      <c r="VN1900" s="2860"/>
      <c r="VO1900" s="2860"/>
      <c r="VP1900" s="2860"/>
      <c r="VQ1900" s="2860"/>
      <c r="VR1900" s="2860"/>
      <c r="VS1900" s="2860"/>
      <c r="VT1900" s="2860"/>
      <c r="VU1900" s="2860"/>
      <c r="VV1900" s="2860"/>
      <c r="VW1900" s="2860"/>
      <c r="VX1900" s="2860"/>
      <c r="VY1900" s="2860"/>
      <c r="VZ1900" s="2860"/>
      <c r="WA1900" s="2860"/>
      <c r="WB1900" s="2860"/>
      <c r="WC1900" s="2860"/>
      <c r="WD1900" s="2860"/>
      <c r="WE1900" s="2860"/>
      <c r="WF1900" s="2860"/>
      <c r="WG1900" s="2860"/>
      <c r="WH1900" s="2860"/>
      <c r="WI1900" s="2860"/>
      <c r="WJ1900" s="2860"/>
      <c r="WK1900" s="2860"/>
      <c r="WL1900" s="2860"/>
      <c r="WM1900" s="2860"/>
      <c r="WN1900" s="2860"/>
      <c r="WO1900" s="2860"/>
      <c r="WP1900" s="2860"/>
      <c r="WQ1900" s="2860"/>
      <c r="WR1900" s="2860"/>
      <c r="WS1900" s="2860"/>
      <c r="WT1900" s="2860"/>
      <c r="WU1900" s="2860"/>
      <c r="WV1900" s="2860"/>
      <c r="WW1900" s="2860"/>
      <c r="WX1900" s="2860"/>
      <c r="WY1900" s="2860"/>
      <c r="WZ1900" s="2860"/>
      <c r="XA1900" s="2860"/>
      <c r="XB1900" s="2860"/>
      <c r="XC1900" s="2860"/>
      <c r="XD1900" s="2860"/>
      <c r="XE1900" s="2860"/>
      <c r="XF1900" s="2860"/>
      <c r="XG1900" s="2860"/>
      <c r="XH1900" s="2860"/>
      <c r="XI1900" s="2860"/>
      <c r="XJ1900" s="2860"/>
      <c r="XK1900" s="2860"/>
      <c r="XL1900" s="2860"/>
      <c r="XM1900" s="2860"/>
      <c r="XN1900" s="2860"/>
      <c r="XO1900" s="2860"/>
      <c r="XP1900" s="2860"/>
      <c r="XQ1900" s="2860"/>
      <c r="XR1900" s="2860"/>
      <c r="XS1900" s="2860"/>
      <c r="XT1900" s="2860"/>
      <c r="XU1900" s="2860"/>
      <c r="XV1900" s="2860"/>
      <c r="XW1900" s="2860"/>
      <c r="XX1900" s="2860"/>
      <c r="XY1900" s="2860"/>
      <c r="XZ1900" s="2860"/>
      <c r="YA1900" s="2860"/>
      <c r="YB1900" s="2860"/>
      <c r="YC1900" s="2860"/>
      <c r="YD1900" s="2860"/>
      <c r="YE1900" s="2860"/>
      <c r="YF1900" s="2860"/>
      <c r="YG1900" s="2860"/>
      <c r="YH1900" s="2860"/>
      <c r="YI1900" s="2860"/>
      <c r="YJ1900" s="2860"/>
      <c r="YK1900" s="2860"/>
      <c r="YL1900" s="2860"/>
      <c r="YM1900" s="2860"/>
      <c r="YN1900" s="2860"/>
      <c r="YO1900" s="2860"/>
      <c r="YP1900" s="2860"/>
      <c r="YQ1900" s="2860"/>
      <c r="YR1900" s="2860"/>
      <c r="YS1900" s="2860"/>
      <c r="YT1900" s="2860"/>
      <c r="YU1900" s="2860"/>
      <c r="YV1900" s="2860"/>
      <c r="YW1900" s="2860"/>
      <c r="YX1900" s="2860"/>
      <c r="YY1900" s="2860"/>
      <c r="YZ1900" s="2860"/>
      <c r="ZA1900" s="2860"/>
      <c r="ZB1900" s="2860"/>
      <c r="ZC1900" s="2860"/>
      <c r="ZD1900" s="2860"/>
      <c r="ZE1900" s="2860"/>
      <c r="ZF1900" s="2860"/>
      <c r="ZG1900" s="2860"/>
      <c r="ZH1900" s="2860"/>
      <c r="ZI1900" s="2860"/>
      <c r="ZJ1900" s="2860"/>
      <c r="ZK1900" s="2860"/>
      <c r="ZL1900" s="2860"/>
      <c r="ZM1900" s="2860"/>
      <c r="ZN1900" s="2860"/>
      <c r="ZO1900" s="2860"/>
      <c r="ZP1900" s="2860"/>
      <c r="ZQ1900" s="2860"/>
      <c r="ZR1900" s="2860"/>
      <c r="ZS1900" s="2860"/>
      <c r="ZT1900" s="2860"/>
      <c r="ZU1900" s="2860"/>
      <c r="ZV1900" s="2860"/>
      <c r="ZW1900" s="2860"/>
      <c r="ZX1900" s="2860"/>
      <c r="ZY1900" s="2860"/>
      <c r="ZZ1900" s="2860"/>
      <c r="AAA1900" s="2860"/>
      <c r="AAB1900" s="2860"/>
      <c r="AAC1900" s="2860"/>
      <c r="AAD1900" s="2860"/>
      <c r="AAE1900" s="2860"/>
      <c r="AAF1900" s="2860"/>
      <c r="AAG1900" s="2860"/>
      <c r="AAH1900" s="2860"/>
      <c r="AAI1900" s="2860"/>
      <c r="AAJ1900" s="2860"/>
      <c r="AAK1900" s="2860"/>
      <c r="AAL1900" s="2860"/>
      <c r="AAM1900" s="2860"/>
      <c r="AAN1900" s="2860"/>
      <c r="AAO1900" s="2860"/>
      <c r="AAP1900" s="2860"/>
      <c r="AAQ1900" s="2860"/>
      <c r="AAR1900" s="2860"/>
      <c r="AAS1900" s="2860"/>
      <c r="AAT1900" s="2860"/>
      <c r="AAU1900" s="2860"/>
      <c r="AAV1900" s="2860"/>
      <c r="AAW1900" s="2860"/>
      <c r="AAX1900" s="2860"/>
      <c r="AAY1900" s="2860"/>
      <c r="AAZ1900" s="2860"/>
      <c r="ABA1900" s="2860"/>
      <c r="ABB1900" s="2860"/>
      <c r="ABC1900" s="2860"/>
      <c r="ABD1900" s="2860"/>
      <c r="ABE1900" s="2860"/>
      <c r="ABF1900" s="2860"/>
      <c r="ABG1900" s="2860"/>
      <c r="ABH1900" s="2860"/>
      <c r="ABI1900" s="2860"/>
      <c r="ABJ1900" s="2860"/>
      <c r="ABK1900" s="2860"/>
      <c r="ABL1900" s="2860"/>
      <c r="ABM1900" s="2860"/>
      <c r="ABN1900" s="2860"/>
      <c r="ABO1900" s="2860"/>
      <c r="ABP1900" s="2860"/>
      <c r="ABQ1900" s="2860"/>
      <c r="ABR1900" s="2860"/>
      <c r="ABS1900" s="2860"/>
      <c r="ABT1900" s="2860"/>
      <c r="ABU1900" s="2860"/>
      <c r="ABV1900" s="2860"/>
      <c r="ABW1900" s="2860"/>
      <c r="ABX1900" s="2860"/>
      <c r="ABY1900" s="2860"/>
      <c r="ABZ1900" s="2860"/>
      <c r="ACA1900" s="2860"/>
      <c r="ACB1900" s="2860"/>
      <c r="ACC1900" s="2860"/>
      <c r="ACD1900" s="2860"/>
      <c r="ACE1900" s="2860"/>
      <c r="ACF1900" s="2860"/>
      <c r="ACG1900" s="2860"/>
      <c r="ACH1900" s="2860"/>
      <c r="ACI1900" s="2860"/>
      <c r="ACJ1900" s="2860"/>
      <c r="ACK1900" s="2860"/>
      <c r="ACL1900" s="2860"/>
      <c r="ACM1900" s="2860"/>
      <c r="ACN1900" s="2860"/>
      <c r="ACO1900" s="2860"/>
      <c r="ACP1900" s="2860"/>
      <c r="ACQ1900" s="2860"/>
      <c r="ACR1900" s="2860"/>
      <c r="ACS1900" s="2860"/>
      <c r="ACT1900" s="2860"/>
      <c r="ACU1900" s="2860"/>
      <c r="ACV1900" s="2860"/>
      <c r="ACW1900" s="2860"/>
      <c r="ACX1900" s="2860"/>
      <c r="ACY1900" s="2860"/>
      <c r="ACZ1900" s="2860"/>
      <c r="ADA1900" s="2860"/>
      <c r="ADB1900" s="2860"/>
      <c r="ADC1900" s="2860"/>
      <c r="ADD1900" s="2860"/>
      <c r="ADE1900" s="2860"/>
      <c r="ADF1900" s="2860"/>
      <c r="ADG1900" s="2860"/>
      <c r="ADH1900" s="2860"/>
      <c r="ADI1900" s="2860"/>
      <c r="ADJ1900" s="2860"/>
      <c r="ADK1900" s="2860"/>
      <c r="ADL1900" s="2860"/>
      <c r="ADM1900" s="2860"/>
      <c r="ADN1900" s="2860"/>
      <c r="ADO1900" s="2860"/>
      <c r="ADP1900" s="2860"/>
      <c r="ADQ1900" s="2860"/>
      <c r="ADR1900" s="2860"/>
      <c r="ADS1900" s="2860"/>
      <c r="ADT1900" s="2860"/>
      <c r="ADU1900" s="2860"/>
      <c r="ADV1900" s="2860"/>
      <c r="ADW1900" s="2860"/>
      <c r="ADX1900" s="2860"/>
      <c r="ADY1900" s="2860"/>
      <c r="ADZ1900" s="2860"/>
      <c r="AEA1900" s="2860"/>
      <c r="AEB1900" s="2860"/>
      <c r="AEC1900" s="2860"/>
      <c r="AED1900" s="2860"/>
      <c r="AEE1900" s="2860"/>
      <c r="AEF1900" s="2860"/>
      <c r="AEG1900" s="2860"/>
      <c r="AEH1900" s="2860"/>
      <c r="AEI1900" s="2860"/>
      <c r="AEJ1900" s="2860"/>
      <c r="AEK1900" s="2860"/>
      <c r="AEL1900" s="2860"/>
      <c r="AEM1900" s="2860"/>
      <c r="AEN1900" s="2860"/>
      <c r="AEO1900" s="2860"/>
      <c r="AEP1900" s="2860"/>
      <c r="AEQ1900" s="2860"/>
      <c r="AER1900" s="2860"/>
      <c r="AES1900" s="2860"/>
      <c r="AET1900" s="2860"/>
      <c r="AEU1900" s="2860"/>
      <c r="AEV1900" s="2860"/>
      <c r="AEW1900" s="2860"/>
      <c r="AEX1900" s="2860"/>
      <c r="AEY1900" s="2860"/>
      <c r="AEZ1900" s="2860"/>
      <c r="AFA1900" s="2860"/>
      <c r="AFB1900" s="2860"/>
      <c r="AFC1900" s="2860"/>
      <c r="AFD1900" s="2860"/>
      <c r="AFE1900" s="2860"/>
      <c r="AFF1900" s="2860"/>
      <c r="AFG1900" s="2860"/>
      <c r="AFH1900" s="2860"/>
      <c r="AFI1900" s="2860"/>
      <c r="AFJ1900" s="2860"/>
      <c r="AFK1900" s="2860"/>
      <c r="AFL1900" s="2860"/>
      <c r="AFM1900" s="2860"/>
      <c r="AFN1900" s="2860"/>
      <c r="AFO1900" s="2860"/>
      <c r="AFP1900" s="2860"/>
      <c r="AFQ1900" s="2860"/>
      <c r="AFR1900" s="2860"/>
      <c r="AFS1900" s="2860"/>
      <c r="AFT1900" s="2860"/>
      <c r="AFU1900" s="2860"/>
      <c r="AFV1900" s="2860"/>
      <c r="AFW1900" s="2860"/>
      <c r="AFX1900" s="2860"/>
      <c r="AFY1900" s="2860"/>
      <c r="AFZ1900" s="2860"/>
      <c r="AGA1900" s="2860"/>
      <c r="AGB1900" s="2860"/>
      <c r="AGC1900" s="2860"/>
      <c r="AGD1900" s="2860"/>
      <c r="AGE1900" s="2860"/>
      <c r="AGF1900" s="2860"/>
      <c r="AGG1900" s="2860"/>
      <c r="AGH1900" s="2860"/>
      <c r="AGI1900" s="2860"/>
      <c r="AGJ1900" s="2860"/>
      <c r="AGK1900" s="2860"/>
      <c r="AGL1900" s="2860"/>
      <c r="AGM1900" s="2860"/>
      <c r="AGN1900" s="2860"/>
      <c r="AGO1900" s="2860"/>
      <c r="AGP1900" s="2860"/>
      <c r="AGQ1900" s="2860"/>
      <c r="AGR1900" s="2860"/>
      <c r="AGS1900" s="2860"/>
      <c r="AGT1900" s="2860"/>
      <c r="AGU1900" s="2860"/>
      <c r="AGV1900" s="2860"/>
      <c r="AGW1900" s="2860"/>
      <c r="AGX1900" s="2860"/>
      <c r="AGY1900" s="2860"/>
      <c r="AGZ1900" s="2860"/>
      <c r="AHA1900" s="2860"/>
      <c r="AHB1900" s="2860"/>
      <c r="AHC1900" s="2860"/>
      <c r="AHD1900" s="2860"/>
      <c r="AHE1900" s="2860"/>
      <c r="AHF1900" s="2860"/>
      <c r="AHG1900" s="2860"/>
      <c r="AHH1900" s="2860"/>
      <c r="AHI1900" s="2860"/>
      <c r="AHJ1900" s="2860"/>
      <c r="AHK1900" s="2860"/>
      <c r="AHL1900" s="2860"/>
      <c r="AHM1900" s="2860"/>
      <c r="AHN1900" s="2860"/>
      <c r="AHO1900" s="2860"/>
      <c r="AHP1900" s="2860"/>
      <c r="AHQ1900" s="2860"/>
      <c r="AHR1900" s="2860"/>
      <c r="AHS1900" s="2860"/>
      <c r="AHT1900" s="2860"/>
      <c r="AHU1900" s="2860"/>
      <c r="AHV1900" s="2860"/>
      <c r="AHW1900" s="2860"/>
      <c r="AHX1900" s="2860"/>
      <c r="AHY1900" s="2860"/>
      <c r="AHZ1900" s="2860"/>
      <c r="AIA1900" s="2860"/>
      <c r="AIB1900" s="2860"/>
      <c r="AIC1900" s="2860"/>
      <c r="AID1900" s="2860"/>
      <c r="AIE1900" s="2860"/>
      <c r="AIF1900" s="2860"/>
      <c r="AIG1900" s="2860"/>
      <c r="AIH1900" s="2860"/>
      <c r="AII1900" s="2860"/>
      <c r="AIJ1900" s="2860"/>
      <c r="AIK1900" s="2860"/>
      <c r="AIL1900" s="2860"/>
      <c r="AIM1900" s="2860"/>
      <c r="AIN1900" s="2860"/>
      <c r="AIO1900" s="2860"/>
      <c r="AIP1900" s="2860"/>
      <c r="AIQ1900" s="2860"/>
      <c r="AIR1900" s="2860"/>
      <c r="AIS1900" s="2860"/>
      <c r="AIT1900" s="2860"/>
      <c r="AIU1900" s="2860"/>
      <c r="AIV1900" s="2860"/>
      <c r="AIW1900" s="2860"/>
      <c r="AIX1900" s="2860"/>
      <c r="AIY1900" s="2860"/>
      <c r="AIZ1900" s="2860"/>
      <c r="AJA1900" s="2860"/>
      <c r="AJB1900" s="2860"/>
      <c r="AJC1900" s="2860"/>
      <c r="AJD1900" s="2860"/>
      <c r="AJE1900" s="2860"/>
      <c r="AJF1900" s="2860"/>
      <c r="AJG1900" s="2860"/>
      <c r="AJH1900" s="2860"/>
      <c r="AJI1900" s="2860"/>
      <c r="AJJ1900" s="2860"/>
      <c r="AJK1900" s="2860"/>
      <c r="AJL1900" s="2860"/>
      <c r="AJM1900" s="2860"/>
      <c r="AJN1900" s="2860"/>
      <c r="AJO1900" s="2860"/>
      <c r="AJP1900" s="2860"/>
      <c r="AJQ1900" s="2860"/>
      <c r="AJR1900" s="2860"/>
      <c r="AJS1900" s="2860"/>
      <c r="AJT1900" s="2860"/>
      <c r="AJU1900" s="2860"/>
      <c r="AJV1900" s="2860"/>
      <c r="AJW1900" s="2860"/>
      <c r="AJX1900" s="2860"/>
      <c r="AJY1900" s="2860"/>
      <c r="AJZ1900" s="2860"/>
      <c r="AKA1900" s="2860"/>
      <c r="AKB1900" s="2860"/>
      <c r="AKC1900" s="2860"/>
      <c r="AKD1900" s="2860"/>
      <c r="AKE1900" s="2860"/>
      <c r="AKF1900" s="2860"/>
      <c r="AKG1900" s="2860"/>
      <c r="AKH1900" s="2860"/>
      <c r="AKI1900" s="2860"/>
      <c r="AKJ1900" s="2860"/>
      <c r="AKK1900" s="2860"/>
      <c r="AKL1900" s="2860"/>
      <c r="AKM1900" s="2860"/>
      <c r="AKN1900" s="2860"/>
      <c r="AKO1900" s="2860"/>
      <c r="AKP1900" s="2860"/>
      <c r="AKQ1900" s="2860"/>
      <c r="AKR1900" s="2860"/>
      <c r="AKS1900" s="2860"/>
      <c r="AKT1900" s="2860"/>
      <c r="AKU1900" s="2860"/>
      <c r="AKV1900" s="2860"/>
      <c r="AKW1900" s="2860"/>
      <c r="AKX1900" s="2860"/>
      <c r="AKY1900" s="2860"/>
      <c r="AKZ1900" s="2860"/>
      <c r="ALA1900" s="2860"/>
      <c r="ALB1900" s="2860"/>
      <c r="ALC1900" s="2860"/>
      <c r="ALD1900" s="2860"/>
      <c r="ALE1900" s="2860"/>
      <c r="ALF1900" s="2860"/>
      <c r="ALG1900" s="2860"/>
      <c r="ALH1900" s="2860"/>
      <c r="ALI1900" s="2860"/>
      <c r="ALJ1900" s="2860"/>
      <c r="ALK1900" s="2860"/>
      <c r="ALL1900" s="2860"/>
      <c r="ALM1900" s="2860"/>
      <c r="ALN1900" s="2860"/>
      <c r="ALO1900" s="2860"/>
      <c r="ALP1900" s="2860"/>
      <c r="ALQ1900" s="2860"/>
      <c r="ALR1900" s="2860"/>
      <c r="ALS1900" s="2860"/>
      <c r="ALT1900" s="2860"/>
      <c r="ALU1900" s="2860"/>
      <c r="ALV1900" s="2860"/>
      <c r="ALW1900" s="2860"/>
      <c r="ALX1900" s="2860"/>
      <c r="ALY1900" s="2860"/>
      <c r="ALZ1900" s="2860"/>
      <c r="AMA1900" s="2860"/>
      <c r="AMB1900" s="2860"/>
      <c r="AMC1900" s="2860"/>
      <c r="AMD1900" s="2860"/>
      <c r="AME1900" s="2860"/>
      <c r="AMF1900" s="2860"/>
      <c r="AMG1900" s="2860"/>
      <c r="AMH1900" s="2860"/>
      <c r="AMI1900" s="2860"/>
      <c r="AMJ1900" s="2860"/>
      <c r="AMK1900" s="2860"/>
      <c r="AML1900" s="2860"/>
      <c r="AMM1900" s="2860"/>
      <c r="AMN1900" s="2860"/>
      <c r="AMO1900" s="2860"/>
      <c r="AMP1900" s="2860"/>
      <c r="AMQ1900" s="2860"/>
      <c r="AMR1900" s="2860"/>
      <c r="AMS1900" s="2860"/>
      <c r="AMT1900" s="2860"/>
      <c r="AMU1900" s="2860"/>
      <c r="AMV1900" s="2860"/>
      <c r="AMW1900" s="2860"/>
      <c r="AMX1900" s="2860"/>
      <c r="AMY1900" s="2860"/>
      <c r="AMZ1900" s="2860"/>
      <c r="ANA1900" s="2860"/>
      <c r="ANB1900" s="2860"/>
      <c r="ANC1900" s="2860"/>
      <c r="AND1900" s="2860"/>
      <c r="ANE1900" s="2860"/>
      <c r="ANF1900" s="2860"/>
      <c r="ANG1900" s="2860"/>
      <c r="ANH1900" s="2860"/>
      <c r="ANI1900" s="2860"/>
      <c r="ANJ1900" s="2860"/>
      <c r="ANK1900" s="2860"/>
      <c r="ANL1900" s="2860"/>
      <c r="ANM1900" s="2860"/>
      <c r="ANN1900" s="2860"/>
      <c r="ANO1900" s="2860"/>
      <c r="ANP1900" s="2860"/>
      <c r="ANQ1900" s="2860"/>
      <c r="ANR1900" s="2860"/>
      <c r="ANS1900" s="2860"/>
      <c r="ANT1900" s="2860"/>
      <c r="ANU1900" s="2860"/>
      <c r="ANV1900" s="2860"/>
      <c r="ANW1900" s="2860"/>
      <c r="ANX1900" s="2860"/>
      <c r="ANY1900" s="2860"/>
      <c r="ANZ1900" s="2860"/>
      <c r="AOA1900" s="2860"/>
      <c r="AOB1900" s="2860"/>
      <c r="AOC1900" s="2860"/>
      <c r="AOD1900" s="2860"/>
      <c r="AOE1900" s="2860"/>
      <c r="AOF1900" s="2860"/>
      <c r="AOG1900" s="2860"/>
      <c r="AOH1900" s="2860"/>
      <c r="AOI1900" s="2860"/>
      <c r="AOJ1900" s="2860"/>
      <c r="AOK1900" s="2860"/>
      <c r="AOL1900" s="2860"/>
      <c r="AOM1900" s="2860"/>
      <c r="AON1900" s="2860"/>
      <c r="AOO1900" s="2860"/>
      <c r="AOP1900" s="2860"/>
      <c r="AOQ1900" s="2860"/>
      <c r="AOR1900" s="2860"/>
      <c r="AOS1900" s="2860"/>
      <c r="AOT1900" s="2860"/>
      <c r="AOU1900" s="2860"/>
      <c r="AOV1900" s="2860"/>
      <c r="AOW1900" s="2860"/>
      <c r="AOX1900" s="2860"/>
      <c r="AOY1900" s="2860"/>
      <c r="AOZ1900" s="2860"/>
      <c r="APA1900" s="2860"/>
      <c r="APB1900" s="2860"/>
      <c r="APC1900" s="2860"/>
      <c r="APD1900" s="2860"/>
      <c r="APE1900" s="2860"/>
      <c r="APF1900" s="2860"/>
      <c r="APG1900" s="2860"/>
      <c r="APH1900" s="2860"/>
      <c r="API1900" s="2860"/>
      <c r="APJ1900" s="2860"/>
      <c r="APK1900" s="2860"/>
      <c r="APL1900" s="2860"/>
      <c r="APM1900" s="2860"/>
      <c r="APN1900" s="2860"/>
      <c r="APO1900" s="2860"/>
      <c r="APP1900" s="2860"/>
      <c r="APQ1900" s="2860"/>
      <c r="APR1900" s="2860"/>
      <c r="APS1900" s="2860"/>
      <c r="APT1900" s="2860"/>
      <c r="APU1900" s="2860"/>
      <c r="APV1900" s="2860"/>
      <c r="APW1900" s="2860"/>
      <c r="APX1900" s="2860"/>
      <c r="APY1900" s="2860"/>
      <c r="APZ1900" s="2860"/>
      <c r="AQA1900" s="2860"/>
      <c r="AQB1900" s="2860"/>
      <c r="AQC1900" s="2860"/>
      <c r="AQD1900" s="2860"/>
      <c r="AQE1900" s="2860"/>
      <c r="AQF1900" s="2860"/>
      <c r="AQG1900" s="2860"/>
      <c r="AQH1900" s="2860"/>
      <c r="AQI1900" s="2860"/>
      <c r="AQJ1900" s="2860"/>
      <c r="AQK1900" s="2860"/>
      <c r="AQL1900" s="2860"/>
      <c r="AQM1900" s="2860"/>
      <c r="AQN1900" s="2860"/>
      <c r="AQO1900" s="2860"/>
      <c r="AQP1900" s="2860"/>
      <c r="AQQ1900" s="2860"/>
      <c r="AQR1900" s="2860"/>
      <c r="AQS1900" s="2860"/>
      <c r="AQT1900" s="2860"/>
      <c r="AQU1900" s="2860"/>
      <c r="AQV1900" s="2860"/>
      <c r="AQW1900" s="2860"/>
      <c r="AQX1900" s="2860"/>
      <c r="AQY1900" s="2860"/>
      <c r="AQZ1900" s="2860"/>
      <c r="ARA1900" s="2860"/>
      <c r="ARB1900" s="2860"/>
      <c r="ARC1900" s="2860"/>
      <c r="ARD1900" s="2860"/>
      <c r="ARE1900" s="2860"/>
      <c r="ARF1900" s="2860"/>
      <c r="ARG1900" s="2860"/>
      <c r="ARH1900" s="2860"/>
      <c r="ARI1900" s="2860"/>
      <c r="ARJ1900" s="2860"/>
      <c r="ARK1900" s="2860"/>
      <c r="ARL1900" s="2860"/>
      <c r="ARM1900" s="2860"/>
      <c r="ARN1900" s="2860"/>
      <c r="ARO1900" s="2860"/>
      <c r="ARP1900" s="2860"/>
      <c r="ARQ1900" s="2860"/>
      <c r="ARR1900" s="2860"/>
      <c r="ARS1900" s="2860"/>
      <c r="ART1900" s="2860"/>
      <c r="ARU1900" s="2860"/>
      <c r="ARV1900" s="2860"/>
      <c r="ARW1900" s="2860"/>
      <c r="ARX1900" s="2860"/>
      <c r="ARY1900" s="2860"/>
      <c r="ARZ1900" s="2860"/>
      <c r="ASA1900" s="2860"/>
      <c r="ASB1900" s="2860"/>
      <c r="ASC1900" s="2860"/>
      <c r="ASD1900" s="2860"/>
      <c r="ASE1900" s="2860"/>
      <c r="ASF1900" s="2860"/>
      <c r="ASG1900" s="2860"/>
      <c r="ASH1900" s="2860"/>
      <c r="ASI1900" s="2860"/>
      <c r="ASJ1900" s="2860"/>
      <c r="ASK1900" s="2860"/>
      <c r="ASL1900" s="2860"/>
      <c r="ASM1900" s="2860"/>
      <c r="ASN1900" s="2860"/>
      <c r="ASO1900" s="2860"/>
      <c r="ASP1900" s="2860"/>
      <c r="ASQ1900" s="2860"/>
      <c r="ASR1900" s="2860"/>
      <c r="ASS1900" s="2860"/>
      <c r="AST1900" s="2860"/>
      <c r="ASU1900" s="2860"/>
      <c r="ASV1900" s="2860"/>
      <c r="ASW1900" s="2860"/>
      <c r="ASX1900" s="2860"/>
      <c r="ASY1900" s="2860"/>
      <c r="ASZ1900" s="2860"/>
      <c r="ATA1900" s="2860"/>
      <c r="ATB1900" s="2860"/>
      <c r="ATC1900" s="2860"/>
      <c r="ATD1900" s="2860"/>
      <c r="ATE1900" s="2860"/>
      <c r="ATF1900" s="2860"/>
      <c r="ATG1900" s="2860"/>
      <c r="ATH1900" s="2860"/>
      <c r="ATI1900" s="2860"/>
      <c r="ATJ1900" s="2860"/>
      <c r="ATK1900" s="2860"/>
      <c r="ATL1900" s="2860"/>
      <c r="ATM1900" s="2860"/>
      <c r="ATN1900" s="2860"/>
      <c r="ATO1900" s="2860"/>
      <c r="ATP1900" s="2860"/>
      <c r="ATQ1900" s="2860"/>
      <c r="ATR1900" s="2860"/>
      <c r="ATS1900" s="2860"/>
      <c r="ATT1900" s="2860"/>
      <c r="ATU1900" s="2860"/>
      <c r="ATV1900" s="2860"/>
      <c r="ATW1900" s="2860"/>
      <c r="ATX1900" s="2860"/>
      <c r="ATY1900" s="2860"/>
      <c r="ATZ1900" s="2860"/>
      <c r="AUA1900" s="2860"/>
      <c r="AUB1900" s="2860"/>
      <c r="AUC1900" s="2860"/>
      <c r="AUD1900" s="2860"/>
      <c r="AUE1900" s="2860"/>
      <c r="AUF1900" s="2860"/>
      <c r="AUG1900" s="2860"/>
      <c r="AUH1900" s="2860"/>
      <c r="AUI1900" s="2860"/>
      <c r="AUJ1900" s="2860"/>
      <c r="AUK1900" s="2860"/>
      <c r="AUL1900" s="2860"/>
      <c r="AUM1900" s="2860"/>
      <c r="AUN1900" s="2860"/>
      <c r="AUO1900" s="2860"/>
      <c r="AUP1900" s="2860"/>
      <c r="AUQ1900" s="2860"/>
      <c r="AUR1900" s="2860"/>
      <c r="AUS1900" s="2860"/>
      <c r="AUT1900" s="2860"/>
      <c r="AUU1900" s="2860"/>
      <c r="AUV1900" s="2860"/>
      <c r="AUW1900" s="2860"/>
      <c r="AUX1900" s="2860"/>
      <c r="AUY1900" s="2860"/>
      <c r="AUZ1900" s="2860"/>
      <c r="AVA1900" s="2860"/>
      <c r="AVB1900" s="2860"/>
      <c r="AVC1900" s="2860"/>
      <c r="AVD1900" s="2860"/>
      <c r="AVE1900" s="2860"/>
      <c r="AVF1900" s="2860"/>
      <c r="AVG1900" s="2860"/>
      <c r="AVH1900" s="2860"/>
      <c r="AVI1900" s="2860"/>
      <c r="AVJ1900" s="2860"/>
      <c r="AVK1900" s="2860"/>
      <c r="AVL1900" s="2860"/>
      <c r="AVM1900" s="2860"/>
      <c r="AVN1900" s="2860"/>
      <c r="AVO1900" s="2860"/>
      <c r="AVP1900" s="2860"/>
      <c r="AVQ1900" s="2860"/>
      <c r="AVR1900" s="2860"/>
      <c r="AVS1900" s="2860"/>
      <c r="AVT1900" s="2860"/>
      <c r="AVU1900" s="2860"/>
      <c r="AVV1900" s="2860"/>
      <c r="AVW1900" s="2860"/>
      <c r="AVX1900" s="2860"/>
      <c r="AVY1900" s="2860"/>
      <c r="AVZ1900" s="2860"/>
      <c r="AWA1900" s="2860"/>
      <c r="AWB1900" s="2860"/>
      <c r="AWC1900" s="2860"/>
      <c r="AWD1900" s="2860"/>
      <c r="AWE1900" s="2860"/>
      <c r="AWF1900" s="2860"/>
      <c r="AWG1900" s="2860"/>
      <c r="AWH1900" s="2860"/>
      <c r="AWI1900" s="2860"/>
      <c r="AWJ1900" s="2860"/>
      <c r="AWK1900" s="2860"/>
      <c r="AWL1900" s="2860"/>
      <c r="AWM1900" s="2860"/>
      <c r="AWN1900" s="2860"/>
      <c r="AWO1900" s="2860"/>
      <c r="AWP1900" s="2860"/>
      <c r="AWQ1900" s="2860"/>
      <c r="AWR1900" s="2860"/>
      <c r="AWS1900" s="2860"/>
      <c r="AWT1900" s="2860"/>
      <c r="AWU1900" s="2860"/>
      <c r="AWV1900" s="2860"/>
      <c r="AWW1900" s="2860"/>
      <c r="AWX1900" s="2860"/>
      <c r="AWY1900" s="2860"/>
      <c r="AWZ1900" s="2860"/>
      <c r="AXA1900" s="2860"/>
      <c r="AXB1900" s="2860"/>
      <c r="AXC1900" s="2860"/>
      <c r="AXD1900" s="2860"/>
      <c r="AXE1900" s="2860"/>
      <c r="AXF1900" s="2860"/>
      <c r="AXG1900" s="2860"/>
      <c r="AXH1900" s="2860"/>
      <c r="AXI1900" s="2860"/>
      <c r="AXJ1900" s="2860"/>
      <c r="AXK1900" s="2860"/>
      <c r="AXL1900" s="2860"/>
      <c r="AXM1900" s="2860"/>
      <c r="AXN1900" s="2860"/>
      <c r="AXO1900" s="2860"/>
      <c r="AXP1900" s="2860"/>
      <c r="AXQ1900" s="2860"/>
      <c r="AXR1900" s="2860"/>
      <c r="AXS1900" s="2860"/>
      <c r="AXT1900" s="2860"/>
      <c r="AXU1900" s="2860"/>
      <c r="AXV1900" s="2860"/>
      <c r="AXW1900" s="2860"/>
      <c r="AXX1900" s="2860"/>
      <c r="AXY1900" s="2860"/>
      <c r="AXZ1900" s="2860"/>
      <c r="AYA1900" s="2860"/>
      <c r="AYB1900" s="2860"/>
      <c r="AYC1900" s="2860"/>
      <c r="AYD1900" s="2860"/>
      <c r="AYE1900" s="2860"/>
      <c r="AYF1900" s="2860"/>
      <c r="AYG1900" s="2860"/>
      <c r="AYH1900" s="2860"/>
      <c r="AYI1900" s="2860"/>
      <c r="AYJ1900" s="2860"/>
      <c r="AYK1900" s="2860"/>
      <c r="AYL1900" s="2860"/>
      <c r="AYM1900" s="2860"/>
      <c r="AYN1900" s="2860"/>
      <c r="AYO1900" s="2860"/>
      <c r="AYP1900" s="2860"/>
      <c r="AYQ1900" s="2860"/>
      <c r="AYR1900" s="2860"/>
      <c r="AYS1900" s="2860"/>
      <c r="AYT1900" s="2860"/>
      <c r="AYU1900" s="2860"/>
      <c r="AYV1900" s="2860"/>
      <c r="AYW1900" s="2860"/>
      <c r="AYX1900" s="2860"/>
      <c r="AYY1900" s="2860"/>
      <c r="AYZ1900" s="2860"/>
      <c r="AZA1900" s="2860"/>
      <c r="AZB1900" s="2860"/>
      <c r="AZC1900" s="2860"/>
      <c r="AZD1900" s="2860"/>
      <c r="AZE1900" s="2860"/>
      <c r="AZF1900" s="2860"/>
      <c r="AZG1900" s="2860"/>
      <c r="AZH1900" s="2860"/>
      <c r="AZI1900" s="2860"/>
      <c r="AZJ1900" s="2860"/>
      <c r="AZK1900" s="2860"/>
      <c r="AZL1900" s="2860"/>
      <c r="AZM1900" s="2860"/>
      <c r="AZN1900" s="2860"/>
      <c r="AZO1900" s="2860"/>
      <c r="AZP1900" s="2860"/>
      <c r="AZQ1900" s="2860"/>
      <c r="AZR1900" s="2860"/>
      <c r="AZS1900" s="2860"/>
      <c r="AZT1900" s="2860"/>
      <c r="AZU1900" s="2860"/>
      <c r="AZV1900" s="2860"/>
      <c r="AZW1900" s="2860"/>
      <c r="AZX1900" s="2860"/>
      <c r="AZY1900" s="2860"/>
      <c r="AZZ1900" s="2860"/>
      <c r="BAA1900" s="2860"/>
      <c r="BAB1900" s="2860"/>
      <c r="BAC1900" s="2860"/>
      <c r="BAD1900" s="2860"/>
      <c r="BAE1900" s="2860"/>
      <c r="BAF1900" s="2860"/>
      <c r="BAG1900" s="2860"/>
      <c r="BAH1900" s="2860"/>
      <c r="BAI1900" s="2860"/>
      <c r="BAJ1900" s="2860"/>
      <c r="BAK1900" s="2860"/>
      <c r="BAL1900" s="2860"/>
      <c r="BAM1900" s="2860"/>
      <c r="BAN1900" s="2860"/>
      <c r="BAO1900" s="2860"/>
      <c r="BAP1900" s="2860"/>
      <c r="BAQ1900" s="2860"/>
      <c r="BAR1900" s="2860"/>
      <c r="BAS1900" s="2860"/>
      <c r="BAT1900" s="2860"/>
      <c r="BAU1900" s="2860"/>
      <c r="BAV1900" s="2860"/>
      <c r="BAW1900" s="2860"/>
      <c r="BAX1900" s="2860"/>
      <c r="BAY1900" s="2860"/>
      <c r="BAZ1900" s="2860"/>
      <c r="BBA1900" s="2860"/>
      <c r="BBB1900" s="2860"/>
      <c r="BBC1900" s="2860"/>
      <c r="BBD1900" s="2860"/>
      <c r="BBE1900" s="2860"/>
      <c r="BBF1900" s="2860"/>
      <c r="BBG1900" s="2860"/>
      <c r="BBH1900" s="2860"/>
      <c r="BBI1900" s="2860"/>
      <c r="BBJ1900" s="2860"/>
      <c r="BBK1900" s="2860"/>
      <c r="BBL1900" s="2860"/>
      <c r="BBM1900" s="2860"/>
      <c r="BBN1900" s="2860"/>
      <c r="BBO1900" s="2860"/>
      <c r="BBP1900" s="2860"/>
      <c r="BBQ1900" s="2860"/>
      <c r="BBR1900" s="2860"/>
      <c r="BBS1900" s="2860"/>
      <c r="BBT1900" s="2860"/>
      <c r="BBU1900" s="2860"/>
      <c r="BBV1900" s="2860"/>
      <c r="BBW1900" s="2860"/>
      <c r="BBX1900" s="2860"/>
      <c r="BBY1900" s="2860"/>
      <c r="BBZ1900" s="2860"/>
      <c r="BCA1900" s="2860"/>
      <c r="BCB1900" s="2860"/>
      <c r="BCC1900" s="2860"/>
      <c r="BCD1900" s="2860"/>
      <c r="BCE1900" s="2860"/>
      <c r="BCF1900" s="2860"/>
      <c r="BCG1900" s="2860"/>
      <c r="BCH1900" s="2860"/>
      <c r="BCI1900" s="2860"/>
      <c r="BCJ1900" s="2860"/>
      <c r="BCK1900" s="2860"/>
      <c r="BCL1900" s="2860"/>
      <c r="BCM1900" s="2860"/>
      <c r="BCN1900" s="2860"/>
      <c r="BCO1900" s="2860"/>
      <c r="BCP1900" s="2860"/>
      <c r="BCQ1900" s="2860"/>
      <c r="BCR1900" s="2860"/>
      <c r="BCS1900" s="2860"/>
      <c r="BCT1900" s="2860"/>
      <c r="BCU1900" s="2860"/>
      <c r="BCV1900" s="2860"/>
      <c r="BCW1900" s="2860"/>
      <c r="BCX1900" s="2860"/>
      <c r="BCY1900" s="2860"/>
      <c r="BCZ1900" s="2860"/>
      <c r="BDA1900" s="2860"/>
      <c r="BDB1900" s="2860"/>
      <c r="BDC1900" s="2860"/>
      <c r="BDD1900" s="2860"/>
      <c r="BDE1900" s="2860"/>
      <c r="BDF1900" s="2860"/>
      <c r="BDG1900" s="2860"/>
      <c r="BDH1900" s="2860"/>
      <c r="BDI1900" s="2860"/>
      <c r="BDJ1900" s="2860"/>
      <c r="BDK1900" s="2860"/>
      <c r="BDL1900" s="2860"/>
      <c r="BDM1900" s="2860"/>
      <c r="BDN1900" s="2860"/>
      <c r="BDO1900" s="2860"/>
      <c r="BDP1900" s="2860"/>
      <c r="BDQ1900" s="2860"/>
      <c r="BDR1900" s="2860"/>
      <c r="BDS1900" s="2860"/>
      <c r="BDT1900" s="2860"/>
      <c r="BDU1900" s="2860"/>
      <c r="BDV1900" s="2860"/>
      <c r="BDW1900" s="2860"/>
      <c r="BDX1900" s="2860"/>
      <c r="BDY1900" s="2860"/>
      <c r="BDZ1900" s="2860"/>
      <c r="BEA1900" s="2860"/>
      <c r="BEB1900" s="2860"/>
      <c r="BEC1900" s="2860"/>
      <c r="BED1900" s="2860"/>
      <c r="BEE1900" s="2860"/>
      <c r="BEF1900" s="2860"/>
      <c r="BEG1900" s="2860"/>
      <c r="BEH1900" s="2860"/>
      <c r="BEI1900" s="2860"/>
      <c r="BEJ1900" s="2860"/>
      <c r="BEK1900" s="2860"/>
      <c r="BEL1900" s="2860"/>
      <c r="BEM1900" s="2860"/>
      <c r="BEN1900" s="2860"/>
      <c r="BEO1900" s="2860"/>
      <c r="BEP1900" s="2860"/>
      <c r="BEQ1900" s="2860"/>
      <c r="BER1900" s="2860"/>
      <c r="BES1900" s="2860"/>
      <c r="BET1900" s="2860"/>
      <c r="BEU1900" s="2860"/>
      <c r="BEV1900" s="2860"/>
      <c r="BEW1900" s="2860"/>
      <c r="BEX1900" s="2860"/>
      <c r="BEY1900" s="2860"/>
      <c r="BEZ1900" s="2860"/>
      <c r="BFA1900" s="2860"/>
      <c r="BFB1900" s="2860"/>
      <c r="BFC1900" s="2860"/>
      <c r="BFD1900" s="2860"/>
      <c r="BFE1900" s="2860"/>
      <c r="BFF1900" s="2860"/>
      <c r="BFG1900" s="2860"/>
      <c r="BFH1900" s="2860"/>
      <c r="BFI1900" s="2860"/>
      <c r="BFJ1900" s="2860"/>
      <c r="BFK1900" s="2860"/>
      <c r="BFL1900" s="2860"/>
      <c r="BFM1900" s="2860"/>
      <c r="BFN1900" s="2860"/>
      <c r="BFO1900" s="2860"/>
      <c r="BFP1900" s="2860"/>
      <c r="BFQ1900" s="2860"/>
      <c r="BFR1900" s="2860"/>
      <c r="BFS1900" s="2860"/>
      <c r="BFT1900" s="2860"/>
      <c r="BFU1900" s="2860"/>
      <c r="BFV1900" s="2860"/>
      <c r="BFW1900" s="2860"/>
      <c r="BFX1900" s="2860"/>
      <c r="BFY1900" s="2860"/>
      <c r="BFZ1900" s="2860"/>
      <c r="BGA1900" s="2860"/>
      <c r="BGB1900" s="2860"/>
      <c r="BGC1900" s="2860"/>
      <c r="BGD1900" s="2860"/>
      <c r="BGE1900" s="2860"/>
      <c r="BGF1900" s="2860"/>
      <c r="BGG1900" s="2860"/>
      <c r="BGH1900" s="2860"/>
      <c r="BGI1900" s="2860"/>
      <c r="BGJ1900" s="2860"/>
      <c r="BGK1900" s="2860"/>
      <c r="BGL1900" s="2860"/>
      <c r="BGM1900" s="2860"/>
      <c r="BGN1900" s="2860"/>
      <c r="BGO1900" s="2860"/>
      <c r="BGP1900" s="2860"/>
      <c r="BGQ1900" s="2860"/>
      <c r="BGR1900" s="2860"/>
      <c r="BGS1900" s="2860"/>
      <c r="BGT1900" s="2860"/>
      <c r="BGU1900" s="2860"/>
      <c r="BGV1900" s="2860"/>
      <c r="BGW1900" s="2860"/>
      <c r="BGX1900" s="2860"/>
      <c r="BGY1900" s="2860"/>
      <c r="BGZ1900" s="2860"/>
      <c r="BHA1900" s="2860"/>
      <c r="BHB1900" s="2860"/>
      <c r="BHC1900" s="2860"/>
      <c r="BHD1900" s="2860"/>
      <c r="BHE1900" s="2860"/>
      <c r="BHF1900" s="2860"/>
      <c r="BHG1900" s="2860"/>
      <c r="BHH1900" s="2860"/>
      <c r="BHI1900" s="2860"/>
      <c r="BHJ1900" s="2860"/>
      <c r="BHK1900" s="2860"/>
      <c r="BHL1900" s="2860"/>
      <c r="BHM1900" s="2860"/>
      <c r="BHN1900" s="2860"/>
      <c r="BHO1900" s="2860"/>
      <c r="BHP1900" s="2860"/>
      <c r="BHQ1900" s="2860"/>
      <c r="BHR1900" s="2860"/>
      <c r="BHS1900" s="2860"/>
      <c r="BHT1900" s="2860"/>
      <c r="BHU1900" s="2860"/>
      <c r="BHV1900" s="2860"/>
      <c r="BHW1900" s="2860"/>
      <c r="BHX1900" s="2860"/>
      <c r="BHY1900" s="2860"/>
      <c r="BHZ1900" s="2860"/>
      <c r="BIA1900" s="2860"/>
      <c r="BIB1900" s="2860"/>
      <c r="BIC1900" s="2860"/>
      <c r="BID1900" s="2860"/>
      <c r="BIE1900" s="2860"/>
      <c r="BIF1900" s="2860"/>
      <c r="BIG1900" s="2860"/>
      <c r="BIH1900" s="2860"/>
      <c r="BII1900" s="2860"/>
      <c r="BIJ1900" s="2860"/>
      <c r="BIK1900" s="2860"/>
      <c r="BIL1900" s="2860"/>
      <c r="BIM1900" s="2860"/>
      <c r="BIN1900" s="2860"/>
      <c r="BIO1900" s="2860"/>
      <c r="BIP1900" s="2860"/>
      <c r="BIQ1900" s="2860"/>
      <c r="BIR1900" s="2860"/>
      <c r="BIS1900" s="2860"/>
      <c r="BIT1900" s="2860"/>
      <c r="BIU1900" s="2860"/>
      <c r="BIV1900" s="2860"/>
      <c r="BIW1900" s="2860"/>
      <c r="BIX1900" s="2860"/>
      <c r="BIY1900" s="2860"/>
      <c r="BIZ1900" s="2860"/>
      <c r="BJA1900" s="2860"/>
      <c r="BJB1900" s="2860"/>
      <c r="BJC1900" s="2860"/>
      <c r="BJD1900" s="2860"/>
      <c r="BJE1900" s="2860"/>
      <c r="BJF1900" s="2860"/>
      <c r="BJG1900" s="2860"/>
      <c r="BJH1900" s="2860"/>
      <c r="BJI1900" s="2860"/>
      <c r="BJJ1900" s="2860"/>
      <c r="BJK1900" s="2860"/>
      <c r="BJL1900" s="2860"/>
      <c r="BJM1900" s="2860"/>
      <c r="BJN1900" s="2860"/>
      <c r="BJO1900" s="2860"/>
      <c r="BJP1900" s="2860"/>
      <c r="BJQ1900" s="2860"/>
      <c r="BJR1900" s="2860"/>
      <c r="BJS1900" s="2860"/>
      <c r="BJT1900" s="2860"/>
      <c r="BJU1900" s="2860"/>
      <c r="BJV1900" s="2860"/>
      <c r="BJW1900" s="2860"/>
      <c r="BJX1900" s="2860"/>
      <c r="BJY1900" s="2860"/>
      <c r="BJZ1900" s="2860"/>
      <c r="BKA1900" s="2860"/>
      <c r="BKB1900" s="2860"/>
      <c r="BKC1900" s="2860"/>
      <c r="BKD1900" s="2860"/>
      <c r="BKE1900" s="2860"/>
      <c r="BKF1900" s="2860"/>
      <c r="BKG1900" s="2860"/>
      <c r="BKH1900" s="2860"/>
      <c r="BKI1900" s="2860"/>
      <c r="BKJ1900" s="2860"/>
      <c r="BKK1900" s="2860"/>
      <c r="BKL1900" s="2860"/>
      <c r="BKM1900" s="2860"/>
      <c r="BKN1900" s="2860"/>
      <c r="BKO1900" s="2860"/>
      <c r="BKP1900" s="2860"/>
      <c r="BKQ1900" s="2860"/>
      <c r="BKR1900" s="2860"/>
      <c r="BKS1900" s="2860"/>
      <c r="BKT1900" s="2860"/>
      <c r="BKU1900" s="2860"/>
      <c r="BKV1900" s="2860"/>
      <c r="BKW1900" s="2860"/>
      <c r="BKX1900" s="2860"/>
      <c r="BKY1900" s="2860"/>
      <c r="BKZ1900" s="2860"/>
      <c r="BLA1900" s="2860"/>
      <c r="BLB1900" s="2860"/>
      <c r="BLC1900" s="2860"/>
      <c r="BLD1900" s="2860"/>
      <c r="BLE1900" s="2860"/>
      <c r="BLF1900" s="2860"/>
      <c r="BLG1900" s="2860"/>
      <c r="BLH1900" s="2860"/>
      <c r="BLI1900" s="2860"/>
      <c r="BLJ1900" s="2860"/>
      <c r="BLK1900" s="2860"/>
      <c r="BLL1900" s="2860"/>
      <c r="BLM1900" s="2860"/>
      <c r="BLN1900" s="2860"/>
      <c r="BLO1900" s="2860"/>
      <c r="BLP1900" s="2860"/>
      <c r="BLQ1900" s="2860"/>
      <c r="BLR1900" s="2860"/>
      <c r="BLS1900" s="2860"/>
      <c r="BLT1900" s="2860"/>
      <c r="BLU1900" s="2860"/>
      <c r="BLV1900" s="2860"/>
      <c r="BLW1900" s="2860"/>
      <c r="BLX1900" s="2860"/>
      <c r="BLY1900" s="2860"/>
      <c r="BLZ1900" s="2860"/>
      <c r="BMA1900" s="2860"/>
      <c r="BMB1900" s="2860"/>
      <c r="BMC1900" s="2860"/>
      <c r="BMD1900" s="2860"/>
      <c r="BME1900" s="2860"/>
      <c r="BMF1900" s="2860"/>
      <c r="BMG1900" s="2860"/>
      <c r="BMH1900" s="2860"/>
      <c r="BMI1900" s="2860"/>
      <c r="BMJ1900" s="2860"/>
      <c r="BMK1900" s="2860"/>
      <c r="BML1900" s="2860"/>
      <c r="BMM1900" s="2860"/>
      <c r="BMN1900" s="2860"/>
      <c r="BMO1900" s="2860"/>
      <c r="BMP1900" s="2860"/>
      <c r="BMQ1900" s="2860"/>
      <c r="BMR1900" s="2860"/>
      <c r="BMS1900" s="2860"/>
      <c r="BMT1900" s="2860"/>
      <c r="BMU1900" s="2860"/>
      <c r="BMV1900" s="2860"/>
      <c r="BMW1900" s="2860"/>
      <c r="BMX1900" s="2860"/>
      <c r="BMY1900" s="2860"/>
      <c r="BMZ1900" s="2860"/>
      <c r="BNA1900" s="2860"/>
      <c r="BNB1900" s="2860"/>
      <c r="BNC1900" s="2860"/>
      <c r="BND1900" s="2860"/>
      <c r="BNE1900" s="2860"/>
      <c r="BNF1900" s="2860"/>
      <c r="BNG1900" s="2860"/>
      <c r="BNH1900" s="2860"/>
      <c r="BNI1900" s="2860"/>
      <c r="BNJ1900" s="2860"/>
      <c r="BNK1900" s="2860"/>
      <c r="BNL1900" s="2860"/>
      <c r="BNM1900" s="2860"/>
      <c r="BNN1900" s="2860"/>
      <c r="BNO1900" s="2860"/>
      <c r="BNP1900" s="2860"/>
      <c r="BNQ1900" s="2860"/>
      <c r="BNR1900" s="2860"/>
      <c r="BNS1900" s="2860"/>
      <c r="BNT1900" s="2860"/>
      <c r="BNU1900" s="2860"/>
      <c r="BNV1900" s="2860"/>
      <c r="BNW1900" s="2860"/>
      <c r="BNX1900" s="2860"/>
      <c r="BNY1900" s="2860"/>
      <c r="BNZ1900" s="2860"/>
      <c r="BOA1900" s="2860"/>
      <c r="BOB1900" s="2860"/>
      <c r="BOC1900" s="2860"/>
      <c r="BOD1900" s="2860"/>
      <c r="BOE1900" s="2860"/>
      <c r="BOF1900" s="2860"/>
      <c r="BOG1900" s="2860"/>
      <c r="BOH1900" s="2860"/>
      <c r="BOI1900" s="2860"/>
      <c r="BOJ1900" s="2860"/>
      <c r="BOK1900" s="2860"/>
      <c r="BOL1900" s="2860"/>
      <c r="BOM1900" s="2860"/>
      <c r="BON1900" s="2860"/>
      <c r="BOO1900" s="2860"/>
      <c r="BOP1900" s="2860"/>
      <c r="BOQ1900" s="2860"/>
      <c r="BOR1900" s="2860"/>
      <c r="BOS1900" s="2860"/>
      <c r="BOT1900" s="2860"/>
      <c r="BOU1900" s="2860"/>
      <c r="BOV1900" s="2860"/>
      <c r="BOW1900" s="2860"/>
      <c r="BOX1900" s="2860"/>
      <c r="BOY1900" s="2860"/>
      <c r="BOZ1900" s="2860"/>
      <c r="BPA1900" s="2860"/>
      <c r="BPB1900" s="2860"/>
      <c r="BPC1900" s="2860"/>
      <c r="BPD1900" s="2860"/>
      <c r="BPE1900" s="2860"/>
      <c r="BPF1900" s="2860"/>
      <c r="BPG1900" s="2860"/>
      <c r="BPH1900" s="2860"/>
      <c r="BPI1900" s="2860"/>
      <c r="BPJ1900" s="2860"/>
      <c r="BPK1900" s="2860"/>
      <c r="BPL1900" s="2860"/>
      <c r="BPM1900" s="2860"/>
      <c r="BPN1900" s="2860"/>
      <c r="BPO1900" s="2860"/>
      <c r="BPP1900" s="2860"/>
      <c r="BPQ1900" s="2860"/>
      <c r="BPR1900" s="2860"/>
      <c r="BPS1900" s="2860"/>
      <c r="BPT1900" s="2860"/>
      <c r="BPU1900" s="2860"/>
      <c r="BPV1900" s="2860"/>
      <c r="BPW1900" s="2860"/>
      <c r="BPX1900" s="2860"/>
      <c r="BPY1900" s="2860"/>
      <c r="BPZ1900" s="2860"/>
      <c r="BQA1900" s="2860"/>
      <c r="BQB1900" s="2860"/>
      <c r="BQC1900" s="2860"/>
      <c r="BQD1900" s="2860"/>
      <c r="BQE1900" s="2860"/>
      <c r="BQF1900" s="2860"/>
      <c r="BQG1900" s="2860"/>
      <c r="BQH1900" s="2860"/>
      <c r="BQI1900" s="2860"/>
      <c r="BQJ1900" s="2860"/>
      <c r="BQK1900" s="2860"/>
      <c r="BQL1900" s="2860"/>
      <c r="BQM1900" s="2860"/>
      <c r="BQN1900" s="2860"/>
      <c r="BQO1900" s="2860"/>
      <c r="BQP1900" s="2860"/>
      <c r="BQQ1900" s="2860"/>
      <c r="BQR1900" s="2860"/>
      <c r="BQS1900" s="2860"/>
      <c r="BQT1900" s="2860"/>
      <c r="BQU1900" s="2860"/>
      <c r="BQV1900" s="2860"/>
      <c r="BQW1900" s="2860"/>
      <c r="BQX1900" s="2860"/>
      <c r="BQY1900" s="2860"/>
      <c r="BQZ1900" s="2860"/>
      <c r="BRA1900" s="2860"/>
      <c r="BRB1900" s="2860"/>
      <c r="BRC1900" s="2860"/>
      <c r="BRD1900" s="2860"/>
      <c r="BRE1900" s="2860"/>
      <c r="BRF1900" s="2860"/>
      <c r="BRG1900" s="2860"/>
      <c r="BRH1900" s="2860"/>
      <c r="BRI1900" s="2860"/>
      <c r="BRJ1900" s="2860"/>
      <c r="BRK1900" s="2860"/>
      <c r="BRL1900" s="2860"/>
      <c r="BRM1900" s="2860"/>
      <c r="BRN1900" s="2860"/>
      <c r="BRO1900" s="2860"/>
      <c r="BRP1900" s="2860"/>
      <c r="BRQ1900" s="2860"/>
      <c r="BRR1900" s="2860"/>
      <c r="BRS1900" s="2860"/>
      <c r="BRT1900" s="2860"/>
      <c r="BRU1900" s="2860"/>
      <c r="BRV1900" s="2860"/>
      <c r="BRW1900" s="2860"/>
      <c r="BRX1900" s="2860"/>
      <c r="BRY1900" s="2860"/>
      <c r="BRZ1900" s="2860"/>
      <c r="BSA1900" s="2860"/>
      <c r="BSB1900" s="2860"/>
      <c r="BSC1900" s="2860"/>
      <c r="BSD1900" s="2860"/>
      <c r="BSE1900" s="2860"/>
      <c r="BSF1900" s="2860"/>
      <c r="BSG1900" s="2860"/>
      <c r="BSH1900" s="2860"/>
      <c r="BSI1900" s="2860"/>
      <c r="BSJ1900" s="2860"/>
      <c r="BSK1900" s="2860"/>
      <c r="BSL1900" s="2860"/>
      <c r="BSM1900" s="2860"/>
      <c r="BSN1900" s="2860"/>
      <c r="BSO1900" s="2860"/>
      <c r="BSP1900" s="2860"/>
      <c r="BSQ1900" s="2860"/>
      <c r="BSR1900" s="2860"/>
      <c r="BSS1900" s="2860"/>
      <c r="BST1900" s="2860"/>
      <c r="BSU1900" s="2860"/>
      <c r="BSV1900" s="2860"/>
      <c r="BSW1900" s="2860"/>
      <c r="BSX1900" s="2860"/>
      <c r="BSY1900" s="2860"/>
      <c r="BSZ1900" s="2860"/>
      <c r="BTA1900" s="2860"/>
      <c r="BTB1900" s="2860"/>
      <c r="BTC1900" s="2860"/>
      <c r="BTD1900" s="2860"/>
      <c r="BTE1900" s="2860"/>
      <c r="BTF1900" s="2860"/>
      <c r="BTG1900" s="2860"/>
      <c r="BTH1900" s="2860"/>
      <c r="BTI1900" s="2860"/>
      <c r="BTJ1900" s="2860"/>
      <c r="BTK1900" s="2860"/>
      <c r="BTL1900" s="2860"/>
      <c r="BTM1900" s="2860"/>
      <c r="BTN1900" s="2860"/>
      <c r="BTO1900" s="2860"/>
      <c r="BTP1900" s="2860"/>
      <c r="BTQ1900" s="2860"/>
      <c r="BTR1900" s="2860"/>
      <c r="BTS1900" s="2860"/>
      <c r="BTT1900" s="2860"/>
      <c r="BTU1900" s="2860"/>
      <c r="BTV1900" s="2860"/>
      <c r="BTW1900" s="2860"/>
      <c r="BTX1900" s="2860"/>
      <c r="BTY1900" s="2860"/>
      <c r="BTZ1900" s="2860"/>
      <c r="BUA1900" s="2860"/>
      <c r="BUB1900" s="2860"/>
      <c r="BUC1900" s="2860"/>
      <c r="BUD1900" s="2860"/>
      <c r="BUE1900" s="2860"/>
      <c r="BUF1900" s="2860"/>
      <c r="BUG1900" s="2860"/>
      <c r="BUH1900" s="2860"/>
      <c r="BUI1900" s="2860"/>
      <c r="BUJ1900" s="2860"/>
      <c r="BUK1900" s="2860"/>
      <c r="BUL1900" s="2860"/>
      <c r="BUM1900" s="2860"/>
      <c r="BUN1900" s="2860"/>
      <c r="BUO1900" s="2860"/>
      <c r="BUP1900" s="2860"/>
      <c r="BUQ1900" s="2860"/>
      <c r="BUR1900" s="2860"/>
      <c r="BUS1900" s="2860"/>
      <c r="BUT1900" s="2860"/>
      <c r="BUU1900" s="2860"/>
      <c r="BUV1900" s="2860"/>
      <c r="BUW1900" s="2860"/>
      <c r="BUX1900" s="2860"/>
      <c r="BUY1900" s="2860"/>
      <c r="BUZ1900" s="2860"/>
      <c r="BVA1900" s="2860"/>
      <c r="BVB1900" s="2860"/>
      <c r="BVC1900" s="2860"/>
      <c r="BVD1900" s="2860"/>
      <c r="BVE1900" s="2860"/>
      <c r="BVF1900" s="2860"/>
      <c r="BVG1900" s="2860"/>
      <c r="BVH1900" s="2860"/>
      <c r="BVI1900" s="2860"/>
      <c r="BVJ1900" s="2860"/>
      <c r="BVK1900" s="2860"/>
      <c r="BVL1900" s="2860"/>
      <c r="BVM1900" s="2860"/>
      <c r="BVN1900" s="2860"/>
      <c r="BVO1900" s="2860"/>
      <c r="BVP1900" s="2860"/>
      <c r="BVQ1900" s="2860"/>
      <c r="BVR1900" s="2860"/>
      <c r="BVS1900" s="2860"/>
      <c r="BVT1900" s="2860"/>
      <c r="BVU1900" s="2860"/>
      <c r="BVV1900" s="2860"/>
      <c r="BVW1900" s="2860"/>
      <c r="BVX1900" s="2860"/>
      <c r="BVY1900" s="2860"/>
      <c r="BVZ1900" s="2860"/>
      <c r="BWA1900" s="2860"/>
      <c r="BWB1900" s="2860"/>
      <c r="BWC1900" s="2860"/>
      <c r="BWD1900" s="2860"/>
      <c r="BWE1900" s="2860"/>
      <c r="BWF1900" s="2860"/>
      <c r="BWG1900" s="2860"/>
      <c r="BWH1900" s="2860"/>
      <c r="BWI1900" s="2860"/>
      <c r="BWJ1900" s="2860"/>
      <c r="BWK1900" s="2860"/>
      <c r="BWL1900" s="2860"/>
      <c r="BWM1900" s="2860"/>
      <c r="BWN1900" s="2860"/>
      <c r="BWO1900" s="2860"/>
      <c r="BWP1900" s="2860"/>
      <c r="BWQ1900" s="2860"/>
      <c r="BWR1900" s="2860"/>
      <c r="BWS1900" s="2860"/>
      <c r="BWT1900" s="2860"/>
      <c r="BWU1900" s="2860"/>
      <c r="BWV1900" s="2860"/>
      <c r="BWW1900" s="2860"/>
      <c r="BWX1900" s="2860"/>
      <c r="BWY1900" s="2860"/>
      <c r="BWZ1900" s="2860"/>
      <c r="BXA1900" s="2860"/>
      <c r="BXB1900" s="2860"/>
      <c r="BXC1900" s="2860"/>
      <c r="BXD1900" s="2860"/>
      <c r="BXE1900" s="2860"/>
      <c r="BXF1900" s="2860"/>
      <c r="BXG1900" s="2860"/>
      <c r="BXH1900" s="2860"/>
      <c r="BXI1900" s="2860"/>
      <c r="BXJ1900" s="2860"/>
      <c r="BXK1900" s="2860"/>
      <c r="BXL1900" s="2860"/>
      <c r="BXM1900" s="2860"/>
      <c r="BXN1900" s="2860"/>
      <c r="BXO1900" s="2860"/>
      <c r="BXP1900" s="2860"/>
      <c r="BXQ1900" s="2860"/>
      <c r="BXR1900" s="2860"/>
      <c r="BXS1900" s="2860"/>
      <c r="BXT1900" s="2860"/>
      <c r="BXU1900" s="2860"/>
      <c r="BXV1900" s="2860"/>
      <c r="BXW1900" s="2860"/>
      <c r="BXX1900" s="2860"/>
      <c r="BXY1900" s="2860"/>
      <c r="BXZ1900" s="2860"/>
      <c r="BYA1900" s="2860"/>
      <c r="BYB1900" s="2860"/>
      <c r="BYC1900" s="2860"/>
      <c r="BYD1900" s="2860"/>
      <c r="BYE1900" s="2860"/>
      <c r="BYF1900" s="2860"/>
      <c r="BYG1900" s="2860"/>
      <c r="BYH1900" s="2860"/>
      <c r="BYI1900" s="2860"/>
      <c r="BYJ1900" s="2860"/>
      <c r="BYK1900" s="2860"/>
      <c r="BYL1900" s="2860"/>
      <c r="BYM1900" s="2860"/>
      <c r="BYN1900" s="2860"/>
      <c r="BYO1900" s="2860"/>
      <c r="BYP1900" s="2860"/>
      <c r="BYQ1900" s="2860"/>
      <c r="BYR1900" s="2860"/>
      <c r="BYS1900" s="2860"/>
      <c r="BYT1900" s="2860"/>
      <c r="BYU1900" s="2860"/>
      <c r="BYV1900" s="2860"/>
      <c r="BYW1900" s="2860"/>
      <c r="BYX1900" s="2860"/>
      <c r="BYY1900" s="2860"/>
      <c r="BYZ1900" s="2860"/>
      <c r="BZA1900" s="2860"/>
      <c r="BZB1900" s="2860"/>
      <c r="BZC1900" s="2860"/>
      <c r="BZD1900" s="2860"/>
      <c r="BZE1900" s="2860"/>
      <c r="BZF1900" s="2860"/>
      <c r="BZG1900" s="2860"/>
      <c r="BZH1900" s="2860"/>
      <c r="BZI1900" s="2860"/>
      <c r="BZJ1900" s="2860"/>
      <c r="BZK1900" s="2860"/>
      <c r="BZL1900" s="2860"/>
      <c r="BZM1900" s="2860"/>
      <c r="BZN1900" s="2860"/>
      <c r="BZO1900" s="2860"/>
      <c r="BZP1900" s="2860"/>
      <c r="BZQ1900" s="2860"/>
      <c r="BZR1900" s="2860"/>
      <c r="BZS1900" s="2860"/>
      <c r="BZT1900" s="2860"/>
      <c r="BZU1900" s="2860"/>
      <c r="BZV1900" s="2860"/>
      <c r="BZW1900" s="2860"/>
      <c r="BZX1900" s="2860"/>
      <c r="BZY1900" s="2860"/>
      <c r="BZZ1900" s="2860"/>
      <c r="CAA1900" s="2860"/>
      <c r="CAB1900" s="2860"/>
      <c r="CAC1900" s="2860"/>
      <c r="CAD1900" s="2860"/>
      <c r="CAE1900" s="2860"/>
      <c r="CAF1900" s="2860"/>
      <c r="CAG1900" s="2860"/>
      <c r="CAH1900" s="2860"/>
      <c r="CAI1900" s="2860"/>
      <c r="CAJ1900" s="2860"/>
      <c r="CAK1900" s="2860"/>
      <c r="CAL1900" s="2860"/>
      <c r="CAM1900" s="2860"/>
      <c r="CAN1900" s="2860"/>
      <c r="CAO1900" s="2860"/>
      <c r="CAP1900" s="2860"/>
      <c r="CAQ1900" s="2860"/>
      <c r="CAR1900" s="2860"/>
      <c r="CAS1900" s="2860"/>
      <c r="CAT1900" s="2860"/>
      <c r="CAU1900" s="2860"/>
      <c r="CAV1900" s="2860"/>
      <c r="CAW1900" s="2860"/>
      <c r="CAX1900" s="2860"/>
      <c r="CAY1900" s="2860"/>
      <c r="CAZ1900" s="2860"/>
      <c r="CBA1900" s="2860"/>
      <c r="CBB1900" s="2860"/>
      <c r="CBC1900" s="2860"/>
      <c r="CBD1900" s="2860"/>
      <c r="CBE1900" s="2860"/>
      <c r="CBF1900" s="2860"/>
      <c r="CBG1900" s="2860"/>
      <c r="CBH1900" s="2860"/>
      <c r="CBI1900" s="2860"/>
      <c r="CBJ1900" s="2860"/>
      <c r="CBK1900" s="2860"/>
      <c r="CBL1900" s="2860"/>
      <c r="CBM1900" s="2860"/>
      <c r="CBN1900" s="2860"/>
      <c r="CBO1900" s="2860"/>
      <c r="CBP1900" s="2860"/>
      <c r="CBQ1900" s="2860"/>
      <c r="CBR1900" s="2860"/>
      <c r="CBS1900" s="2860"/>
      <c r="CBT1900" s="2860"/>
      <c r="CBU1900" s="2860"/>
      <c r="CBV1900" s="2860"/>
      <c r="CBW1900" s="2860"/>
      <c r="CBX1900" s="2860"/>
      <c r="CBY1900" s="2860"/>
      <c r="CBZ1900" s="2860"/>
      <c r="CCA1900" s="2860"/>
      <c r="CCB1900" s="2860"/>
      <c r="CCC1900" s="2860"/>
      <c r="CCD1900" s="2860"/>
      <c r="CCE1900" s="2860"/>
      <c r="CCF1900" s="2860"/>
      <c r="CCG1900" s="2860"/>
      <c r="CCH1900" s="2860"/>
      <c r="CCI1900" s="2860"/>
      <c r="CCJ1900" s="2860"/>
      <c r="CCK1900" s="2860"/>
      <c r="CCL1900" s="2860"/>
      <c r="CCM1900" s="2860"/>
      <c r="CCN1900" s="2860"/>
      <c r="CCO1900" s="2860"/>
      <c r="CCP1900" s="2860"/>
      <c r="CCQ1900" s="2860"/>
      <c r="CCR1900" s="2860"/>
      <c r="CCS1900" s="2860"/>
      <c r="CCT1900" s="2860"/>
      <c r="CCU1900" s="2860"/>
      <c r="CCV1900" s="2860"/>
      <c r="CCW1900" s="2860"/>
      <c r="CCX1900" s="2860"/>
      <c r="CCY1900" s="2860"/>
      <c r="CCZ1900" s="2860"/>
      <c r="CDA1900" s="2860"/>
      <c r="CDB1900" s="2860"/>
      <c r="CDC1900" s="2860"/>
      <c r="CDD1900" s="2860"/>
      <c r="CDE1900" s="2860"/>
      <c r="CDF1900" s="2860"/>
      <c r="CDG1900" s="2860"/>
      <c r="CDH1900" s="2860"/>
      <c r="CDI1900" s="2860"/>
      <c r="CDJ1900" s="2860"/>
      <c r="CDK1900" s="2860"/>
      <c r="CDL1900" s="2860"/>
      <c r="CDM1900" s="2860"/>
      <c r="CDN1900" s="2860"/>
      <c r="CDO1900" s="2860"/>
      <c r="CDP1900" s="2860"/>
      <c r="CDQ1900" s="2860"/>
      <c r="CDR1900" s="2860"/>
      <c r="CDS1900" s="2860"/>
      <c r="CDT1900" s="2860"/>
      <c r="CDU1900" s="2860"/>
      <c r="CDV1900" s="2860"/>
      <c r="CDW1900" s="2860"/>
      <c r="CDX1900" s="2860"/>
      <c r="CDY1900" s="2860"/>
      <c r="CDZ1900" s="2860"/>
      <c r="CEA1900" s="2860"/>
      <c r="CEB1900" s="2860"/>
      <c r="CEC1900" s="2860"/>
      <c r="CED1900" s="2860"/>
      <c r="CEE1900" s="2860"/>
      <c r="CEF1900" s="2860"/>
      <c r="CEG1900" s="2860"/>
      <c r="CEH1900" s="2860"/>
      <c r="CEI1900" s="2860"/>
      <c r="CEJ1900" s="2860"/>
      <c r="CEK1900" s="2860"/>
      <c r="CEL1900" s="2860"/>
      <c r="CEM1900" s="2860"/>
      <c r="CEN1900" s="2860"/>
      <c r="CEO1900" s="2860"/>
      <c r="CEP1900" s="2860"/>
      <c r="CEQ1900" s="2860"/>
      <c r="CER1900" s="2860"/>
      <c r="CES1900" s="2860"/>
      <c r="CET1900" s="2860"/>
      <c r="CEU1900" s="2860"/>
      <c r="CEV1900" s="2860"/>
      <c r="CEW1900" s="2860"/>
      <c r="CEX1900" s="2860"/>
      <c r="CEY1900" s="2860"/>
      <c r="CEZ1900" s="2860"/>
      <c r="CFA1900" s="2860"/>
      <c r="CFB1900" s="2860"/>
      <c r="CFC1900" s="2860"/>
      <c r="CFD1900" s="2860"/>
      <c r="CFE1900" s="2860"/>
      <c r="CFF1900" s="2860"/>
      <c r="CFG1900" s="2860"/>
      <c r="CFH1900" s="2860"/>
      <c r="CFI1900" s="2860"/>
      <c r="CFJ1900" s="2860"/>
      <c r="CFK1900" s="2860"/>
      <c r="CFL1900" s="2860"/>
      <c r="CFM1900" s="2860"/>
      <c r="CFN1900" s="2860"/>
      <c r="CFO1900" s="2860"/>
      <c r="CFP1900" s="2860"/>
      <c r="CFQ1900" s="2860"/>
      <c r="CFR1900" s="2860"/>
      <c r="CFS1900" s="2860"/>
      <c r="CFT1900" s="2860"/>
      <c r="CFU1900" s="2860"/>
      <c r="CFV1900" s="2860"/>
      <c r="CFW1900" s="2860"/>
      <c r="CFX1900" s="2860"/>
      <c r="CFY1900" s="2860"/>
      <c r="CFZ1900" s="2860"/>
      <c r="CGA1900" s="2860"/>
      <c r="CGB1900" s="2860"/>
      <c r="CGC1900" s="2860"/>
      <c r="CGD1900" s="2860"/>
      <c r="CGE1900" s="2860"/>
      <c r="CGF1900" s="2860"/>
      <c r="CGG1900" s="2860"/>
      <c r="CGH1900" s="2860"/>
      <c r="CGI1900" s="2860"/>
      <c r="CGJ1900" s="2860"/>
      <c r="CGK1900" s="2860"/>
      <c r="CGL1900" s="2860"/>
      <c r="CGM1900" s="2860"/>
      <c r="CGN1900" s="2860"/>
      <c r="CGO1900" s="2860"/>
      <c r="CGP1900" s="2860"/>
      <c r="CGQ1900" s="2860"/>
      <c r="CGR1900" s="2860"/>
      <c r="CGS1900" s="2860"/>
      <c r="CGT1900" s="2860"/>
      <c r="CGU1900" s="2860"/>
      <c r="CGV1900" s="2860"/>
      <c r="CGW1900" s="2860"/>
      <c r="CGX1900" s="2860"/>
      <c r="CGY1900" s="2860"/>
      <c r="CGZ1900" s="2860"/>
      <c r="CHA1900" s="2860"/>
      <c r="CHB1900" s="2860"/>
      <c r="CHC1900" s="2860"/>
      <c r="CHD1900" s="2860"/>
      <c r="CHE1900" s="2860"/>
      <c r="CHF1900" s="2860"/>
      <c r="CHG1900" s="2860"/>
      <c r="CHH1900" s="2860"/>
      <c r="CHI1900" s="2860"/>
      <c r="CHJ1900" s="2860"/>
      <c r="CHK1900" s="2860"/>
      <c r="CHL1900" s="2860"/>
      <c r="CHM1900" s="2860"/>
      <c r="CHN1900" s="2860"/>
      <c r="CHO1900" s="2860"/>
      <c r="CHP1900" s="2860"/>
      <c r="CHQ1900" s="2860"/>
      <c r="CHR1900" s="2860"/>
      <c r="CHS1900" s="2860"/>
      <c r="CHT1900" s="2860"/>
      <c r="CHU1900" s="2860"/>
      <c r="CHV1900" s="2860"/>
      <c r="CHW1900" s="2860"/>
      <c r="CHX1900" s="2860"/>
      <c r="CHY1900" s="2860"/>
      <c r="CHZ1900" s="2860"/>
      <c r="CIA1900" s="2860"/>
      <c r="CIB1900" s="2860"/>
      <c r="CIC1900" s="2860"/>
      <c r="CID1900" s="2860"/>
      <c r="CIE1900" s="2860"/>
      <c r="CIF1900" s="2860"/>
      <c r="CIG1900" s="2860"/>
      <c r="CIH1900" s="2860"/>
      <c r="CII1900" s="2860"/>
      <c r="CIJ1900" s="2860"/>
      <c r="CIK1900" s="2860"/>
      <c r="CIL1900" s="2860"/>
      <c r="CIM1900" s="2860"/>
      <c r="CIN1900" s="2860"/>
      <c r="CIO1900" s="2860"/>
      <c r="CIP1900" s="2860"/>
      <c r="CIQ1900" s="2860"/>
      <c r="CIR1900" s="2860"/>
      <c r="CIS1900" s="2860"/>
      <c r="CIT1900" s="2860"/>
      <c r="CIU1900" s="2860"/>
      <c r="CIV1900" s="2860"/>
      <c r="CIW1900" s="2860"/>
      <c r="CIX1900" s="2860"/>
      <c r="CIY1900" s="2860"/>
      <c r="CIZ1900" s="2860"/>
      <c r="CJA1900" s="2860"/>
      <c r="CJB1900" s="2860"/>
      <c r="CJC1900" s="2860"/>
      <c r="CJD1900" s="2860"/>
      <c r="CJE1900" s="2860"/>
      <c r="CJF1900" s="2860"/>
      <c r="CJG1900" s="2860"/>
      <c r="CJH1900" s="2860"/>
      <c r="CJI1900" s="2860"/>
      <c r="CJJ1900" s="2860"/>
      <c r="CJK1900" s="2860"/>
      <c r="CJL1900" s="2860"/>
      <c r="CJM1900" s="2860"/>
      <c r="CJN1900" s="2860"/>
      <c r="CJO1900" s="2860"/>
      <c r="CJP1900" s="2860"/>
      <c r="CJQ1900" s="2860"/>
      <c r="CJR1900" s="2860"/>
      <c r="CJS1900" s="2860"/>
      <c r="CJT1900" s="2860"/>
      <c r="CJU1900" s="2860"/>
      <c r="CJV1900" s="2860"/>
      <c r="CJW1900" s="2860"/>
      <c r="CJX1900" s="2860"/>
      <c r="CJY1900" s="2860"/>
      <c r="CJZ1900" s="2860"/>
      <c r="CKA1900" s="2860"/>
      <c r="CKB1900" s="2860"/>
      <c r="CKC1900" s="2860"/>
      <c r="CKD1900" s="2860"/>
      <c r="CKE1900" s="2860"/>
      <c r="CKF1900" s="2860"/>
      <c r="CKG1900" s="2860"/>
      <c r="CKH1900" s="2860"/>
      <c r="CKI1900" s="2860"/>
      <c r="CKJ1900" s="2860"/>
      <c r="CKK1900" s="2860"/>
      <c r="CKL1900" s="2860"/>
      <c r="CKM1900" s="2860"/>
      <c r="CKN1900" s="2860"/>
      <c r="CKO1900" s="2860"/>
      <c r="CKP1900" s="2860"/>
      <c r="CKQ1900" s="2860"/>
      <c r="CKR1900" s="2860"/>
      <c r="CKS1900" s="2860"/>
      <c r="CKT1900" s="2860"/>
      <c r="CKU1900" s="2860"/>
      <c r="CKV1900" s="2860"/>
      <c r="CKW1900" s="2860"/>
      <c r="CKX1900" s="2860"/>
      <c r="CKY1900" s="2860"/>
      <c r="CKZ1900" s="2860"/>
      <c r="CLA1900" s="2860"/>
      <c r="CLB1900" s="2860"/>
      <c r="CLC1900" s="2860"/>
      <c r="CLD1900" s="2860"/>
      <c r="CLE1900" s="2860"/>
      <c r="CLF1900" s="2860"/>
      <c r="CLG1900" s="2860"/>
      <c r="CLH1900" s="2860"/>
      <c r="CLI1900" s="2860"/>
      <c r="CLJ1900" s="2860"/>
      <c r="CLK1900" s="2860"/>
      <c r="CLL1900" s="2860"/>
      <c r="CLM1900" s="2860"/>
      <c r="CLN1900" s="2860"/>
      <c r="CLO1900" s="2860"/>
      <c r="CLP1900" s="2860"/>
      <c r="CLQ1900" s="2860"/>
      <c r="CLR1900" s="2860"/>
      <c r="CLS1900" s="2860"/>
      <c r="CLT1900" s="2860"/>
      <c r="CLU1900" s="2860"/>
      <c r="CLV1900" s="2860"/>
      <c r="CLW1900" s="2860"/>
      <c r="CLX1900" s="2860"/>
      <c r="CLY1900" s="2860"/>
      <c r="CLZ1900" s="2860"/>
      <c r="CMA1900" s="2860"/>
      <c r="CMB1900" s="2860"/>
      <c r="CMC1900" s="2860"/>
      <c r="CMD1900" s="2860"/>
      <c r="CME1900" s="2860"/>
      <c r="CMF1900" s="2860"/>
      <c r="CMG1900" s="2860"/>
      <c r="CMH1900" s="2860"/>
      <c r="CMI1900" s="2860"/>
      <c r="CMJ1900" s="2860"/>
      <c r="CMK1900" s="2860"/>
      <c r="CML1900" s="2860"/>
      <c r="CMM1900" s="2860"/>
      <c r="CMN1900" s="2860"/>
      <c r="CMO1900" s="2860"/>
      <c r="CMP1900" s="2860"/>
      <c r="CMQ1900" s="2860"/>
      <c r="CMR1900" s="2860"/>
      <c r="CMS1900" s="2860"/>
      <c r="CMT1900" s="2860"/>
      <c r="CMU1900" s="2860"/>
      <c r="CMV1900" s="2860"/>
      <c r="CMW1900" s="2860"/>
      <c r="CMX1900" s="2860"/>
      <c r="CMY1900" s="2860"/>
      <c r="CMZ1900" s="2860"/>
      <c r="CNA1900" s="2860"/>
      <c r="CNB1900" s="2860"/>
      <c r="CNC1900" s="2860"/>
      <c r="CND1900" s="2860"/>
      <c r="CNE1900" s="2860"/>
      <c r="CNF1900" s="2860"/>
      <c r="CNG1900" s="2860"/>
      <c r="CNH1900" s="2860"/>
      <c r="CNI1900" s="2860"/>
      <c r="CNJ1900" s="2860"/>
      <c r="CNK1900" s="2860"/>
      <c r="CNL1900" s="2860"/>
      <c r="CNM1900" s="2860"/>
      <c r="CNN1900" s="2860"/>
      <c r="CNO1900" s="2860"/>
      <c r="CNP1900" s="2860"/>
      <c r="CNQ1900" s="2860"/>
      <c r="CNR1900" s="2860"/>
      <c r="CNS1900" s="2860"/>
      <c r="CNT1900" s="2860"/>
      <c r="CNU1900" s="2860"/>
      <c r="CNV1900" s="2860"/>
      <c r="CNW1900" s="2860"/>
      <c r="CNX1900" s="2860"/>
      <c r="CNY1900" s="2860"/>
      <c r="CNZ1900" s="2860"/>
      <c r="COA1900" s="2860"/>
      <c r="COB1900" s="2860"/>
      <c r="COC1900" s="2860"/>
      <c r="COD1900" s="2860"/>
      <c r="COE1900" s="2860"/>
      <c r="COF1900" s="2860"/>
      <c r="COG1900" s="2860"/>
      <c r="COH1900" s="2860"/>
      <c r="COI1900" s="2860"/>
      <c r="COJ1900" s="2860"/>
      <c r="COK1900" s="2860"/>
      <c r="COL1900" s="2860"/>
      <c r="COM1900" s="2860"/>
      <c r="CON1900" s="2860"/>
      <c r="COO1900" s="2860"/>
      <c r="COP1900" s="2860"/>
      <c r="COQ1900" s="2860"/>
      <c r="COR1900" s="2860"/>
      <c r="COS1900" s="2860"/>
      <c r="COT1900" s="2860"/>
      <c r="COU1900" s="2860"/>
      <c r="COV1900" s="2860"/>
      <c r="COW1900" s="2860"/>
      <c r="COX1900" s="2860"/>
      <c r="COY1900" s="2860"/>
      <c r="COZ1900" s="2860"/>
      <c r="CPA1900" s="2860"/>
      <c r="CPB1900" s="2860"/>
      <c r="CPC1900" s="2860"/>
      <c r="CPD1900" s="2860"/>
      <c r="CPE1900" s="2860"/>
      <c r="CPF1900" s="2860"/>
      <c r="CPG1900" s="2860"/>
      <c r="CPH1900" s="2860"/>
      <c r="CPI1900" s="2860"/>
      <c r="CPJ1900" s="2860"/>
      <c r="CPK1900" s="2860"/>
      <c r="CPL1900" s="2860"/>
      <c r="CPM1900" s="2860"/>
      <c r="CPN1900" s="2860"/>
      <c r="CPO1900" s="2860"/>
      <c r="CPP1900" s="2860"/>
      <c r="CPQ1900" s="2860"/>
      <c r="CPR1900" s="2860"/>
      <c r="CPS1900" s="2860"/>
      <c r="CPT1900" s="2860"/>
      <c r="CPU1900" s="2860"/>
      <c r="CPV1900" s="2860"/>
      <c r="CPW1900" s="2860"/>
      <c r="CPX1900" s="2860"/>
      <c r="CPY1900" s="2860"/>
      <c r="CPZ1900" s="2860"/>
      <c r="CQA1900" s="2860"/>
      <c r="CQB1900" s="2860"/>
      <c r="CQC1900" s="2860"/>
      <c r="CQD1900" s="2860"/>
      <c r="CQE1900" s="2860"/>
      <c r="CQF1900" s="2860"/>
      <c r="CQG1900" s="2860"/>
      <c r="CQH1900" s="2860"/>
      <c r="CQI1900" s="2860"/>
      <c r="CQJ1900" s="2860"/>
      <c r="CQK1900" s="2860"/>
      <c r="CQL1900" s="2860"/>
      <c r="CQM1900" s="2860"/>
      <c r="CQN1900" s="2860"/>
      <c r="CQO1900" s="2860"/>
      <c r="CQP1900" s="2860"/>
      <c r="CQQ1900" s="2860"/>
      <c r="CQR1900" s="2860"/>
      <c r="CQS1900" s="2860"/>
      <c r="CQT1900" s="2860"/>
      <c r="CQU1900" s="2860"/>
      <c r="CQV1900" s="2860"/>
      <c r="CQW1900" s="2860"/>
      <c r="CQX1900" s="2860"/>
      <c r="CQY1900" s="2860"/>
      <c r="CQZ1900" s="2860"/>
      <c r="CRA1900" s="2860"/>
      <c r="CRB1900" s="2860"/>
      <c r="CRC1900" s="2860"/>
      <c r="CRD1900" s="2860"/>
      <c r="CRE1900" s="2860"/>
      <c r="CRF1900" s="2860"/>
      <c r="CRG1900" s="2860"/>
      <c r="CRH1900" s="2860"/>
      <c r="CRI1900" s="2860"/>
      <c r="CRJ1900" s="2860"/>
      <c r="CRK1900" s="2860"/>
      <c r="CRL1900" s="2860"/>
      <c r="CRM1900" s="2860"/>
      <c r="CRN1900" s="2860"/>
      <c r="CRO1900" s="2860"/>
      <c r="CRP1900" s="2860"/>
      <c r="CRQ1900" s="2860"/>
      <c r="CRR1900" s="2860"/>
      <c r="CRS1900" s="2860"/>
      <c r="CRT1900" s="2860"/>
      <c r="CRU1900" s="2860"/>
      <c r="CRV1900" s="2860"/>
      <c r="CRW1900" s="2860"/>
      <c r="CRX1900" s="2860"/>
      <c r="CRY1900" s="2860"/>
      <c r="CRZ1900" s="2860"/>
      <c r="CSA1900" s="2860"/>
      <c r="CSB1900" s="2860"/>
      <c r="CSC1900" s="2860"/>
      <c r="CSD1900" s="2860"/>
      <c r="CSE1900" s="2860"/>
      <c r="CSF1900" s="2860"/>
      <c r="CSG1900" s="2860"/>
      <c r="CSH1900" s="2860"/>
      <c r="CSI1900" s="2860"/>
      <c r="CSJ1900" s="2860"/>
      <c r="CSK1900" s="2860"/>
      <c r="CSL1900" s="2860"/>
      <c r="CSM1900" s="2860"/>
      <c r="CSN1900" s="2860"/>
      <c r="CSO1900" s="2860"/>
      <c r="CSP1900" s="2860"/>
      <c r="CSQ1900" s="2860"/>
      <c r="CSR1900" s="2860"/>
      <c r="CSS1900" s="2860"/>
      <c r="CST1900" s="2860"/>
      <c r="CSU1900" s="2860"/>
      <c r="CSV1900" s="2860"/>
      <c r="CSW1900" s="2860"/>
      <c r="CSX1900" s="2860"/>
      <c r="CSY1900" s="2860"/>
      <c r="CSZ1900" s="2860"/>
      <c r="CTA1900" s="2860"/>
      <c r="CTB1900" s="2860"/>
      <c r="CTC1900" s="2860"/>
      <c r="CTD1900" s="2860"/>
      <c r="CTE1900" s="2860"/>
      <c r="CTF1900" s="2860"/>
      <c r="CTG1900" s="2860"/>
      <c r="CTH1900" s="2860"/>
      <c r="CTI1900" s="2860"/>
      <c r="CTJ1900" s="2860"/>
      <c r="CTK1900" s="2860"/>
      <c r="CTL1900" s="2860"/>
      <c r="CTM1900" s="2860"/>
      <c r="CTN1900" s="2860"/>
      <c r="CTO1900" s="2860"/>
      <c r="CTP1900" s="2860"/>
      <c r="CTQ1900" s="2860"/>
      <c r="CTR1900" s="2860"/>
      <c r="CTS1900" s="2860"/>
      <c r="CTT1900" s="2860"/>
      <c r="CTU1900" s="2860"/>
      <c r="CTV1900" s="2860"/>
      <c r="CTW1900" s="2860"/>
      <c r="CTX1900" s="2860"/>
      <c r="CTY1900" s="2860"/>
      <c r="CTZ1900" s="2860"/>
      <c r="CUA1900" s="2860"/>
      <c r="CUB1900" s="2860"/>
      <c r="CUC1900" s="2860"/>
      <c r="CUD1900" s="2860"/>
      <c r="CUE1900" s="2860"/>
      <c r="CUF1900" s="2860"/>
      <c r="CUG1900" s="2860"/>
      <c r="CUH1900" s="2860"/>
      <c r="CUI1900" s="2860"/>
      <c r="CUJ1900" s="2860"/>
      <c r="CUK1900" s="2860"/>
      <c r="CUL1900" s="2860"/>
      <c r="CUM1900" s="2860"/>
      <c r="CUN1900" s="2860"/>
      <c r="CUO1900" s="2860"/>
      <c r="CUP1900" s="2860"/>
      <c r="CUQ1900" s="2860"/>
      <c r="CUR1900" s="2860"/>
      <c r="CUS1900" s="2860"/>
      <c r="CUT1900" s="2860"/>
      <c r="CUU1900" s="2860"/>
      <c r="CUV1900" s="2860"/>
      <c r="CUW1900" s="2860"/>
      <c r="CUX1900" s="2860"/>
      <c r="CUY1900" s="2860"/>
      <c r="CUZ1900" s="2860"/>
      <c r="CVA1900" s="2860"/>
      <c r="CVB1900" s="2860"/>
      <c r="CVC1900" s="2860"/>
      <c r="CVD1900" s="2860"/>
      <c r="CVE1900" s="2860"/>
      <c r="CVF1900" s="2860"/>
      <c r="CVG1900" s="2860"/>
      <c r="CVH1900" s="2860"/>
      <c r="CVI1900" s="2860"/>
      <c r="CVJ1900" s="2860"/>
      <c r="CVK1900" s="2860"/>
      <c r="CVL1900" s="2860"/>
      <c r="CVM1900" s="2860"/>
      <c r="CVN1900" s="2860"/>
      <c r="CVO1900" s="2860"/>
      <c r="CVP1900" s="2860"/>
      <c r="CVQ1900" s="2860"/>
      <c r="CVR1900" s="2860"/>
      <c r="CVS1900" s="2860"/>
      <c r="CVT1900" s="2860"/>
      <c r="CVU1900" s="2860"/>
      <c r="CVV1900" s="2860"/>
      <c r="CVW1900" s="2860"/>
      <c r="CVX1900" s="2860"/>
      <c r="CVY1900" s="2860"/>
      <c r="CVZ1900" s="2860"/>
      <c r="CWA1900" s="2860"/>
      <c r="CWB1900" s="2860"/>
      <c r="CWC1900" s="2860"/>
      <c r="CWD1900" s="2860"/>
      <c r="CWE1900" s="2860"/>
      <c r="CWF1900" s="2860"/>
      <c r="CWG1900" s="2860"/>
      <c r="CWH1900" s="2860"/>
      <c r="CWI1900" s="2860"/>
      <c r="CWJ1900" s="2860"/>
      <c r="CWK1900" s="2860"/>
      <c r="CWL1900" s="2860"/>
      <c r="CWM1900" s="2860"/>
      <c r="CWN1900" s="2860"/>
      <c r="CWO1900" s="2860"/>
      <c r="CWP1900" s="2860"/>
      <c r="CWQ1900" s="2860"/>
      <c r="CWR1900" s="2860"/>
      <c r="CWS1900" s="2860"/>
      <c r="CWT1900" s="2860"/>
      <c r="CWU1900" s="2860"/>
      <c r="CWV1900" s="2860"/>
      <c r="CWW1900" s="2860"/>
      <c r="CWX1900" s="2860"/>
      <c r="CWY1900" s="2860"/>
      <c r="CWZ1900" s="2860"/>
      <c r="CXA1900" s="2860"/>
      <c r="CXB1900" s="2860"/>
      <c r="CXC1900" s="2860"/>
      <c r="CXD1900" s="2860"/>
      <c r="CXE1900" s="2860"/>
      <c r="CXF1900" s="2860"/>
      <c r="CXG1900" s="2860"/>
      <c r="CXH1900" s="2860"/>
      <c r="CXI1900" s="2860"/>
      <c r="CXJ1900" s="2860"/>
      <c r="CXK1900" s="2860"/>
      <c r="CXL1900" s="2860"/>
      <c r="CXM1900" s="2860"/>
      <c r="CXN1900" s="2860"/>
      <c r="CXO1900" s="2860"/>
      <c r="CXP1900" s="2860"/>
      <c r="CXQ1900" s="2860"/>
      <c r="CXR1900" s="2860"/>
      <c r="CXS1900" s="2860"/>
      <c r="CXT1900" s="2860"/>
      <c r="CXU1900" s="2860"/>
      <c r="CXV1900" s="2860"/>
      <c r="CXW1900" s="2860"/>
      <c r="CXX1900" s="2860"/>
      <c r="CXY1900" s="2860"/>
      <c r="CXZ1900" s="2860"/>
      <c r="CYA1900" s="2860"/>
      <c r="CYB1900" s="2860"/>
      <c r="CYC1900" s="2860"/>
      <c r="CYD1900" s="2860"/>
      <c r="CYE1900" s="2860"/>
      <c r="CYF1900" s="2860"/>
      <c r="CYG1900" s="2860"/>
      <c r="CYH1900" s="2860"/>
      <c r="CYI1900" s="2860"/>
      <c r="CYJ1900" s="2860"/>
      <c r="CYK1900" s="2860"/>
      <c r="CYL1900" s="2860"/>
      <c r="CYM1900" s="2860"/>
      <c r="CYN1900" s="2860"/>
      <c r="CYO1900" s="2860"/>
      <c r="CYP1900" s="2860"/>
      <c r="CYQ1900" s="2860"/>
      <c r="CYR1900" s="2860"/>
      <c r="CYS1900" s="2860"/>
      <c r="CYT1900" s="2860"/>
      <c r="CYU1900" s="2860"/>
      <c r="CYV1900" s="2860"/>
      <c r="CYW1900" s="2860"/>
      <c r="CYX1900" s="2860"/>
      <c r="CYY1900" s="2860"/>
      <c r="CYZ1900" s="2860"/>
      <c r="CZA1900" s="2860"/>
      <c r="CZB1900" s="2860"/>
      <c r="CZC1900" s="2860"/>
      <c r="CZD1900" s="2860"/>
      <c r="CZE1900" s="2860"/>
      <c r="CZF1900" s="2860"/>
      <c r="CZG1900" s="2860"/>
      <c r="CZH1900" s="2860"/>
      <c r="CZI1900" s="2860"/>
      <c r="CZJ1900" s="2860"/>
      <c r="CZK1900" s="2860"/>
      <c r="CZL1900" s="2860"/>
      <c r="CZM1900" s="2860"/>
      <c r="CZN1900" s="2860"/>
      <c r="CZO1900" s="2860"/>
      <c r="CZP1900" s="2860"/>
      <c r="CZQ1900" s="2860"/>
      <c r="CZR1900" s="2860"/>
      <c r="CZS1900" s="2860"/>
      <c r="CZT1900" s="2860"/>
      <c r="CZU1900" s="2860"/>
      <c r="CZV1900" s="2860"/>
      <c r="CZW1900" s="2860"/>
      <c r="CZX1900" s="2860"/>
      <c r="CZY1900" s="2860"/>
      <c r="CZZ1900" s="2860"/>
      <c r="DAA1900" s="2860"/>
      <c r="DAB1900" s="2860"/>
      <c r="DAC1900" s="2860"/>
      <c r="DAD1900" s="2860"/>
      <c r="DAE1900" s="2860"/>
      <c r="DAF1900" s="2860"/>
      <c r="DAG1900" s="2860"/>
      <c r="DAH1900" s="2860"/>
      <c r="DAI1900" s="2860"/>
      <c r="DAJ1900" s="2860"/>
      <c r="DAK1900" s="2860"/>
      <c r="DAL1900" s="2860"/>
      <c r="DAM1900" s="2860"/>
      <c r="DAN1900" s="2860"/>
      <c r="DAO1900" s="2860"/>
      <c r="DAP1900" s="2860"/>
      <c r="DAQ1900" s="2860"/>
      <c r="DAR1900" s="2860"/>
      <c r="DAS1900" s="2860"/>
      <c r="DAT1900" s="2860"/>
      <c r="DAU1900" s="2860"/>
      <c r="DAV1900" s="2860"/>
      <c r="DAW1900" s="2860"/>
      <c r="DAX1900" s="2860"/>
      <c r="DAY1900" s="2860"/>
      <c r="DAZ1900" s="2860"/>
      <c r="DBA1900" s="2860"/>
      <c r="DBB1900" s="2860"/>
      <c r="DBC1900" s="2860"/>
      <c r="DBD1900" s="2860"/>
      <c r="DBE1900" s="2860"/>
      <c r="DBF1900" s="2860"/>
      <c r="DBG1900" s="2860"/>
      <c r="DBH1900" s="2860"/>
      <c r="DBI1900" s="2860"/>
      <c r="DBJ1900" s="2860"/>
      <c r="DBK1900" s="2860"/>
      <c r="DBL1900" s="2860"/>
      <c r="DBM1900" s="2860"/>
      <c r="DBN1900" s="2860"/>
      <c r="DBO1900" s="2860"/>
      <c r="DBP1900" s="2860"/>
      <c r="DBQ1900" s="2860"/>
      <c r="DBR1900" s="2860"/>
      <c r="DBS1900" s="2860"/>
      <c r="DBT1900" s="2860"/>
      <c r="DBU1900" s="2860"/>
      <c r="DBV1900" s="2860"/>
      <c r="DBW1900" s="2860"/>
      <c r="DBX1900" s="2860"/>
      <c r="DBY1900" s="2860"/>
      <c r="DBZ1900" s="2860"/>
      <c r="DCA1900" s="2860"/>
      <c r="DCB1900" s="2860"/>
      <c r="DCC1900" s="2860"/>
      <c r="DCD1900" s="2860"/>
      <c r="DCE1900" s="2860"/>
      <c r="DCF1900" s="2860"/>
      <c r="DCG1900" s="2860"/>
      <c r="DCH1900" s="2860"/>
      <c r="DCI1900" s="2860"/>
      <c r="DCJ1900" s="2860"/>
      <c r="DCK1900" s="2860"/>
      <c r="DCL1900" s="2860"/>
      <c r="DCM1900" s="2860"/>
      <c r="DCN1900" s="2860"/>
      <c r="DCO1900" s="2860"/>
      <c r="DCP1900" s="2860"/>
      <c r="DCQ1900" s="2860"/>
      <c r="DCR1900" s="2860"/>
      <c r="DCS1900" s="2860"/>
      <c r="DCT1900" s="2860"/>
      <c r="DCU1900" s="2860"/>
      <c r="DCV1900" s="2860"/>
      <c r="DCW1900" s="2860"/>
      <c r="DCX1900" s="2860"/>
      <c r="DCY1900" s="2860"/>
      <c r="DCZ1900" s="2860"/>
      <c r="DDA1900" s="2860"/>
      <c r="DDB1900" s="2860"/>
      <c r="DDC1900" s="2860"/>
      <c r="DDD1900" s="2860"/>
      <c r="DDE1900" s="2860"/>
      <c r="DDF1900" s="2860"/>
      <c r="DDG1900" s="2860"/>
      <c r="DDH1900" s="2860"/>
      <c r="DDI1900" s="2860"/>
      <c r="DDJ1900" s="2860"/>
      <c r="DDK1900" s="2860"/>
      <c r="DDL1900" s="2860"/>
      <c r="DDM1900" s="2860"/>
      <c r="DDN1900" s="2860"/>
      <c r="DDO1900" s="2860"/>
      <c r="DDP1900" s="2860"/>
      <c r="DDQ1900" s="2860"/>
      <c r="DDR1900" s="2860"/>
      <c r="DDS1900" s="2860"/>
      <c r="DDT1900" s="2860"/>
      <c r="DDU1900" s="2860"/>
      <c r="DDV1900" s="2860"/>
      <c r="DDW1900" s="2860"/>
      <c r="DDX1900" s="2860"/>
      <c r="DDY1900" s="2860"/>
      <c r="DDZ1900" s="2860"/>
      <c r="DEA1900" s="2860"/>
      <c r="DEB1900" s="2860"/>
      <c r="DEC1900" s="2860"/>
      <c r="DED1900" s="2860"/>
      <c r="DEE1900" s="2860"/>
      <c r="DEF1900" s="2860"/>
      <c r="DEG1900" s="2860"/>
      <c r="DEH1900" s="2860"/>
      <c r="DEI1900" s="2860"/>
      <c r="DEJ1900" s="2860"/>
      <c r="DEK1900" s="2860"/>
      <c r="DEL1900" s="2860"/>
      <c r="DEM1900" s="2860"/>
      <c r="DEN1900" s="2860"/>
      <c r="DEO1900" s="2860"/>
      <c r="DEP1900" s="2860"/>
      <c r="DEQ1900" s="2860"/>
      <c r="DER1900" s="2860"/>
      <c r="DES1900" s="2860"/>
      <c r="DET1900" s="2860"/>
      <c r="DEU1900" s="2860"/>
      <c r="DEV1900" s="2860"/>
      <c r="DEW1900" s="2860"/>
      <c r="DEX1900" s="2860"/>
      <c r="DEY1900" s="2860"/>
      <c r="DEZ1900" s="2860"/>
      <c r="DFA1900" s="2860"/>
      <c r="DFB1900" s="2860"/>
      <c r="DFC1900" s="2860"/>
      <c r="DFD1900" s="2860"/>
      <c r="DFE1900" s="2860"/>
      <c r="DFF1900" s="2860"/>
      <c r="DFG1900" s="2860"/>
      <c r="DFH1900" s="2860"/>
      <c r="DFI1900" s="2860"/>
      <c r="DFJ1900" s="2860"/>
      <c r="DFK1900" s="2860"/>
      <c r="DFL1900" s="2860"/>
      <c r="DFM1900" s="2860"/>
      <c r="DFN1900" s="2860"/>
      <c r="DFO1900" s="2860"/>
      <c r="DFP1900" s="2860"/>
      <c r="DFQ1900" s="2860"/>
      <c r="DFR1900" s="2860"/>
      <c r="DFS1900" s="2860"/>
      <c r="DFT1900" s="2860"/>
      <c r="DFU1900" s="2860"/>
      <c r="DFV1900" s="2860"/>
      <c r="DFW1900" s="2860"/>
      <c r="DFX1900" s="2860"/>
      <c r="DFY1900" s="2860"/>
      <c r="DFZ1900" s="2860"/>
      <c r="DGA1900" s="2860"/>
      <c r="DGB1900" s="2860"/>
      <c r="DGC1900" s="2860"/>
      <c r="DGD1900" s="2860"/>
      <c r="DGE1900" s="2860"/>
      <c r="DGF1900" s="2860"/>
      <c r="DGG1900" s="2860"/>
      <c r="DGH1900" s="2860"/>
      <c r="DGI1900" s="2860"/>
      <c r="DGJ1900" s="2860"/>
      <c r="DGK1900" s="2860"/>
      <c r="DGL1900" s="2860"/>
      <c r="DGM1900" s="2860"/>
      <c r="DGN1900" s="2860"/>
      <c r="DGO1900" s="2860"/>
      <c r="DGP1900" s="2860"/>
      <c r="DGQ1900" s="2860"/>
      <c r="DGR1900" s="2860"/>
      <c r="DGS1900" s="2860"/>
      <c r="DGT1900" s="2860"/>
      <c r="DGU1900" s="2860"/>
      <c r="DGV1900" s="2860"/>
      <c r="DGW1900" s="2860"/>
      <c r="DGX1900" s="2860"/>
      <c r="DGY1900" s="2860"/>
      <c r="DGZ1900" s="2860"/>
      <c r="DHA1900" s="2860"/>
      <c r="DHB1900" s="2860"/>
      <c r="DHC1900" s="2860"/>
      <c r="DHD1900" s="2860"/>
      <c r="DHE1900" s="2860"/>
      <c r="DHF1900" s="2860"/>
      <c r="DHG1900" s="2860"/>
      <c r="DHH1900" s="2860"/>
      <c r="DHI1900" s="2860"/>
      <c r="DHJ1900" s="2860"/>
      <c r="DHK1900" s="2860"/>
      <c r="DHL1900" s="2860"/>
      <c r="DHM1900" s="2860"/>
      <c r="DHN1900" s="2860"/>
      <c r="DHO1900" s="2860"/>
      <c r="DHP1900" s="2860"/>
      <c r="DHQ1900" s="2860"/>
      <c r="DHR1900" s="2860"/>
      <c r="DHS1900" s="2860"/>
      <c r="DHT1900" s="2860"/>
      <c r="DHU1900" s="2860"/>
      <c r="DHV1900" s="2860"/>
      <c r="DHW1900" s="2860"/>
      <c r="DHX1900" s="2860"/>
      <c r="DHY1900" s="2860"/>
      <c r="DHZ1900" s="2860"/>
      <c r="DIA1900" s="2860"/>
      <c r="DIB1900" s="2860"/>
      <c r="DIC1900" s="2860"/>
      <c r="DID1900" s="2860"/>
      <c r="DIE1900" s="2860"/>
      <c r="DIF1900" s="2860"/>
      <c r="DIG1900" s="2860"/>
      <c r="DIH1900" s="2860"/>
      <c r="DII1900" s="2860"/>
      <c r="DIJ1900" s="2860"/>
      <c r="DIK1900" s="2860"/>
      <c r="DIL1900" s="2860"/>
      <c r="DIM1900" s="2860"/>
      <c r="DIN1900" s="2860"/>
      <c r="DIO1900" s="2860"/>
      <c r="DIP1900" s="2860"/>
      <c r="DIQ1900" s="2860"/>
      <c r="DIR1900" s="2860"/>
      <c r="DIS1900" s="2860"/>
      <c r="DIT1900" s="2860"/>
      <c r="DIU1900" s="2860"/>
      <c r="DIV1900" s="2860"/>
      <c r="DIW1900" s="2860"/>
      <c r="DIX1900" s="2860"/>
      <c r="DIY1900" s="2860"/>
      <c r="DIZ1900" s="2860"/>
      <c r="DJA1900" s="2860"/>
      <c r="DJB1900" s="2860"/>
      <c r="DJC1900" s="2860"/>
      <c r="DJD1900" s="2860"/>
      <c r="DJE1900" s="2860"/>
      <c r="DJF1900" s="2860"/>
      <c r="DJG1900" s="2860"/>
      <c r="DJH1900" s="2860"/>
      <c r="DJI1900" s="2860"/>
      <c r="DJJ1900" s="2860"/>
      <c r="DJK1900" s="2860"/>
      <c r="DJL1900" s="2860"/>
      <c r="DJM1900" s="2860"/>
      <c r="DJN1900" s="2860"/>
      <c r="DJO1900" s="2860"/>
      <c r="DJP1900" s="2860"/>
      <c r="DJQ1900" s="2860"/>
      <c r="DJR1900" s="2860"/>
      <c r="DJS1900" s="2860"/>
      <c r="DJT1900" s="2860"/>
      <c r="DJU1900" s="2860"/>
      <c r="DJV1900" s="2860"/>
      <c r="DJW1900" s="2860"/>
      <c r="DJX1900" s="2860"/>
      <c r="DJY1900" s="2860"/>
      <c r="DJZ1900" s="2860"/>
      <c r="DKA1900" s="2860"/>
      <c r="DKB1900" s="2860"/>
      <c r="DKC1900" s="2860"/>
      <c r="DKD1900" s="2860"/>
      <c r="DKE1900" s="2860"/>
      <c r="DKF1900" s="2860"/>
      <c r="DKG1900" s="2860"/>
      <c r="DKH1900" s="2860"/>
      <c r="DKI1900" s="2860"/>
      <c r="DKJ1900" s="2860"/>
      <c r="DKK1900" s="2860"/>
      <c r="DKL1900" s="2860"/>
      <c r="DKM1900" s="2860"/>
      <c r="DKN1900" s="2860"/>
      <c r="DKO1900" s="2860"/>
      <c r="DKP1900" s="2860"/>
      <c r="DKQ1900" s="2860"/>
      <c r="DKR1900" s="2860"/>
      <c r="DKS1900" s="2860"/>
      <c r="DKT1900" s="2860"/>
      <c r="DKU1900" s="2860"/>
      <c r="DKV1900" s="2860"/>
      <c r="DKW1900" s="2860"/>
      <c r="DKX1900" s="2860"/>
      <c r="DKY1900" s="2860"/>
      <c r="DKZ1900" s="2860"/>
      <c r="DLA1900" s="2860"/>
      <c r="DLB1900" s="2860"/>
      <c r="DLC1900" s="2860"/>
      <c r="DLD1900" s="2860"/>
      <c r="DLE1900" s="2860"/>
      <c r="DLF1900" s="2860"/>
      <c r="DLG1900" s="2860"/>
      <c r="DLH1900" s="2860"/>
      <c r="DLI1900" s="2860"/>
      <c r="DLJ1900" s="2860"/>
      <c r="DLK1900" s="2860"/>
      <c r="DLL1900" s="2860"/>
      <c r="DLM1900" s="2860"/>
      <c r="DLN1900" s="2860"/>
      <c r="DLO1900" s="2860"/>
      <c r="DLP1900" s="2860"/>
      <c r="DLQ1900" s="2860"/>
      <c r="DLR1900" s="2860"/>
      <c r="DLS1900" s="2860"/>
      <c r="DLT1900" s="2860"/>
      <c r="DLU1900" s="2860"/>
      <c r="DLV1900" s="2860"/>
      <c r="DLW1900" s="2860"/>
      <c r="DLX1900" s="2860"/>
      <c r="DLY1900" s="2860"/>
      <c r="DLZ1900" s="2860"/>
      <c r="DMA1900" s="2860"/>
      <c r="DMB1900" s="2860"/>
      <c r="DMC1900" s="2860"/>
      <c r="DMD1900" s="2860"/>
      <c r="DME1900" s="2860"/>
      <c r="DMF1900" s="2860"/>
      <c r="DMG1900" s="2860"/>
      <c r="DMH1900" s="2860"/>
      <c r="DMI1900" s="2860"/>
      <c r="DMJ1900" s="2860"/>
      <c r="DMK1900" s="2860"/>
      <c r="DML1900" s="2860"/>
      <c r="DMM1900" s="2860"/>
      <c r="DMN1900" s="2860"/>
      <c r="DMO1900" s="2860"/>
      <c r="DMP1900" s="2860"/>
      <c r="DMQ1900" s="2860"/>
      <c r="DMR1900" s="2860"/>
      <c r="DMS1900" s="2860"/>
      <c r="DMT1900" s="2860"/>
      <c r="DMU1900" s="2860"/>
      <c r="DMV1900" s="2860"/>
      <c r="DMW1900" s="2860"/>
      <c r="DMX1900" s="2860"/>
      <c r="DMY1900" s="2860"/>
      <c r="DMZ1900" s="2860"/>
      <c r="DNA1900" s="2860"/>
      <c r="DNB1900" s="2860"/>
      <c r="DNC1900" s="2860"/>
      <c r="DND1900" s="2860"/>
      <c r="DNE1900" s="2860"/>
      <c r="DNF1900" s="2860"/>
      <c r="DNG1900" s="2860"/>
      <c r="DNH1900" s="2860"/>
      <c r="DNI1900" s="2860"/>
      <c r="DNJ1900" s="2860"/>
      <c r="DNK1900" s="2860"/>
      <c r="DNL1900" s="2860"/>
      <c r="DNM1900" s="2860"/>
      <c r="DNN1900" s="2860"/>
      <c r="DNO1900" s="2860"/>
      <c r="DNP1900" s="2860"/>
      <c r="DNQ1900" s="2860"/>
      <c r="DNR1900" s="2860"/>
      <c r="DNS1900" s="2860"/>
      <c r="DNT1900" s="2860"/>
      <c r="DNU1900" s="2860"/>
      <c r="DNV1900" s="2860"/>
      <c r="DNW1900" s="2860"/>
      <c r="DNX1900" s="2860"/>
      <c r="DNY1900" s="2860"/>
      <c r="DNZ1900" s="2860"/>
      <c r="DOA1900" s="2860"/>
      <c r="DOB1900" s="2860"/>
      <c r="DOC1900" s="2860"/>
      <c r="DOD1900" s="2860"/>
      <c r="DOE1900" s="2860"/>
      <c r="DOF1900" s="2860"/>
      <c r="DOG1900" s="2860"/>
      <c r="DOH1900" s="2860"/>
      <c r="DOI1900" s="2860"/>
      <c r="DOJ1900" s="2860"/>
      <c r="DOK1900" s="2860"/>
      <c r="DOL1900" s="2860"/>
      <c r="DOM1900" s="2860"/>
      <c r="DON1900" s="2860"/>
      <c r="DOO1900" s="2860"/>
      <c r="DOP1900" s="2860"/>
      <c r="DOQ1900" s="2860"/>
      <c r="DOR1900" s="2860"/>
      <c r="DOS1900" s="2860"/>
      <c r="DOT1900" s="2860"/>
      <c r="DOU1900" s="2860"/>
      <c r="DOV1900" s="2860"/>
      <c r="DOW1900" s="2860"/>
      <c r="DOX1900" s="2860"/>
      <c r="DOY1900" s="2860"/>
      <c r="DOZ1900" s="2860"/>
      <c r="DPA1900" s="2860"/>
      <c r="DPB1900" s="2860"/>
      <c r="DPC1900" s="2860"/>
      <c r="DPD1900" s="2860"/>
      <c r="DPE1900" s="2860"/>
      <c r="DPF1900" s="2860"/>
      <c r="DPG1900" s="2860"/>
      <c r="DPH1900" s="2860"/>
      <c r="DPI1900" s="2860"/>
      <c r="DPJ1900" s="2860"/>
      <c r="DPK1900" s="2860"/>
      <c r="DPL1900" s="2860"/>
      <c r="DPM1900" s="2860"/>
      <c r="DPN1900" s="2860"/>
      <c r="DPO1900" s="2860"/>
      <c r="DPP1900" s="2860"/>
      <c r="DPQ1900" s="2860"/>
      <c r="DPR1900" s="2860"/>
      <c r="DPS1900" s="2860"/>
      <c r="DPT1900" s="2860"/>
      <c r="DPU1900" s="2860"/>
      <c r="DPV1900" s="2860"/>
      <c r="DPW1900" s="2860"/>
      <c r="DPX1900" s="2860"/>
      <c r="DPY1900" s="2860"/>
      <c r="DPZ1900" s="2860"/>
      <c r="DQA1900" s="2860"/>
      <c r="DQB1900" s="2860"/>
      <c r="DQC1900" s="2860"/>
      <c r="DQD1900" s="2860"/>
      <c r="DQE1900" s="2860"/>
      <c r="DQF1900" s="2860"/>
      <c r="DQG1900" s="2860"/>
      <c r="DQH1900" s="2860"/>
      <c r="DQI1900" s="2860"/>
      <c r="DQJ1900" s="2860"/>
      <c r="DQK1900" s="2860"/>
      <c r="DQL1900" s="2860"/>
      <c r="DQM1900" s="2860"/>
      <c r="DQN1900" s="2860"/>
      <c r="DQO1900" s="2860"/>
      <c r="DQP1900" s="2860"/>
      <c r="DQQ1900" s="2860"/>
      <c r="DQR1900" s="2860"/>
      <c r="DQS1900" s="2860"/>
      <c r="DQT1900" s="2860"/>
      <c r="DQU1900" s="2860"/>
      <c r="DQV1900" s="2860"/>
      <c r="DQW1900" s="2860"/>
      <c r="DQX1900" s="2860"/>
      <c r="DQY1900" s="2860"/>
      <c r="DQZ1900" s="2860"/>
      <c r="DRA1900" s="2860"/>
      <c r="DRB1900" s="2860"/>
      <c r="DRC1900" s="2860"/>
      <c r="DRD1900" s="2860"/>
      <c r="DRE1900" s="2860"/>
      <c r="DRF1900" s="2860"/>
      <c r="DRG1900" s="2860"/>
      <c r="DRH1900" s="2860"/>
      <c r="DRI1900" s="2860"/>
      <c r="DRJ1900" s="2860"/>
      <c r="DRK1900" s="2860"/>
      <c r="DRL1900" s="2860"/>
      <c r="DRM1900" s="2860"/>
      <c r="DRN1900" s="2860"/>
      <c r="DRO1900" s="2860"/>
      <c r="DRP1900" s="2860"/>
      <c r="DRQ1900" s="2860"/>
      <c r="DRR1900" s="2860"/>
      <c r="DRS1900" s="2860"/>
      <c r="DRT1900" s="2860"/>
      <c r="DRU1900" s="2860"/>
      <c r="DRV1900" s="2860"/>
      <c r="DRW1900" s="2860"/>
      <c r="DRX1900" s="2860"/>
      <c r="DRY1900" s="2860"/>
      <c r="DRZ1900" s="2860"/>
      <c r="DSA1900" s="2860"/>
      <c r="DSB1900" s="2860"/>
      <c r="DSC1900" s="2860"/>
      <c r="DSD1900" s="2860"/>
      <c r="DSE1900" s="2860"/>
      <c r="DSF1900" s="2860"/>
      <c r="DSG1900" s="2860"/>
      <c r="DSH1900" s="2860"/>
      <c r="DSI1900" s="2860"/>
      <c r="DSJ1900" s="2860"/>
      <c r="DSK1900" s="2860"/>
      <c r="DSL1900" s="2860"/>
      <c r="DSM1900" s="2860"/>
      <c r="DSN1900" s="2860"/>
      <c r="DSO1900" s="2860"/>
      <c r="DSP1900" s="2860"/>
      <c r="DSQ1900" s="2860"/>
      <c r="DSR1900" s="2860"/>
      <c r="DSS1900" s="2860"/>
      <c r="DST1900" s="2860"/>
      <c r="DSU1900" s="2860"/>
      <c r="DSV1900" s="2860"/>
      <c r="DSW1900" s="2860"/>
      <c r="DSX1900" s="2860"/>
      <c r="DSY1900" s="2860"/>
      <c r="DSZ1900" s="2860"/>
      <c r="DTA1900" s="2860"/>
      <c r="DTB1900" s="2860"/>
      <c r="DTC1900" s="2860"/>
      <c r="DTD1900" s="2860"/>
      <c r="DTE1900" s="2860"/>
      <c r="DTF1900" s="2860"/>
      <c r="DTG1900" s="2860"/>
      <c r="DTH1900" s="2860"/>
      <c r="DTI1900" s="2860"/>
      <c r="DTJ1900" s="2860"/>
      <c r="DTK1900" s="2860"/>
      <c r="DTL1900" s="2860"/>
      <c r="DTM1900" s="2860"/>
      <c r="DTN1900" s="2860"/>
      <c r="DTO1900" s="2860"/>
      <c r="DTP1900" s="2860"/>
      <c r="DTQ1900" s="2860"/>
      <c r="DTR1900" s="2860"/>
      <c r="DTS1900" s="2860"/>
      <c r="DTT1900" s="2860"/>
      <c r="DTU1900" s="2860"/>
      <c r="DTV1900" s="2860"/>
      <c r="DTW1900" s="2860"/>
      <c r="DTX1900" s="2860"/>
      <c r="DTY1900" s="2860"/>
      <c r="DTZ1900" s="2860"/>
      <c r="DUA1900" s="2860"/>
      <c r="DUB1900" s="2860"/>
      <c r="DUC1900" s="2860"/>
      <c r="DUD1900" s="2860"/>
      <c r="DUE1900" s="2860"/>
      <c r="DUF1900" s="2860"/>
      <c r="DUG1900" s="2860"/>
      <c r="DUH1900" s="2860"/>
      <c r="DUI1900" s="2860"/>
      <c r="DUJ1900" s="2860"/>
      <c r="DUK1900" s="2860"/>
      <c r="DUL1900" s="2860"/>
      <c r="DUM1900" s="2860"/>
      <c r="DUN1900" s="2860"/>
      <c r="DUO1900" s="2860"/>
      <c r="DUP1900" s="2860"/>
      <c r="DUQ1900" s="2860"/>
      <c r="DUR1900" s="2860"/>
      <c r="DUS1900" s="2860"/>
      <c r="DUT1900" s="2860"/>
      <c r="DUU1900" s="2860"/>
      <c r="DUV1900" s="2860"/>
      <c r="DUW1900" s="2860"/>
      <c r="DUX1900" s="2860"/>
      <c r="DUY1900" s="2860"/>
      <c r="DUZ1900" s="2860"/>
      <c r="DVA1900" s="2860"/>
      <c r="DVB1900" s="2860"/>
      <c r="DVC1900" s="2860"/>
      <c r="DVD1900" s="2860"/>
      <c r="DVE1900" s="2860"/>
      <c r="DVF1900" s="2860"/>
      <c r="DVG1900" s="2860"/>
      <c r="DVH1900" s="2860"/>
      <c r="DVI1900" s="2860"/>
      <c r="DVJ1900" s="2860"/>
      <c r="DVK1900" s="2860"/>
      <c r="DVL1900" s="2860"/>
      <c r="DVM1900" s="2860"/>
      <c r="DVN1900" s="2860"/>
      <c r="DVO1900" s="2860"/>
      <c r="DVP1900" s="2860"/>
      <c r="DVQ1900" s="2860"/>
      <c r="DVR1900" s="2860"/>
      <c r="DVS1900" s="2860"/>
      <c r="DVT1900" s="2860"/>
      <c r="DVU1900" s="2860"/>
      <c r="DVV1900" s="2860"/>
      <c r="DVW1900" s="2860"/>
      <c r="DVX1900" s="2860"/>
      <c r="DVY1900" s="2860"/>
      <c r="DVZ1900" s="2860"/>
      <c r="DWA1900" s="2860"/>
      <c r="DWB1900" s="2860"/>
      <c r="DWC1900" s="2860"/>
      <c r="DWD1900" s="2860"/>
      <c r="DWE1900" s="2860"/>
      <c r="DWF1900" s="2860"/>
      <c r="DWG1900" s="2860"/>
      <c r="DWH1900" s="2860"/>
      <c r="DWI1900" s="2860"/>
      <c r="DWJ1900" s="2860"/>
      <c r="DWK1900" s="2860"/>
      <c r="DWL1900" s="2860"/>
      <c r="DWM1900" s="2860"/>
      <c r="DWN1900" s="2860"/>
      <c r="DWO1900" s="2860"/>
      <c r="DWP1900" s="2860"/>
      <c r="DWQ1900" s="2860"/>
      <c r="DWR1900" s="2860"/>
      <c r="DWS1900" s="2860"/>
      <c r="DWT1900" s="2860"/>
      <c r="DWU1900" s="2860"/>
      <c r="DWV1900" s="2860"/>
      <c r="DWW1900" s="2860"/>
      <c r="DWX1900" s="2860"/>
      <c r="DWY1900" s="2860"/>
      <c r="DWZ1900" s="2860"/>
      <c r="DXA1900" s="2860"/>
      <c r="DXB1900" s="2860"/>
      <c r="DXC1900" s="2860"/>
      <c r="DXD1900" s="2860"/>
      <c r="DXE1900" s="2860"/>
      <c r="DXF1900" s="2860"/>
      <c r="DXG1900" s="2860"/>
      <c r="DXH1900" s="2860"/>
      <c r="DXI1900" s="2860"/>
      <c r="DXJ1900" s="2860"/>
      <c r="DXK1900" s="2860"/>
      <c r="DXL1900" s="2860"/>
      <c r="DXM1900" s="2860"/>
      <c r="DXN1900" s="2860"/>
      <c r="DXO1900" s="2860"/>
      <c r="DXP1900" s="2860"/>
      <c r="DXQ1900" s="2860"/>
      <c r="DXR1900" s="2860"/>
      <c r="DXS1900" s="2860"/>
      <c r="DXT1900" s="2860"/>
      <c r="DXU1900" s="2860"/>
      <c r="DXV1900" s="2860"/>
      <c r="DXW1900" s="2860"/>
      <c r="DXX1900" s="2860"/>
      <c r="DXY1900" s="2860"/>
      <c r="DXZ1900" s="2860"/>
      <c r="DYA1900" s="2860"/>
      <c r="DYB1900" s="2860"/>
      <c r="DYC1900" s="2860"/>
      <c r="DYD1900" s="2860"/>
      <c r="DYE1900" s="2860"/>
      <c r="DYF1900" s="2860"/>
      <c r="DYG1900" s="2860"/>
      <c r="DYH1900" s="2860"/>
      <c r="DYI1900" s="2860"/>
      <c r="DYJ1900" s="2860"/>
      <c r="DYK1900" s="2860"/>
      <c r="DYL1900" s="2860"/>
      <c r="DYM1900" s="2860"/>
      <c r="DYN1900" s="2860"/>
      <c r="DYO1900" s="2860"/>
      <c r="DYP1900" s="2860"/>
      <c r="DYQ1900" s="2860"/>
      <c r="DYR1900" s="2860"/>
      <c r="DYS1900" s="2860"/>
      <c r="DYT1900" s="2860"/>
      <c r="DYU1900" s="2860"/>
      <c r="DYV1900" s="2860"/>
      <c r="DYW1900" s="2860"/>
      <c r="DYX1900" s="2860"/>
      <c r="DYY1900" s="2860"/>
      <c r="DYZ1900" s="2860"/>
      <c r="DZA1900" s="2860"/>
      <c r="DZB1900" s="2860"/>
      <c r="DZC1900" s="2860"/>
      <c r="DZD1900" s="2860"/>
      <c r="DZE1900" s="2860"/>
      <c r="DZF1900" s="2860"/>
      <c r="DZG1900" s="2860"/>
      <c r="DZH1900" s="2860"/>
      <c r="DZI1900" s="2860"/>
      <c r="DZJ1900" s="2860"/>
      <c r="DZK1900" s="2860"/>
      <c r="DZL1900" s="2860"/>
      <c r="DZM1900" s="2860"/>
      <c r="DZN1900" s="2860"/>
      <c r="DZO1900" s="2860"/>
      <c r="DZP1900" s="2860"/>
      <c r="DZQ1900" s="2860"/>
      <c r="DZR1900" s="2860"/>
      <c r="DZS1900" s="2860"/>
      <c r="DZT1900" s="2860"/>
      <c r="DZU1900" s="2860"/>
      <c r="DZV1900" s="2860"/>
      <c r="DZW1900" s="2860"/>
      <c r="DZX1900" s="2860"/>
      <c r="DZY1900" s="2860"/>
      <c r="DZZ1900" s="2860"/>
      <c r="EAA1900" s="2860"/>
      <c r="EAB1900" s="2860"/>
      <c r="EAC1900" s="2860"/>
      <c r="EAD1900" s="2860"/>
      <c r="EAE1900" s="2860"/>
      <c r="EAF1900" s="2860"/>
      <c r="EAG1900" s="2860"/>
      <c r="EAH1900" s="2860"/>
      <c r="EAI1900" s="2860"/>
      <c r="EAJ1900" s="2860"/>
      <c r="EAK1900" s="2860"/>
      <c r="EAL1900" s="2860"/>
      <c r="EAM1900" s="2860"/>
      <c r="EAN1900" s="2860"/>
      <c r="EAO1900" s="2860"/>
      <c r="EAP1900" s="2860"/>
      <c r="EAQ1900" s="2860"/>
      <c r="EAR1900" s="2860"/>
      <c r="EAS1900" s="2860"/>
      <c r="EAT1900" s="2860"/>
      <c r="EAU1900" s="2860"/>
      <c r="EAV1900" s="2860"/>
      <c r="EAW1900" s="2860"/>
      <c r="EAX1900" s="2860"/>
      <c r="EAY1900" s="2860"/>
      <c r="EAZ1900" s="2860"/>
      <c r="EBA1900" s="2860"/>
      <c r="EBB1900" s="2860"/>
      <c r="EBC1900" s="2860"/>
      <c r="EBD1900" s="2860"/>
      <c r="EBE1900" s="2860"/>
      <c r="EBF1900" s="2860"/>
      <c r="EBG1900" s="2860"/>
      <c r="EBH1900" s="2860"/>
      <c r="EBI1900" s="2860"/>
      <c r="EBJ1900" s="2860"/>
      <c r="EBK1900" s="2860"/>
      <c r="EBL1900" s="2860"/>
      <c r="EBM1900" s="2860"/>
      <c r="EBN1900" s="2860"/>
      <c r="EBO1900" s="2860"/>
      <c r="EBP1900" s="2860"/>
      <c r="EBQ1900" s="2860"/>
      <c r="EBR1900" s="2860"/>
      <c r="EBS1900" s="2860"/>
      <c r="EBT1900" s="2860"/>
      <c r="EBU1900" s="2860"/>
      <c r="EBV1900" s="2860"/>
      <c r="EBW1900" s="2860"/>
      <c r="EBX1900" s="2860"/>
      <c r="EBY1900" s="2860"/>
      <c r="EBZ1900" s="2860"/>
      <c r="ECA1900" s="2860"/>
      <c r="ECB1900" s="2860"/>
      <c r="ECC1900" s="2860"/>
      <c r="ECD1900" s="2860"/>
      <c r="ECE1900" s="2860"/>
      <c r="ECF1900" s="2860"/>
      <c r="ECG1900" s="2860"/>
      <c r="ECH1900" s="2860"/>
      <c r="ECI1900" s="2860"/>
      <c r="ECJ1900" s="2860"/>
      <c r="ECK1900" s="2860"/>
      <c r="ECL1900" s="2860"/>
      <c r="ECM1900" s="2860"/>
      <c r="ECN1900" s="2860"/>
      <c r="ECO1900" s="2860"/>
      <c r="ECP1900" s="2860"/>
      <c r="ECQ1900" s="2860"/>
      <c r="ECR1900" s="2860"/>
      <c r="ECS1900" s="2860"/>
      <c r="ECT1900" s="2860"/>
      <c r="ECU1900" s="2860"/>
      <c r="ECV1900" s="2860"/>
      <c r="ECW1900" s="2860"/>
      <c r="ECX1900" s="2860"/>
      <c r="ECY1900" s="2860"/>
      <c r="ECZ1900" s="2860"/>
      <c r="EDA1900" s="2860"/>
      <c r="EDB1900" s="2860"/>
      <c r="EDC1900" s="2860"/>
      <c r="EDD1900" s="2860"/>
      <c r="EDE1900" s="2860"/>
      <c r="EDF1900" s="2860"/>
      <c r="EDG1900" s="2860"/>
      <c r="EDH1900" s="2860"/>
      <c r="EDI1900" s="2860"/>
      <c r="EDJ1900" s="2860"/>
      <c r="EDK1900" s="2860"/>
      <c r="EDL1900" s="2860"/>
      <c r="EDM1900" s="2860"/>
      <c r="EDN1900" s="2860"/>
      <c r="EDO1900" s="2860"/>
      <c r="EDP1900" s="2860"/>
      <c r="EDQ1900" s="2860"/>
      <c r="EDR1900" s="2860"/>
      <c r="EDS1900" s="2860"/>
      <c r="EDT1900" s="2860"/>
      <c r="EDU1900" s="2860"/>
      <c r="EDV1900" s="2860"/>
      <c r="EDW1900" s="2860"/>
      <c r="EDX1900" s="2860"/>
      <c r="EDY1900" s="2860"/>
      <c r="EDZ1900" s="2860"/>
      <c r="EEA1900" s="2860"/>
      <c r="EEB1900" s="2860"/>
      <c r="EEC1900" s="2860"/>
      <c r="EED1900" s="2860"/>
      <c r="EEE1900" s="2860"/>
      <c r="EEF1900" s="2860"/>
      <c r="EEG1900" s="2860"/>
      <c r="EEH1900" s="2860"/>
      <c r="EEI1900" s="2860"/>
      <c r="EEJ1900" s="2860"/>
      <c r="EEK1900" s="2860"/>
      <c r="EEL1900" s="2860"/>
      <c r="EEM1900" s="2860"/>
      <c r="EEN1900" s="2860"/>
      <c r="EEO1900" s="2860"/>
      <c r="EEP1900" s="2860"/>
      <c r="EEQ1900" s="2860"/>
      <c r="EER1900" s="2860"/>
      <c r="EES1900" s="2860"/>
      <c r="EET1900" s="2860"/>
      <c r="EEU1900" s="2860"/>
      <c r="EEV1900" s="2860"/>
      <c r="EEW1900" s="2860"/>
      <c r="EEX1900" s="2860"/>
      <c r="EEY1900" s="2860"/>
      <c r="EEZ1900" s="2860"/>
      <c r="EFA1900" s="2860"/>
      <c r="EFB1900" s="2860"/>
      <c r="EFC1900" s="2860"/>
      <c r="EFD1900" s="2860"/>
      <c r="EFE1900" s="2860"/>
      <c r="EFF1900" s="2860"/>
      <c r="EFG1900" s="2860"/>
      <c r="EFH1900" s="2860"/>
      <c r="EFI1900" s="2860"/>
      <c r="EFJ1900" s="2860"/>
      <c r="EFK1900" s="2860"/>
      <c r="EFL1900" s="2860"/>
      <c r="EFM1900" s="2860"/>
      <c r="EFN1900" s="2860"/>
      <c r="EFO1900" s="2860"/>
      <c r="EFP1900" s="2860"/>
      <c r="EFQ1900" s="2860"/>
      <c r="EFR1900" s="2860"/>
      <c r="EFS1900" s="2860"/>
      <c r="EFT1900" s="2860"/>
      <c r="EFU1900" s="2860"/>
      <c r="EFV1900" s="2860"/>
      <c r="EFW1900" s="2860"/>
      <c r="EFX1900" s="2860"/>
      <c r="EFY1900" s="2860"/>
      <c r="EFZ1900" s="2860"/>
      <c r="EGA1900" s="2860"/>
      <c r="EGB1900" s="2860"/>
      <c r="EGC1900" s="2860"/>
      <c r="EGD1900" s="2860"/>
      <c r="EGE1900" s="2860"/>
      <c r="EGF1900" s="2860"/>
      <c r="EGG1900" s="2860"/>
      <c r="EGH1900" s="2860"/>
      <c r="EGI1900" s="2860"/>
      <c r="EGJ1900" s="2860"/>
      <c r="EGK1900" s="2860"/>
      <c r="EGL1900" s="2860"/>
      <c r="EGM1900" s="2860"/>
      <c r="EGN1900" s="2860"/>
      <c r="EGO1900" s="2860"/>
      <c r="EGP1900" s="2860"/>
      <c r="EGQ1900" s="2860"/>
      <c r="EGR1900" s="2860"/>
      <c r="EGS1900" s="2860"/>
      <c r="EGT1900" s="2860"/>
      <c r="EGU1900" s="2860"/>
      <c r="EGV1900" s="2860"/>
      <c r="EGW1900" s="2860"/>
      <c r="EGX1900" s="2860"/>
      <c r="EGY1900" s="2860"/>
      <c r="EGZ1900" s="2860"/>
      <c r="EHA1900" s="2860"/>
      <c r="EHB1900" s="2860"/>
      <c r="EHC1900" s="2860"/>
      <c r="EHD1900" s="2860"/>
      <c r="EHE1900" s="2860"/>
      <c r="EHF1900" s="2860"/>
      <c r="EHG1900" s="2860"/>
      <c r="EHH1900" s="2860"/>
      <c r="EHI1900" s="2860"/>
      <c r="EHJ1900" s="2860"/>
      <c r="EHK1900" s="2860"/>
      <c r="EHL1900" s="2860"/>
      <c r="EHM1900" s="2860"/>
      <c r="EHN1900" s="2860"/>
      <c r="EHO1900" s="2860"/>
      <c r="EHP1900" s="2860"/>
      <c r="EHQ1900" s="2860"/>
      <c r="EHR1900" s="2860"/>
      <c r="EHS1900" s="2860"/>
      <c r="EHT1900" s="2860"/>
      <c r="EHU1900" s="2860"/>
      <c r="EHV1900" s="2860"/>
      <c r="EHW1900" s="2860"/>
      <c r="EHX1900" s="2860"/>
      <c r="EHY1900" s="2860"/>
      <c r="EHZ1900" s="2860"/>
      <c r="EIA1900" s="2860"/>
      <c r="EIB1900" s="2860"/>
      <c r="EIC1900" s="2860"/>
      <c r="EID1900" s="2860"/>
      <c r="EIE1900" s="2860"/>
      <c r="EIF1900" s="2860"/>
      <c r="EIG1900" s="2860"/>
      <c r="EIH1900" s="2860"/>
      <c r="EII1900" s="2860"/>
      <c r="EIJ1900" s="2860"/>
      <c r="EIK1900" s="2860"/>
      <c r="EIL1900" s="2860"/>
      <c r="EIM1900" s="2860"/>
      <c r="EIN1900" s="2860"/>
      <c r="EIO1900" s="2860"/>
      <c r="EIP1900" s="2860"/>
      <c r="EIQ1900" s="2860"/>
      <c r="EIR1900" s="2860"/>
      <c r="EIS1900" s="2860"/>
      <c r="EIT1900" s="2860"/>
      <c r="EIU1900" s="2860"/>
      <c r="EIV1900" s="2860"/>
      <c r="EIW1900" s="2860"/>
      <c r="EIX1900" s="2860"/>
      <c r="EIY1900" s="2860"/>
      <c r="EIZ1900" s="2860"/>
      <c r="EJA1900" s="2860"/>
      <c r="EJB1900" s="2860"/>
      <c r="EJC1900" s="2860"/>
      <c r="EJD1900" s="2860"/>
      <c r="EJE1900" s="2860"/>
      <c r="EJF1900" s="2860"/>
      <c r="EJG1900" s="2860"/>
      <c r="EJH1900" s="2860"/>
      <c r="EJI1900" s="2860"/>
      <c r="EJJ1900" s="2860"/>
      <c r="EJK1900" s="2860"/>
      <c r="EJL1900" s="2860"/>
      <c r="EJM1900" s="2860"/>
      <c r="EJN1900" s="2860"/>
      <c r="EJO1900" s="2860"/>
      <c r="EJP1900" s="2860"/>
      <c r="EJQ1900" s="2860"/>
      <c r="EJR1900" s="2860"/>
      <c r="EJS1900" s="2860"/>
      <c r="EJT1900" s="2860"/>
      <c r="EJU1900" s="2860"/>
      <c r="EJV1900" s="2860"/>
      <c r="EJW1900" s="2860"/>
      <c r="EJX1900" s="2860"/>
      <c r="EJY1900" s="2860"/>
      <c r="EJZ1900" s="2860"/>
      <c r="EKA1900" s="2860"/>
      <c r="EKB1900" s="2860"/>
      <c r="EKC1900" s="2860"/>
      <c r="EKD1900" s="2860"/>
      <c r="EKE1900" s="2860"/>
      <c r="EKF1900" s="2860"/>
      <c r="EKG1900" s="2860"/>
      <c r="EKH1900" s="2860"/>
      <c r="EKI1900" s="2860"/>
      <c r="EKJ1900" s="2860"/>
      <c r="EKK1900" s="2860"/>
      <c r="EKL1900" s="2860"/>
      <c r="EKM1900" s="2860"/>
      <c r="EKN1900" s="2860"/>
      <c r="EKO1900" s="2860"/>
      <c r="EKP1900" s="2860"/>
      <c r="EKQ1900" s="2860"/>
      <c r="EKR1900" s="2860"/>
      <c r="EKS1900" s="2860"/>
      <c r="EKT1900" s="2860"/>
      <c r="EKU1900" s="2860"/>
      <c r="EKV1900" s="2860"/>
      <c r="EKW1900" s="2860"/>
      <c r="EKX1900" s="2860"/>
      <c r="EKY1900" s="2860"/>
      <c r="EKZ1900" s="2860"/>
      <c r="ELA1900" s="2860"/>
      <c r="ELB1900" s="2860"/>
      <c r="ELC1900" s="2860"/>
      <c r="ELD1900" s="2860"/>
      <c r="ELE1900" s="2860"/>
      <c r="ELF1900" s="2860"/>
      <c r="ELG1900" s="2860"/>
      <c r="ELH1900" s="2860"/>
      <c r="ELI1900" s="2860"/>
      <c r="ELJ1900" s="2860"/>
      <c r="ELK1900" s="2860"/>
      <c r="ELL1900" s="2860"/>
      <c r="ELM1900" s="2860"/>
      <c r="ELN1900" s="2860"/>
      <c r="ELO1900" s="2860"/>
      <c r="ELP1900" s="2860"/>
      <c r="ELQ1900" s="2860"/>
      <c r="ELR1900" s="2860"/>
      <c r="ELS1900" s="2860"/>
      <c r="ELT1900" s="2860"/>
      <c r="ELU1900" s="2860"/>
      <c r="ELV1900" s="2860"/>
      <c r="ELW1900" s="2860"/>
      <c r="ELX1900" s="2860"/>
      <c r="ELY1900" s="2860"/>
      <c r="ELZ1900" s="2860"/>
      <c r="EMA1900" s="2860"/>
      <c r="EMB1900" s="2860"/>
      <c r="EMC1900" s="2860"/>
      <c r="EMD1900" s="2860"/>
      <c r="EME1900" s="2860"/>
      <c r="EMF1900" s="2860"/>
      <c r="EMG1900" s="2860"/>
      <c r="EMH1900" s="2860"/>
      <c r="EMI1900" s="2860"/>
      <c r="EMJ1900" s="2860"/>
      <c r="EMK1900" s="2860"/>
      <c r="EML1900" s="2860"/>
      <c r="EMM1900" s="2860"/>
      <c r="EMN1900" s="2860"/>
      <c r="EMO1900" s="2860"/>
      <c r="EMP1900" s="2860"/>
      <c r="EMQ1900" s="2860"/>
      <c r="EMR1900" s="2860"/>
      <c r="EMS1900" s="2860"/>
      <c r="EMT1900" s="2860"/>
      <c r="EMU1900" s="2860"/>
      <c r="EMV1900" s="2860"/>
      <c r="EMW1900" s="2860"/>
      <c r="EMX1900" s="2860"/>
      <c r="EMY1900" s="2860"/>
      <c r="EMZ1900" s="2860"/>
      <c r="ENA1900" s="2860"/>
      <c r="ENB1900" s="2860"/>
      <c r="ENC1900" s="2860"/>
      <c r="END1900" s="2860"/>
      <c r="ENE1900" s="2860"/>
      <c r="ENF1900" s="2860"/>
      <c r="ENG1900" s="2860"/>
      <c r="ENH1900" s="2860"/>
      <c r="ENI1900" s="2860"/>
      <c r="ENJ1900" s="2860"/>
      <c r="ENK1900" s="2860"/>
      <c r="ENL1900" s="2860"/>
      <c r="ENM1900" s="2860"/>
      <c r="ENN1900" s="2860"/>
      <c r="ENO1900" s="2860"/>
      <c r="ENP1900" s="2860"/>
      <c r="ENQ1900" s="2860"/>
      <c r="ENR1900" s="2860"/>
      <c r="ENS1900" s="2860"/>
      <c r="ENT1900" s="2860"/>
      <c r="ENU1900" s="2860"/>
      <c r="ENV1900" s="2860"/>
      <c r="ENW1900" s="2860"/>
      <c r="ENX1900" s="2860"/>
      <c r="ENY1900" s="2860"/>
      <c r="ENZ1900" s="2860"/>
      <c r="EOA1900" s="2860"/>
      <c r="EOB1900" s="2860"/>
      <c r="EOC1900" s="2860"/>
      <c r="EOD1900" s="2860"/>
      <c r="EOE1900" s="2860"/>
      <c r="EOF1900" s="2860"/>
      <c r="EOG1900" s="2860"/>
      <c r="EOH1900" s="2860"/>
      <c r="EOI1900" s="2860"/>
      <c r="EOJ1900" s="2860"/>
      <c r="EOK1900" s="2860"/>
      <c r="EOL1900" s="2860"/>
      <c r="EOM1900" s="2860"/>
      <c r="EON1900" s="2860"/>
      <c r="EOO1900" s="2860"/>
      <c r="EOP1900" s="2860"/>
      <c r="EOQ1900" s="2860"/>
      <c r="EOR1900" s="2860"/>
      <c r="EOS1900" s="2860"/>
      <c r="EOT1900" s="2860"/>
      <c r="EOU1900" s="2860"/>
      <c r="EOV1900" s="2860"/>
      <c r="EOW1900" s="2860"/>
      <c r="EOX1900" s="2860"/>
      <c r="EOY1900" s="2860"/>
      <c r="EOZ1900" s="2860"/>
      <c r="EPA1900" s="2860"/>
      <c r="EPB1900" s="2860"/>
      <c r="EPC1900" s="2860"/>
      <c r="EPD1900" s="2860"/>
      <c r="EPE1900" s="2860"/>
      <c r="EPF1900" s="2860"/>
      <c r="EPG1900" s="2860"/>
      <c r="EPH1900" s="2860"/>
      <c r="EPI1900" s="2860"/>
      <c r="EPJ1900" s="2860"/>
      <c r="EPK1900" s="2860"/>
      <c r="EPL1900" s="2860"/>
      <c r="EPM1900" s="2860"/>
      <c r="EPN1900" s="2860"/>
      <c r="EPO1900" s="2860"/>
      <c r="EPP1900" s="2860"/>
      <c r="EPQ1900" s="2860"/>
      <c r="EPR1900" s="2860"/>
      <c r="EPS1900" s="2860"/>
      <c r="EPT1900" s="2860"/>
      <c r="EPU1900" s="2860"/>
      <c r="EPV1900" s="2860"/>
      <c r="EPW1900" s="2860"/>
      <c r="EPX1900" s="2860"/>
      <c r="EPY1900" s="2860"/>
      <c r="EPZ1900" s="2860"/>
      <c r="EQA1900" s="2860"/>
      <c r="EQB1900" s="2860"/>
      <c r="EQC1900" s="2860"/>
      <c r="EQD1900" s="2860"/>
      <c r="EQE1900" s="2860"/>
      <c r="EQF1900" s="2860"/>
      <c r="EQG1900" s="2860"/>
      <c r="EQH1900" s="2860"/>
      <c r="EQI1900" s="2860"/>
      <c r="EQJ1900" s="2860"/>
      <c r="EQK1900" s="2860"/>
      <c r="EQL1900" s="2860"/>
      <c r="EQM1900" s="2860"/>
      <c r="EQN1900" s="2860"/>
      <c r="EQO1900" s="2860"/>
      <c r="EQP1900" s="2860"/>
      <c r="EQQ1900" s="2860"/>
      <c r="EQR1900" s="2860"/>
      <c r="EQS1900" s="2860"/>
      <c r="EQT1900" s="2860"/>
      <c r="EQU1900" s="2860"/>
      <c r="EQV1900" s="2860"/>
      <c r="EQW1900" s="2860"/>
      <c r="EQX1900" s="2860"/>
      <c r="EQY1900" s="2860"/>
      <c r="EQZ1900" s="2860"/>
      <c r="ERA1900" s="2860"/>
      <c r="ERB1900" s="2860"/>
      <c r="ERC1900" s="2860"/>
      <c r="ERD1900" s="2860"/>
      <c r="ERE1900" s="2860"/>
      <c r="ERF1900" s="2860"/>
      <c r="ERG1900" s="2860"/>
      <c r="ERH1900" s="2860"/>
      <c r="ERI1900" s="2860"/>
      <c r="ERJ1900" s="2860"/>
      <c r="ERK1900" s="2860"/>
      <c r="ERL1900" s="2860"/>
      <c r="ERM1900" s="2860"/>
      <c r="ERN1900" s="2860"/>
      <c r="ERO1900" s="2860"/>
      <c r="ERP1900" s="2860"/>
      <c r="ERQ1900" s="2860"/>
      <c r="ERR1900" s="2860"/>
      <c r="ERS1900" s="2860"/>
      <c r="ERT1900" s="2860"/>
      <c r="ERU1900" s="2860"/>
      <c r="ERV1900" s="2860"/>
      <c r="ERW1900" s="2860"/>
      <c r="ERX1900" s="2860"/>
      <c r="ERY1900" s="2860"/>
      <c r="ERZ1900" s="2860"/>
      <c r="ESA1900" s="2860"/>
      <c r="ESB1900" s="2860"/>
      <c r="ESC1900" s="2860"/>
      <c r="ESD1900" s="2860"/>
      <c r="ESE1900" s="2860"/>
      <c r="ESF1900" s="2860"/>
      <c r="ESG1900" s="2860"/>
      <c r="ESH1900" s="2860"/>
      <c r="ESI1900" s="2860"/>
      <c r="ESJ1900" s="2860"/>
      <c r="ESK1900" s="2860"/>
      <c r="ESL1900" s="2860"/>
      <c r="ESM1900" s="2860"/>
      <c r="ESN1900" s="2860"/>
      <c r="ESO1900" s="2860"/>
      <c r="ESP1900" s="2860"/>
      <c r="ESQ1900" s="2860"/>
      <c r="ESR1900" s="2860"/>
      <c r="ESS1900" s="2860"/>
      <c r="EST1900" s="2860"/>
      <c r="ESU1900" s="2860"/>
      <c r="ESV1900" s="2860"/>
      <c r="ESW1900" s="2860"/>
      <c r="ESX1900" s="2860"/>
      <c r="ESY1900" s="2860"/>
      <c r="ESZ1900" s="2860"/>
      <c r="ETA1900" s="2860"/>
      <c r="ETB1900" s="2860"/>
      <c r="ETC1900" s="2860"/>
      <c r="ETD1900" s="2860"/>
      <c r="ETE1900" s="2860"/>
      <c r="ETF1900" s="2860"/>
      <c r="ETG1900" s="2860"/>
      <c r="ETH1900" s="2860"/>
      <c r="ETI1900" s="2860"/>
      <c r="ETJ1900" s="2860"/>
      <c r="ETK1900" s="2860"/>
      <c r="ETL1900" s="2860"/>
      <c r="ETM1900" s="2860"/>
      <c r="ETN1900" s="2860"/>
      <c r="ETO1900" s="2860"/>
      <c r="ETP1900" s="2860"/>
      <c r="ETQ1900" s="2860"/>
      <c r="ETR1900" s="2860"/>
      <c r="ETS1900" s="2860"/>
      <c r="ETT1900" s="2860"/>
      <c r="ETU1900" s="2860"/>
      <c r="ETV1900" s="2860"/>
      <c r="ETW1900" s="2860"/>
      <c r="ETX1900" s="2860"/>
      <c r="ETY1900" s="2860"/>
      <c r="ETZ1900" s="2860"/>
      <c r="EUA1900" s="2860"/>
      <c r="EUB1900" s="2860"/>
      <c r="EUC1900" s="2860"/>
      <c r="EUD1900" s="2860"/>
      <c r="EUE1900" s="2860"/>
      <c r="EUF1900" s="2860"/>
      <c r="EUG1900" s="2860"/>
      <c r="EUH1900" s="2860"/>
      <c r="EUI1900" s="2860"/>
      <c r="EUJ1900" s="2860"/>
      <c r="EUK1900" s="2860"/>
      <c r="EUL1900" s="2860"/>
      <c r="EUM1900" s="2860"/>
      <c r="EUN1900" s="2860"/>
      <c r="EUO1900" s="2860"/>
      <c r="EUP1900" s="2860"/>
      <c r="EUQ1900" s="2860"/>
      <c r="EUR1900" s="2860"/>
      <c r="EUS1900" s="2860"/>
      <c r="EUT1900" s="2860"/>
      <c r="EUU1900" s="2860"/>
      <c r="EUV1900" s="2860"/>
      <c r="EUW1900" s="2860"/>
      <c r="EUX1900" s="2860"/>
      <c r="EUY1900" s="2860"/>
      <c r="EUZ1900" s="2860"/>
      <c r="EVA1900" s="2860"/>
      <c r="EVB1900" s="2860"/>
      <c r="EVC1900" s="2860"/>
      <c r="EVD1900" s="2860"/>
      <c r="EVE1900" s="2860"/>
      <c r="EVF1900" s="2860"/>
      <c r="EVG1900" s="2860"/>
      <c r="EVH1900" s="2860"/>
      <c r="EVI1900" s="2860"/>
      <c r="EVJ1900" s="2860"/>
      <c r="EVK1900" s="2860"/>
      <c r="EVL1900" s="2860"/>
      <c r="EVM1900" s="2860"/>
      <c r="EVN1900" s="2860"/>
      <c r="EVO1900" s="2860"/>
      <c r="EVP1900" s="2860"/>
      <c r="EVQ1900" s="2860"/>
      <c r="EVR1900" s="2860"/>
      <c r="EVS1900" s="2860"/>
      <c r="EVT1900" s="2860"/>
      <c r="EVU1900" s="2860"/>
      <c r="EVV1900" s="2860"/>
      <c r="EVW1900" s="2860"/>
      <c r="EVX1900" s="2860"/>
      <c r="EVY1900" s="2860"/>
      <c r="EVZ1900" s="2860"/>
      <c r="EWA1900" s="2860"/>
      <c r="EWB1900" s="2860"/>
      <c r="EWC1900" s="2860"/>
      <c r="EWD1900" s="2860"/>
      <c r="EWE1900" s="2860"/>
      <c r="EWF1900" s="2860"/>
      <c r="EWG1900" s="2860"/>
      <c r="EWH1900" s="2860"/>
      <c r="EWI1900" s="2860"/>
      <c r="EWJ1900" s="2860"/>
      <c r="EWK1900" s="2860"/>
      <c r="EWL1900" s="2860"/>
      <c r="EWM1900" s="2860"/>
      <c r="EWN1900" s="2860"/>
      <c r="EWO1900" s="2860"/>
      <c r="EWP1900" s="2860"/>
      <c r="EWQ1900" s="2860"/>
      <c r="EWR1900" s="2860"/>
      <c r="EWS1900" s="2860"/>
      <c r="EWT1900" s="2860"/>
      <c r="EWU1900" s="2860"/>
      <c r="EWV1900" s="2860"/>
      <c r="EWW1900" s="2860"/>
      <c r="EWX1900" s="2860"/>
      <c r="EWY1900" s="2860"/>
      <c r="EWZ1900" s="2860"/>
      <c r="EXA1900" s="2860"/>
      <c r="EXB1900" s="2860"/>
      <c r="EXC1900" s="2860"/>
      <c r="EXD1900" s="2860"/>
      <c r="EXE1900" s="2860"/>
      <c r="EXF1900" s="2860"/>
      <c r="EXG1900" s="2860"/>
      <c r="EXH1900" s="2860"/>
      <c r="EXI1900" s="2860"/>
      <c r="EXJ1900" s="2860"/>
      <c r="EXK1900" s="2860"/>
      <c r="EXL1900" s="2860"/>
      <c r="EXM1900" s="2860"/>
      <c r="EXN1900" s="2860"/>
      <c r="EXO1900" s="2860"/>
      <c r="EXP1900" s="2860"/>
      <c r="EXQ1900" s="2860"/>
      <c r="EXR1900" s="2860"/>
      <c r="EXS1900" s="2860"/>
      <c r="EXT1900" s="2860"/>
      <c r="EXU1900" s="2860"/>
      <c r="EXV1900" s="2860"/>
      <c r="EXW1900" s="2860"/>
      <c r="EXX1900" s="2860"/>
      <c r="EXY1900" s="2860"/>
      <c r="EXZ1900" s="2860"/>
      <c r="EYA1900" s="2860"/>
      <c r="EYB1900" s="2860"/>
      <c r="EYC1900" s="2860"/>
      <c r="EYD1900" s="2860"/>
      <c r="EYE1900" s="2860"/>
      <c r="EYF1900" s="2860"/>
      <c r="EYG1900" s="2860"/>
      <c r="EYH1900" s="2860"/>
      <c r="EYI1900" s="2860"/>
      <c r="EYJ1900" s="2860"/>
      <c r="EYK1900" s="2860"/>
      <c r="EYL1900" s="2860"/>
      <c r="EYM1900" s="2860"/>
      <c r="EYN1900" s="2860"/>
      <c r="EYO1900" s="2860"/>
      <c r="EYP1900" s="2860"/>
      <c r="EYQ1900" s="2860"/>
      <c r="EYR1900" s="2860"/>
      <c r="EYS1900" s="2860"/>
      <c r="EYT1900" s="2860"/>
      <c r="EYU1900" s="2860"/>
      <c r="EYV1900" s="2860"/>
      <c r="EYW1900" s="2860"/>
      <c r="EYX1900" s="2860"/>
      <c r="EYY1900" s="2860"/>
      <c r="EYZ1900" s="2860"/>
      <c r="EZA1900" s="2860"/>
      <c r="EZB1900" s="2860"/>
      <c r="EZC1900" s="2860"/>
      <c r="EZD1900" s="2860"/>
      <c r="EZE1900" s="2860"/>
      <c r="EZF1900" s="2860"/>
      <c r="EZG1900" s="2860"/>
      <c r="EZH1900" s="2860"/>
      <c r="EZI1900" s="2860"/>
      <c r="EZJ1900" s="2860"/>
      <c r="EZK1900" s="2860"/>
      <c r="EZL1900" s="2860"/>
      <c r="EZM1900" s="2860"/>
      <c r="EZN1900" s="2860"/>
      <c r="EZO1900" s="2860"/>
      <c r="EZP1900" s="2860"/>
      <c r="EZQ1900" s="2860"/>
      <c r="EZR1900" s="2860"/>
      <c r="EZS1900" s="2860"/>
      <c r="EZT1900" s="2860"/>
      <c r="EZU1900" s="2860"/>
      <c r="EZV1900" s="2860"/>
      <c r="EZW1900" s="2860"/>
      <c r="EZX1900" s="2860"/>
      <c r="EZY1900" s="2860"/>
      <c r="EZZ1900" s="2860"/>
      <c r="FAA1900" s="2860"/>
      <c r="FAB1900" s="2860"/>
      <c r="FAC1900" s="2860"/>
      <c r="FAD1900" s="2860"/>
      <c r="FAE1900" s="2860"/>
      <c r="FAF1900" s="2860"/>
      <c r="FAG1900" s="2860"/>
      <c r="FAH1900" s="2860"/>
      <c r="FAI1900" s="2860"/>
      <c r="FAJ1900" s="2860"/>
      <c r="FAK1900" s="2860"/>
      <c r="FAL1900" s="2860"/>
      <c r="FAM1900" s="2860"/>
      <c r="FAN1900" s="2860"/>
      <c r="FAO1900" s="2860"/>
      <c r="FAP1900" s="2860"/>
      <c r="FAQ1900" s="2860"/>
      <c r="FAR1900" s="2860"/>
      <c r="FAS1900" s="2860"/>
      <c r="FAT1900" s="2860"/>
      <c r="FAU1900" s="2860"/>
      <c r="FAV1900" s="2860"/>
      <c r="FAW1900" s="2860"/>
      <c r="FAX1900" s="2860"/>
      <c r="FAY1900" s="2860"/>
      <c r="FAZ1900" s="2860"/>
      <c r="FBA1900" s="2860"/>
      <c r="FBB1900" s="2860"/>
      <c r="FBC1900" s="2860"/>
      <c r="FBD1900" s="2860"/>
      <c r="FBE1900" s="2860"/>
      <c r="FBF1900" s="2860"/>
      <c r="FBG1900" s="2860"/>
      <c r="FBH1900" s="2860"/>
      <c r="FBI1900" s="2860"/>
      <c r="FBJ1900" s="2860"/>
      <c r="FBK1900" s="2860"/>
      <c r="FBL1900" s="2860"/>
      <c r="FBM1900" s="2860"/>
      <c r="FBN1900" s="2860"/>
      <c r="FBO1900" s="2860"/>
      <c r="FBP1900" s="2860"/>
      <c r="FBQ1900" s="2860"/>
      <c r="FBR1900" s="2860"/>
      <c r="FBS1900" s="2860"/>
      <c r="FBT1900" s="2860"/>
      <c r="FBU1900" s="2860"/>
      <c r="FBV1900" s="2860"/>
      <c r="FBW1900" s="2860"/>
      <c r="FBX1900" s="2860"/>
      <c r="FBY1900" s="2860"/>
      <c r="FBZ1900" s="2860"/>
      <c r="FCA1900" s="2860"/>
      <c r="FCB1900" s="2860"/>
      <c r="FCC1900" s="2860"/>
      <c r="FCD1900" s="2860"/>
      <c r="FCE1900" s="2860"/>
      <c r="FCF1900" s="2860"/>
      <c r="FCG1900" s="2860"/>
      <c r="FCH1900" s="2860"/>
      <c r="FCI1900" s="2860"/>
      <c r="FCJ1900" s="2860"/>
      <c r="FCK1900" s="2860"/>
      <c r="FCL1900" s="2860"/>
      <c r="FCM1900" s="2860"/>
      <c r="FCN1900" s="2860"/>
      <c r="FCO1900" s="2860"/>
      <c r="FCP1900" s="2860"/>
      <c r="FCQ1900" s="2860"/>
      <c r="FCR1900" s="2860"/>
      <c r="FCS1900" s="2860"/>
      <c r="FCT1900" s="2860"/>
      <c r="FCU1900" s="2860"/>
      <c r="FCV1900" s="2860"/>
      <c r="FCW1900" s="2860"/>
      <c r="FCX1900" s="2860"/>
      <c r="FCY1900" s="2860"/>
      <c r="FCZ1900" s="2860"/>
      <c r="FDA1900" s="2860"/>
      <c r="FDB1900" s="2860"/>
      <c r="FDC1900" s="2860"/>
      <c r="FDD1900" s="2860"/>
      <c r="FDE1900" s="2860"/>
      <c r="FDF1900" s="2860"/>
      <c r="FDG1900" s="2860"/>
      <c r="FDH1900" s="2860"/>
      <c r="FDI1900" s="2860"/>
      <c r="FDJ1900" s="2860"/>
      <c r="FDK1900" s="2860"/>
      <c r="FDL1900" s="2860"/>
      <c r="FDM1900" s="2860"/>
      <c r="FDN1900" s="2860"/>
      <c r="FDO1900" s="2860"/>
      <c r="FDP1900" s="2860"/>
      <c r="FDQ1900" s="2860"/>
      <c r="FDR1900" s="2860"/>
      <c r="FDS1900" s="2860"/>
      <c r="FDT1900" s="2860"/>
      <c r="FDU1900" s="2860"/>
      <c r="FDV1900" s="2860"/>
      <c r="FDW1900" s="2860"/>
      <c r="FDX1900" s="2860"/>
      <c r="FDY1900" s="2860"/>
      <c r="FDZ1900" s="2860"/>
      <c r="FEA1900" s="2860"/>
      <c r="FEB1900" s="2860"/>
      <c r="FEC1900" s="2860"/>
      <c r="FED1900" s="2860"/>
      <c r="FEE1900" s="2860"/>
      <c r="FEF1900" s="2860"/>
      <c r="FEG1900" s="2860"/>
      <c r="FEH1900" s="2860"/>
      <c r="FEI1900" s="2860"/>
      <c r="FEJ1900" s="2860"/>
      <c r="FEK1900" s="2860"/>
      <c r="FEL1900" s="2860"/>
      <c r="FEM1900" s="2860"/>
      <c r="FEN1900" s="2860"/>
      <c r="FEO1900" s="2860"/>
      <c r="FEP1900" s="2860"/>
      <c r="FEQ1900" s="2860"/>
      <c r="FER1900" s="2860"/>
      <c r="FES1900" s="2860"/>
      <c r="FET1900" s="2860"/>
      <c r="FEU1900" s="2860"/>
      <c r="FEV1900" s="2860"/>
      <c r="FEW1900" s="2860"/>
      <c r="FEX1900" s="2860"/>
      <c r="FEY1900" s="2860"/>
      <c r="FEZ1900" s="2860"/>
      <c r="FFA1900" s="2860"/>
      <c r="FFB1900" s="2860"/>
      <c r="FFC1900" s="2860"/>
      <c r="FFD1900" s="2860"/>
      <c r="FFE1900" s="2860"/>
      <c r="FFF1900" s="2860"/>
      <c r="FFG1900" s="2860"/>
      <c r="FFH1900" s="2860"/>
      <c r="FFI1900" s="2860"/>
      <c r="FFJ1900" s="2860"/>
      <c r="FFK1900" s="2860"/>
      <c r="FFL1900" s="2860"/>
      <c r="FFM1900" s="2860"/>
      <c r="FFN1900" s="2860"/>
      <c r="FFO1900" s="2860"/>
      <c r="FFP1900" s="2860"/>
      <c r="FFQ1900" s="2860"/>
      <c r="FFR1900" s="2860"/>
      <c r="FFS1900" s="2860"/>
      <c r="FFT1900" s="2860"/>
      <c r="FFU1900" s="2860"/>
      <c r="FFV1900" s="2860"/>
      <c r="FFW1900" s="2860"/>
      <c r="FFX1900" s="2860"/>
      <c r="FFY1900" s="2860"/>
      <c r="FFZ1900" s="2860"/>
      <c r="FGA1900" s="2860"/>
      <c r="FGB1900" s="2860"/>
      <c r="FGC1900" s="2860"/>
      <c r="FGD1900" s="2860"/>
      <c r="FGE1900" s="2860"/>
      <c r="FGF1900" s="2860"/>
      <c r="FGG1900" s="2860"/>
      <c r="FGH1900" s="2860"/>
      <c r="FGI1900" s="2860"/>
      <c r="FGJ1900" s="2860"/>
      <c r="FGK1900" s="2860"/>
      <c r="FGL1900" s="2860"/>
      <c r="FGM1900" s="2860"/>
      <c r="FGN1900" s="2860"/>
      <c r="FGO1900" s="2860"/>
      <c r="FGP1900" s="2860"/>
      <c r="FGQ1900" s="2860"/>
      <c r="FGR1900" s="2860"/>
      <c r="FGS1900" s="2860"/>
      <c r="FGT1900" s="2860"/>
      <c r="FGU1900" s="2860"/>
      <c r="FGV1900" s="2860"/>
      <c r="FGW1900" s="2860"/>
      <c r="FGX1900" s="2860"/>
      <c r="FGY1900" s="2860"/>
      <c r="FGZ1900" s="2860"/>
      <c r="FHA1900" s="2860"/>
      <c r="FHB1900" s="2860"/>
      <c r="FHC1900" s="2860"/>
      <c r="FHD1900" s="2860"/>
      <c r="FHE1900" s="2860"/>
      <c r="FHF1900" s="2860"/>
      <c r="FHG1900" s="2860"/>
      <c r="FHH1900" s="2860"/>
      <c r="FHI1900" s="2860"/>
      <c r="FHJ1900" s="2860"/>
      <c r="FHK1900" s="2860"/>
      <c r="FHL1900" s="2860"/>
      <c r="FHM1900" s="2860"/>
      <c r="FHN1900" s="2860"/>
      <c r="FHO1900" s="2860"/>
      <c r="FHP1900" s="2860"/>
      <c r="FHQ1900" s="2860"/>
      <c r="FHR1900" s="2860"/>
      <c r="FHS1900" s="2860"/>
      <c r="FHT1900" s="2860"/>
      <c r="FHU1900" s="2860"/>
      <c r="FHV1900" s="2860"/>
      <c r="FHW1900" s="2860"/>
      <c r="FHX1900" s="2860"/>
      <c r="FHY1900" s="2860"/>
      <c r="FHZ1900" s="2860"/>
      <c r="FIA1900" s="2860"/>
      <c r="FIB1900" s="2860"/>
      <c r="FIC1900" s="2860"/>
      <c r="FID1900" s="2860"/>
      <c r="FIE1900" s="2860"/>
      <c r="FIF1900" s="2860"/>
      <c r="FIG1900" s="2860"/>
      <c r="FIH1900" s="2860"/>
      <c r="FII1900" s="2860"/>
      <c r="FIJ1900" s="2860"/>
      <c r="FIK1900" s="2860"/>
      <c r="FIL1900" s="2860"/>
      <c r="FIM1900" s="2860"/>
      <c r="FIN1900" s="2860"/>
      <c r="FIO1900" s="2860"/>
      <c r="FIP1900" s="2860"/>
      <c r="FIQ1900" s="2860"/>
      <c r="FIR1900" s="2860"/>
      <c r="FIS1900" s="2860"/>
      <c r="FIT1900" s="2860"/>
      <c r="FIU1900" s="2860"/>
      <c r="FIV1900" s="2860"/>
      <c r="FIW1900" s="2860"/>
      <c r="FIX1900" s="2860"/>
      <c r="FIY1900" s="2860"/>
      <c r="FIZ1900" s="2860"/>
      <c r="FJA1900" s="2860"/>
      <c r="FJB1900" s="2860"/>
      <c r="FJC1900" s="2860"/>
      <c r="FJD1900" s="2860"/>
      <c r="FJE1900" s="2860"/>
      <c r="FJF1900" s="2860"/>
      <c r="FJG1900" s="2860"/>
      <c r="FJH1900" s="2860"/>
      <c r="FJI1900" s="2860"/>
      <c r="FJJ1900" s="2860"/>
      <c r="FJK1900" s="2860"/>
      <c r="FJL1900" s="2860"/>
      <c r="FJM1900" s="2860"/>
      <c r="FJN1900" s="2860"/>
      <c r="FJO1900" s="2860"/>
      <c r="FJP1900" s="2860"/>
      <c r="FJQ1900" s="2860"/>
      <c r="FJR1900" s="2860"/>
      <c r="FJS1900" s="2860"/>
      <c r="FJT1900" s="2860"/>
      <c r="FJU1900" s="2860"/>
      <c r="FJV1900" s="2860"/>
      <c r="FJW1900" s="2860"/>
      <c r="FJX1900" s="2860"/>
      <c r="FJY1900" s="2860"/>
      <c r="FJZ1900" s="2860"/>
      <c r="FKA1900" s="2860"/>
      <c r="FKB1900" s="2860"/>
      <c r="FKC1900" s="2860"/>
      <c r="FKD1900" s="2860"/>
      <c r="FKE1900" s="2860"/>
      <c r="FKF1900" s="2860"/>
      <c r="FKG1900" s="2860"/>
      <c r="FKH1900" s="2860"/>
      <c r="FKI1900" s="2860"/>
      <c r="FKJ1900" s="2860"/>
      <c r="FKK1900" s="2860"/>
      <c r="FKL1900" s="2860"/>
      <c r="FKM1900" s="2860"/>
      <c r="FKN1900" s="2860"/>
      <c r="FKO1900" s="2860"/>
      <c r="FKP1900" s="2860"/>
      <c r="FKQ1900" s="2860"/>
      <c r="FKR1900" s="2860"/>
      <c r="FKS1900" s="2860"/>
      <c r="FKT1900" s="2860"/>
      <c r="FKU1900" s="2860"/>
      <c r="FKV1900" s="2860"/>
      <c r="FKW1900" s="2860"/>
      <c r="FKX1900" s="2860"/>
      <c r="FKY1900" s="2860"/>
      <c r="FKZ1900" s="2860"/>
      <c r="FLA1900" s="2860"/>
      <c r="FLB1900" s="2860"/>
      <c r="FLC1900" s="2860"/>
      <c r="FLD1900" s="2860"/>
      <c r="FLE1900" s="2860"/>
      <c r="FLF1900" s="2860"/>
      <c r="FLG1900" s="2860"/>
      <c r="FLH1900" s="2860"/>
      <c r="FLI1900" s="2860"/>
      <c r="FLJ1900" s="2860"/>
      <c r="FLK1900" s="2860"/>
      <c r="FLL1900" s="2860"/>
      <c r="FLM1900" s="2860"/>
      <c r="FLN1900" s="2860"/>
      <c r="FLO1900" s="2860"/>
      <c r="FLP1900" s="2860"/>
      <c r="FLQ1900" s="2860"/>
      <c r="FLR1900" s="2860"/>
      <c r="FLS1900" s="2860"/>
      <c r="FLT1900" s="2860"/>
      <c r="FLU1900" s="2860"/>
      <c r="FLV1900" s="2860"/>
      <c r="FLW1900" s="2860"/>
      <c r="FLX1900" s="2860"/>
      <c r="FLY1900" s="2860"/>
      <c r="FLZ1900" s="2860"/>
      <c r="FMA1900" s="2860"/>
      <c r="FMB1900" s="2860"/>
      <c r="FMC1900" s="2860"/>
      <c r="FMD1900" s="2860"/>
      <c r="FME1900" s="2860"/>
      <c r="FMF1900" s="2860"/>
      <c r="FMG1900" s="2860"/>
      <c r="FMH1900" s="2860"/>
      <c r="FMI1900" s="2860"/>
      <c r="FMJ1900" s="2860"/>
      <c r="FMK1900" s="2860"/>
      <c r="FML1900" s="2860"/>
      <c r="FMM1900" s="2860"/>
      <c r="FMN1900" s="2860"/>
      <c r="FMO1900" s="2860"/>
      <c r="FMP1900" s="2860"/>
      <c r="FMQ1900" s="2860"/>
      <c r="FMR1900" s="2860"/>
      <c r="FMS1900" s="2860"/>
      <c r="FMT1900" s="2860"/>
      <c r="FMU1900" s="2860"/>
      <c r="FMV1900" s="2860"/>
      <c r="FMW1900" s="2860"/>
      <c r="FMX1900" s="2860"/>
      <c r="FMY1900" s="2860"/>
      <c r="FMZ1900" s="2860"/>
      <c r="FNA1900" s="2860"/>
      <c r="FNB1900" s="2860"/>
      <c r="FNC1900" s="2860"/>
      <c r="FND1900" s="2860"/>
      <c r="FNE1900" s="2860"/>
      <c r="FNF1900" s="2860"/>
      <c r="FNG1900" s="2860"/>
      <c r="FNH1900" s="2860"/>
      <c r="FNI1900" s="2860"/>
      <c r="FNJ1900" s="2860"/>
      <c r="FNK1900" s="2860"/>
      <c r="FNL1900" s="2860"/>
      <c r="FNM1900" s="2860"/>
      <c r="FNN1900" s="2860"/>
      <c r="FNO1900" s="2860"/>
      <c r="FNP1900" s="2860"/>
      <c r="FNQ1900" s="2860"/>
      <c r="FNR1900" s="2860"/>
      <c r="FNS1900" s="2860"/>
      <c r="FNT1900" s="2860"/>
      <c r="FNU1900" s="2860"/>
      <c r="FNV1900" s="2860"/>
      <c r="FNW1900" s="2860"/>
      <c r="FNX1900" s="2860"/>
      <c r="FNY1900" s="2860"/>
      <c r="FNZ1900" s="2860"/>
      <c r="FOA1900" s="2860"/>
      <c r="FOB1900" s="2860"/>
      <c r="FOC1900" s="2860"/>
      <c r="FOD1900" s="2860"/>
      <c r="FOE1900" s="2860"/>
      <c r="FOF1900" s="2860"/>
      <c r="FOG1900" s="2860"/>
      <c r="FOH1900" s="2860"/>
      <c r="FOI1900" s="2860"/>
      <c r="FOJ1900" s="2860"/>
      <c r="FOK1900" s="2860"/>
      <c r="FOL1900" s="2860"/>
      <c r="FOM1900" s="2860"/>
      <c r="FON1900" s="2860"/>
      <c r="FOO1900" s="2860"/>
      <c r="FOP1900" s="2860"/>
      <c r="FOQ1900" s="2860"/>
      <c r="FOR1900" s="2860"/>
      <c r="FOS1900" s="2860"/>
      <c r="FOT1900" s="2860"/>
      <c r="FOU1900" s="2860"/>
      <c r="FOV1900" s="2860"/>
      <c r="FOW1900" s="2860"/>
      <c r="FOX1900" s="2860"/>
      <c r="FOY1900" s="2860"/>
      <c r="FOZ1900" s="2860"/>
      <c r="FPA1900" s="2860"/>
      <c r="FPB1900" s="2860"/>
      <c r="FPC1900" s="2860"/>
      <c r="FPD1900" s="2860"/>
      <c r="FPE1900" s="2860"/>
      <c r="FPF1900" s="2860"/>
      <c r="FPG1900" s="2860"/>
      <c r="FPH1900" s="2860"/>
      <c r="FPI1900" s="2860"/>
      <c r="FPJ1900" s="2860"/>
      <c r="FPK1900" s="2860"/>
      <c r="FPL1900" s="2860"/>
      <c r="FPM1900" s="2860"/>
      <c r="FPN1900" s="2860"/>
      <c r="FPO1900" s="2860"/>
      <c r="FPP1900" s="2860"/>
      <c r="FPQ1900" s="2860"/>
      <c r="FPR1900" s="2860"/>
      <c r="FPS1900" s="2860"/>
      <c r="FPT1900" s="2860"/>
      <c r="FPU1900" s="2860"/>
      <c r="FPV1900" s="2860"/>
      <c r="FPW1900" s="2860"/>
      <c r="FPX1900" s="2860"/>
      <c r="FPY1900" s="2860"/>
      <c r="FPZ1900" s="2860"/>
      <c r="FQA1900" s="2860"/>
      <c r="FQB1900" s="2860"/>
      <c r="FQC1900" s="2860"/>
      <c r="FQD1900" s="2860"/>
      <c r="FQE1900" s="2860"/>
      <c r="FQF1900" s="2860"/>
      <c r="FQG1900" s="2860"/>
      <c r="FQH1900" s="2860"/>
      <c r="FQI1900" s="2860"/>
      <c r="FQJ1900" s="2860"/>
      <c r="FQK1900" s="2860"/>
      <c r="FQL1900" s="2860"/>
      <c r="FQM1900" s="2860"/>
      <c r="FQN1900" s="2860"/>
      <c r="FQO1900" s="2860"/>
      <c r="FQP1900" s="2860"/>
      <c r="FQQ1900" s="2860"/>
      <c r="FQR1900" s="2860"/>
      <c r="FQS1900" s="2860"/>
      <c r="FQT1900" s="2860"/>
      <c r="FQU1900" s="2860"/>
      <c r="FQV1900" s="2860"/>
      <c r="FQW1900" s="2860"/>
      <c r="FQX1900" s="2860"/>
      <c r="FQY1900" s="2860"/>
      <c r="FQZ1900" s="2860"/>
      <c r="FRA1900" s="2860"/>
      <c r="FRB1900" s="2860"/>
      <c r="FRC1900" s="2860"/>
      <c r="FRD1900" s="2860"/>
      <c r="FRE1900" s="2860"/>
      <c r="FRF1900" s="2860"/>
      <c r="FRG1900" s="2860"/>
      <c r="FRH1900" s="2860"/>
      <c r="FRI1900" s="2860"/>
      <c r="FRJ1900" s="2860"/>
      <c r="FRK1900" s="2860"/>
      <c r="FRL1900" s="2860"/>
      <c r="FRM1900" s="2860"/>
      <c r="FRN1900" s="2860"/>
      <c r="FRO1900" s="2860"/>
      <c r="FRP1900" s="2860"/>
      <c r="FRQ1900" s="2860"/>
      <c r="FRR1900" s="2860"/>
      <c r="FRS1900" s="2860"/>
      <c r="FRT1900" s="2860"/>
      <c r="FRU1900" s="2860"/>
      <c r="FRV1900" s="2860"/>
      <c r="FRW1900" s="2860"/>
      <c r="FRX1900" s="2860"/>
      <c r="FRY1900" s="2860"/>
      <c r="FRZ1900" s="2860"/>
      <c r="FSA1900" s="2860"/>
      <c r="FSB1900" s="2860"/>
      <c r="FSC1900" s="2860"/>
      <c r="FSD1900" s="2860"/>
      <c r="FSE1900" s="2860"/>
      <c r="FSF1900" s="2860"/>
      <c r="FSG1900" s="2860"/>
      <c r="FSH1900" s="2860"/>
      <c r="FSI1900" s="2860"/>
      <c r="FSJ1900" s="2860"/>
      <c r="FSK1900" s="2860"/>
      <c r="FSL1900" s="2860"/>
      <c r="FSM1900" s="2860"/>
      <c r="FSN1900" s="2860"/>
      <c r="FSO1900" s="2860"/>
      <c r="FSP1900" s="2860"/>
      <c r="FSQ1900" s="2860"/>
      <c r="FSR1900" s="2860"/>
      <c r="FSS1900" s="2860"/>
      <c r="FST1900" s="2860"/>
      <c r="FSU1900" s="2860"/>
      <c r="FSV1900" s="2860"/>
      <c r="FSW1900" s="2860"/>
      <c r="FSX1900" s="2860"/>
      <c r="FSY1900" s="2860"/>
      <c r="FSZ1900" s="2860"/>
      <c r="FTA1900" s="2860"/>
      <c r="FTB1900" s="2860"/>
      <c r="FTC1900" s="2860"/>
      <c r="FTD1900" s="2860"/>
      <c r="FTE1900" s="2860"/>
      <c r="FTF1900" s="2860"/>
      <c r="FTG1900" s="2860"/>
      <c r="FTH1900" s="2860"/>
      <c r="FTI1900" s="2860"/>
      <c r="FTJ1900" s="2860"/>
      <c r="FTK1900" s="2860"/>
      <c r="FTL1900" s="2860"/>
      <c r="FTM1900" s="2860"/>
      <c r="FTN1900" s="2860"/>
      <c r="FTO1900" s="2860"/>
      <c r="FTP1900" s="2860"/>
      <c r="FTQ1900" s="2860"/>
      <c r="FTR1900" s="2860"/>
      <c r="FTS1900" s="2860"/>
      <c r="FTT1900" s="2860"/>
      <c r="FTU1900" s="2860"/>
      <c r="FTV1900" s="2860"/>
      <c r="FTW1900" s="2860"/>
      <c r="FTX1900" s="2860"/>
      <c r="FTY1900" s="2860"/>
      <c r="FTZ1900" s="2860"/>
      <c r="FUA1900" s="2860"/>
      <c r="FUB1900" s="2860"/>
      <c r="FUC1900" s="2860"/>
      <c r="FUD1900" s="2860"/>
      <c r="FUE1900" s="2860"/>
      <c r="FUF1900" s="2860"/>
      <c r="FUG1900" s="2860"/>
      <c r="FUH1900" s="2860"/>
      <c r="FUI1900" s="2860"/>
      <c r="FUJ1900" s="2860"/>
      <c r="FUK1900" s="2860"/>
      <c r="FUL1900" s="2860"/>
      <c r="FUM1900" s="2860"/>
      <c r="FUN1900" s="2860"/>
      <c r="FUO1900" s="2860"/>
      <c r="FUP1900" s="2860"/>
      <c r="FUQ1900" s="2860"/>
      <c r="FUR1900" s="2860"/>
      <c r="FUS1900" s="2860"/>
      <c r="FUT1900" s="2860"/>
      <c r="FUU1900" s="2860"/>
      <c r="FUV1900" s="2860"/>
      <c r="FUW1900" s="2860"/>
      <c r="FUX1900" s="2860"/>
      <c r="FUY1900" s="2860"/>
      <c r="FUZ1900" s="2860"/>
      <c r="FVA1900" s="2860"/>
      <c r="FVB1900" s="2860"/>
      <c r="FVC1900" s="2860"/>
      <c r="FVD1900" s="2860"/>
      <c r="FVE1900" s="2860"/>
      <c r="FVF1900" s="2860"/>
      <c r="FVG1900" s="2860"/>
      <c r="FVH1900" s="2860"/>
      <c r="FVI1900" s="2860"/>
      <c r="FVJ1900" s="2860"/>
      <c r="FVK1900" s="2860"/>
      <c r="FVL1900" s="2860"/>
      <c r="FVM1900" s="2860"/>
      <c r="FVN1900" s="2860"/>
      <c r="FVO1900" s="2860"/>
      <c r="FVP1900" s="2860"/>
      <c r="FVQ1900" s="2860"/>
      <c r="FVR1900" s="2860"/>
      <c r="FVS1900" s="2860"/>
      <c r="FVT1900" s="2860"/>
      <c r="FVU1900" s="2860"/>
      <c r="FVV1900" s="2860"/>
      <c r="FVW1900" s="2860"/>
      <c r="FVX1900" s="2860"/>
      <c r="FVY1900" s="2860"/>
      <c r="FVZ1900" s="2860"/>
      <c r="FWA1900" s="2860"/>
      <c r="FWB1900" s="2860"/>
      <c r="FWC1900" s="2860"/>
      <c r="FWD1900" s="2860"/>
      <c r="FWE1900" s="2860"/>
      <c r="FWF1900" s="2860"/>
      <c r="FWG1900" s="2860"/>
      <c r="FWH1900" s="2860"/>
      <c r="FWI1900" s="2860"/>
      <c r="FWJ1900" s="2860"/>
      <c r="FWK1900" s="2860"/>
      <c r="FWL1900" s="2860"/>
      <c r="FWM1900" s="2860"/>
      <c r="FWN1900" s="2860"/>
      <c r="FWO1900" s="2860"/>
      <c r="FWP1900" s="2860"/>
      <c r="FWQ1900" s="2860"/>
      <c r="FWR1900" s="2860"/>
      <c r="FWS1900" s="2860"/>
      <c r="FWT1900" s="2860"/>
      <c r="FWU1900" s="2860"/>
      <c r="FWV1900" s="2860"/>
      <c r="FWW1900" s="2860"/>
      <c r="FWX1900" s="2860"/>
      <c r="FWY1900" s="2860"/>
      <c r="FWZ1900" s="2860"/>
      <c r="FXA1900" s="2860"/>
      <c r="FXB1900" s="2860"/>
      <c r="FXC1900" s="2860"/>
      <c r="FXD1900" s="2860"/>
      <c r="FXE1900" s="2860"/>
      <c r="FXF1900" s="2860"/>
      <c r="FXG1900" s="2860"/>
      <c r="FXH1900" s="2860"/>
      <c r="FXI1900" s="2860"/>
      <c r="FXJ1900" s="2860"/>
      <c r="FXK1900" s="2860"/>
      <c r="FXL1900" s="2860"/>
      <c r="FXM1900" s="2860"/>
      <c r="FXN1900" s="2860"/>
      <c r="FXO1900" s="2860"/>
      <c r="FXP1900" s="2860"/>
      <c r="FXQ1900" s="2860"/>
      <c r="FXR1900" s="2860"/>
      <c r="FXS1900" s="2860"/>
      <c r="FXT1900" s="2860"/>
      <c r="FXU1900" s="2860"/>
      <c r="FXV1900" s="2860"/>
      <c r="FXW1900" s="2860"/>
      <c r="FXX1900" s="2860"/>
      <c r="FXY1900" s="2860"/>
      <c r="FXZ1900" s="2860"/>
      <c r="FYA1900" s="2860"/>
      <c r="FYB1900" s="2860"/>
      <c r="FYC1900" s="2860"/>
      <c r="FYD1900" s="2860"/>
      <c r="FYE1900" s="2860"/>
      <c r="FYF1900" s="2860"/>
      <c r="FYG1900" s="2860"/>
      <c r="FYH1900" s="2860"/>
      <c r="FYI1900" s="2860"/>
      <c r="FYJ1900" s="2860"/>
      <c r="FYK1900" s="2860"/>
      <c r="FYL1900" s="2860"/>
      <c r="FYM1900" s="2860"/>
      <c r="FYN1900" s="2860"/>
      <c r="FYO1900" s="2860"/>
      <c r="FYP1900" s="2860"/>
      <c r="FYQ1900" s="2860"/>
      <c r="FYR1900" s="2860"/>
      <c r="FYS1900" s="2860"/>
      <c r="FYT1900" s="2860"/>
      <c r="FYU1900" s="2860"/>
      <c r="FYV1900" s="2860"/>
      <c r="FYW1900" s="2860"/>
      <c r="FYX1900" s="2860"/>
      <c r="FYY1900" s="2860"/>
      <c r="FYZ1900" s="2860"/>
      <c r="FZA1900" s="2860"/>
      <c r="FZB1900" s="2860"/>
      <c r="FZC1900" s="2860"/>
      <c r="FZD1900" s="2860"/>
      <c r="FZE1900" s="2860"/>
      <c r="FZF1900" s="2860"/>
      <c r="FZG1900" s="2860"/>
      <c r="FZH1900" s="2860"/>
      <c r="FZI1900" s="2860"/>
      <c r="FZJ1900" s="2860"/>
      <c r="FZK1900" s="2860"/>
      <c r="FZL1900" s="2860"/>
      <c r="FZM1900" s="2860"/>
      <c r="FZN1900" s="2860"/>
      <c r="FZO1900" s="2860"/>
      <c r="FZP1900" s="2860"/>
      <c r="FZQ1900" s="2860"/>
      <c r="FZR1900" s="2860"/>
      <c r="FZS1900" s="2860"/>
      <c r="FZT1900" s="2860"/>
      <c r="FZU1900" s="2860"/>
      <c r="FZV1900" s="2860"/>
      <c r="FZW1900" s="2860"/>
      <c r="FZX1900" s="2860"/>
      <c r="FZY1900" s="2860"/>
      <c r="FZZ1900" s="2860"/>
      <c r="GAA1900" s="2860"/>
      <c r="GAB1900" s="2860"/>
      <c r="GAC1900" s="2860"/>
      <c r="GAD1900" s="2860"/>
      <c r="GAE1900" s="2860"/>
      <c r="GAF1900" s="2860"/>
      <c r="GAG1900" s="2860"/>
      <c r="GAH1900" s="2860"/>
      <c r="GAI1900" s="2860"/>
      <c r="GAJ1900" s="2860"/>
      <c r="GAK1900" s="2860"/>
      <c r="GAL1900" s="2860"/>
      <c r="GAM1900" s="2860"/>
      <c r="GAN1900" s="2860"/>
      <c r="GAO1900" s="2860"/>
      <c r="GAP1900" s="2860"/>
      <c r="GAQ1900" s="2860"/>
      <c r="GAR1900" s="2860"/>
      <c r="GAS1900" s="2860"/>
      <c r="GAT1900" s="2860"/>
      <c r="GAU1900" s="2860"/>
      <c r="GAV1900" s="2860"/>
      <c r="GAW1900" s="2860"/>
      <c r="GAX1900" s="2860"/>
      <c r="GAY1900" s="2860"/>
      <c r="GAZ1900" s="2860"/>
      <c r="GBA1900" s="2860"/>
      <c r="GBB1900" s="2860"/>
      <c r="GBC1900" s="2860"/>
      <c r="GBD1900" s="2860"/>
      <c r="GBE1900" s="2860"/>
      <c r="GBF1900" s="2860"/>
      <c r="GBG1900" s="2860"/>
      <c r="GBH1900" s="2860"/>
      <c r="GBI1900" s="2860"/>
      <c r="GBJ1900" s="2860"/>
      <c r="GBK1900" s="2860"/>
      <c r="GBL1900" s="2860"/>
      <c r="GBM1900" s="2860"/>
      <c r="GBN1900" s="2860"/>
      <c r="GBO1900" s="2860"/>
      <c r="GBP1900" s="2860"/>
      <c r="GBQ1900" s="2860"/>
      <c r="GBR1900" s="2860"/>
      <c r="GBS1900" s="2860"/>
      <c r="GBT1900" s="2860"/>
      <c r="GBU1900" s="2860"/>
      <c r="GBV1900" s="2860"/>
      <c r="GBW1900" s="2860"/>
      <c r="GBX1900" s="2860"/>
      <c r="GBY1900" s="2860"/>
      <c r="GBZ1900" s="2860"/>
      <c r="GCA1900" s="2860"/>
      <c r="GCB1900" s="2860"/>
      <c r="GCC1900" s="2860"/>
      <c r="GCD1900" s="2860"/>
      <c r="GCE1900" s="2860"/>
      <c r="GCF1900" s="2860"/>
      <c r="GCG1900" s="2860"/>
      <c r="GCH1900" s="2860"/>
      <c r="GCI1900" s="2860"/>
      <c r="GCJ1900" s="2860"/>
      <c r="GCK1900" s="2860"/>
      <c r="GCL1900" s="2860"/>
      <c r="GCM1900" s="2860"/>
      <c r="GCN1900" s="2860"/>
      <c r="GCO1900" s="2860"/>
      <c r="GCP1900" s="2860"/>
      <c r="GCQ1900" s="2860"/>
      <c r="GCR1900" s="2860"/>
      <c r="GCS1900" s="2860"/>
      <c r="GCT1900" s="2860"/>
      <c r="GCU1900" s="2860"/>
      <c r="GCV1900" s="2860"/>
      <c r="GCW1900" s="2860"/>
      <c r="GCX1900" s="2860"/>
      <c r="GCY1900" s="2860"/>
      <c r="GCZ1900" s="2860"/>
      <c r="GDA1900" s="2860"/>
      <c r="GDB1900" s="2860"/>
      <c r="GDC1900" s="2860"/>
      <c r="GDD1900" s="2860"/>
      <c r="GDE1900" s="2860"/>
      <c r="GDF1900" s="2860"/>
      <c r="GDG1900" s="2860"/>
      <c r="GDH1900" s="2860"/>
      <c r="GDI1900" s="2860"/>
      <c r="GDJ1900" s="2860"/>
      <c r="GDK1900" s="2860"/>
      <c r="GDL1900" s="2860"/>
      <c r="GDM1900" s="2860"/>
      <c r="GDN1900" s="2860"/>
      <c r="GDO1900" s="2860"/>
      <c r="GDP1900" s="2860"/>
      <c r="GDQ1900" s="2860"/>
      <c r="GDR1900" s="2860"/>
      <c r="GDS1900" s="2860"/>
      <c r="GDT1900" s="2860"/>
      <c r="GDU1900" s="2860"/>
      <c r="GDV1900" s="2860"/>
      <c r="GDW1900" s="2860"/>
      <c r="GDX1900" s="2860"/>
      <c r="GDY1900" s="2860"/>
      <c r="GDZ1900" s="2860"/>
      <c r="GEA1900" s="2860"/>
      <c r="GEB1900" s="2860"/>
      <c r="GEC1900" s="2860"/>
      <c r="GED1900" s="2860"/>
      <c r="GEE1900" s="2860"/>
      <c r="GEF1900" s="2860"/>
      <c r="GEG1900" s="2860"/>
      <c r="GEH1900" s="2860"/>
      <c r="GEI1900" s="2860"/>
      <c r="GEJ1900" s="2860"/>
      <c r="GEK1900" s="2860"/>
      <c r="GEL1900" s="2860"/>
      <c r="GEM1900" s="2860"/>
      <c r="GEN1900" s="2860"/>
      <c r="GEO1900" s="2860"/>
      <c r="GEP1900" s="2860"/>
      <c r="GEQ1900" s="2860"/>
      <c r="GER1900" s="2860"/>
      <c r="GES1900" s="2860"/>
      <c r="GET1900" s="2860"/>
      <c r="GEU1900" s="2860"/>
      <c r="GEV1900" s="2860"/>
      <c r="GEW1900" s="2860"/>
      <c r="GEX1900" s="2860"/>
      <c r="GEY1900" s="2860"/>
      <c r="GEZ1900" s="2860"/>
      <c r="GFA1900" s="2860"/>
      <c r="GFB1900" s="2860"/>
      <c r="GFC1900" s="2860"/>
      <c r="GFD1900" s="2860"/>
      <c r="GFE1900" s="2860"/>
      <c r="GFF1900" s="2860"/>
      <c r="GFG1900" s="2860"/>
      <c r="GFH1900" s="2860"/>
      <c r="GFI1900" s="2860"/>
      <c r="GFJ1900" s="2860"/>
      <c r="GFK1900" s="2860"/>
      <c r="GFL1900" s="2860"/>
      <c r="GFM1900" s="2860"/>
      <c r="GFN1900" s="2860"/>
      <c r="GFO1900" s="2860"/>
      <c r="GFP1900" s="2860"/>
      <c r="GFQ1900" s="2860"/>
      <c r="GFR1900" s="2860"/>
      <c r="GFS1900" s="2860"/>
      <c r="GFT1900" s="2860"/>
      <c r="GFU1900" s="2860"/>
      <c r="GFV1900" s="2860"/>
      <c r="GFW1900" s="2860"/>
      <c r="GFX1900" s="2860"/>
      <c r="GFY1900" s="2860"/>
      <c r="GFZ1900" s="2860"/>
      <c r="GGA1900" s="2860"/>
      <c r="GGB1900" s="2860"/>
      <c r="GGC1900" s="2860"/>
      <c r="GGD1900" s="2860"/>
      <c r="GGE1900" s="2860"/>
      <c r="GGF1900" s="2860"/>
      <c r="GGG1900" s="2860"/>
      <c r="GGH1900" s="2860"/>
      <c r="GGI1900" s="2860"/>
      <c r="GGJ1900" s="2860"/>
      <c r="GGK1900" s="2860"/>
      <c r="GGL1900" s="2860"/>
      <c r="GGM1900" s="2860"/>
      <c r="GGN1900" s="2860"/>
      <c r="GGO1900" s="2860"/>
      <c r="GGP1900" s="2860"/>
      <c r="GGQ1900" s="2860"/>
      <c r="GGR1900" s="2860"/>
      <c r="GGS1900" s="2860"/>
      <c r="GGT1900" s="2860"/>
      <c r="GGU1900" s="2860"/>
      <c r="GGV1900" s="2860"/>
      <c r="GGW1900" s="2860"/>
      <c r="GGX1900" s="2860"/>
      <c r="GGY1900" s="2860"/>
      <c r="GGZ1900" s="2860"/>
      <c r="GHA1900" s="2860"/>
      <c r="GHB1900" s="2860"/>
      <c r="GHC1900" s="2860"/>
      <c r="GHD1900" s="2860"/>
      <c r="GHE1900" s="2860"/>
      <c r="GHF1900" s="2860"/>
      <c r="GHG1900" s="2860"/>
      <c r="GHH1900" s="2860"/>
      <c r="GHI1900" s="2860"/>
      <c r="GHJ1900" s="2860"/>
      <c r="GHK1900" s="2860"/>
      <c r="GHL1900" s="2860"/>
      <c r="GHM1900" s="2860"/>
      <c r="GHN1900" s="2860"/>
      <c r="GHO1900" s="2860"/>
      <c r="GHP1900" s="2860"/>
      <c r="GHQ1900" s="2860"/>
      <c r="GHR1900" s="2860"/>
      <c r="GHS1900" s="2860"/>
      <c r="GHT1900" s="2860"/>
      <c r="GHU1900" s="2860"/>
      <c r="GHV1900" s="2860"/>
      <c r="GHW1900" s="2860"/>
      <c r="GHX1900" s="2860"/>
      <c r="GHY1900" s="2860"/>
      <c r="GHZ1900" s="2860"/>
      <c r="GIA1900" s="2860"/>
      <c r="GIB1900" s="2860"/>
      <c r="GIC1900" s="2860"/>
      <c r="GID1900" s="2860"/>
      <c r="GIE1900" s="2860"/>
      <c r="GIF1900" s="2860"/>
      <c r="GIG1900" s="2860"/>
      <c r="GIH1900" s="2860"/>
      <c r="GII1900" s="2860"/>
      <c r="GIJ1900" s="2860"/>
      <c r="GIK1900" s="2860"/>
      <c r="GIL1900" s="2860"/>
      <c r="GIM1900" s="2860"/>
      <c r="GIN1900" s="2860"/>
      <c r="GIO1900" s="2860"/>
      <c r="GIP1900" s="2860"/>
      <c r="GIQ1900" s="2860"/>
      <c r="GIR1900" s="2860"/>
      <c r="GIS1900" s="2860"/>
      <c r="GIT1900" s="2860"/>
      <c r="GIU1900" s="2860"/>
      <c r="GIV1900" s="2860"/>
      <c r="GIW1900" s="2860"/>
      <c r="GIX1900" s="2860"/>
      <c r="GIY1900" s="2860"/>
      <c r="GIZ1900" s="2860"/>
      <c r="GJA1900" s="2860"/>
      <c r="GJB1900" s="2860"/>
      <c r="GJC1900" s="2860"/>
      <c r="GJD1900" s="2860"/>
      <c r="GJE1900" s="2860"/>
      <c r="GJF1900" s="2860"/>
      <c r="GJG1900" s="2860"/>
      <c r="GJH1900" s="2860"/>
      <c r="GJI1900" s="2860"/>
      <c r="GJJ1900" s="2860"/>
      <c r="GJK1900" s="2860"/>
      <c r="GJL1900" s="2860"/>
      <c r="GJM1900" s="2860"/>
      <c r="GJN1900" s="2860"/>
      <c r="GJO1900" s="2860"/>
      <c r="GJP1900" s="2860"/>
      <c r="GJQ1900" s="2860"/>
      <c r="GJR1900" s="2860"/>
      <c r="GJS1900" s="2860"/>
      <c r="GJT1900" s="2860"/>
      <c r="GJU1900" s="2860"/>
      <c r="GJV1900" s="2860"/>
      <c r="GJW1900" s="2860"/>
      <c r="GJX1900" s="2860"/>
      <c r="GJY1900" s="2860"/>
      <c r="GJZ1900" s="2860"/>
      <c r="GKA1900" s="2860"/>
      <c r="GKB1900" s="2860"/>
      <c r="GKC1900" s="2860"/>
      <c r="GKD1900" s="2860"/>
      <c r="GKE1900" s="2860"/>
      <c r="GKF1900" s="2860"/>
      <c r="GKG1900" s="2860"/>
      <c r="GKH1900" s="2860"/>
      <c r="GKI1900" s="2860"/>
      <c r="GKJ1900" s="2860"/>
      <c r="GKK1900" s="2860"/>
      <c r="GKL1900" s="2860"/>
      <c r="GKM1900" s="2860"/>
      <c r="GKN1900" s="2860"/>
      <c r="GKO1900" s="2860"/>
      <c r="GKP1900" s="2860"/>
      <c r="GKQ1900" s="2860"/>
      <c r="GKR1900" s="2860"/>
      <c r="GKS1900" s="2860"/>
      <c r="GKT1900" s="2860"/>
      <c r="GKU1900" s="2860"/>
      <c r="GKV1900" s="2860"/>
      <c r="GKW1900" s="2860"/>
      <c r="GKX1900" s="2860"/>
      <c r="GKY1900" s="2860"/>
      <c r="GKZ1900" s="2860"/>
      <c r="GLA1900" s="2860"/>
      <c r="GLB1900" s="2860"/>
      <c r="GLC1900" s="2860"/>
      <c r="GLD1900" s="2860"/>
      <c r="GLE1900" s="2860"/>
      <c r="GLF1900" s="2860"/>
      <c r="GLG1900" s="2860"/>
      <c r="GLH1900" s="2860"/>
      <c r="GLI1900" s="2860"/>
      <c r="GLJ1900" s="2860"/>
      <c r="GLK1900" s="2860"/>
      <c r="GLL1900" s="2860"/>
      <c r="GLM1900" s="2860"/>
      <c r="GLN1900" s="2860"/>
      <c r="GLO1900" s="2860"/>
      <c r="GLP1900" s="2860"/>
      <c r="GLQ1900" s="2860"/>
      <c r="GLR1900" s="2860"/>
      <c r="GLS1900" s="2860"/>
      <c r="GLT1900" s="2860"/>
      <c r="GLU1900" s="2860"/>
      <c r="GLV1900" s="2860"/>
      <c r="GLW1900" s="2860"/>
      <c r="GLX1900" s="2860"/>
      <c r="GLY1900" s="2860"/>
      <c r="GLZ1900" s="2860"/>
      <c r="GMA1900" s="2860"/>
      <c r="GMB1900" s="2860"/>
      <c r="GMC1900" s="2860"/>
      <c r="GMD1900" s="2860"/>
      <c r="GME1900" s="2860"/>
      <c r="GMF1900" s="2860"/>
      <c r="GMG1900" s="2860"/>
      <c r="GMH1900" s="2860"/>
      <c r="GMI1900" s="2860"/>
      <c r="GMJ1900" s="2860"/>
      <c r="GMK1900" s="2860"/>
      <c r="GML1900" s="2860"/>
      <c r="GMM1900" s="2860"/>
      <c r="GMN1900" s="2860"/>
      <c r="GMO1900" s="2860"/>
      <c r="GMP1900" s="2860"/>
      <c r="GMQ1900" s="2860"/>
      <c r="GMR1900" s="2860"/>
      <c r="GMS1900" s="2860"/>
      <c r="GMT1900" s="2860"/>
      <c r="GMU1900" s="2860"/>
      <c r="GMV1900" s="2860"/>
      <c r="GMW1900" s="2860"/>
      <c r="GMX1900" s="2860"/>
      <c r="GMY1900" s="2860"/>
      <c r="GMZ1900" s="2860"/>
      <c r="GNA1900" s="2860"/>
      <c r="GNB1900" s="2860"/>
      <c r="GNC1900" s="2860"/>
      <c r="GND1900" s="2860"/>
      <c r="GNE1900" s="2860"/>
      <c r="GNF1900" s="2860"/>
      <c r="GNG1900" s="2860"/>
      <c r="GNH1900" s="2860"/>
      <c r="GNI1900" s="2860"/>
      <c r="GNJ1900" s="2860"/>
      <c r="GNK1900" s="2860"/>
      <c r="GNL1900" s="2860"/>
      <c r="GNM1900" s="2860"/>
      <c r="GNN1900" s="2860"/>
      <c r="GNO1900" s="2860"/>
      <c r="GNP1900" s="2860"/>
      <c r="GNQ1900" s="2860"/>
      <c r="GNR1900" s="2860"/>
      <c r="GNS1900" s="2860"/>
      <c r="GNT1900" s="2860"/>
      <c r="GNU1900" s="2860"/>
      <c r="GNV1900" s="2860"/>
      <c r="GNW1900" s="2860"/>
      <c r="GNX1900" s="2860"/>
      <c r="GNY1900" s="2860"/>
      <c r="GNZ1900" s="2860"/>
      <c r="GOA1900" s="2860"/>
      <c r="GOB1900" s="2860"/>
      <c r="GOC1900" s="2860"/>
      <c r="GOD1900" s="2860"/>
      <c r="GOE1900" s="2860"/>
      <c r="GOF1900" s="2860"/>
      <c r="GOG1900" s="2860"/>
      <c r="GOH1900" s="2860"/>
      <c r="GOI1900" s="2860"/>
      <c r="GOJ1900" s="2860"/>
      <c r="GOK1900" s="2860"/>
      <c r="GOL1900" s="2860"/>
      <c r="GOM1900" s="2860"/>
      <c r="GON1900" s="2860"/>
      <c r="GOO1900" s="2860"/>
      <c r="GOP1900" s="2860"/>
      <c r="GOQ1900" s="2860"/>
      <c r="GOR1900" s="2860"/>
      <c r="GOS1900" s="2860"/>
      <c r="GOT1900" s="2860"/>
      <c r="GOU1900" s="2860"/>
      <c r="GOV1900" s="2860"/>
      <c r="GOW1900" s="2860"/>
      <c r="GOX1900" s="2860"/>
      <c r="GOY1900" s="2860"/>
      <c r="GOZ1900" s="2860"/>
      <c r="GPA1900" s="2860"/>
      <c r="GPB1900" s="2860"/>
      <c r="GPC1900" s="2860"/>
      <c r="GPD1900" s="2860"/>
      <c r="GPE1900" s="2860"/>
      <c r="GPF1900" s="2860"/>
      <c r="GPG1900" s="2860"/>
      <c r="GPH1900" s="2860"/>
      <c r="GPI1900" s="2860"/>
      <c r="GPJ1900" s="2860"/>
      <c r="GPK1900" s="2860"/>
      <c r="GPL1900" s="2860"/>
      <c r="GPM1900" s="2860"/>
      <c r="GPN1900" s="2860"/>
      <c r="GPO1900" s="2860"/>
      <c r="GPP1900" s="2860"/>
      <c r="GPQ1900" s="2860"/>
      <c r="GPR1900" s="2860"/>
      <c r="GPS1900" s="2860"/>
      <c r="GPT1900" s="2860"/>
      <c r="GPU1900" s="2860"/>
      <c r="GPV1900" s="2860"/>
      <c r="GPW1900" s="2860"/>
      <c r="GPX1900" s="2860"/>
      <c r="GPY1900" s="2860"/>
      <c r="GPZ1900" s="2860"/>
      <c r="GQA1900" s="2860"/>
      <c r="GQB1900" s="2860"/>
      <c r="GQC1900" s="2860"/>
      <c r="GQD1900" s="2860"/>
      <c r="GQE1900" s="2860"/>
      <c r="GQF1900" s="2860"/>
      <c r="GQG1900" s="2860"/>
      <c r="GQH1900" s="2860"/>
      <c r="GQI1900" s="2860"/>
      <c r="GQJ1900" s="2860"/>
      <c r="GQK1900" s="2860"/>
      <c r="GQL1900" s="2860"/>
      <c r="GQM1900" s="2860"/>
      <c r="GQN1900" s="2860"/>
      <c r="GQO1900" s="2860"/>
      <c r="GQP1900" s="2860"/>
      <c r="GQQ1900" s="2860"/>
      <c r="GQR1900" s="2860"/>
      <c r="GQS1900" s="2860"/>
      <c r="GQT1900" s="2860"/>
      <c r="GQU1900" s="2860"/>
      <c r="GQV1900" s="2860"/>
      <c r="GQW1900" s="2860"/>
      <c r="GQX1900" s="2860"/>
      <c r="GQY1900" s="2860"/>
      <c r="GQZ1900" s="2860"/>
      <c r="GRA1900" s="2860"/>
      <c r="GRB1900" s="2860"/>
      <c r="GRC1900" s="2860"/>
      <c r="GRD1900" s="2860"/>
      <c r="GRE1900" s="2860"/>
      <c r="GRF1900" s="2860"/>
      <c r="GRG1900" s="2860"/>
      <c r="GRH1900" s="2860"/>
      <c r="GRI1900" s="2860"/>
      <c r="GRJ1900" s="2860"/>
      <c r="GRK1900" s="2860"/>
      <c r="GRL1900" s="2860"/>
      <c r="GRM1900" s="2860"/>
      <c r="GRN1900" s="2860"/>
      <c r="GRO1900" s="2860"/>
      <c r="GRP1900" s="2860"/>
      <c r="GRQ1900" s="2860"/>
      <c r="GRR1900" s="2860"/>
      <c r="GRS1900" s="2860"/>
      <c r="GRT1900" s="2860"/>
      <c r="GRU1900" s="2860"/>
      <c r="GRV1900" s="2860"/>
      <c r="GRW1900" s="2860"/>
      <c r="GRX1900" s="2860"/>
      <c r="GRY1900" s="2860"/>
      <c r="GRZ1900" s="2860"/>
      <c r="GSA1900" s="2860"/>
      <c r="GSB1900" s="2860"/>
      <c r="GSC1900" s="2860"/>
      <c r="GSD1900" s="2860"/>
      <c r="GSE1900" s="2860"/>
      <c r="GSF1900" s="2860"/>
      <c r="GSG1900" s="2860"/>
      <c r="GSH1900" s="2860"/>
      <c r="GSI1900" s="2860"/>
      <c r="GSJ1900" s="2860"/>
      <c r="GSK1900" s="2860"/>
      <c r="GSL1900" s="2860"/>
      <c r="GSM1900" s="2860"/>
      <c r="GSN1900" s="2860"/>
      <c r="GSO1900" s="2860"/>
      <c r="GSP1900" s="2860"/>
      <c r="GSQ1900" s="2860"/>
      <c r="GSR1900" s="2860"/>
      <c r="GSS1900" s="2860"/>
      <c r="GST1900" s="2860"/>
      <c r="GSU1900" s="2860"/>
      <c r="GSV1900" s="2860"/>
      <c r="GSW1900" s="2860"/>
      <c r="GSX1900" s="2860"/>
      <c r="GSY1900" s="2860"/>
      <c r="GSZ1900" s="2860"/>
      <c r="GTA1900" s="2860"/>
      <c r="GTB1900" s="2860"/>
      <c r="GTC1900" s="2860"/>
      <c r="GTD1900" s="2860"/>
      <c r="GTE1900" s="2860"/>
      <c r="GTF1900" s="2860"/>
      <c r="GTG1900" s="2860"/>
      <c r="GTH1900" s="2860"/>
      <c r="GTI1900" s="2860"/>
      <c r="GTJ1900" s="2860"/>
      <c r="GTK1900" s="2860"/>
      <c r="GTL1900" s="2860"/>
      <c r="GTM1900" s="2860"/>
      <c r="GTN1900" s="2860"/>
      <c r="GTO1900" s="2860"/>
      <c r="GTP1900" s="2860"/>
      <c r="GTQ1900" s="2860"/>
      <c r="GTR1900" s="2860"/>
      <c r="GTS1900" s="2860"/>
      <c r="GTT1900" s="2860"/>
      <c r="GTU1900" s="2860"/>
      <c r="GTV1900" s="2860"/>
      <c r="GTW1900" s="2860"/>
      <c r="GTX1900" s="2860"/>
      <c r="GTY1900" s="2860"/>
      <c r="GTZ1900" s="2860"/>
      <c r="GUA1900" s="2860"/>
      <c r="GUB1900" s="2860"/>
      <c r="GUC1900" s="2860"/>
      <c r="GUD1900" s="2860"/>
      <c r="GUE1900" s="2860"/>
      <c r="GUF1900" s="2860"/>
      <c r="GUG1900" s="2860"/>
      <c r="GUH1900" s="2860"/>
      <c r="GUI1900" s="2860"/>
      <c r="GUJ1900" s="2860"/>
      <c r="GUK1900" s="2860"/>
      <c r="GUL1900" s="2860"/>
      <c r="GUM1900" s="2860"/>
      <c r="GUN1900" s="2860"/>
      <c r="GUO1900" s="2860"/>
      <c r="GUP1900" s="2860"/>
      <c r="GUQ1900" s="2860"/>
      <c r="GUR1900" s="2860"/>
      <c r="GUS1900" s="2860"/>
      <c r="GUT1900" s="2860"/>
      <c r="GUU1900" s="2860"/>
      <c r="GUV1900" s="2860"/>
      <c r="GUW1900" s="2860"/>
      <c r="GUX1900" s="2860"/>
      <c r="GUY1900" s="2860"/>
      <c r="GUZ1900" s="2860"/>
      <c r="GVA1900" s="2860"/>
      <c r="GVB1900" s="2860"/>
      <c r="GVC1900" s="2860"/>
      <c r="GVD1900" s="2860"/>
      <c r="GVE1900" s="2860"/>
      <c r="GVF1900" s="2860"/>
      <c r="GVG1900" s="2860"/>
      <c r="GVH1900" s="2860"/>
      <c r="GVI1900" s="2860"/>
      <c r="GVJ1900" s="2860"/>
      <c r="GVK1900" s="2860"/>
      <c r="GVL1900" s="2860"/>
      <c r="GVM1900" s="2860"/>
      <c r="GVN1900" s="2860"/>
      <c r="GVO1900" s="2860"/>
      <c r="GVP1900" s="2860"/>
      <c r="GVQ1900" s="2860"/>
      <c r="GVR1900" s="2860"/>
      <c r="GVS1900" s="2860"/>
      <c r="GVT1900" s="2860"/>
      <c r="GVU1900" s="2860"/>
      <c r="GVV1900" s="2860"/>
      <c r="GVW1900" s="2860"/>
      <c r="GVX1900" s="2860"/>
      <c r="GVY1900" s="2860"/>
      <c r="GVZ1900" s="2860"/>
      <c r="GWA1900" s="2860"/>
      <c r="GWB1900" s="2860"/>
      <c r="GWC1900" s="2860"/>
      <c r="GWD1900" s="2860"/>
      <c r="GWE1900" s="2860"/>
      <c r="GWF1900" s="2860"/>
      <c r="GWG1900" s="2860"/>
      <c r="GWH1900" s="2860"/>
      <c r="GWI1900" s="2860"/>
      <c r="GWJ1900" s="2860"/>
      <c r="GWK1900" s="2860"/>
      <c r="GWL1900" s="2860"/>
      <c r="GWM1900" s="2860"/>
      <c r="GWN1900" s="2860"/>
      <c r="GWO1900" s="2860"/>
      <c r="GWP1900" s="2860"/>
      <c r="GWQ1900" s="2860"/>
      <c r="GWR1900" s="2860"/>
      <c r="GWS1900" s="2860"/>
      <c r="GWT1900" s="2860"/>
      <c r="GWU1900" s="2860"/>
      <c r="GWV1900" s="2860"/>
      <c r="GWW1900" s="2860"/>
      <c r="GWX1900" s="2860"/>
      <c r="GWY1900" s="2860"/>
      <c r="GWZ1900" s="2860"/>
      <c r="GXA1900" s="2860"/>
      <c r="GXB1900" s="2860"/>
      <c r="GXC1900" s="2860"/>
      <c r="GXD1900" s="2860"/>
      <c r="GXE1900" s="2860"/>
      <c r="GXF1900" s="2860"/>
      <c r="GXG1900" s="2860"/>
      <c r="GXH1900" s="2860"/>
      <c r="GXI1900" s="2860"/>
      <c r="GXJ1900" s="2860"/>
      <c r="GXK1900" s="2860"/>
      <c r="GXL1900" s="2860"/>
      <c r="GXM1900" s="2860"/>
      <c r="GXN1900" s="2860"/>
      <c r="GXO1900" s="2860"/>
      <c r="GXP1900" s="2860"/>
      <c r="GXQ1900" s="2860"/>
      <c r="GXR1900" s="2860"/>
      <c r="GXS1900" s="2860"/>
      <c r="GXT1900" s="2860"/>
      <c r="GXU1900" s="2860"/>
      <c r="GXV1900" s="2860"/>
      <c r="GXW1900" s="2860"/>
      <c r="GXX1900" s="2860"/>
      <c r="GXY1900" s="2860"/>
      <c r="GXZ1900" s="2860"/>
      <c r="GYA1900" s="2860"/>
      <c r="GYB1900" s="2860"/>
      <c r="GYC1900" s="2860"/>
      <c r="GYD1900" s="2860"/>
      <c r="GYE1900" s="2860"/>
      <c r="GYF1900" s="2860"/>
      <c r="GYG1900" s="2860"/>
      <c r="GYH1900" s="2860"/>
      <c r="GYI1900" s="2860"/>
      <c r="GYJ1900" s="2860"/>
      <c r="GYK1900" s="2860"/>
      <c r="GYL1900" s="2860"/>
      <c r="GYM1900" s="2860"/>
      <c r="GYN1900" s="2860"/>
      <c r="GYO1900" s="2860"/>
      <c r="GYP1900" s="2860"/>
      <c r="GYQ1900" s="2860"/>
      <c r="GYR1900" s="2860"/>
      <c r="GYS1900" s="2860"/>
      <c r="GYT1900" s="2860"/>
      <c r="GYU1900" s="2860"/>
      <c r="GYV1900" s="2860"/>
      <c r="GYW1900" s="2860"/>
      <c r="GYX1900" s="2860"/>
      <c r="GYY1900" s="2860"/>
      <c r="GYZ1900" s="2860"/>
      <c r="GZA1900" s="2860"/>
      <c r="GZB1900" s="2860"/>
      <c r="GZC1900" s="2860"/>
      <c r="GZD1900" s="2860"/>
      <c r="GZE1900" s="2860"/>
      <c r="GZF1900" s="2860"/>
      <c r="GZG1900" s="2860"/>
      <c r="GZH1900" s="2860"/>
      <c r="GZI1900" s="2860"/>
      <c r="GZJ1900" s="2860"/>
      <c r="GZK1900" s="2860"/>
      <c r="GZL1900" s="2860"/>
      <c r="GZM1900" s="2860"/>
      <c r="GZN1900" s="2860"/>
      <c r="GZO1900" s="2860"/>
      <c r="GZP1900" s="2860"/>
      <c r="GZQ1900" s="2860"/>
      <c r="GZR1900" s="2860"/>
      <c r="GZS1900" s="2860"/>
      <c r="GZT1900" s="2860"/>
      <c r="GZU1900" s="2860"/>
      <c r="GZV1900" s="2860"/>
      <c r="GZW1900" s="2860"/>
      <c r="GZX1900" s="2860"/>
      <c r="GZY1900" s="2860"/>
      <c r="GZZ1900" s="2860"/>
      <c r="HAA1900" s="2860"/>
      <c r="HAB1900" s="2860"/>
      <c r="HAC1900" s="2860"/>
      <c r="HAD1900" s="2860"/>
      <c r="HAE1900" s="2860"/>
      <c r="HAF1900" s="2860"/>
      <c r="HAG1900" s="2860"/>
      <c r="HAH1900" s="2860"/>
      <c r="HAI1900" s="2860"/>
      <c r="HAJ1900" s="2860"/>
      <c r="HAK1900" s="2860"/>
      <c r="HAL1900" s="2860"/>
      <c r="HAM1900" s="2860"/>
      <c r="HAN1900" s="2860"/>
      <c r="HAO1900" s="2860"/>
      <c r="HAP1900" s="2860"/>
      <c r="HAQ1900" s="2860"/>
      <c r="HAR1900" s="2860"/>
      <c r="HAS1900" s="2860"/>
      <c r="HAT1900" s="2860"/>
      <c r="HAU1900" s="2860"/>
      <c r="HAV1900" s="2860"/>
      <c r="HAW1900" s="2860"/>
      <c r="HAX1900" s="2860"/>
      <c r="HAY1900" s="2860"/>
      <c r="HAZ1900" s="2860"/>
      <c r="HBA1900" s="2860"/>
      <c r="HBB1900" s="2860"/>
      <c r="HBC1900" s="2860"/>
      <c r="HBD1900" s="2860"/>
      <c r="HBE1900" s="2860"/>
      <c r="HBF1900" s="2860"/>
      <c r="HBG1900" s="2860"/>
      <c r="HBH1900" s="2860"/>
      <c r="HBI1900" s="2860"/>
      <c r="HBJ1900" s="2860"/>
      <c r="HBK1900" s="2860"/>
      <c r="HBL1900" s="2860"/>
      <c r="HBM1900" s="2860"/>
      <c r="HBN1900" s="2860"/>
      <c r="HBO1900" s="2860"/>
      <c r="HBP1900" s="2860"/>
      <c r="HBQ1900" s="2860"/>
      <c r="HBR1900" s="2860"/>
      <c r="HBS1900" s="2860"/>
      <c r="HBT1900" s="2860"/>
      <c r="HBU1900" s="2860"/>
      <c r="HBV1900" s="2860"/>
      <c r="HBW1900" s="2860"/>
      <c r="HBX1900" s="2860"/>
      <c r="HBY1900" s="2860"/>
      <c r="HBZ1900" s="2860"/>
      <c r="HCA1900" s="2860"/>
      <c r="HCB1900" s="2860"/>
      <c r="HCC1900" s="2860"/>
      <c r="HCD1900" s="2860"/>
      <c r="HCE1900" s="2860"/>
      <c r="HCF1900" s="2860"/>
      <c r="HCG1900" s="2860"/>
      <c r="HCH1900" s="2860"/>
      <c r="HCI1900" s="2860"/>
      <c r="HCJ1900" s="2860"/>
      <c r="HCK1900" s="2860"/>
      <c r="HCL1900" s="2860"/>
      <c r="HCM1900" s="2860"/>
      <c r="HCN1900" s="2860"/>
      <c r="HCO1900" s="2860"/>
      <c r="HCP1900" s="2860"/>
      <c r="HCQ1900" s="2860"/>
      <c r="HCR1900" s="2860"/>
      <c r="HCS1900" s="2860"/>
      <c r="HCT1900" s="2860"/>
      <c r="HCU1900" s="2860"/>
      <c r="HCV1900" s="2860"/>
      <c r="HCW1900" s="2860"/>
      <c r="HCX1900" s="2860"/>
      <c r="HCY1900" s="2860"/>
      <c r="HCZ1900" s="2860"/>
      <c r="HDA1900" s="2860"/>
      <c r="HDB1900" s="2860"/>
      <c r="HDC1900" s="2860"/>
      <c r="HDD1900" s="2860"/>
      <c r="HDE1900" s="2860"/>
      <c r="HDF1900" s="2860"/>
      <c r="HDG1900" s="2860"/>
      <c r="HDH1900" s="2860"/>
      <c r="HDI1900" s="2860"/>
      <c r="HDJ1900" s="2860"/>
      <c r="HDK1900" s="2860"/>
      <c r="HDL1900" s="2860"/>
      <c r="HDM1900" s="2860"/>
      <c r="HDN1900" s="2860"/>
      <c r="HDO1900" s="2860"/>
      <c r="HDP1900" s="2860"/>
      <c r="HDQ1900" s="2860"/>
      <c r="HDR1900" s="2860"/>
      <c r="HDS1900" s="2860"/>
      <c r="HDT1900" s="2860"/>
      <c r="HDU1900" s="2860"/>
      <c r="HDV1900" s="2860"/>
      <c r="HDW1900" s="2860"/>
      <c r="HDX1900" s="2860"/>
      <c r="HDY1900" s="2860"/>
      <c r="HDZ1900" s="2860"/>
      <c r="HEA1900" s="2860"/>
      <c r="HEB1900" s="2860"/>
      <c r="HEC1900" s="2860"/>
      <c r="HED1900" s="2860"/>
      <c r="HEE1900" s="2860"/>
      <c r="HEF1900" s="2860"/>
      <c r="HEG1900" s="2860"/>
      <c r="HEH1900" s="2860"/>
      <c r="HEI1900" s="2860"/>
      <c r="HEJ1900" s="2860"/>
      <c r="HEK1900" s="2860"/>
      <c r="HEL1900" s="2860"/>
      <c r="HEM1900" s="2860"/>
      <c r="HEN1900" s="2860"/>
      <c r="HEO1900" s="2860"/>
      <c r="HEP1900" s="2860"/>
      <c r="HEQ1900" s="2860"/>
      <c r="HER1900" s="2860"/>
      <c r="HES1900" s="2860"/>
      <c r="HET1900" s="2860"/>
      <c r="HEU1900" s="2860"/>
      <c r="HEV1900" s="2860"/>
      <c r="HEW1900" s="2860"/>
      <c r="HEX1900" s="2860"/>
      <c r="HEY1900" s="2860"/>
      <c r="HEZ1900" s="2860"/>
      <c r="HFA1900" s="2860"/>
      <c r="HFB1900" s="2860"/>
      <c r="HFC1900" s="2860"/>
      <c r="HFD1900" s="2860"/>
      <c r="HFE1900" s="2860"/>
      <c r="HFF1900" s="2860"/>
      <c r="HFG1900" s="2860"/>
      <c r="HFH1900" s="2860"/>
      <c r="HFI1900" s="2860"/>
      <c r="HFJ1900" s="2860"/>
      <c r="HFK1900" s="2860"/>
      <c r="HFL1900" s="2860"/>
      <c r="HFM1900" s="2860"/>
      <c r="HFN1900" s="2860"/>
      <c r="HFO1900" s="2860"/>
      <c r="HFP1900" s="2860"/>
      <c r="HFQ1900" s="2860"/>
      <c r="HFR1900" s="2860"/>
      <c r="HFS1900" s="2860"/>
      <c r="HFT1900" s="2860"/>
      <c r="HFU1900" s="2860"/>
      <c r="HFV1900" s="2860"/>
      <c r="HFW1900" s="2860"/>
      <c r="HFX1900" s="2860"/>
      <c r="HFY1900" s="2860"/>
      <c r="HFZ1900" s="2860"/>
      <c r="HGA1900" s="2860"/>
      <c r="HGB1900" s="2860"/>
      <c r="HGC1900" s="2860"/>
      <c r="HGD1900" s="2860"/>
      <c r="HGE1900" s="2860"/>
      <c r="HGF1900" s="2860"/>
      <c r="HGG1900" s="2860"/>
      <c r="HGH1900" s="2860"/>
      <c r="HGI1900" s="2860"/>
      <c r="HGJ1900" s="2860"/>
      <c r="HGK1900" s="2860"/>
      <c r="HGL1900" s="2860"/>
      <c r="HGM1900" s="2860"/>
      <c r="HGN1900" s="2860"/>
      <c r="HGO1900" s="2860"/>
      <c r="HGP1900" s="2860"/>
      <c r="HGQ1900" s="2860"/>
      <c r="HGR1900" s="2860"/>
      <c r="HGS1900" s="2860"/>
      <c r="HGT1900" s="2860"/>
      <c r="HGU1900" s="2860"/>
      <c r="HGV1900" s="2860"/>
      <c r="HGW1900" s="2860"/>
      <c r="HGX1900" s="2860"/>
      <c r="HGY1900" s="2860"/>
      <c r="HGZ1900" s="2860"/>
      <c r="HHA1900" s="2860"/>
      <c r="HHB1900" s="2860"/>
      <c r="HHC1900" s="2860"/>
      <c r="HHD1900" s="2860"/>
      <c r="HHE1900" s="2860"/>
      <c r="HHF1900" s="2860"/>
      <c r="HHG1900" s="2860"/>
      <c r="HHH1900" s="2860"/>
      <c r="HHI1900" s="2860"/>
      <c r="HHJ1900" s="2860"/>
      <c r="HHK1900" s="2860"/>
      <c r="HHL1900" s="2860"/>
      <c r="HHM1900" s="2860"/>
      <c r="HHN1900" s="2860"/>
      <c r="HHO1900" s="2860"/>
      <c r="HHP1900" s="2860"/>
      <c r="HHQ1900" s="2860"/>
      <c r="HHR1900" s="2860"/>
      <c r="HHS1900" s="2860"/>
      <c r="HHT1900" s="2860"/>
      <c r="HHU1900" s="2860"/>
      <c r="HHV1900" s="2860"/>
      <c r="HHW1900" s="2860"/>
      <c r="HHX1900" s="2860"/>
      <c r="HHY1900" s="2860"/>
      <c r="HHZ1900" s="2860"/>
      <c r="HIA1900" s="2860"/>
      <c r="HIB1900" s="2860"/>
      <c r="HIC1900" s="2860"/>
      <c r="HID1900" s="2860"/>
      <c r="HIE1900" s="2860"/>
      <c r="HIF1900" s="2860"/>
      <c r="HIG1900" s="2860"/>
      <c r="HIH1900" s="2860"/>
      <c r="HII1900" s="2860"/>
      <c r="HIJ1900" s="2860"/>
      <c r="HIK1900" s="2860"/>
      <c r="HIL1900" s="2860"/>
      <c r="HIM1900" s="2860"/>
      <c r="HIN1900" s="2860"/>
      <c r="HIO1900" s="2860"/>
      <c r="HIP1900" s="2860"/>
      <c r="HIQ1900" s="2860"/>
      <c r="HIR1900" s="2860"/>
      <c r="HIS1900" s="2860"/>
      <c r="HIT1900" s="2860"/>
      <c r="HIU1900" s="2860"/>
      <c r="HIV1900" s="2860"/>
      <c r="HIW1900" s="2860"/>
      <c r="HIX1900" s="2860"/>
      <c r="HIY1900" s="2860"/>
      <c r="HIZ1900" s="2860"/>
      <c r="HJA1900" s="2860"/>
      <c r="HJB1900" s="2860"/>
      <c r="HJC1900" s="2860"/>
      <c r="HJD1900" s="2860"/>
      <c r="HJE1900" s="2860"/>
      <c r="HJF1900" s="2860"/>
      <c r="HJG1900" s="2860"/>
      <c r="HJH1900" s="2860"/>
      <c r="HJI1900" s="2860"/>
      <c r="HJJ1900" s="2860"/>
      <c r="HJK1900" s="2860"/>
      <c r="HJL1900" s="2860"/>
      <c r="HJM1900" s="2860"/>
      <c r="HJN1900" s="2860"/>
      <c r="HJO1900" s="2860"/>
      <c r="HJP1900" s="2860"/>
      <c r="HJQ1900" s="2860"/>
      <c r="HJR1900" s="2860"/>
      <c r="HJS1900" s="2860"/>
      <c r="HJT1900" s="2860"/>
      <c r="HJU1900" s="2860"/>
      <c r="HJV1900" s="2860"/>
      <c r="HJW1900" s="2860"/>
      <c r="HJX1900" s="2860"/>
      <c r="HJY1900" s="2860"/>
      <c r="HJZ1900" s="2860"/>
      <c r="HKA1900" s="2860"/>
      <c r="HKB1900" s="2860"/>
      <c r="HKC1900" s="2860"/>
      <c r="HKD1900" s="2860"/>
      <c r="HKE1900" s="2860"/>
      <c r="HKF1900" s="2860"/>
      <c r="HKG1900" s="2860"/>
      <c r="HKH1900" s="2860"/>
      <c r="HKI1900" s="2860"/>
      <c r="HKJ1900" s="2860"/>
      <c r="HKK1900" s="2860"/>
      <c r="HKL1900" s="2860"/>
      <c r="HKM1900" s="2860"/>
      <c r="HKN1900" s="2860"/>
      <c r="HKO1900" s="2860"/>
      <c r="HKP1900" s="2860"/>
      <c r="HKQ1900" s="2860"/>
      <c r="HKR1900" s="2860"/>
      <c r="HKS1900" s="2860"/>
      <c r="HKT1900" s="2860"/>
      <c r="HKU1900" s="2860"/>
      <c r="HKV1900" s="2860"/>
      <c r="HKW1900" s="2860"/>
      <c r="HKX1900" s="2860"/>
      <c r="HKY1900" s="2860"/>
      <c r="HKZ1900" s="2860"/>
      <c r="HLA1900" s="2860"/>
      <c r="HLB1900" s="2860"/>
      <c r="HLC1900" s="2860"/>
      <c r="HLD1900" s="2860"/>
      <c r="HLE1900" s="2860"/>
      <c r="HLF1900" s="2860"/>
      <c r="HLG1900" s="2860"/>
      <c r="HLH1900" s="2860"/>
      <c r="HLI1900" s="2860"/>
      <c r="HLJ1900" s="2860"/>
      <c r="HLK1900" s="2860"/>
      <c r="HLL1900" s="2860"/>
      <c r="HLM1900" s="2860"/>
      <c r="HLN1900" s="2860"/>
      <c r="HLO1900" s="2860"/>
      <c r="HLP1900" s="2860"/>
      <c r="HLQ1900" s="2860"/>
      <c r="HLR1900" s="2860"/>
      <c r="HLS1900" s="2860"/>
      <c r="HLT1900" s="2860"/>
      <c r="HLU1900" s="2860"/>
      <c r="HLV1900" s="2860"/>
      <c r="HLW1900" s="2860"/>
      <c r="HLX1900" s="2860"/>
      <c r="HLY1900" s="2860"/>
      <c r="HLZ1900" s="2860"/>
      <c r="HMA1900" s="2860"/>
      <c r="HMB1900" s="2860"/>
      <c r="HMC1900" s="2860"/>
      <c r="HMD1900" s="2860"/>
      <c r="HME1900" s="2860"/>
      <c r="HMF1900" s="2860"/>
      <c r="HMG1900" s="2860"/>
      <c r="HMH1900" s="2860"/>
      <c r="HMI1900" s="2860"/>
      <c r="HMJ1900" s="2860"/>
      <c r="HMK1900" s="2860"/>
      <c r="HML1900" s="2860"/>
      <c r="HMM1900" s="2860"/>
      <c r="HMN1900" s="2860"/>
      <c r="HMO1900" s="2860"/>
      <c r="HMP1900" s="2860"/>
      <c r="HMQ1900" s="2860"/>
      <c r="HMR1900" s="2860"/>
      <c r="HMS1900" s="2860"/>
      <c r="HMT1900" s="2860"/>
      <c r="HMU1900" s="2860"/>
      <c r="HMV1900" s="2860"/>
      <c r="HMW1900" s="2860"/>
      <c r="HMX1900" s="2860"/>
      <c r="HMY1900" s="2860"/>
      <c r="HMZ1900" s="2860"/>
      <c r="HNA1900" s="2860"/>
      <c r="HNB1900" s="2860"/>
      <c r="HNC1900" s="2860"/>
      <c r="HND1900" s="2860"/>
      <c r="HNE1900" s="2860"/>
      <c r="HNF1900" s="2860"/>
      <c r="HNG1900" s="2860"/>
      <c r="HNH1900" s="2860"/>
      <c r="HNI1900" s="2860"/>
      <c r="HNJ1900" s="2860"/>
      <c r="HNK1900" s="2860"/>
      <c r="HNL1900" s="2860"/>
      <c r="HNM1900" s="2860"/>
      <c r="HNN1900" s="2860"/>
      <c r="HNO1900" s="2860"/>
      <c r="HNP1900" s="2860"/>
      <c r="HNQ1900" s="2860"/>
      <c r="HNR1900" s="2860"/>
      <c r="HNS1900" s="2860"/>
      <c r="HNT1900" s="2860"/>
      <c r="HNU1900" s="2860"/>
      <c r="HNV1900" s="2860"/>
      <c r="HNW1900" s="2860"/>
      <c r="HNX1900" s="2860"/>
      <c r="HNY1900" s="2860"/>
      <c r="HNZ1900" s="2860"/>
      <c r="HOA1900" s="2860"/>
      <c r="HOB1900" s="2860"/>
      <c r="HOC1900" s="2860"/>
      <c r="HOD1900" s="2860"/>
      <c r="HOE1900" s="2860"/>
      <c r="HOF1900" s="2860"/>
      <c r="HOG1900" s="2860"/>
      <c r="HOH1900" s="2860"/>
      <c r="HOI1900" s="2860"/>
      <c r="HOJ1900" s="2860"/>
      <c r="HOK1900" s="2860"/>
      <c r="HOL1900" s="2860"/>
      <c r="HOM1900" s="2860"/>
      <c r="HON1900" s="2860"/>
      <c r="HOO1900" s="2860"/>
      <c r="HOP1900" s="2860"/>
      <c r="HOQ1900" s="2860"/>
      <c r="HOR1900" s="2860"/>
      <c r="HOS1900" s="2860"/>
      <c r="HOT1900" s="2860"/>
      <c r="HOU1900" s="2860"/>
      <c r="HOV1900" s="2860"/>
      <c r="HOW1900" s="2860"/>
      <c r="HOX1900" s="2860"/>
      <c r="HOY1900" s="2860"/>
      <c r="HOZ1900" s="2860"/>
      <c r="HPA1900" s="2860"/>
      <c r="HPB1900" s="2860"/>
      <c r="HPC1900" s="2860"/>
      <c r="HPD1900" s="2860"/>
      <c r="HPE1900" s="2860"/>
      <c r="HPF1900" s="2860"/>
      <c r="HPG1900" s="2860"/>
      <c r="HPH1900" s="2860"/>
      <c r="HPI1900" s="2860"/>
      <c r="HPJ1900" s="2860"/>
      <c r="HPK1900" s="2860"/>
      <c r="HPL1900" s="2860"/>
      <c r="HPM1900" s="2860"/>
      <c r="HPN1900" s="2860"/>
      <c r="HPO1900" s="2860"/>
      <c r="HPP1900" s="2860"/>
      <c r="HPQ1900" s="2860"/>
      <c r="HPR1900" s="2860"/>
      <c r="HPS1900" s="2860"/>
      <c r="HPT1900" s="2860"/>
      <c r="HPU1900" s="2860"/>
      <c r="HPV1900" s="2860"/>
      <c r="HPW1900" s="2860"/>
      <c r="HPX1900" s="2860"/>
      <c r="HPY1900" s="2860"/>
      <c r="HPZ1900" s="2860"/>
      <c r="HQA1900" s="2860"/>
      <c r="HQB1900" s="2860"/>
      <c r="HQC1900" s="2860"/>
      <c r="HQD1900" s="2860"/>
      <c r="HQE1900" s="2860"/>
      <c r="HQF1900" s="2860"/>
      <c r="HQG1900" s="2860"/>
      <c r="HQH1900" s="2860"/>
      <c r="HQI1900" s="2860"/>
      <c r="HQJ1900" s="2860"/>
      <c r="HQK1900" s="2860"/>
      <c r="HQL1900" s="2860"/>
      <c r="HQM1900" s="2860"/>
      <c r="HQN1900" s="2860"/>
      <c r="HQO1900" s="2860"/>
      <c r="HQP1900" s="2860"/>
      <c r="HQQ1900" s="2860"/>
      <c r="HQR1900" s="2860"/>
      <c r="HQS1900" s="2860"/>
      <c r="HQT1900" s="2860"/>
      <c r="HQU1900" s="2860"/>
      <c r="HQV1900" s="2860"/>
      <c r="HQW1900" s="2860"/>
      <c r="HQX1900" s="2860"/>
      <c r="HQY1900" s="2860"/>
      <c r="HQZ1900" s="2860"/>
      <c r="HRA1900" s="2860"/>
      <c r="HRB1900" s="2860"/>
      <c r="HRC1900" s="2860"/>
      <c r="HRD1900" s="2860"/>
      <c r="HRE1900" s="2860"/>
      <c r="HRF1900" s="2860"/>
      <c r="HRG1900" s="2860"/>
      <c r="HRH1900" s="2860"/>
      <c r="HRI1900" s="2860"/>
      <c r="HRJ1900" s="2860"/>
      <c r="HRK1900" s="2860"/>
      <c r="HRL1900" s="2860"/>
      <c r="HRM1900" s="2860"/>
      <c r="HRN1900" s="2860"/>
      <c r="HRO1900" s="2860"/>
      <c r="HRP1900" s="2860"/>
      <c r="HRQ1900" s="2860"/>
      <c r="HRR1900" s="2860"/>
      <c r="HRS1900" s="2860"/>
      <c r="HRT1900" s="2860"/>
      <c r="HRU1900" s="2860"/>
      <c r="HRV1900" s="2860"/>
      <c r="HRW1900" s="2860"/>
      <c r="HRX1900" s="2860"/>
      <c r="HRY1900" s="2860"/>
      <c r="HRZ1900" s="2860"/>
      <c r="HSA1900" s="2860"/>
      <c r="HSB1900" s="2860"/>
      <c r="HSC1900" s="2860"/>
      <c r="HSD1900" s="2860"/>
      <c r="HSE1900" s="2860"/>
      <c r="HSF1900" s="2860"/>
      <c r="HSG1900" s="2860"/>
      <c r="HSH1900" s="2860"/>
      <c r="HSI1900" s="2860"/>
      <c r="HSJ1900" s="2860"/>
      <c r="HSK1900" s="2860"/>
      <c r="HSL1900" s="2860"/>
      <c r="HSM1900" s="2860"/>
      <c r="HSN1900" s="2860"/>
      <c r="HSO1900" s="2860"/>
      <c r="HSP1900" s="2860"/>
      <c r="HSQ1900" s="2860"/>
      <c r="HSR1900" s="2860"/>
      <c r="HSS1900" s="2860"/>
      <c r="HST1900" s="2860"/>
      <c r="HSU1900" s="2860"/>
      <c r="HSV1900" s="2860"/>
      <c r="HSW1900" s="2860"/>
      <c r="HSX1900" s="2860"/>
      <c r="HSY1900" s="2860"/>
      <c r="HSZ1900" s="2860"/>
      <c r="HTA1900" s="2860"/>
      <c r="HTB1900" s="2860"/>
      <c r="HTC1900" s="2860"/>
      <c r="HTD1900" s="2860"/>
      <c r="HTE1900" s="2860"/>
      <c r="HTF1900" s="2860"/>
      <c r="HTG1900" s="2860"/>
      <c r="HTH1900" s="2860"/>
      <c r="HTI1900" s="2860"/>
      <c r="HTJ1900" s="2860"/>
      <c r="HTK1900" s="2860"/>
      <c r="HTL1900" s="2860"/>
      <c r="HTM1900" s="2860"/>
      <c r="HTN1900" s="2860"/>
      <c r="HTO1900" s="2860"/>
      <c r="HTP1900" s="2860"/>
      <c r="HTQ1900" s="2860"/>
      <c r="HTR1900" s="2860"/>
      <c r="HTS1900" s="2860"/>
      <c r="HTT1900" s="2860"/>
      <c r="HTU1900" s="2860"/>
      <c r="HTV1900" s="2860"/>
      <c r="HTW1900" s="2860"/>
      <c r="HTX1900" s="2860"/>
      <c r="HTY1900" s="2860"/>
      <c r="HTZ1900" s="2860"/>
      <c r="HUA1900" s="2860"/>
      <c r="HUB1900" s="2860"/>
      <c r="HUC1900" s="2860"/>
      <c r="HUD1900" s="2860"/>
      <c r="HUE1900" s="2860"/>
      <c r="HUF1900" s="2860"/>
      <c r="HUG1900" s="2860"/>
      <c r="HUH1900" s="2860"/>
      <c r="HUI1900" s="2860"/>
      <c r="HUJ1900" s="2860"/>
      <c r="HUK1900" s="2860"/>
      <c r="HUL1900" s="2860"/>
      <c r="HUM1900" s="2860"/>
      <c r="HUN1900" s="2860"/>
      <c r="HUO1900" s="2860"/>
      <c r="HUP1900" s="2860"/>
      <c r="HUQ1900" s="2860"/>
      <c r="HUR1900" s="2860"/>
      <c r="HUS1900" s="2860"/>
      <c r="HUT1900" s="2860"/>
      <c r="HUU1900" s="2860"/>
      <c r="HUV1900" s="2860"/>
      <c r="HUW1900" s="2860"/>
      <c r="HUX1900" s="2860"/>
      <c r="HUY1900" s="2860"/>
      <c r="HUZ1900" s="2860"/>
      <c r="HVA1900" s="2860"/>
      <c r="HVB1900" s="2860"/>
      <c r="HVC1900" s="2860"/>
      <c r="HVD1900" s="2860"/>
      <c r="HVE1900" s="2860"/>
      <c r="HVF1900" s="2860"/>
      <c r="HVG1900" s="2860"/>
      <c r="HVH1900" s="2860"/>
      <c r="HVI1900" s="2860"/>
      <c r="HVJ1900" s="2860"/>
      <c r="HVK1900" s="2860"/>
      <c r="HVL1900" s="2860"/>
      <c r="HVM1900" s="2860"/>
      <c r="HVN1900" s="2860"/>
      <c r="HVO1900" s="2860"/>
      <c r="HVP1900" s="2860"/>
      <c r="HVQ1900" s="2860"/>
      <c r="HVR1900" s="2860"/>
      <c r="HVS1900" s="2860"/>
      <c r="HVT1900" s="2860"/>
      <c r="HVU1900" s="2860"/>
      <c r="HVV1900" s="2860"/>
      <c r="HVW1900" s="2860"/>
      <c r="HVX1900" s="2860"/>
      <c r="HVY1900" s="2860"/>
      <c r="HVZ1900" s="2860"/>
      <c r="HWA1900" s="2860"/>
      <c r="HWB1900" s="2860"/>
      <c r="HWC1900" s="2860"/>
      <c r="HWD1900" s="2860"/>
      <c r="HWE1900" s="2860"/>
      <c r="HWF1900" s="2860"/>
      <c r="HWG1900" s="2860"/>
      <c r="HWH1900" s="2860"/>
      <c r="HWI1900" s="2860"/>
      <c r="HWJ1900" s="2860"/>
      <c r="HWK1900" s="2860"/>
      <c r="HWL1900" s="2860"/>
      <c r="HWM1900" s="2860"/>
      <c r="HWN1900" s="2860"/>
      <c r="HWO1900" s="2860"/>
      <c r="HWP1900" s="2860"/>
      <c r="HWQ1900" s="2860"/>
      <c r="HWR1900" s="2860"/>
      <c r="HWS1900" s="2860"/>
      <c r="HWT1900" s="2860"/>
      <c r="HWU1900" s="2860"/>
      <c r="HWV1900" s="2860"/>
      <c r="HWW1900" s="2860"/>
      <c r="HWX1900" s="2860"/>
      <c r="HWY1900" s="2860"/>
      <c r="HWZ1900" s="2860"/>
      <c r="HXA1900" s="2860"/>
      <c r="HXB1900" s="2860"/>
      <c r="HXC1900" s="2860"/>
      <c r="HXD1900" s="2860"/>
      <c r="HXE1900" s="2860"/>
      <c r="HXF1900" s="2860"/>
      <c r="HXG1900" s="2860"/>
      <c r="HXH1900" s="2860"/>
      <c r="HXI1900" s="2860"/>
      <c r="HXJ1900" s="2860"/>
      <c r="HXK1900" s="2860"/>
      <c r="HXL1900" s="2860"/>
      <c r="HXM1900" s="2860"/>
      <c r="HXN1900" s="2860"/>
      <c r="HXO1900" s="2860"/>
      <c r="HXP1900" s="2860"/>
      <c r="HXQ1900" s="2860"/>
      <c r="HXR1900" s="2860"/>
      <c r="HXS1900" s="2860"/>
      <c r="HXT1900" s="2860"/>
      <c r="HXU1900" s="2860"/>
      <c r="HXV1900" s="2860"/>
      <c r="HXW1900" s="2860"/>
      <c r="HXX1900" s="2860"/>
      <c r="HXY1900" s="2860"/>
      <c r="HXZ1900" s="2860"/>
      <c r="HYA1900" s="2860"/>
      <c r="HYB1900" s="2860"/>
      <c r="HYC1900" s="2860"/>
      <c r="HYD1900" s="2860"/>
      <c r="HYE1900" s="2860"/>
      <c r="HYF1900" s="2860"/>
      <c r="HYG1900" s="2860"/>
      <c r="HYH1900" s="2860"/>
      <c r="HYI1900" s="2860"/>
      <c r="HYJ1900" s="2860"/>
      <c r="HYK1900" s="2860"/>
      <c r="HYL1900" s="2860"/>
      <c r="HYM1900" s="2860"/>
      <c r="HYN1900" s="2860"/>
      <c r="HYO1900" s="2860"/>
      <c r="HYP1900" s="2860"/>
      <c r="HYQ1900" s="2860"/>
      <c r="HYR1900" s="2860"/>
      <c r="HYS1900" s="2860"/>
      <c r="HYT1900" s="2860"/>
      <c r="HYU1900" s="2860"/>
      <c r="HYV1900" s="2860"/>
      <c r="HYW1900" s="2860"/>
      <c r="HYX1900" s="2860"/>
      <c r="HYY1900" s="2860"/>
      <c r="HYZ1900" s="2860"/>
      <c r="HZA1900" s="2860"/>
      <c r="HZB1900" s="2860"/>
      <c r="HZC1900" s="2860"/>
      <c r="HZD1900" s="2860"/>
      <c r="HZE1900" s="2860"/>
      <c r="HZF1900" s="2860"/>
      <c r="HZG1900" s="2860"/>
      <c r="HZH1900" s="2860"/>
      <c r="HZI1900" s="2860"/>
      <c r="HZJ1900" s="2860"/>
      <c r="HZK1900" s="2860"/>
      <c r="HZL1900" s="2860"/>
      <c r="HZM1900" s="2860"/>
      <c r="HZN1900" s="2860"/>
      <c r="HZO1900" s="2860"/>
      <c r="HZP1900" s="2860"/>
      <c r="HZQ1900" s="2860"/>
      <c r="HZR1900" s="2860"/>
      <c r="HZS1900" s="2860"/>
      <c r="HZT1900" s="2860"/>
      <c r="HZU1900" s="2860"/>
      <c r="HZV1900" s="2860"/>
      <c r="HZW1900" s="2860"/>
      <c r="HZX1900" s="2860"/>
      <c r="HZY1900" s="2860"/>
      <c r="HZZ1900" s="2860"/>
      <c r="IAA1900" s="2860"/>
      <c r="IAB1900" s="2860"/>
      <c r="IAC1900" s="2860"/>
      <c r="IAD1900" s="2860"/>
      <c r="IAE1900" s="2860"/>
      <c r="IAF1900" s="2860"/>
      <c r="IAG1900" s="2860"/>
      <c r="IAH1900" s="2860"/>
      <c r="IAI1900" s="2860"/>
      <c r="IAJ1900" s="2860"/>
      <c r="IAK1900" s="2860"/>
      <c r="IAL1900" s="2860"/>
      <c r="IAM1900" s="2860"/>
      <c r="IAN1900" s="2860"/>
      <c r="IAO1900" s="2860"/>
      <c r="IAP1900" s="2860"/>
      <c r="IAQ1900" s="2860"/>
      <c r="IAR1900" s="2860"/>
      <c r="IAS1900" s="2860"/>
      <c r="IAT1900" s="2860"/>
      <c r="IAU1900" s="2860"/>
      <c r="IAV1900" s="2860"/>
      <c r="IAW1900" s="2860"/>
      <c r="IAX1900" s="2860"/>
      <c r="IAY1900" s="2860"/>
      <c r="IAZ1900" s="2860"/>
      <c r="IBA1900" s="2860"/>
      <c r="IBB1900" s="2860"/>
      <c r="IBC1900" s="2860"/>
      <c r="IBD1900" s="2860"/>
      <c r="IBE1900" s="2860"/>
      <c r="IBF1900" s="2860"/>
      <c r="IBG1900" s="2860"/>
      <c r="IBH1900" s="2860"/>
      <c r="IBI1900" s="2860"/>
      <c r="IBJ1900" s="2860"/>
      <c r="IBK1900" s="2860"/>
      <c r="IBL1900" s="2860"/>
      <c r="IBM1900" s="2860"/>
      <c r="IBN1900" s="2860"/>
      <c r="IBO1900" s="2860"/>
      <c r="IBP1900" s="2860"/>
      <c r="IBQ1900" s="2860"/>
      <c r="IBR1900" s="2860"/>
      <c r="IBS1900" s="2860"/>
      <c r="IBT1900" s="2860"/>
      <c r="IBU1900" s="2860"/>
      <c r="IBV1900" s="2860"/>
      <c r="IBW1900" s="2860"/>
      <c r="IBX1900" s="2860"/>
      <c r="IBY1900" s="2860"/>
      <c r="IBZ1900" s="2860"/>
      <c r="ICA1900" s="2860"/>
      <c r="ICB1900" s="2860"/>
      <c r="ICC1900" s="2860"/>
      <c r="ICD1900" s="2860"/>
      <c r="ICE1900" s="2860"/>
      <c r="ICF1900" s="2860"/>
      <c r="ICG1900" s="2860"/>
      <c r="ICH1900" s="2860"/>
      <c r="ICI1900" s="2860"/>
      <c r="ICJ1900" s="2860"/>
      <c r="ICK1900" s="2860"/>
      <c r="ICL1900" s="2860"/>
      <c r="ICM1900" s="2860"/>
      <c r="ICN1900" s="2860"/>
      <c r="ICO1900" s="2860"/>
      <c r="ICP1900" s="2860"/>
      <c r="ICQ1900" s="2860"/>
      <c r="ICR1900" s="2860"/>
      <c r="ICS1900" s="2860"/>
      <c r="ICT1900" s="2860"/>
      <c r="ICU1900" s="2860"/>
      <c r="ICV1900" s="2860"/>
      <c r="ICW1900" s="2860"/>
      <c r="ICX1900" s="2860"/>
      <c r="ICY1900" s="2860"/>
      <c r="ICZ1900" s="2860"/>
      <c r="IDA1900" s="2860"/>
      <c r="IDB1900" s="2860"/>
      <c r="IDC1900" s="2860"/>
      <c r="IDD1900" s="2860"/>
      <c r="IDE1900" s="2860"/>
      <c r="IDF1900" s="2860"/>
      <c r="IDG1900" s="2860"/>
      <c r="IDH1900" s="2860"/>
      <c r="IDI1900" s="2860"/>
      <c r="IDJ1900" s="2860"/>
      <c r="IDK1900" s="2860"/>
      <c r="IDL1900" s="2860"/>
      <c r="IDM1900" s="2860"/>
      <c r="IDN1900" s="2860"/>
      <c r="IDO1900" s="2860"/>
      <c r="IDP1900" s="2860"/>
      <c r="IDQ1900" s="2860"/>
      <c r="IDR1900" s="2860"/>
      <c r="IDS1900" s="2860"/>
      <c r="IDT1900" s="2860"/>
      <c r="IDU1900" s="2860"/>
      <c r="IDV1900" s="2860"/>
      <c r="IDW1900" s="2860"/>
      <c r="IDX1900" s="2860"/>
      <c r="IDY1900" s="2860"/>
      <c r="IDZ1900" s="2860"/>
      <c r="IEA1900" s="2860"/>
      <c r="IEB1900" s="2860"/>
      <c r="IEC1900" s="2860"/>
      <c r="IED1900" s="2860"/>
      <c r="IEE1900" s="2860"/>
      <c r="IEF1900" s="2860"/>
      <c r="IEG1900" s="2860"/>
      <c r="IEH1900" s="2860"/>
      <c r="IEI1900" s="2860"/>
      <c r="IEJ1900" s="2860"/>
      <c r="IEK1900" s="2860"/>
      <c r="IEL1900" s="2860"/>
      <c r="IEM1900" s="2860"/>
      <c r="IEN1900" s="2860"/>
      <c r="IEO1900" s="2860"/>
      <c r="IEP1900" s="2860"/>
      <c r="IEQ1900" s="2860"/>
      <c r="IER1900" s="2860"/>
      <c r="IES1900" s="2860"/>
      <c r="IET1900" s="2860"/>
      <c r="IEU1900" s="2860"/>
      <c r="IEV1900" s="2860"/>
      <c r="IEW1900" s="2860"/>
      <c r="IEX1900" s="2860"/>
      <c r="IEY1900" s="2860"/>
      <c r="IEZ1900" s="2860"/>
      <c r="IFA1900" s="2860"/>
      <c r="IFB1900" s="2860"/>
      <c r="IFC1900" s="2860"/>
      <c r="IFD1900" s="2860"/>
      <c r="IFE1900" s="2860"/>
      <c r="IFF1900" s="2860"/>
      <c r="IFG1900" s="2860"/>
      <c r="IFH1900" s="2860"/>
      <c r="IFI1900" s="2860"/>
      <c r="IFJ1900" s="2860"/>
      <c r="IFK1900" s="2860"/>
      <c r="IFL1900" s="2860"/>
      <c r="IFM1900" s="2860"/>
      <c r="IFN1900" s="2860"/>
      <c r="IFO1900" s="2860"/>
      <c r="IFP1900" s="2860"/>
      <c r="IFQ1900" s="2860"/>
      <c r="IFR1900" s="2860"/>
      <c r="IFS1900" s="2860"/>
      <c r="IFT1900" s="2860"/>
      <c r="IFU1900" s="2860"/>
      <c r="IFV1900" s="2860"/>
      <c r="IFW1900" s="2860"/>
      <c r="IFX1900" s="2860"/>
      <c r="IFY1900" s="2860"/>
      <c r="IFZ1900" s="2860"/>
      <c r="IGA1900" s="2860"/>
      <c r="IGB1900" s="2860"/>
      <c r="IGC1900" s="2860"/>
      <c r="IGD1900" s="2860"/>
      <c r="IGE1900" s="2860"/>
      <c r="IGF1900" s="2860"/>
      <c r="IGG1900" s="2860"/>
      <c r="IGH1900" s="2860"/>
      <c r="IGI1900" s="2860"/>
      <c r="IGJ1900" s="2860"/>
      <c r="IGK1900" s="2860"/>
      <c r="IGL1900" s="2860"/>
      <c r="IGM1900" s="2860"/>
      <c r="IGN1900" s="2860"/>
      <c r="IGO1900" s="2860"/>
      <c r="IGP1900" s="2860"/>
      <c r="IGQ1900" s="2860"/>
      <c r="IGR1900" s="2860"/>
      <c r="IGS1900" s="2860"/>
      <c r="IGT1900" s="2860"/>
      <c r="IGU1900" s="2860"/>
      <c r="IGV1900" s="2860"/>
      <c r="IGW1900" s="2860"/>
      <c r="IGX1900" s="2860"/>
      <c r="IGY1900" s="2860"/>
      <c r="IGZ1900" s="2860"/>
      <c r="IHA1900" s="2860"/>
      <c r="IHB1900" s="2860"/>
      <c r="IHC1900" s="2860"/>
      <c r="IHD1900" s="2860"/>
      <c r="IHE1900" s="2860"/>
      <c r="IHF1900" s="2860"/>
      <c r="IHG1900" s="2860"/>
      <c r="IHH1900" s="2860"/>
      <c r="IHI1900" s="2860"/>
      <c r="IHJ1900" s="2860"/>
      <c r="IHK1900" s="2860"/>
      <c r="IHL1900" s="2860"/>
      <c r="IHM1900" s="2860"/>
      <c r="IHN1900" s="2860"/>
      <c r="IHO1900" s="2860"/>
      <c r="IHP1900" s="2860"/>
      <c r="IHQ1900" s="2860"/>
      <c r="IHR1900" s="2860"/>
      <c r="IHS1900" s="2860"/>
      <c r="IHT1900" s="2860"/>
      <c r="IHU1900" s="2860"/>
      <c r="IHV1900" s="2860"/>
      <c r="IHW1900" s="2860"/>
      <c r="IHX1900" s="2860"/>
      <c r="IHY1900" s="2860"/>
      <c r="IHZ1900" s="2860"/>
      <c r="IIA1900" s="2860"/>
      <c r="IIB1900" s="2860"/>
      <c r="IIC1900" s="2860"/>
      <c r="IID1900" s="2860"/>
      <c r="IIE1900" s="2860"/>
      <c r="IIF1900" s="2860"/>
      <c r="IIG1900" s="2860"/>
      <c r="IIH1900" s="2860"/>
      <c r="III1900" s="2860"/>
      <c r="IIJ1900" s="2860"/>
      <c r="IIK1900" s="2860"/>
      <c r="IIL1900" s="2860"/>
      <c r="IIM1900" s="2860"/>
      <c r="IIN1900" s="2860"/>
      <c r="IIO1900" s="2860"/>
      <c r="IIP1900" s="2860"/>
      <c r="IIQ1900" s="2860"/>
      <c r="IIR1900" s="2860"/>
      <c r="IIS1900" s="2860"/>
      <c r="IIT1900" s="2860"/>
      <c r="IIU1900" s="2860"/>
      <c r="IIV1900" s="2860"/>
      <c r="IIW1900" s="2860"/>
      <c r="IIX1900" s="2860"/>
      <c r="IIY1900" s="2860"/>
      <c r="IIZ1900" s="2860"/>
      <c r="IJA1900" s="2860"/>
      <c r="IJB1900" s="2860"/>
      <c r="IJC1900" s="2860"/>
      <c r="IJD1900" s="2860"/>
      <c r="IJE1900" s="2860"/>
      <c r="IJF1900" s="2860"/>
      <c r="IJG1900" s="2860"/>
      <c r="IJH1900" s="2860"/>
      <c r="IJI1900" s="2860"/>
      <c r="IJJ1900" s="2860"/>
      <c r="IJK1900" s="2860"/>
      <c r="IJL1900" s="2860"/>
      <c r="IJM1900" s="2860"/>
      <c r="IJN1900" s="2860"/>
      <c r="IJO1900" s="2860"/>
      <c r="IJP1900" s="2860"/>
      <c r="IJQ1900" s="2860"/>
      <c r="IJR1900" s="2860"/>
      <c r="IJS1900" s="2860"/>
      <c r="IJT1900" s="2860"/>
      <c r="IJU1900" s="2860"/>
      <c r="IJV1900" s="2860"/>
      <c r="IJW1900" s="2860"/>
      <c r="IJX1900" s="2860"/>
      <c r="IJY1900" s="2860"/>
      <c r="IJZ1900" s="2860"/>
      <c r="IKA1900" s="2860"/>
      <c r="IKB1900" s="2860"/>
      <c r="IKC1900" s="2860"/>
      <c r="IKD1900" s="2860"/>
      <c r="IKE1900" s="2860"/>
      <c r="IKF1900" s="2860"/>
      <c r="IKG1900" s="2860"/>
      <c r="IKH1900" s="2860"/>
      <c r="IKI1900" s="2860"/>
      <c r="IKJ1900" s="2860"/>
      <c r="IKK1900" s="2860"/>
      <c r="IKL1900" s="2860"/>
      <c r="IKM1900" s="2860"/>
      <c r="IKN1900" s="2860"/>
      <c r="IKO1900" s="2860"/>
      <c r="IKP1900" s="2860"/>
      <c r="IKQ1900" s="2860"/>
      <c r="IKR1900" s="2860"/>
      <c r="IKS1900" s="2860"/>
      <c r="IKT1900" s="2860"/>
      <c r="IKU1900" s="2860"/>
      <c r="IKV1900" s="2860"/>
      <c r="IKW1900" s="2860"/>
      <c r="IKX1900" s="2860"/>
      <c r="IKY1900" s="2860"/>
      <c r="IKZ1900" s="2860"/>
      <c r="ILA1900" s="2860"/>
      <c r="ILB1900" s="2860"/>
      <c r="ILC1900" s="2860"/>
      <c r="ILD1900" s="2860"/>
      <c r="ILE1900" s="2860"/>
      <c r="ILF1900" s="2860"/>
      <c r="ILG1900" s="2860"/>
      <c r="ILH1900" s="2860"/>
      <c r="ILI1900" s="2860"/>
      <c r="ILJ1900" s="2860"/>
      <c r="ILK1900" s="2860"/>
      <c r="ILL1900" s="2860"/>
      <c r="ILM1900" s="2860"/>
      <c r="ILN1900" s="2860"/>
      <c r="ILO1900" s="2860"/>
      <c r="ILP1900" s="2860"/>
      <c r="ILQ1900" s="2860"/>
      <c r="ILR1900" s="2860"/>
      <c r="ILS1900" s="2860"/>
      <c r="ILT1900" s="2860"/>
      <c r="ILU1900" s="2860"/>
      <c r="ILV1900" s="2860"/>
      <c r="ILW1900" s="2860"/>
      <c r="ILX1900" s="2860"/>
      <c r="ILY1900" s="2860"/>
      <c r="ILZ1900" s="2860"/>
      <c r="IMA1900" s="2860"/>
      <c r="IMB1900" s="2860"/>
      <c r="IMC1900" s="2860"/>
      <c r="IMD1900" s="2860"/>
      <c r="IME1900" s="2860"/>
      <c r="IMF1900" s="2860"/>
      <c r="IMG1900" s="2860"/>
      <c r="IMH1900" s="2860"/>
      <c r="IMI1900" s="2860"/>
      <c r="IMJ1900" s="2860"/>
      <c r="IMK1900" s="2860"/>
      <c r="IML1900" s="2860"/>
      <c r="IMM1900" s="2860"/>
      <c r="IMN1900" s="2860"/>
      <c r="IMO1900" s="2860"/>
      <c r="IMP1900" s="2860"/>
      <c r="IMQ1900" s="2860"/>
      <c r="IMR1900" s="2860"/>
      <c r="IMS1900" s="2860"/>
      <c r="IMT1900" s="2860"/>
      <c r="IMU1900" s="2860"/>
      <c r="IMV1900" s="2860"/>
      <c r="IMW1900" s="2860"/>
      <c r="IMX1900" s="2860"/>
      <c r="IMY1900" s="2860"/>
      <c r="IMZ1900" s="2860"/>
      <c r="INA1900" s="2860"/>
      <c r="INB1900" s="2860"/>
      <c r="INC1900" s="2860"/>
      <c r="IND1900" s="2860"/>
      <c r="INE1900" s="2860"/>
      <c r="INF1900" s="2860"/>
      <c r="ING1900" s="2860"/>
      <c r="INH1900" s="2860"/>
      <c r="INI1900" s="2860"/>
      <c r="INJ1900" s="2860"/>
      <c r="INK1900" s="2860"/>
      <c r="INL1900" s="2860"/>
      <c r="INM1900" s="2860"/>
      <c r="INN1900" s="2860"/>
      <c r="INO1900" s="2860"/>
      <c r="INP1900" s="2860"/>
      <c r="INQ1900" s="2860"/>
      <c r="INR1900" s="2860"/>
      <c r="INS1900" s="2860"/>
      <c r="INT1900" s="2860"/>
      <c r="INU1900" s="2860"/>
      <c r="INV1900" s="2860"/>
      <c r="INW1900" s="2860"/>
      <c r="INX1900" s="2860"/>
      <c r="INY1900" s="2860"/>
      <c r="INZ1900" s="2860"/>
      <c r="IOA1900" s="2860"/>
      <c r="IOB1900" s="2860"/>
      <c r="IOC1900" s="2860"/>
      <c r="IOD1900" s="2860"/>
      <c r="IOE1900" s="2860"/>
      <c r="IOF1900" s="2860"/>
      <c r="IOG1900" s="2860"/>
      <c r="IOH1900" s="2860"/>
      <c r="IOI1900" s="2860"/>
      <c r="IOJ1900" s="2860"/>
      <c r="IOK1900" s="2860"/>
      <c r="IOL1900" s="2860"/>
      <c r="IOM1900" s="2860"/>
      <c r="ION1900" s="2860"/>
      <c r="IOO1900" s="2860"/>
      <c r="IOP1900" s="2860"/>
      <c r="IOQ1900" s="2860"/>
      <c r="IOR1900" s="2860"/>
      <c r="IOS1900" s="2860"/>
      <c r="IOT1900" s="2860"/>
      <c r="IOU1900" s="2860"/>
      <c r="IOV1900" s="2860"/>
      <c r="IOW1900" s="2860"/>
      <c r="IOX1900" s="2860"/>
      <c r="IOY1900" s="2860"/>
      <c r="IOZ1900" s="2860"/>
      <c r="IPA1900" s="2860"/>
      <c r="IPB1900" s="2860"/>
      <c r="IPC1900" s="2860"/>
      <c r="IPD1900" s="2860"/>
      <c r="IPE1900" s="2860"/>
      <c r="IPF1900" s="2860"/>
      <c r="IPG1900" s="2860"/>
      <c r="IPH1900" s="2860"/>
      <c r="IPI1900" s="2860"/>
      <c r="IPJ1900" s="2860"/>
      <c r="IPK1900" s="2860"/>
      <c r="IPL1900" s="2860"/>
      <c r="IPM1900" s="2860"/>
      <c r="IPN1900" s="2860"/>
      <c r="IPO1900" s="2860"/>
      <c r="IPP1900" s="2860"/>
      <c r="IPQ1900" s="2860"/>
      <c r="IPR1900" s="2860"/>
      <c r="IPS1900" s="2860"/>
      <c r="IPT1900" s="2860"/>
      <c r="IPU1900" s="2860"/>
      <c r="IPV1900" s="2860"/>
      <c r="IPW1900" s="2860"/>
      <c r="IPX1900" s="2860"/>
      <c r="IPY1900" s="2860"/>
      <c r="IPZ1900" s="2860"/>
      <c r="IQA1900" s="2860"/>
      <c r="IQB1900" s="2860"/>
      <c r="IQC1900" s="2860"/>
      <c r="IQD1900" s="2860"/>
      <c r="IQE1900" s="2860"/>
      <c r="IQF1900" s="2860"/>
      <c r="IQG1900" s="2860"/>
      <c r="IQH1900" s="2860"/>
      <c r="IQI1900" s="2860"/>
      <c r="IQJ1900" s="2860"/>
      <c r="IQK1900" s="2860"/>
      <c r="IQL1900" s="2860"/>
      <c r="IQM1900" s="2860"/>
      <c r="IQN1900" s="2860"/>
      <c r="IQO1900" s="2860"/>
      <c r="IQP1900" s="2860"/>
      <c r="IQQ1900" s="2860"/>
      <c r="IQR1900" s="2860"/>
      <c r="IQS1900" s="2860"/>
      <c r="IQT1900" s="2860"/>
      <c r="IQU1900" s="2860"/>
      <c r="IQV1900" s="2860"/>
      <c r="IQW1900" s="2860"/>
      <c r="IQX1900" s="2860"/>
      <c r="IQY1900" s="2860"/>
      <c r="IQZ1900" s="2860"/>
      <c r="IRA1900" s="2860"/>
      <c r="IRB1900" s="2860"/>
      <c r="IRC1900" s="2860"/>
      <c r="IRD1900" s="2860"/>
      <c r="IRE1900" s="2860"/>
      <c r="IRF1900" s="2860"/>
      <c r="IRG1900" s="2860"/>
      <c r="IRH1900" s="2860"/>
      <c r="IRI1900" s="2860"/>
      <c r="IRJ1900" s="2860"/>
      <c r="IRK1900" s="2860"/>
      <c r="IRL1900" s="2860"/>
      <c r="IRM1900" s="2860"/>
      <c r="IRN1900" s="2860"/>
      <c r="IRO1900" s="2860"/>
      <c r="IRP1900" s="2860"/>
      <c r="IRQ1900" s="2860"/>
      <c r="IRR1900" s="2860"/>
      <c r="IRS1900" s="2860"/>
      <c r="IRT1900" s="2860"/>
      <c r="IRU1900" s="2860"/>
      <c r="IRV1900" s="2860"/>
      <c r="IRW1900" s="2860"/>
      <c r="IRX1900" s="2860"/>
      <c r="IRY1900" s="2860"/>
      <c r="IRZ1900" s="2860"/>
      <c r="ISA1900" s="2860"/>
      <c r="ISB1900" s="2860"/>
      <c r="ISC1900" s="2860"/>
      <c r="ISD1900" s="2860"/>
      <c r="ISE1900" s="2860"/>
      <c r="ISF1900" s="2860"/>
      <c r="ISG1900" s="2860"/>
      <c r="ISH1900" s="2860"/>
      <c r="ISI1900" s="2860"/>
      <c r="ISJ1900" s="2860"/>
      <c r="ISK1900" s="2860"/>
      <c r="ISL1900" s="2860"/>
      <c r="ISM1900" s="2860"/>
      <c r="ISN1900" s="2860"/>
      <c r="ISO1900" s="2860"/>
      <c r="ISP1900" s="2860"/>
      <c r="ISQ1900" s="2860"/>
      <c r="ISR1900" s="2860"/>
      <c r="ISS1900" s="2860"/>
      <c r="IST1900" s="2860"/>
      <c r="ISU1900" s="2860"/>
      <c r="ISV1900" s="2860"/>
      <c r="ISW1900" s="2860"/>
      <c r="ISX1900" s="2860"/>
      <c r="ISY1900" s="2860"/>
      <c r="ISZ1900" s="2860"/>
      <c r="ITA1900" s="2860"/>
      <c r="ITB1900" s="2860"/>
      <c r="ITC1900" s="2860"/>
      <c r="ITD1900" s="2860"/>
      <c r="ITE1900" s="2860"/>
      <c r="ITF1900" s="2860"/>
      <c r="ITG1900" s="2860"/>
      <c r="ITH1900" s="2860"/>
      <c r="ITI1900" s="2860"/>
      <c r="ITJ1900" s="2860"/>
      <c r="ITK1900" s="2860"/>
      <c r="ITL1900" s="2860"/>
      <c r="ITM1900" s="2860"/>
      <c r="ITN1900" s="2860"/>
      <c r="ITO1900" s="2860"/>
      <c r="ITP1900" s="2860"/>
      <c r="ITQ1900" s="2860"/>
      <c r="ITR1900" s="2860"/>
      <c r="ITS1900" s="2860"/>
      <c r="ITT1900" s="2860"/>
      <c r="ITU1900" s="2860"/>
      <c r="ITV1900" s="2860"/>
      <c r="ITW1900" s="2860"/>
      <c r="ITX1900" s="2860"/>
      <c r="ITY1900" s="2860"/>
      <c r="ITZ1900" s="2860"/>
      <c r="IUA1900" s="2860"/>
      <c r="IUB1900" s="2860"/>
      <c r="IUC1900" s="2860"/>
      <c r="IUD1900" s="2860"/>
      <c r="IUE1900" s="2860"/>
      <c r="IUF1900" s="2860"/>
      <c r="IUG1900" s="2860"/>
      <c r="IUH1900" s="2860"/>
      <c r="IUI1900" s="2860"/>
      <c r="IUJ1900" s="2860"/>
      <c r="IUK1900" s="2860"/>
      <c r="IUL1900" s="2860"/>
      <c r="IUM1900" s="2860"/>
      <c r="IUN1900" s="2860"/>
      <c r="IUO1900" s="2860"/>
      <c r="IUP1900" s="2860"/>
      <c r="IUQ1900" s="2860"/>
      <c r="IUR1900" s="2860"/>
      <c r="IUS1900" s="2860"/>
      <c r="IUT1900" s="2860"/>
      <c r="IUU1900" s="2860"/>
      <c r="IUV1900" s="2860"/>
      <c r="IUW1900" s="2860"/>
      <c r="IUX1900" s="2860"/>
      <c r="IUY1900" s="2860"/>
      <c r="IUZ1900" s="2860"/>
      <c r="IVA1900" s="2860"/>
      <c r="IVB1900" s="2860"/>
      <c r="IVC1900" s="2860"/>
      <c r="IVD1900" s="2860"/>
      <c r="IVE1900" s="2860"/>
      <c r="IVF1900" s="2860"/>
      <c r="IVG1900" s="2860"/>
      <c r="IVH1900" s="2860"/>
      <c r="IVI1900" s="2860"/>
      <c r="IVJ1900" s="2860"/>
      <c r="IVK1900" s="2860"/>
      <c r="IVL1900" s="2860"/>
      <c r="IVM1900" s="2860"/>
      <c r="IVN1900" s="2860"/>
      <c r="IVO1900" s="2860"/>
      <c r="IVP1900" s="2860"/>
      <c r="IVQ1900" s="2860"/>
      <c r="IVR1900" s="2860"/>
      <c r="IVS1900" s="2860"/>
      <c r="IVT1900" s="2860"/>
      <c r="IVU1900" s="2860"/>
      <c r="IVV1900" s="2860"/>
      <c r="IVW1900" s="2860"/>
      <c r="IVX1900" s="2860"/>
      <c r="IVY1900" s="2860"/>
      <c r="IVZ1900" s="2860"/>
      <c r="IWA1900" s="2860"/>
      <c r="IWB1900" s="2860"/>
      <c r="IWC1900" s="2860"/>
      <c r="IWD1900" s="2860"/>
      <c r="IWE1900" s="2860"/>
      <c r="IWF1900" s="2860"/>
      <c r="IWG1900" s="2860"/>
      <c r="IWH1900" s="2860"/>
      <c r="IWI1900" s="2860"/>
      <c r="IWJ1900" s="2860"/>
      <c r="IWK1900" s="2860"/>
      <c r="IWL1900" s="2860"/>
      <c r="IWM1900" s="2860"/>
      <c r="IWN1900" s="2860"/>
      <c r="IWO1900" s="2860"/>
      <c r="IWP1900" s="2860"/>
      <c r="IWQ1900" s="2860"/>
      <c r="IWR1900" s="2860"/>
      <c r="IWS1900" s="2860"/>
      <c r="IWT1900" s="2860"/>
      <c r="IWU1900" s="2860"/>
      <c r="IWV1900" s="2860"/>
      <c r="IWW1900" s="2860"/>
      <c r="IWX1900" s="2860"/>
      <c r="IWY1900" s="2860"/>
      <c r="IWZ1900" s="2860"/>
      <c r="IXA1900" s="2860"/>
      <c r="IXB1900" s="2860"/>
      <c r="IXC1900" s="2860"/>
      <c r="IXD1900" s="2860"/>
      <c r="IXE1900" s="2860"/>
      <c r="IXF1900" s="2860"/>
      <c r="IXG1900" s="2860"/>
      <c r="IXH1900" s="2860"/>
      <c r="IXI1900" s="2860"/>
      <c r="IXJ1900" s="2860"/>
      <c r="IXK1900" s="2860"/>
      <c r="IXL1900" s="2860"/>
      <c r="IXM1900" s="2860"/>
      <c r="IXN1900" s="2860"/>
      <c r="IXO1900" s="2860"/>
      <c r="IXP1900" s="2860"/>
      <c r="IXQ1900" s="2860"/>
      <c r="IXR1900" s="2860"/>
      <c r="IXS1900" s="2860"/>
      <c r="IXT1900" s="2860"/>
      <c r="IXU1900" s="2860"/>
      <c r="IXV1900" s="2860"/>
      <c r="IXW1900" s="2860"/>
      <c r="IXX1900" s="2860"/>
      <c r="IXY1900" s="2860"/>
      <c r="IXZ1900" s="2860"/>
      <c r="IYA1900" s="2860"/>
      <c r="IYB1900" s="2860"/>
      <c r="IYC1900" s="2860"/>
      <c r="IYD1900" s="2860"/>
      <c r="IYE1900" s="2860"/>
      <c r="IYF1900" s="2860"/>
      <c r="IYG1900" s="2860"/>
      <c r="IYH1900" s="2860"/>
      <c r="IYI1900" s="2860"/>
      <c r="IYJ1900" s="2860"/>
      <c r="IYK1900" s="2860"/>
      <c r="IYL1900" s="2860"/>
      <c r="IYM1900" s="2860"/>
      <c r="IYN1900" s="2860"/>
      <c r="IYO1900" s="2860"/>
      <c r="IYP1900" s="2860"/>
      <c r="IYQ1900" s="2860"/>
      <c r="IYR1900" s="2860"/>
      <c r="IYS1900" s="2860"/>
      <c r="IYT1900" s="2860"/>
      <c r="IYU1900" s="2860"/>
      <c r="IYV1900" s="2860"/>
      <c r="IYW1900" s="2860"/>
      <c r="IYX1900" s="2860"/>
      <c r="IYY1900" s="2860"/>
      <c r="IYZ1900" s="2860"/>
      <c r="IZA1900" s="2860"/>
      <c r="IZB1900" s="2860"/>
      <c r="IZC1900" s="2860"/>
      <c r="IZD1900" s="2860"/>
      <c r="IZE1900" s="2860"/>
      <c r="IZF1900" s="2860"/>
      <c r="IZG1900" s="2860"/>
      <c r="IZH1900" s="2860"/>
      <c r="IZI1900" s="2860"/>
      <c r="IZJ1900" s="2860"/>
      <c r="IZK1900" s="2860"/>
      <c r="IZL1900" s="2860"/>
      <c r="IZM1900" s="2860"/>
      <c r="IZN1900" s="2860"/>
      <c r="IZO1900" s="2860"/>
      <c r="IZP1900" s="2860"/>
      <c r="IZQ1900" s="2860"/>
      <c r="IZR1900" s="2860"/>
      <c r="IZS1900" s="2860"/>
      <c r="IZT1900" s="2860"/>
      <c r="IZU1900" s="2860"/>
      <c r="IZV1900" s="2860"/>
      <c r="IZW1900" s="2860"/>
      <c r="IZX1900" s="2860"/>
      <c r="IZY1900" s="2860"/>
      <c r="IZZ1900" s="2860"/>
      <c r="JAA1900" s="2860"/>
      <c r="JAB1900" s="2860"/>
      <c r="JAC1900" s="2860"/>
      <c r="JAD1900" s="2860"/>
      <c r="JAE1900" s="2860"/>
      <c r="JAF1900" s="2860"/>
      <c r="JAG1900" s="2860"/>
      <c r="JAH1900" s="2860"/>
      <c r="JAI1900" s="2860"/>
      <c r="JAJ1900" s="2860"/>
      <c r="JAK1900" s="2860"/>
      <c r="JAL1900" s="2860"/>
      <c r="JAM1900" s="2860"/>
      <c r="JAN1900" s="2860"/>
      <c r="JAO1900" s="2860"/>
      <c r="JAP1900" s="2860"/>
      <c r="JAQ1900" s="2860"/>
      <c r="JAR1900" s="2860"/>
      <c r="JAS1900" s="2860"/>
      <c r="JAT1900" s="2860"/>
      <c r="JAU1900" s="2860"/>
      <c r="JAV1900" s="2860"/>
      <c r="JAW1900" s="2860"/>
      <c r="JAX1900" s="2860"/>
      <c r="JAY1900" s="2860"/>
      <c r="JAZ1900" s="2860"/>
      <c r="JBA1900" s="2860"/>
      <c r="JBB1900" s="2860"/>
      <c r="JBC1900" s="2860"/>
      <c r="JBD1900" s="2860"/>
      <c r="JBE1900" s="2860"/>
      <c r="JBF1900" s="2860"/>
      <c r="JBG1900" s="2860"/>
      <c r="JBH1900" s="2860"/>
      <c r="JBI1900" s="2860"/>
      <c r="JBJ1900" s="2860"/>
      <c r="JBK1900" s="2860"/>
      <c r="JBL1900" s="2860"/>
      <c r="JBM1900" s="2860"/>
      <c r="JBN1900" s="2860"/>
      <c r="JBO1900" s="2860"/>
      <c r="JBP1900" s="2860"/>
      <c r="JBQ1900" s="2860"/>
      <c r="JBR1900" s="2860"/>
      <c r="JBS1900" s="2860"/>
      <c r="JBT1900" s="2860"/>
      <c r="JBU1900" s="2860"/>
      <c r="JBV1900" s="2860"/>
      <c r="JBW1900" s="2860"/>
      <c r="JBX1900" s="2860"/>
      <c r="JBY1900" s="2860"/>
      <c r="JBZ1900" s="2860"/>
      <c r="JCA1900" s="2860"/>
      <c r="JCB1900" s="2860"/>
      <c r="JCC1900" s="2860"/>
      <c r="JCD1900" s="2860"/>
      <c r="JCE1900" s="2860"/>
      <c r="JCF1900" s="2860"/>
      <c r="JCG1900" s="2860"/>
      <c r="JCH1900" s="2860"/>
      <c r="JCI1900" s="2860"/>
      <c r="JCJ1900" s="2860"/>
      <c r="JCK1900" s="2860"/>
      <c r="JCL1900" s="2860"/>
      <c r="JCM1900" s="2860"/>
      <c r="JCN1900" s="2860"/>
      <c r="JCO1900" s="2860"/>
      <c r="JCP1900" s="2860"/>
      <c r="JCQ1900" s="2860"/>
      <c r="JCR1900" s="2860"/>
      <c r="JCS1900" s="2860"/>
      <c r="JCT1900" s="2860"/>
      <c r="JCU1900" s="2860"/>
      <c r="JCV1900" s="2860"/>
      <c r="JCW1900" s="2860"/>
      <c r="JCX1900" s="2860"/>
      <c r="JCY1900" s="2860"/>
      <c r="JCZ1900" s="2860"/>
      <c r="JDA1900" s="2860"/>
      <c r="JDB1900" s="2860"/>
      <c r="JDC1900" s="2860"/>
      <c r="JDD1900" s="2860"/>
      <c r="JDE1900" s="2860"/>
      <c r="JDF1900" s="2860"/>
      <c r="JDG1900" s="2860"/>
      <c r="JDH1900" s="2860"/>
      <c r="JDI1900" s="2860"/>
      <c r="JDJ1900" s="2860"/>
      <c r="JDK1900" s="2860"/>
      <c r="JDL1900" s="2860"/>
      <c r="JDM1900" s="2860"/>
      <c r="JDN1900" s="2860"/>
      <c r="JDO1900" s="2860"/>
      <c r="JDP1900" s="2860"/>
      <c r="JDQ1900" s="2860"/>
      <c r="JDR1900" s="2860"/>
      <c r="JDS1900" s="2860"/>
      <c r="JDT1900" s="2860"/>
      <c r="JDU1900" s="2860"/>
      <c r="JDV1900" s="2860"/>
      <c r="JDW1900" s="2860"/>
      <c r="JDX1900" s="2860"/>
      <c r="JDY1900" s="2860"/>
      <c r="JDZ1900" s="2860"/>
      <c r="JEA1900" s="2860"/>
      <c r="JEB1900" s="2860"/>
      <c r="JEC1900" s="2860"/>
      <c r="JED1900" s="2860"/>
      <c r="JEE1900" s="2860"/>
      <c r="JEF1900" s="2860"/>
      <c r="JEG1900" s="2860"/>
      <c r="JEH1900" s="2860"/>
      <c r="JEI1900" s="2860"/>
      <c r="JEJ1900" s="2860"/>
      <c r="JEK1900" s="2860"/>
      <c r="JEL1900" s="2860"/>
      <c r="JEM1900" s="2860"/>
      <c r="JEN1900" s="2860"/>
      <c r="JEO1900" s="2860"/>
      <c r="JEP1900" s="2860"/>
      <c r="JEQ1900" s="2860"/>
      <c r="JER1900" s="2860"/>
      <c r="JES1900" s="2860"/>
      <c r="JET1900" s="2860"/>
      <c r="JEU1900" s="2860"/>
      <c r="JEV1900" s="2860"/>
      <c r="JEW1900" s="2860"/>
      <c r="JEX1900" s="2860"/>
      <c r="JEY1900" s="2860"/>
      <c r="JEZ1900" s="2860"/>
      <c r="JFA1900" s="2860"/>
      <c r="JFB1900" s="2860"/>
      <c r="JFC1900" s="2860"/>
      <c r="JFD1900" s="2860"/>
      <c r="JFE1900" s="2860"/>
      <c r="JFF1900" s="2860"/>
      <c r="JFG1900" s="2860"/>
      <c r="JFH1900" s="2860"/>
      <c r="JFI1900" s="2860"/>
      <c r="JFJ1900" s="2860"/>
      <c r="JFK1900" s="2860"/>
      <c r="JFL1900" s="2860"/>
      <c r="JFM1900" s="2860"/>
      <c r="JFN1900" s="2860"/>
      <c r="JFO1900" s="2860"/>
      <c r="JFP1900" s="2860"/>
      <c r="JFQ1900" s="2860"/>
      <c r="JFR1900" s="2860"/>
      <c r="JFS1900" s="2860"/>
      <c r="JFT1900" s="2860"/>
      <c r="JFU1900" s="2860"/>
      <c r="JFV1900" s="2860"/>
      <c r="JFW1900" s="2860"/>
      <c r="JFX1900" s="2860"/>
      <c r="JFY1900" s="2860"/>
      <c r="JFZ1900" s="2860"/>
      <c r="JGA1900" s="2860"/>
      <c r="JGB1900" s="2860"/>
      <c r="JGC1900" s="2860"/>
      <c r="JGD1900" s="2860"/>
      <c r="JGE1900" s="2860"/>
      <c r="JGF1900" s="2860"/>
      <c r="JGG1900" s="2860"/>
      <c r="JGH1900" s="2860"/>
      <c r="JGI1900" s="2860"/>
      <c r="JGJ1900" s="2860"/>
      <c r="JGK1900" s="2860"/>
      <c r="JGL1900" s="2860"/>
      <c r="JGM1900" s="2860"/>
      <c r="JGN1900" s="2860"/>
      <c r="JGO1900" s="2860"/>
      <c r="JGP1900" s="2860"/>
      <c r="JGQ1900" s="2860"/>
      <c r="JGR1900" s="2860"/>
      <c r="JGS1900" s="2860"/>
      <c r="JGT1900" s="2860"/>
      <c r="JGU1900" s="2860"/>
      <c r="JGV1900" s="2860"/>
      <c r="JGW1900" s="2860"/>
      <c r="JGX1900" s="2860"/>
      <c r="JGY1900" s="2860"/>
      <c r="JGZ1900" s="2860"/>
      <c r="JHA1900" s="2860"/>
      <c r="JHB1900" s="2860"/>
      <c r="JHC1900" s="2860"/>
      <c r="JHD1900" s="2860"/>
      <c r="JHE1900" s="2860"/>
      <c r="JHF1900" s="2860"/>
      <c r="JHG1900" s="2860"/>
      <c r="JHH1900" s="2860"/>
      <c r="JHI1900" s="2860"/>
      <c r="JHJ1900" s="2860"/>
      <c r="JHK1900" s="2860"/>
      <c r="JHL1900" s="2860"/>
      <c r="JHM1900" s="2860"/>
      <c r="JHN1900" s="2860"/>
      <c r="JHO1900" s="2860"/>
      <c r="JHP1900" s="2860"/>
      <c r="JHQ1900" s="2860"/>
      <c r="JHR1900" s="2860"/>
      <c r="JHS1900" s="2860"/>
      <c r="JHT1900" s="2860"/>
      <c r="JHU1900" s="2860"/>
      <c r="JHV1900" s="2860"/>
      <c r="JHW1900" s="2860"/>
      <c r="JHX1900" s="2860"/>
      <c r="JHY1900" s="2860"/>
      <c r="JHZ1900" s="2860"/>
      <c r="JIA1900" s="2860"/>
      <c r="JIB1900" s="2860"/>
      <c r="JIC1900" s="2860"/>
      <c r="JID1900" s="2860"/>
      <c r="JIE1900" s="2860"/>
      <c r="JIF1900" s="2860"/>
      <c r="JIG1900" s="2860"/>
      <c r="JIH1900" s="2860"/>
      <c r="JII1900" s="2860"/>
      <c r="JIJ1900" s="2860"/>
      <c r="JIK1900" s="2860"/>
      <c r="JIL1900" s="2860"/>
      <c r="JIM1900" s="2860"/>
      <c r="JIN1900" s="2860"/>
      <c r="JIO1900" s="2860"/>
      <c r="JIP1900" s="2860"/>
      <c r="JIQ1900" s="2860"/>
      <c r="JIR1900" s="2860"/>
      <c r="JIS1900" s="2860"/>
      <c r="JIT1900" s="2860"/>
      <c r="JIU1900" s="2860"/>
      <c r="JIV1900" s="2860"/>
      <c r="JIW1900" s="2860"/>
      <c r="JIX1900" s="2860"/>
      <c r="JIY1900" s="2860"/>
      <c r="JIZ1900" s="2860"/>
      <c r="JJA1900" s="2860"/>
      <c r="JJB1900" s="2860"/>
      <c r="JJC1900" s="2860"/>
      <c r="JJD1900" s="2860"/>
      <c r="JJE1900" s="2860"/>
      <c r="JJF1900" s="2860"/>
      <c r="JJG1900" s="2860"/>
      <c r="JJH1900" s="2860"/>
      <c r="JJI1900" s="2860"/>
      <c r="JJJ1900" s="2860"/>
      <c r="JJK1900" s="2860"/>
      <c r="JJL1900" s="2860"/>
      <c r="JJM1900" s="2860"/>
      <c r="JJN1900" s="2860"/>
      <c r="JJO1900" s="2860"/>
      <c r="JJP1900" s="2860"/>
      <c r="JJQ1900" s="2860"/>
      <c r="JJR1900" s="2860"/>
      <c r="JJS1900" s="2860"/>
      <c r="JJT1900" s="2860"/>
      <c r="JJU1900" s="2860"/>
      <c r="JJV1900" s="2860"/>
      <c r="JJW1900" s="2860"/>
      <c r="JJX1900" s="2860"/>
      <c r="JJY1900" s="2860"/>
      <c r="JJZ1900" s="2860"/>
      <c r="JKA1900" s="2860"/>
      <c r="JKB1900" s="2860"/>
      <c r="JKC1900" s="2860"/>
      <c r="JKD1900" s="2860"/>
      <c r="JKE1900" s="2860"/>
      <c r="JKF1900" s="2860"/>
      <c r="JKG1900" s="2860"/>
      <c r="JKH1900" s="2860"/>
      <c r="JKI1900" s="2860"/>
      <c r="JKJ1900" s="2860"/>
      <c r="JKK1900" s="2860"/>
      <c r="JKL1900" s="2860"/>
      <c r="JKM1900" s="2860"/>
      <c r="JKN1900" s="2860"/>
      <c r="JKO1900" s="2860"/>
      <c r="JKP1900" s="2860"/>
      <c r="JKQ1900" s="2860"/>
      <c r="JKR1900" s="2860"/>
      <c r="JKS1900" s="2860"/>
      <c r="JKT1900" s="2860"/>
      <c r="JKU1900" s="2860"/>
      <c r="JKV1900" s="2860"/>
      <c r="JKW1900" s="2860"/>
      <c r="JKX1900" s="2860"/>
      <c r="JKY1900" s="2860"/>
      <c r="JKZ1900" s="2860"/>
      <c r="JLA1900" s="2860"/>
      <c r="JLB1900" s="2860"/>
      <c r="JLC1900" s="2860"/>
      <c r="JLD1900" s="2860"/>
      <c r="JLE1900" s="2860"/>
      <c r="JLF1900" s="2860"/>
      <c r="JLG1900" s="2860"/>
      <c r="JLH1900" s="2860"/>
      <c r="JLI1900" s="2860"/>
      <c r="JLJ1900" s="2860"/>
      <c r="JLK1900" s="2860"/>
      <c r="JLL1900" s="2860"/>
      <c r="JLM1900" s="2860"/>
      <c r="JLN1900" s="2860"/>
      <c r="JLO1900" s="2860"/>
      <c r="JLP1900" s="2860"/>
      <c r="JLQ1900" s="2860"/>
      <c r="JLR1900" s="2860"/>
      <c r="JLS1900" s="2860"/>
      <c r="JLT1900" s="2860"/>
      <c r="JLU1900" s="2860"/>
      <c r="JLV1900" s="2860"/>
      <c r="JLW1900" s="2860"/>
      <c r="JLX1900" s="2860"/>
      <c r="JLY1900" s="2860"/>
      <c r="JLZ1900" s="2860"/>
      <c r="JMA1900" s="2860"/>
      <c r="JMB1900" s="2860"/>
      <c r="JMC1900" s="2860"/>
      <c r="JMD1900" s="2860"/>
      <c r="JME1900" s="2860"/>
      <c r="JMF1900" s="2860"/>
      <c r="JMG1900" s="2860"/>
      <c r="JMH1900" s="2860"/>
      <c r="JMI1900" s="2860"/>
      <c r="JMJ1900" s="2860"/>
      <c r="JMK1900" s="2860"/>
      <c r="JML1900" s="2860"/>
      <c r="JMM1900" s="2860"/>
      <c r="JMN1900" s="2860"/>
      <c r="JMO1900" s="2860"/>
      <c r="JMP1900" s="2860"/>
      <c r="JMQ1900" s="2860"/>
      <c r="JMR1900" s="2860"/>
      <c r="JMS1900" s="2860"/>
      <c r="JMT1900" s="2860"/>
      <c r="JMU1900" s="2860"/>
      <c r="JMV1900" s="2860"/>
      <c r="JMW1900" s="2860"/>
      <c r="JMX1900" s="2860"/>
      <c r="JMY1900" s="2860"/>
      <c r="JMZ1900" s="2860"/>
      <c r="JNA1900" s="2860"/>
      <c r="JNB1900" s="2860"/>
      <c r="JNC1900" s="2860"/>
      <c r="JND1900" s="2860"/>
      <c r="JNE1900" s="2860"/>
      <c r="JNF1900" s="2860"/>
      <c r="JNG1900" s="2860"/>
      <c r="JNH1900" s="2860"/>
      <c r="JNI1900" s="2860"/>
      <c r="JNJ1900" s="2860"/>
      <c r="JNK1900" s="2860"/>
      <c r="JNL1900" s="2860"/>
      <c r="JNM1900" s="2860"/>
      <c r="JNN1900" s="2860"/>
      <c r="JNO1900" s="2860"/>
      <c r="JNP1900" s="2860"/>
      <c r="JNQ1900" s="2860"/>
      <c r="JNR1900" s="2860"/>
      <c r="JNS1900" s="2860"/>
      <c r="JNT1900" s="2860"/>
      <c r="JNU1900" s="2860"/>
      <c r="JNV1900" s="2860"/>
      <c r="JNW1900" s="2860"/>
      <c r="JNX1900" s="2860"/>
      <c r="JNY1900" s="2860"/>
      <c r="JNZ1900" s="2860"/>
      <c r="JOA1900" s="2860"/>
      <c r="JOB1900" s="2860"/>
      <c r="JOC1900" s="2860"/>
      <c r="JOD1900" s="2860"/>
      <c r="JOE1900" s="2860"/>
      <c r="JOF1900" s="2860"/>
      <c r="JOG1900" s="2860"/>
      <c r="JOH1900" s="2860"/>
      <c r="JOI1900" s="2860"/>
      <c r="JOJ1900" s="2860"/>
      <c r="JOK1900" s="2860"/>
      <c r="JOL1900" s="2860"/>
      <c r="JOM1900" s="2860"/>
      <c r="JON1900" s="2860"/>
      <c r="JOO1900" s="2860"/>
      <c r="JOP1900" s="2860"/>
      <c r="JOQ1900" s="2860"/>
      <c r="JOR1900" s="2860"/>
      <c r="JOS1900" s="2860"/>
      <c r="JOT1900" s="2860"/>
      <c r="JOU1900" s="2860"/>
      <c r="JOV1900" s="2860"/>
      <c r="JOW1900" s="2860"/>
      <c r="JOX1900" s="2860"/>
      <c r="JOY1900" s="2860"/>
      <c r="JOZ1900" s="2860"/>
      <c r="JPA1900" s="2860"/>
      <c r="JPB1900" s="2860"/>
      <c r="JPC1900" s="2860"/>
      <c r="JPD1900" s="2860"/>
      <c r="JPE1900" s="2860"/>
      <c r="JPF1900" s="2860"/>
      <c r="JPG1900" s="2860"/>
      <c r="JPH1900" s="2860"/>
      <c r="JPI1900" s="2860"/>
      <c r="JPJ1900" s="2860"/>
      <c r="JPK1900" s="2860"/>
      <c r="JPL1900" s="2860"/>
      <c r="JPM1900" s="2860"/>
      <c r="JPN1900" s="2860"/>
      <c r="JPO1900" s="2860"/>
      <c r="JPP1900" s="2860"/>
      <c r="JPQ1900" s="2860"/>
      <c r="JPR1900" s="2860"/>
      <c r="JPS1900" s="2860"/>
      <c r="JPT1900" s="2860"/>
      <c r="JPU1900" s="2860"/>
      <c r="JPV1900" s="2860"/>
      <c r="JPW1900" s="2860"/>
      <c r="JPX1900" s="2860"/>
      <c r="JPY1900" s="2860"/>
      <c r="JPZ1900" s="2860"/>
      <c r="JQA1900" s="2860"/>
      <c r="JQB1900" s="2860"/>
      <c r="JQC1900" s="2860"/>
      <c r="JQD1900" s="2860"/>
      <c r="JQE1900" s="2860"/>
      <c r="JQF1900" s="2860"/>
      <c r="JQG1900" s="2860"/>
      <c r="JQH1900" s="2860"/>
      <c r="JQI1900" s="2860"/>
      <c r="JQJ1900" s="2860"/>
      <c r="JQK1900" s="2860"/>
      <c r="JQL1900" s="2860"/>
      <c r="JQM1900" s="2860"/>
      <c r="JQN1900" s="2860"/>
      <c r="JQO1900" s="2860"/>
      <c r="JQP1900" s="2860"/>
      <c r="JQQ1900" s="2860"/>
      <c r="JQR1900" s="2860"/>
      <c r="JQS1900" s="2860"/>
      <c r="JQT1900" s="2860"/>
      <c r="JQU1900" s="2860"/>
      <c r="JQV1900" s="2860"/>
      <c r="JQW1900" s="2860"/>
      <c r="JQX1900" s="2860"/>
      <c r="JQY1900" s="2860"/>
      <c r="JQZ1900" s="2860"/>
      <c r="JRA1900" s="2860"/>
      <c r="JRB1900" s="2860"/>
      <c r="JRC1900" s="2860"/>
      <c r="JRD1900" s="2860"/>
      <c r="JRE1900" s="2860"/>
      <c r="JRF1900" s="2860"/>
      <c r="JRG1900" s="2860"/>
      <c r="JRH1900" s="2860"/>
      <c r="JRI1900" s="2860"/>
      <c r="JRJ1900" s="2860"/>
      <c r="JRK1900" s="2860"/>
      <c r="JRL1900" s="2860"/>
      <c r="JRM1900" s="2860"/>
      <c r="JRN1900" s="2860"/>
      <c r="JRO1900" s="2860"/>
      <c r="JRP1900" s="2860"/>
      <c r="JRQ1900" s="2860"/>
      <c r="JRR1900" s="2860"/>
      <c r="JRS1900" s="2860"/>
      <c r="JRT1900" s="2860"/>
      <c r="JRU1900" s="2860"/>
      <c r="JRV1900" s="2860"/>
      <c r="JRW1900" s="2860"/>
      <c r="JRX1900" s="2860"/>
      <c r="JRY1900" s="2860"/>
      <c r="JRZ1900" s="2860"/>
      <c r="JSA1900" s="2860"/>
      <c r="JSB1900" s="2860"/>
      <c r="JSC1900" s="2860"/>
      <c r="JSD1900" s="2860"/>
      <c r="JSE1900" s="2860"/>
      <c r="JSF1900" s="2860"/>
      <c r="JSG1900" s="2860"/>
      <c r="JSH1900" s="2860"/>
      <c r="JSI1900" s="2860"/>
      <c r="JSJ1900" s="2860"/>
      <c r="JSK1900" s="2860"/>
      <c r="JSL1900" s="2860"/>
      <c r="JSM1900" s="2860"/>
      <c r="JSN1900" s="2860"/>
      <c r="JSO1900" s="2860"/>
      <c r="JSP1900" s="2860"/>
      <c r="JSQ1900" s="2860"/>
      <c r="JSR1900" s="2860"/>
      <c r="JSS1900" s="2860"/>
      <c r="JST1900" s="2860"/>
      <c r="JSU1900" s="2860"/>
      <c r="JSV1900" s="2860"/>
      <c r="JSW1900" s="2860"/>
      <c r="JSX1900" s="2860"/>
      <c r="JSY1900" s="2860"/>
      <c r="JSZ1900" s="2860"/>
      <c r="JTA1900" s="2860"/>
      <c r="JTB1900" s="2860"/>
      <c r="JTC1900" s="2860"/>
      <c r="JTD1900" s="2860"/>
      <c r="JTE1900" s="2860"/>
      <c r="JTF1900" s="2860"/>
      <c r="JTG1900" s="2860"/>
      <c r="JTH1900" s="2860"/>
      <c r="JTI1900" s="2860"/>
      <c r="JTJ1900" s="2860"/>
      <c r="JTK1900" s="2860"/>
      <c r="JTL1900" s="2860"/>
      <c r="JTM1900" s="2860"/>
      <c r="JTN1900" s="2860"/>
      <c r="JTO1900" s="2860"/>
      <c r="JTP1900" s="2860"/>
      <c r="JTQ1900" s="2860"/>
      <c r="JTR1900" s="2860"/>
      <c r="JTS1900" s="2860"/>
      <c r="JTT1900" s="2860"/>
      <c r="JTU1900" s="2860"/>
      <c r="JTV1900" s="2860"/>
      <c r="JTW1900" s="2860"/>
      <c r="JTX1900" s="2860"/>
      <c r="JTY1900" s="2860"/>
      <c r="JTZ1900" s="2860"/>
      <c r="JUA1900" s="2860"/>
      <c r="JUB1900" s="2860"/>
      <c r="JUC1900" s="2860"/>
      <c r="JUD1900" s="2860"/>
      <c r="JUE1900" s="2860"/>
      <c r="JUF1900" s="2860"/>
      <c r="JUG1900" s="2860"/>
      <c r="JUH1900" s="2860"/>
      <c r="JUI1900" s="2860"/>
      <c r="JUJ1900" s="2860"/>
      <c r="JUK1900" s="2860"/>
      <c r="JUL1900" s="2860"/>
      <c r="JUM1900" s="2860"/>
      <c r="JUN1900" s="2860"/>
      <c r="JUO1900" s="2860"/>
      <c r="JUP1900" s="2860"/>
      <c r="JUQ1900" s="2860"/>
      <c r="JUR1900" s="2860"/>
      <c r="JUS1900" s="2860"/>
      <c r="JUT1900" s="2860"/>
      <c r="JUU1900" s="2860"/>
      <c r="JUV1900" s="2860"/>
      <c r="JUW1900" s="2860"/>
      <c r="JUX1900" s="2860"/>
      <c r="JUY1900" s="2860"/>
      <c r="JUZ1900" s="2860"/>
      <c r="JVA1900" s="2860"/>
      <c r="JVB1900" s="2860"/>
      <c r="JVC1900" s="2860"/>
      <c r="JVD1900" s="2860"/>
      <c r="JVE1900" s="2860"/>
      <c r="JVF1900" s="2860"/>
      <c r="JVG1900" s="2860"/>
      <c r="JVH1900" s="2860"/>
      <c r="JVI1900" s="2860"/>
      <c r="JVJ1900" s="2860"/>
      <c r="JVK1900" s="2860"/>
      <c r="JVL1900" s="2860"/>
      <c r="JVM1900" s="2860"/>
      <c r="JVN1900" s="2860"/>
      <c r="JVO1900" s="2860"/>
      <c r="JVP1900" s="2860"/>
      <c r="JVQ1900" s="2860"/>
      <c r="JVR1900" s="2860"/>
      <c r="JVS1900" s="2860"/>
      <c r="JVT1900" s="2860"/>
      <c r="JVU1900" s="2860"/>
      <c r="JVV1900" s="2860"/>
      <c r="JVW1900" s="2860"/>
      <c r="JVX1900" s="2860"/>
      <c r="JVY1900" s="2860"/>
      <c r="JVZ1900" s="2860"/>
      <c r="JWA1900" s="2860"/>
      <c r="JWB1900" s="2860"/>
      <c r="JWC1900" s="2860"/>
      <c r="JWD1900" s="2860"/>
      <c r="JWE1900" s="2860"/>
      <c r="JWF1900" s="2860"/>
      <c r="JWG1900" s="2860"/>
      <c r="JWH1900" s="2860"/>
      <c r="JWI1900" s="2860"/>
      <c r="JWJ1900" s="2860"/>
      <c r="JWK1900" s="2860"/>
      <c r="JWL1900" s="2860"/>
      <c r="JWM1900" s="2860"/>
      <c r="JWN1900" s="2860"/>
      <c r="JWO1900" s="2860"/>
      <c r="JWP1900" s="2860"/>
      <c r="JWQ1900" s="2860"/>
      <c r="JWR1900" s="2860"/>
      <c r="JWS1900" s="2860"/>
      <c r="JWT1900" s="2860"/>
      <c r="JWU1900" s="2860"/>
      <c r="JWV1900" s="2860"/>
      <c r="JWW1900" s="2860"/>
      <c r="JWX1900" s="2860"/>
      <c r="JWY1900" s="2860"/>
      <c r="JWZ1900" s="2860"/>
      <c r="JXA1900" s="2860"/>
      <c r="JXB1900" s="2860"/>
      <c r="JXC1900" s="2860"/>
      <c r="JXD1900" s="2860"/>
      <c r="JXE1900" s="2860"/>
      <c r="JXF1900" s="2860"/>
      <c r="JXG1900" s="2860"/>
      <c r="JXH1900" s="2860"/>
      <c r="JXI1900" s="2860"/>
      <c r="JXJ1900" s="2860"/>
      <c r="JXK1900" s="2860"/>
      <c r="JXL1900" s="2860"/>
      <c r="JXM1900" s="2860"/>
      <c r="JXN1900" s="2860"/>
      <c r="JXO1900" s="2860"/>
      <c r="JXP1900" s="2860"/>
      <c r="JXQ1900" s="2860"/>
      <c r="JXR1900" s="2860"/>
      <c r="JXS1900" s="2860"/>
      <c r="JXT1900" s="2860"/>
      <c r="JXU1900" s="2860"/>
      <c r="JXV1900" s="2860"/>
      <c r="JXW1900" s="2860"/>
      <c r="JXX1900" s="2860"/>
      <c r="JXY1900" s="2860"/>
      <c r="JXZ1900" s="2860"/>
      <c r="JYA1900" s="2860"/>
      <c r="JYB1900" s="2860"/>
      <c r="JYC1900" s="2860"/>
      <c r="JYD1900" s="2860"/>
      <c r="JYE1900" s="2860"/>
      <c r="JYF1900" s="2860"/>
      <c r="JYG1900" s="2860"/>
      <c r="JYH1900" s="2860"/>
      <c r="JYI1900" s="2860"/>
      <c r="JYJ1900" s="2860"/>
      <c r="JYK1900" s="2860"/>
      <c r="JYL1900" s="2860"/>
      <c r="JYM1900" s="2860"/>
      <c r="JYN1900" s="2860"/>
      <c r="JYO1900" s="2860"/>
      <c r="JYP1900" s="2860"/>
      <c r="JYQ1900" s="2860"/>
      <c r="JYR1900" s="2860"/>
      <c r="JYS1900" s="2860"/>
      <c r="JYT1900" s="2860"/>
      <c r="JYU1900" s="2860"/>
      <c r="JYV1900" s="2860"/>
      <c r="JYW1900" s="2860"/>
      <c r="JYX1900" s="2860"/>
      <c r="JYY1900" s="2860"/>
      <c r="JYZ1900" s="2860"/>
      <c r="JZA1900" s="2860"/>
      <c r="JZB1900" s="2860"/>
      <c r="JZC1900" s="2860"/>
      <c r="JZD1900" s="2860"/>
      <c r="JZE1900" s="2860"/>
      <c r="JZF1900" s="2860"/>
      <c r="JZG1900" s="2860"/>
      <c r="JZH1900" s="2860"/>
      <c r="JZI1900" s="2860"/>
      <c r="JZJ1900" s="2860"/>
      <c r="JZK1900" s="2860"/>
      <c r="JZL1900" s="2860"/>
      <c r="JZM1900" s="2860"/>
      <c r="JZN1900" s="2860"/>
      <c r="JZO1900" s="2860"/>
      <c r="JZP1900" s="2860"/>
      <c r="JZQ1900" s="2860"/>
      <c r="JZR1900" s="2860"/>
      <c r="JZS1900" s="2860"/>
      <c r="JZT1900" s="2860"/>
      <c r="JZU1900" s="2860"/>
      <c r="JZV1900" s="2860"/>
      <c r="JZW1900" s="2860"/>
      <c r="JZX1900" s="2860"/>
      <c r="JZY1900" s="2860"/>
      <c r="JZZ1900" s="2860"/>
      <c r="KAA1900" s="2860"/>
      <c r="KAB1900" s="2860"/>
      <c r="KAC1900" s="2860"/>
      <c r="KAD1900" s="2860"/>
      <c r="KAE1900" s="2860"/>
      <c r="KAF1900" s="2860"/>
      <c r="KAG1900" s="2860"/>
      <c r="KAH1900" s="2860"/>
      <c r="KAI1900" s="2860"/>
      <c r="KAJ1900" s="2860"/>
      <c r="KAK1900" s="2860"/>
      <c r="KAL1900" s="2860"/>
      <c r="KAM1900" s="2860"/>
      <c r="KAN1900" s="2860"/>
      <c r="KAO1900" s="2860"/>
      <c r="KAP1900" s="2860"/>
      <c r="KAQ1900" s="2860"/>
      <c r="KAR1900" s="2860"/>
      <c r="KAS1900" s="2860"/>
      <c r="KAT1900" s="2860"/>
      <c r="KAU1900" s="2860"/>
      <c r="KAV1900" s="2860"/>
      <c r="KAW1900" s="2860"/>
      <c r="KAX1900" s="2860"/>
      <c r="KAY1900" s="2860"/>
      <c r="KAZ1900" s="2860"/>
      <c r="KBA1900" s="2860"/>
      <c r="KBB1900" s="2860"/>
      <c r="KBC1900" s="2860"/>
      <c r="KBD1900" s="2860"/>
      <c r="KBE1900" s="2860"/>
      <c r="KBF1900" s="2860"/>
      <c r="KBG1900" s="2860"/>
      <c r="KBH1900" s="2860"/>
      <c r="KBI1900" s="2860"/>
      <c r="KBJ1900" s="2860"/>
      <c r="KBK1900" s="2860"/>
      <c r="KBL1900" s="2860"/>
      <c r="KBM1900" s="2860"/>
      <c r="KBN1900" s="2860"/>
      <c r="KBO1900" s="2860"/>
      <c r="KBP1900" s="2860"/>
      <c r="KBQ1900" s="2860"/>
      <c r="KBR1900" s="2860"/>
      <c r="KBS1900" s="2860"/>
      <c r="KBT1900" s="2860"/>
      <c r="KBU1900" s="2860"/>
      <c r="KBV1900" s="2860"/>
      <c r="KBW1900" s="2860"/>
      <c r="KBX1900" s="2860"/>
      <c r="KBY1900" s="2860"/>
      <c r="KBZ1900" s="2860"/>
      <c r="KCA1900" s="2860"/>
      <c r="KCB1900" s="2860"/>
      <c r="KCC1900" s="2860"/>
      <c r="KCD1900" s="2860"/>
      <c r="KCE1900" s="2860"/>
      <c r="KCF1900" s="2860"/>
      <c r="KCG1900" s="2860"/>
      <c r="KCH1900" s="2860"/>
      <c r="KCI1900" s="2860"/>
      <c r="KCJ1900" s="2860"/>
      <c r="KCK1900" s="2860"/>
      <c r="KCL1900" s="2860"/>
      <c r="KCM1900" s="2860"/>
      <c r="KCN1900" s="2860"/>
      <c r="KCO1900" s="2860"/>
      <c r="KCP1900" s="2860"/>
      <c r="KCQ1900" s="2860"/>
      <c r="KCR1900" s="2860"/>
      <c r="KCS1900" s="2860"/>
      <c r="KCT1900" s="2860"/>
      <c r="KCU1900" s="2860"/>
      <c r="KCV1900" s="2860"/>
      <c r="KCW1900" s="2860"/>
      <c r="KCX1900" s="2860"/>
      <c r="KCY1900" s="2860"/>
      <c r="KCZ1900" s="2860"/>
      <c r="KDA1900" s="2860"/>
      <c r="KDB1900" s="2860"/>
      <c r="KDC1900" s="2860"/>
      <c r="KDD1900" s="2860"/>
      <c r="KDE1900" s="2860"/>
      <c r="KDF1900" s="2860"/>
      <c r="KDG1900" s="2860"/>
      <c r="KDH1900" s="2860"/>
      <c r="KDI1900" s="2860"/>
      <c r="KDJ1900" s="2860"/>
      <c r="KDK1900" s="2860"/>
      <c r="KDL1900" s="2860"/>
      <c r="KDM1900" s="2860"/>
      <c r="KDN1900" s="2860"/>
      <c r="KDO1900" s="2860"/>
      <c r="KDP1900" s="2860"/>
      <c r="KDQ1900" s="2860"/>
      <c r="KDR1900" s="2860"/>
      <c r="KDS1900" s="2860"/>
      <c r="KDT1900" s="2860"/>
      <c r="KDU1900" s="2860"/>
      <c r="KDV1900" s="2860"/>
      <c r="KDW1900" s="2860"/>
      <c r="KDX1900" s="2860"/>
      <c r="KDY1900" s="2860"/>
      <c r="KDZ1900" s="2860"/>
      <c r="KEA1900" s="2860"/>
      <c r="KEB1900" s="2860"/>
      <c r="KEC1900" s="2860"/>
      <c r="KED1900" s="2860"/>
      <c r="KEE1900" s="2860"/>
      <c r="KEF1900" s="2860"/>
      <c r="KEG1900" s="2860"/>
      <c r="KEH1900" s="2860"/>
      <c r="KEI1900" s="2860"/>
      <c r="KEJ1900" s="2860"/>
      <c r="KEK1900" s="2860"/>
      <c r="KEL1900" s="2860"/>
      <c r="KEM1900" s="2860"/>
      <c r="KEN1900" s="2860"/>
      <c r="KEO1900" s="2860"/>
      <c r="KEP1900" s="2860"/>
      <c r="KEQ1900" s="2860"/>
      <c r="KER1900" s="2860"/>
      <c r="KES1900" s="2860"/>
      <c r="KET1900" s="2860"/>
      <c r="KEU1900" s="2860"/>
      <c r="KEV1900" s="2860"/>
      <c r="KEW1900" s="2860"/>
      <c r="KEX1900" s="2860"/>
      <c r="KEY1900" s="2860"/>
      <c r="KEZ1900" s="2860"/>
      <c r="KFA1900" s="2860"/>
      <c r="KFB1900" s="2860"/>
      <c r="KFC1900" s="2860"/>
      <c r="KFD1900" s="2860"/>
      <c r="KFE1900" s="2860"/>
      <c r="KFF1900" s="2860"/>
      <c r="KFG1900" s="2860"/>
      <c r="KFH1900" s="2860"/>
      <c r="KFI1900" s="2860"/>
      <c r="KFJ1900" s="2860"/>
      <c r="KFK1900" s="2860"/>
      <c r="KFL1900" s="2860"/>
      <c r="KFM1900" s="2860"/>
      <c r="KFN1900" s="2860"/>
      <c r="KFO1900" s="2860"/>
      <c r="KFP1900" s="2860"/>
      <c r="KFQ1900" s="2860"/>
      <c r="KFR1900" s="2860"/>
      <c r="KFS1900" s="2860"/>
      <c r="KFT1900" s="2860"/>
      <c r="KFU1900" s="2860"/>
      <c r="KFV1900" s="2860"/>
      <c r="KFW1900" s="2860"/>
      <c r="KFX1900" s="2860"/>
      <c r="KFY1900" s="2860"/>
      <c r="KFZ1900" s="2860"/>
      <c r="KGA1900" s="2860"/>
      <c r="KGB1900" s="2860"/>
      <c r="KGC1900" s="2860"/>
      <c r="KGD1900" s="2860"/>
      <c r="KGE1900" s="2860"/>
      <c r="KGF1900" s="2860"/>
      <c r="KGG1900" s="2860"/>
      <c r="KGH1900" s="2860"/>
      <c r="KGI1900" s="2860"/>
      <c r="KGJ1900" s="2860"/>
      <c r="KGK1900" s="2860"/>
      <c r="KGL1900" s="2860"/>
      <c r="KGM1900" s="2860"/>
      <c r="KGN1900" s="2860"/>
      <c r="KGO1900" s="2860"/>
      <c r="KGP1900" s="2860"/>
      <c r="KGQ1900" s="2860"/>
      <c r="KGR1900" s="2860"/>
      <c r="KGS1900" s="2860"/>
      <c r="KGT1900" s="2860"/>
      <c r="KGU1900" s="2860"/>
      <c r="KGV1900" s="2860"/>
      <c r="KGW1900" s="2860"/>
      <c r="KGX1900" s="2860"/>
      <c r="KGY1900" s="2860"/>
      <c r="KGZ1900" s="2860"/>
      <c r="KHA1900" s="2860"/>
      <c r="KHB1900" s="2860"/>
      <c r="KHC1900" s="2860"/>
      <c r="KHD1900" s="2860"/>
      <c r="KHE1900" s="2860"/>
      <c r="KHF1900" s="2860"/>
      <c r="KHG1900" s="2860"/>
      <c r="KHH1900" s="2860"/>
      <c r="KHI1900" s="2860"/>
      <c r="KHJ1900" s="2860"/>
      <c r="KHK1900" s="2860"/>
      <c r="KHL1900" s="2860"/>
      <c r="KHM1900" s="2860"/>
      <c r="KHN1900" s="2860"/>
      <c r="KHO1900" s="2860"/>
      <c r="KHP1900" s="2860"/>
      <c r="KHQ1900" s="2860"/>
      <c r="KHR1900" s="2860"/>
      <c r="KHS1900" s="2860"/>
      <c r="KHT1900" s="2860"/>
      <c r="KHU1900" s="2860"/>
      <c r="KHV1900" s="2860"/>
      <c r="KHW1900" s="2860"/>
      <c r="KHX1900" s="2860"/>
      <c r="KHY1900" s="2860"/>
      <c r="KHZ1900" s="2860"/>
      <c r="KIA1900" s="2860"/>
      <c r="KIB1900" s="2860"/>
      <c r="KIC1900" s="2860"/>
      <c r="KID1900" s="2860"/>
      <c r="KIE1900" s="2860"/>
      <c r="KIF1900" s="2860"/>
      <c r="KIG1900" s="2860"/>
      <c r="KIH1900" s="2860"/>
      <c r="KII1900" s="2860"/>
      <c r="KIJ1900" s="2860"/>
      <c r="KIK1900" s="2860"/>
      <c r="KIL1900" s="2860"/>
      <c r="KIM1900" s="2860"/>
      <c r="KIN1900" s="2860"/>
      <c r="KIO1900" s="2860"/>
      <c r="KIP1900" s="2860"/>
      <c r="KIQ1900" s="2860"/>
      <c r="KIR1900" s="2860"/>
      <c r="KIS1900" s="2860"/>
      <c r="KIT1900" s="2860"/>
      <c r="KIU1900" s="2860"/>
      <c r="KIV1900" s="2860"/>
      <c r="KIW1900" s="2860"/>
      <c r="KIX1900" s="2860"/>
      <c r="KIY1900" s="2860"/>
      <c r="KIZ1900" s="2860"/>
      <c r="KJA1900" s="2860"/>
      <c r="KJB1900" s="2860"/>
      <c r="KJC1900" s="2860"/>
      <c r="KJD1900" s="2860"/>
      <c r="KJE1900" s="2860"/>
      <c r="KJF1900" s="2860"/>
      <c r="KJG1900" s="2860"/>
      <c r="KJH1900" s="2860"/>
      <c r="KJI1900" s="2860"/>
      <c r="KJJ1900" s="2860"/>
      <c r="KJK1900" s="2860"/>
      <c r="KJL1900" s="2860"/>
      <c r="KJM1900" s="2860"/>
      <c r="KJN1900" s="2860"/>
      <c r="KJO1900" s="2860"/>
      <c r="KJP1900" s="2860"/>
      <c r="KJQ1900" s="2860"/>
      <c r="KJR1900" s="2860"/>
      <c r="KJS1900" s="2860"/>
      <c r="KJT1900" s="2860"/>
      <c r="KJU1900" s="2860"/>
      <c r="KJV1900" s="2860"/>
      <c r="KJW1900" s="2860"/>
      <c r="KJX1900" s="2860"/>
      <c r="KJY1900" s="2860"/>
      <c r="KJZ1900" s="2860"/>
      <c r="KKA1900" s="2860"/>
      <c r="KKB1900" s="2860"/>
      <c r="KKC1900" s="2860"/>
      <c r="KKD1900" s="2860"/>
      <c r="KKE1900" s="2860"/>
      <c r="KKF1900" s="2860"/>
      <c r="KKG1900" s="2860"/>
      <c r="KKH1900" s="2860"/>
      <c r="KKI1900" s="2860"/>
      <c r="KKJ1900" s="2860"/>
      <c r="KKK1900" s="2860"/>
      <c r="KKL1900" s="2860"/>
      <c r="KKM1900" s="2860"/>
      <c r="KKN1900" s="2860"/>
      <c r="KKO1900" s="2860"/>
      <c r="KKP1900" s="2860"/>
      <c r="KKQ1900" s="2860"/>
      <c r="KKR1900" s="2860"/>
      <c r="KKS1900" s="2860"/>
      <c r="KKT1900" s="2860"/>
      <c r="KKU1900" s="2860"/>
      <c r="KKV1900" s="2860"/>
      <c r="KKW1900" s="2860"/>
      <c r="KKX1900" s="2860"/>
      <c r="KKY1900" s="2860"/>
      <c r="KKZ1900" s="2860"/>
      <c r="KLA1900" s="2860"/>
      <c r="KLB1900" s="2860"/>
      <c r="KLC1900" s="2860"/>
      <c r="KLD1900" s="2860"/>
      <c r="KLE1900" s="2860"/>
      <c r="KLF1900" s="2860"/>
      <c r="KLG1900" s="2860"/>
      <c r="KLH1900" s="2860"/>
      <c r="KLI1900" s="2860"/>
      <c r="KLJ1900" s="2860"/>
      <c r="KLK1900" s="2860"/>
      <c r="KLL1900" s="2860"/>
      <c r="KLM1900" s="2860"/>
      <c r="KLN1900" s="2860"/>
      <c r="KLO1900" s="2860"/>
      <c r="KLP1900" s="2860"/>
      <c r="KLQ1900" s="2860"/>
      <c r="KLR1900" s="2860"/>
      <c r="KLS1900" s="2860"/>
      <c r="KLT1900" s="2860"/>
      <c r="KLU1900" s="2860"/>
      <c r="KLV1900" s="2860"/>
      <c r="KLW1900" s="2860"/>
      <c r="KLX1900" s="2860"/>
      <c r="KLY1900" s="2860"/>
      <c r="KLZ1900" s="2860"/>
      <c r="KMA1900" s="2860"/>
      <c r="KMB1900" s="2860"/>
      <c r="KMC1900" s="2860"/>
      <c r="KMD1900" s="2860"/>
      <c r="KME1900" s="2860"/>
      <c r="KMF1900" s="2860"/>
      <c r="KMG1900" s="2860"/>
      <c r="KMH1900" s="2860"/>
      <c r="KMI1900" s="2860"/>
      <c r="KMJ1900" s="2860"/>
      <c r="KMK1900" s="2860"/>
      <c r="KML1900" s="2860"/>
      <c r="KMM1900" s="2860"/>
      <c r="KMN1900" s="2860"/>
      <c r="KMO1900" s="2860"/>
      <c r="KMP1900" s="2860"/>
      <c r="KMQ1900" s="2860"/>
      <c r="KMR1900" s="2860"/>
      <c r="KMS1900" s="2860"/>
      <c r="KMT1900" s="2860"/>
      <c r="KMU1900" s="2860"/>
      <c r="KMV1900" s="2860"/>
      <c r="KMW1900" s="2860"/>
      <c r="KMX1900" s="2860"/>
      <c r="KMY1900" s="2860"/>
      <c r="KMZ1900" s="2860"/>
      <c r="KNA1900" s="2860"/>
      <c r="KNB1900" s="2860"/>
      <c r="KNC1900" s="2860"/>
      <c r="KND1900" s="2860"/>
      <c r="KNE1900" s="2860"/>
      <c r="KNF1900" s="2860"/>
      <c r="KNG1900" s="2860"/>
      <c r="KNH1900" s="2860"/>
      <c r="KNI1900" s="2860"/>
      <c r="KNJ1900" s="2860"/>
      <c r="KNK1900" s="2860"/>
      <c r="KNL1900" s="2860"/>
      <c r="KNM1900" s="2860"/>
      <c r="KNN1900" s="2860"/>
      <c r="KNO1900" s="2860"/>
      <c r="KNP1900" s="2860"/>
      <c r="KNQ1900" s="2860"/>
      <c r="KNR1900" s="2860"/>
      <c r="KNS1900" s="2860"/>
      <c r="KNT1900" s="2860"/>
      <c r="KNU1900" s="2860"/>
      <c r="KNV1900" s="2860"/>
      <c r="KNW1900" s="2860"/>
      <c r="KNX1900" s="2860"/>
      <c r="KNY1900" s="2860"/>
      <c r="KNZ1900" s="2860"/>
      <c r="KOA1900" s="2860"/>
      <c r="KOB1900" s="2860"/>
      <c r="KOC1900" s="2860"/>
      <c r="KOD1900" s="2860"/>
      <c r="KOE1900" s="2860"/>
      <c r="KOF1900" s="2860"/>
      <c r="KOG1900" s="2860"/>
      <c r="KOH1900" s="2860"/>
      <c r="KOI1900" s="2860"/>
      <c r="KOJ1900" s="2860"/>
      <c r="KOK1900" s="2860"/>
      <c r="KOL1900" s="2860"/>
      <c r="KOM1900" s="2860"/>
      <c r="KON1900" s="2860"/>
      <c r="KOO1900" s="2860"/>
      <c r="KOP1900" s="2860"/>
      <c r="KOQ1900" s="2860"/>
      <c r="KOR1900" s="2860"/>
      <c r="KOS1900" s="2860"/>
      <c r="KOT1900" s="2860"/>
      <c r="KOU1900" s="2860"/>
      <c r="KOV1900" s="2860"/>
      <c r="KOW1900" s="2860"/>
      <c r="KOX1900" s="2860"/>
      <c r="KOY1900" s="2860"/>
      <c r="KOZ1900" s="2860"/>
      <c r="KPA1900" s="2860"/>
      <c r="KPB1900" s="2860"/>
      <c r="KPC1900" s="2860"/>
      <c r="KPD1900" s="2860"/>
      <c r="KPE1900" s="2860"/>
      <c r="KPF1900" s="2860"/>
      <c r="KPG1900" s="2860"/>
      <c r="KPH1900" s="2860"/>
      <c r="KPI1900" s="2860"/>
      <c r="KPJ1900" s="2860"/>
      <c r="KPK1900" s="2860"/>
      <c r="KPL1900" s="2860"/>
      <c r="KPM1900" s="2860"/>
      <c r="KPN1900" s="2860"/>
      <c r="KPO1900" s="2860"/>
      <c r="KPP1900" s="2860"/>
      <c r="KPQ1900" s="2860"/>
      <c r="KPR1900" s="2860"/>
      <c r="KPS1900" s="2860"/>
      <c r="KPT1900" s="2860"/>
      <c r="KPU1900" s="2860"/>
      <c r="KPV1900" s="2860"/>
      <c r="KPW1900" s="2860"/>
      <c r="KPX1900" s="2860"/>
      <c r="KPY1900" s="2860"/>
      <c r="KPZ1900" s="2860"/>
      <c r="KQA1900" s="2860"/>
      <c r="KQB1900" s="2860"/>
      <c r="KQC1900" s="2860"/>
      <c r="KQD1900" s="2860"/>
      <c r="KQE1900" s="2860"/>
      <c r="KQF1900" s="2860"/>
      <c r="KQG1900" s="2860"/>
      <c r="KQH1900" s="2860"/>
      <c r="KQI1900" s="2860"/>
      <c r="KQJ1900" s="2860"/>
      <c r="KQK1900" s="2860"/>
      <c r="KQL1900" s="2860"/>
      <c r="KQM1900" s="2860"/>
      <c r="KQN1900" s="2860"/>
      <c r="KQO1900" s="2860"/>
      <c r="KQP1900" s="2860"/>
      <c r="KQQ1900" s="2860"/>
      <c r="KQR1900" s="2860"/>
      <c r="KQS1900" s="2860"/>
      <c r="KQT1900" s="2860"/>
      <c r="KQU1900" s="2860"/>
      <c r="KQV1900" s="2860"/>
      <c r="KQW1900" s="2860"/>
      <c r="KQX1900" s="2860"/>
      <c r="KQY1900" s="2860"/>
      <c r="KQZ1900" s="2860"/>
      <c r="KRA1900" s="2860"/>
      <c r="KRB1900" s="2860"/>
      <c r="KRC1900" s="2860"/>
      <c r="KRD1900" s="2860"/>
      <c r="KRE1900" s="2860"/>
      <c r="KRF1900" s="2860"/>
      <c r="KRG1900" s="2860"/>
      <c r="KRH1900" s="2860"/>
      <c r="KRI1900" s="2860"/>
      <c r="KRJ1900" s="2860"/>
      <c r="KRK1900" s="2860"/>
      <c r="KRL1900" s="2860"/>
      <c r="KRM1900" s="2860"/>
      <c r="KRN1900" s="2860"/>
      <c r="KRO1900" s="2860"/>
      <c r="KRP1900" s="2860"/>
      <c r="KRQ1900" s="2860"/>
      <c r="KRR1900" s="2860"/>
      <c r="KRS1900" s="2860"/>
      <c r="KRT1900" s="2860"/>
      <c r="KRU1900" s="2860"/>
      <c r="KRV1900" s="2860"/>
      <c r="KRW1900" s="2860"/>
      <c r="KRX1900" s="2860"/>
      <c r="KRY1900" s="2860"/>
      <c r="KRZ1900" s="2860"/>
      <c r="KSA1900" s="2860"/>
      <c r="KSB1900" s="2860"/>
      <c r="KSC1900" s="2860"/>
      <c r="KSD1900" s="2860"/>
      <c r="KSE1900" s="2860"/>
      <c r="KSF1900" s="2860"/>
      <c r="KSG1900" s="2860"/>
      <c r="KSH1900" s="2860"/>
      <c r="KSI1900" s="2860"/>
      <c r="KSJ1900" s="2860"/>
      <c r="KSK1900" s="2860"/>
      <c r="KSL1900" s="2860"/>
      <c r="KSM1900" s="2860"/>
      <c r="KSN1900" s="2860"/>
      <c r="KSO1900" s="2860"/>
      <c r="KSP1900" s="2860"/>
      <c r="KSQ1900" s="2860"/>
      <c r="KSR1900" s="2860"/>
      <c r="KSS1900" s="2860"/>
      <c r="KST1900" s="2860"/>
      <c r="KSU1900" s="2860"/>
      <c r="KSV1900" s="2860"/>
      <c r="KSW1900" s="2860"/>
      <c r="KSX1900" s="2860"/>
      <c r="KSY1900" s="2860"/>
      <c r="KSZ1900" s="2860"/>
      <c r="KTA1900" s="2860"/>
      <c r="KTB1900" s="2860"/>
      <c r="KTC1900" s="2860"/>
      <c r="KTD1900" s="2860"/>
      <c r="KTE1900" s="2860"/>
      <c r="KTF1900" s="2860"/>
      <c r="KTG1900" s="2860"/>
      <c r="KTH1900" s="2860"/>
      <c r="KTI1900" s="2860"/>
      <c r="KTJ1900" s="2860"/>
      <c r="KTK1900" s="2860"/>
      <c r="KTL1900" s="2860"/>
      <c r="KTM1900" s="2860"/>
      <c r="KTN1900" s="2860"/>
      <c r="KTO1900" s="2860"/>
      <c r="KTP1900" s="2860"/>
      <c r="KTQ1900" s="2860"/>
      <c r="KTR1900" s="2860"/>
      <c r="KTS1900" s="2860"/>
      <c r="KTT1900" s="2860"/>
      <c r="KTU1900" s="2860"/>
      <c r="KTV1900" s="2860"/>
      <c r="KTW1900" s="2860"/>
      <c r="KTX1900" s="2860"/>
      <c r="KTY1900" s="2860"/>
      <c r="KTZ1900" s="2860"/>
      <c r="KUA1900" s="2860"/>
      <c r="KUB1900" s="2860"/>
      <c r="KUC1900" s="2860"/>
      <c r="KUD1900" s="2860"/>
      <c r="KUE1900" s="2860"/>
      <c r="KUF1900" s="2860"/>
      <c r="KUG1900" s="2860"/>
      <c r="KUH1900" s="2860"/>
      <c r="KUI1900" s="2860"/>
      <c r="KUJ1900" s="2860"/>
      <c r="KUK1900" s="2860"/>
      <c r="KUL1900" s="2860"/>
      <c r="KUM1900" s="2860"/>
      <c r="KUN1900" s="2860"/>
      <c r="KUO1900" s="2860"/>
      <c r="KUP1900" s="2860"/>
      <c r="KUQ1900" s="2860"/>
      <c r="KUR1900" s="2860"/>
      <c r="KUS1900" s="2860"/>
      <c r="KUT1900" s="2860"/>
      <c r="KUU1900" s="2860"/>
      <c r="KUV1900" s="2860"/>
      <c r="KUW1900" s="2860"/>
      <c r="KUX1900" s="2860"/>
      <c r="KUY1900" s="2860"/>
      <c r="KUZ1900" s="2860"/>
      <c r="KVA1900" s="2860"/>
      <c r="KVB1900" s="2860"/>
      <c r="KVC1900" s="2860"/>
      <c r="KVD1900" s="2860"/>
      <c r="KVE1900" s="2860"/>
      <c r="KVF1900" s="2860"/>
      <c r="KVG1900" s="2860"/>
      <c r="KVH1900" s="2860"/>
      <c r="KVI1900" s="2860"/>
      <c r="KVJ1900" s="2860"/>
      <c r="KVK1900" s="2860"/>
      <c r="KVL1900" s="2860"/>
      <c r="KVM1900" s="2860"/>
      <c r="KVN1900" s="2860"/>
      <c r="KVO1900" s="2860"/>
      <c r="KVP1900" s="2860"/>
      <c r="KVQ1900" s="2860"/>
      <c r="KVR1900" s="2860"/>
      <c r="KVS1900" s="2860"/>
      <c r="KVT1900" s="2860"/>
      <c r="KVU1900" s="2860"/>
      <c r="KVV1900" s="2860"/>
      <c r="KVW1900" s="2860"/>
      <c r="KVX1900" s="2860"/>
      <c r="KVY1900" s="2860"/>
      <c r="KVZ1900" s="2860"/>
      <c r="KWA1900" s="2860"/>
      <c r="KWB1900" s="2860"/>
      <c r="KWC1900" s="2860"/>
      <c r="KWD1900" s="2860"/>
      <c r="KWE1900" s="2860"/>
      <c r="KWF1900" s="2860"/>
      <c r="KWG1900" s="2860"/>
      <c r="KWH1900" s="2860"/>
      <c r="KWI1900" s="2860"/>
      <c r="KWJ1900" s="2860"/>
      <c r="KWK1900" s="2860"/>
      <c r="KWL1900" s="2860"/>
      <c r="KWM1900" s="2860"/>
      <c r="KWN1900" s="2860"/>
      <c r="KWO1900" s="2860"/>
      <c r="KWP1900" s="2860"/>
      <c r="KWQ1900" s="2860"/>
      <c r="KWR1900" s="2860"/>
      <c r="KWS1900" s="2860"/>
      <c r="KWT1900" s="2860"/>
      <c r="KWU1900" s="2860"/>
      <c r="KWV1900" s="2860"/>
      <c r="KWW1900" s="2860"/>
      <c r="KWX1900" s="2860"/>
      <c r="KWY1900" s="2860"/>
      <c r="KWZ1900" s="2860"/>
      <c r="KXA1900" s="2860"/>
      <c r="KXB1900" s="2860"/>
      <c r="KXC1900" s="2860"/>
      <c r="KXD1900" s="2860"/>
      <c r="KXE1900" s="2860"/>
      <c r="KXF1900" s="2860"/>
      <c r="KXG1900" s="2860"/>
      <c r="KXH1900" s="2860"/>
      <c r="KXI1900" s="2860"/>
      <c r="KXJ1900" s="2860"/>
      <c r="KXK1900" s="2860"/>
      <c r="KXL1900" s="2860"/>
      <c r="KXM1900" s="2860"/>
      <c r="KXN1900" s="2860"/>
      <c r="KXO1900" s="2860"/>
      <c r="KXP1900" s="2860"/>
      <c r="KXQ1900" s="2860"/>
      <c r="KXR1900" s="2860"/>
      <c r="KXS1900" s="2860"/>
      <c r="KXT1900" s="2860"/>
      <c r="KXU1900" s="2860"/>
      <c r="KXV1900" s="2860"/>
      <c r="KXW1900" s="2860"/>
      <c r="KXX1900" s="2860"/>
      <c r="KXY1900" s="2860"/>
      <c r="KXZ1900" s="2860"/>
      <c r="KYA1900" s="2860"/>
      <c r="KYB1900" s="2860"/>
      <c r="KYC1900" s="2860"/>
      <c r="KYD1900" s="2860"/>
      <c r="KYE1900" s="2860"/>
      <c r="KYF1900" s="2860"/>
      <c r="KYG1900" s="2860"/>
      <c r="KYH1900" s="2860"/>
      <c r="KYI1900" s="2860"/>
      <c r="KYJ1900" s="2860"/>
      <c r="KYK1900" s="2860"/>
      <c r="KYL1900" s="2860"/>
      <c r="KYM1900" s="2860"/>
      <c r="KYN1900" s="2860"/>
      <c r="KYO1900" s="2860"/>
      <c r="KYP1900" s="2860"/>
      <c r="KYQ1900" s="2860"/>
      <c r="KYR1900" s="2860"/>
      <c r="KYS1900" s="2860"/>
      <c r="KYT1900" s="2860"/>
      <c r="KYU1900" s="2860"/>
      <c r="KYV1900" s="2860"/>
      <c r="KYW1900" s="2860"/>
      <c r="KYX1900" s="2860"/>
      <c r="KYY1900" s="2860"/>
      <c r="KYZ1900" s="2860"/>
      <c r="KZA1900" s="2860"/>
      <c r="KZB1900" s="2860"/>
      <c r="KZC1900" s="2860"/>
      <c r="KZD1900" s="2860"/>
      <c r="KZE1900" s="2860"/>
      <c r="KZF1900" s="2860"/>
      <c r="KZG1900" s="2860"/>
      <c r="KZH1900" s="2860"/>
      <c r="KZI1900" s="2860"/>
      <c r="KZJ1900" s="2860"/>
      <c r="KZK1900" s="2860"/>
      <c r="KZL1900" s="2860"/>
      <c r="KZM1900" s="2860"/>
      <c r="KZN1900" s="2860"/>
      <c r="KZO1900" s="2860"/>
      <c r="KZP1900" s="2860"/>
      <c r="KZQ1900" s="2860"/>
      <c r="KZR1900" s="2860"/>
      <c r="KZS1900" s="2860"/>
      <c r="KZT1900" s="2860"/>
      <c r="KZU1900" s="2860"/>
      <c r="KZV1900" s="2860"/>
      <c r="KZW1900" s="2860"/>
      <c r="KZX1900" s="2860"/>
      <c r="KZY1900" s="2860"/>
      <c r="KZZ1900" s="2860"/>
      <c r="LAA1900" s="2860"/>
      <c r="LAB1900" s="2860"/>
      <c r="LAC1900" s="2860"/>
      <c r="LAD1900" s="2860"/>
      <c r="LAE1900" s="2860"/>
      <c r="LAF1900" s="2860"/>
      <c r="LAG1900" s="2860"/>
      <c r="LAH1900" s="2860"/>
      <c r="LAI1900" s="2860"/>
      <c r="LAJ1900" s="2860"/>
      <c r="LAK1900" s="2860"/>
      <c r="LAL1900" s="2860"/>
      <c r="LAM1900" s="2860"/>
      <c r="LAN1900" s="2860"/>
      <c r="LAO1900" s="2860"/>
      <c r="LAP1900" s="2860"/>
      <c r="LAQ1900" s="2860"/>
      <c r="LAR1900" s="2860"/>
      <c r="LAS1900" s="2860"/>
      <c r="LAT1900" s="2860"/>
      <c r="LAU1900" s="2860"/>
      <c r="LAV1900" s="2860"/>
      <c r="LAW1900" s="2860"/>
      <c r="LAX1900" s="2860"/>
      <c r="LAY1900" s="2860"/>
      <c r="LAZ1900" s="2860"/>
      <c r="LBA1900" s="2860"/>
      <c r="LBB1900" s="2860"/>
      <c r="LBC1900" s="2860"/>
      <c r="LBD1900" s="2860"/>
      <c r="LBE1900" s="2860"/>
      <c r="LBF1900" s="2860"/>
      <c r="LBG1900" s="2860"/>
      <c r="LBH1900" s="2860"/>
      <c r="LBI1900" s="2860"/>
      <c r="LBJ1900" s="2860"/>
      <c r="LBK1900" s="2860"/>
      <c r="LBL1900" s="2860"/>
      <c r="LBM1900" s="2860"/>
      <c r="LBN1900" s="2860"/>
      <c r="LBO1900" s="2860"/>
      <c r="LBP1900" s="2860"/>
      <c r="LBQ1900" s="2860"/>
      <c r="LBR1900" s="2860"/>
      <c r="LBS1900" s="2860"/>
      <c r="LBT1900" s="2860"/>
      <c r="LBU1900" s="2860"/>
      <c r="LBV1900" s="2860"/>
      <c r="LBW1900" s="2860"/>
      <c r="LBX1900" s="2860"/>
      <c r="LBY1900" s="2860"/>
      <c r="LBZ1900" s="2860"/>
      <c r="LCA1900" s="2860"/>
      <c r="LCB1900" s="2860"/>
      <c r="LCC1900" s="2860"/>
      <c r="LCD1900" s="2860"/>
      <c r="LCE1900" s="2860"/>
      <c r="LCF1900" s="2860"/>
      <c r="LCG1900" s="2860"/>
      <c r="LCH1900" s="2860"/>
      <c r="LCI1900" s="2860"/>
      <c r="LCJ1900" s="2860"/>
      <c r="LCK1900" s="2860"/>
      <c r="LCL1900" s="2860"/>
      <c r="LCM1900" s="2860"/>
      <c r="LCN1900" s="2860"/>
      <c r="LCO1900" s="2860"/>
      <c r="LCP1900" s="2860"/>
      <c r="LCQ1900" s="2860"/>
      <c r="LCR1900" s="2860"/>
      <c r="LCS1900" s="2860"/>
      <c r="LCT1900" s="2860"/>
      <c r="LCU1900" s="2860"/>
      <c r="LCV1900" s="2860"/>
      <c r="LCW1900" s="2860"/>
      <c r="LCX1900" s="2860"/>
      <c r="LCY1900" s="2860"/>
      <c r="LCZ1900" s="2860"/>
      <c r="LDA1900" s="2860"/>
      <c r="LDB1900" s="2860"/>
      <c r="LDC1900" s="2860"/>
      <c r="LDD1900" s="2860"/>
      <c r="LDE1900" s="2860"/>
      <c r="LDF1900" s="2860"/>
      <c r="LDG1900" s="2860"/>
      <c r="LDH1900" s="2860"/>
      <c r="LDI1900" s="2860"/>
      <c r="LDJ1900" s="2860"/>
      <c r="LDK1900" s="2860"/>
      <c r="LDL1900" s="2860"/>
      <c r="LDM1900" s="2860"/>
      <c r="LDN1900" s="2860"/>
      <c r="LDO1900" s="2860"/>
      <c r="LDP1900" s="2860"/>
      <c r="LDQ1900" s="2860"/>
      <c r="LDR1900" s="2860"/>
      <c r="LDS1900" s="2860"/>
      <c r="LDT1900" s="2860"/>
      <c r="LDU1900" s="2860"/>
      <c r="LDV1900" s="2860"/>
      <c r="LDW1900" s="2860"/>
      <c r="LDX1900" s="2860"/>
      <c r="LDY1900" s="2860"/>
      <c r="LDZ1900" s="2860"/>
      <c r="LEA1900" s="2860"/>
      <c r="LEB1900" s="2860"/>
      <c r="LEC1900" s="2860"/>
      <c r="LED1900" s="2860"/>
      <c r="LEE1900" s="2860"/>
      <c r="LEF1900" s="2860"/>
      <c r="LEG1900" s="2860"/>
      <c r="LEH1900" s="2860"/>
      <c r="LEI1900" s="2860"/>
      <c r="LEJ1900" s="2860"/>
      <c r="LEK1900" s="2860"/>
      <c r="LEL1900" s="2860"/>
      <c r="LEM1900" s="2860"/>
      <c r="LEN1900" s="2860"/>
      <c r="LEO1900" s="2860"/>
      <c r="LEP1900" s="2860"/>
      <c r="LEQ1900" s="2860"/>
      <c r="LER1900" s="2860"/>
      <c r="LES1900" s="2860"/>
      <c r="LET1900" s="2860"/>
      <c r="LEU1900" s="2860"/>
      <c r="LEV1900" s="2860"/>
      <c r="LEW1900" s="2860"/>
      <c r="LEX1900" s="2860"/>
      <c r="LEY1900" s="2860"/>
      <c r="LEZ1900" s="2860"/>
      <c r="LFA1900" s="2860"/>
      <c r="LFB1900" s="2860"/>
      <c r="LFC1900" s="2860"/>
      <c r="LFD1900" s="2860"/>
      <c r="LFE1900" s="2860"/>
      <c r="LFF1900" s="2860"/>
      <c r="LFG1900" s="2860"/>
      <c r="LFH1900" s="2860"/>
      <c r="LFI1900" s="2860"/>
      <c r="LFJ1900" s="2860"/>
      <c r="LFK1900" s="2860"/>
      <c r="LFL1900" s="2860"/>
      <c r="LFM1900" s="2860"/>
      <c r="LFN1900" s="2860"/>
      <c r="LFO1900" s="2860"/>
      <c r="LFP1900" s="2860"/>
      <c r="LFQ1900" s="2860"/>
      <c r="LFR1900" s="2860"/>
      <c r="LFS1900" s="2860"/>
      <c r="LFT1900" s="2860"/>
      <c r="LFU1900" s="2860"/>
      <c r="LFV1900" s="2860"/>
      <c r="LFW1900" s="2860"/>
      <c r="LFX1900" s="2860"/>
      <c r="LFY1900" s="2860"/>
      <c r="LFZ1900" s="2860"/>
      <c r="LGA1900" s="2860"/>
      <c r="LGB1900" s="2860"/>
      <c r="LGC1900" s="2860"/>
      <c r="LGD1900" s="2860"/>
      <c r="LGE1900" s="2860"/>
      <c r="LGF1900" s="2860"/>
      <c r="LGG1900" s="2860"/>
      <c r="LGH1900" s="2860"/>
      <c r="LGI1900" s="2860"/>
      <c r="LGJ1900" s="2860"/>
      <c r="LGK1900" s="2860"/>
      <c r="LGL1900" s="2860"/>
      <c r="LGM1900" s="2860"/>
      <c r="LGN1900" s="2860"/>
      <c r="LGO1900" s="2860"/>
      <c r="LGP1900" s="2860"/>
      <c r="LGQ1900" s="2860"/>
      <c r="LGR1900" s="2860"/>
      <c r="LGS1900" s="2860"/>
      <c r="LGT1900" s="2860"/>
      <c r="LGU1900" s="2860"/>
      <c r="LGV1900" s="2860"/>
      <c r="LGW1900" s="2860"/>
      <c r="LGX1900" s="2860"/>
      <c r="LGY1900" s="2860"/>
      <c r="LGZ1900" s="2860"/>
      <c r="LHA1900" s="2860"/>
      <c r="LHB1900" s="2860"/>
      <c r="LHC1900" s="2860"/>
      <c r="LHD1900" s="2860"/>
      <c r="LHE1900" s="2860"/>
      <c r="LHF1900" s="2860"/>
      <c r="LHG1900" s="2860"/>
      <c r="LHH1900" s="2860"/>
      <c r="LHI1900" s="2860"/>
      <c r="LHJ1900" s="2860"/>
      <c r="LHK1900" s="2860"/>
      <c r="LHL1900" s="2860"/>
      <c r="LHM1900" s="2860"/>
      <c r="LHN1900" s="2860"/>
      <c r="LHO1900" s="2860"/>
      <c r="LHP1900" s="2860"/>
      <c r="LHQ1900" s="2860"/>
      <c r="LHR1900" s="2860"/>
      <c r="LHS1900" s="2860"/>
      <c r="LHT1900" s="2860"/>
      <c r="LHU1900" s="2860"/>
      <c r="LHV1900" s="2860"/>
      <c r="LHW1900" s="2860"/>
      <c r="LHX1900" s="2860"/>
      <c r="LHY1900" s="2860"/>
      <c r="LHZ1900" s="2860"/>
      <c r="LIA1900" s="2860"/>
      <c r="LIB1900" s="2860"/>
      <c r="LIC1900" s="2860"/>
      <c r="LID1900" s="2860"/>
      <c r="LIE1900" s="2860"/>
      <c r="LIF1900" s="2860"/>
      <c r="LIG1900" s="2860"/>
      <c r="LIH1900" s="2860"/>
      <c r="LII1900" s="2860"/>
      <c r="LIJ1900" s="2860"/>
      <c r="LIK1900" s="2860"/>
      <c r="LIL1900" s="2860"/>
      <c r="LIM1900" s="2860"/>
      <c r="LIN1900" s="2860"/>
      <c r="LIO1900" s="2860"/>
      <c r="LIP1900" s="2860"/>
      <c r="LIQ1900" s="2860"/>
      <c r="LIR1900" s="2860"/>
      <c r="LIS1900" s="2860"/>
      <c r="LIT1900" s="2860"/>
      <c r="LIU1900" s="2860"/>
      <c r="LIV1900" s="2860"/>
      <c r="LIW1900" s="2860"/>
      <c r="LIX1900" s="2860"/>
      <c r="LIY1900" s="2860"/>
      <c r="LIZ1900" s="2860"/>
      <c r="LJA1900" s="2860"/>
      <c r="LJB1900" s="2860"/>
      <c r="LJC1900" s="2860"/>
      <c r="LJD1900" s="2860"/>
      <c r="LJE1900" s="2860"/>
      <c r="LJF1900" s="2860"/>
      <c r="LJG1900" s="2860"/>
      <c r="LJH1900" s="2860"/>
      <c r="LJI1900" s="2860"/>
      <c r="LJJ1900" s="2860"/>
      <c r="LJK1900" s="2860"/>
      <c r="LJL1900" s="2860"/>
      <c r="LJM1900" s="2860"/>
      <c r="LJN1900" s="2860"/>
      <c r="LJO1900" s="2860"/>
      <c r="LJP1900" s="2860"/>
      <c r="LJQ1900" s="2860"/>
      <c r="LJR1900" s="2860"/>
      <c r="LJS1900" s="2860"/>
      <c r="LJT1900" s="2860"/>
      <c r="LJU1900" s="2860"/>
      <c r="LJV1900" s="2860"/>
      <c r="LJW1900" s="2860"/>
      <c r="LJX1900" s="2860"/>
      <c r="LJY1900" s="2860"/>
      <c r="LJZ1900" s="2860"/>
      <c r="LKA1900" s="2860"/>
      <c r="LKB1900" s="2860"/>
      <c r="LKC1900" s="2860"/>
      <c r="LKD1900" s="2860"/>
      <c r="LKE1900" s="2860"/>
      <c r="LKF1900" s="2860"/>
      <c r="LKG1900" s="2860"/>
      <c r="LKH1900" s="2860"/>
      <c r="LKI1900" s="2860"/>
      <c r="LKJ1900" s="2860"/>
      <c r="LKK1900" s="2860"/>
      <c r="LKL1900" s="2860"/>
      <c r="LKM1900" s="2860"/>
      <c r="LKN1900" s="2860"/>
      <c r="LKO1900" s="2860"/>
      <c r="LKP1900" s="2860"/>
      <c r="LKQ1900" s="2860"/>
      <c r="LKR1900" s="2860"/>
      <c r="LKS1900" s="2860"/>
      <c r="LKT1900" s="2860"/>
      <c r="LKU1900" s="2860"/>
      <c r="LKV1900" s="2860"/>
      <c r="LKW1900" s="2860"/>
      <c r="LKX1900" s="2860"/>
      <c r="LKY1900" s="2860"/>
      <c r="LKZ1900" s="2860"/>
      <c r="LLA1900" s="2860"/>
      <c r="LLB1900" s="2860"/>
      <c r="LLC1900" s="2860"/>
      <c r="LLD1900" s="2860"/>
      <c r="LLE1900" s="2860"/>
      <c r="LLF1900" s="2860"/>
      <c r="LLG1900" s="2860"/>
      <c r="LLH1900" s="2860"/>
      <c r="LLI1900" s="2860"/>
      <c r="LLJ1900" s="2860"/>
      <c r="LLK1900" s="2860"/>
      <c r="LLL1900" s="2860"/>
      <c r="LLM1900" s="2860"/>
      <c r="LLN1900" s="2860"/>
      <c r="LLO1900" s="2860"/>
      <c r="LLP1900" s="2860"/>
      <c r="LLQ1900" s="2860"/>
      <c r="LLR1900" s="2860"/>
      <c r="LLS1900" s="2860"/>
      <c r="LLT1900" s="2860"/>
      <c r="LLU1900" s="2860"/>
      <c r="LLV1900" s="2860"/>
      <c r="LLW1900" s="2860"/>
      <c r="LLX1900" s="2860"/>
      <c r="LLY1900" s="2860"/>
      <c r="LLZ1900" s="2860"/>
      <c r="LMA1900" s="2860"/>
      <c r="LMB1900" s="2860"/>
      <c r="LMC1900" s="2860"/>
      <c r="LMD1900" s="2860"/>
      <c r="LME1900" s="2860"/>
      <c r="LMF1900" s="2860"/>
      <c r="LMG1900" s="2860"/>
      <c r="LMH1900" s="2860"/>
      <c r="LMI1900" s="2860"/>
      <c r="LMJ1900" s="2860"/>
      <c r="LMK1900" s="2860"/>
      <c r="LML1900" s="2860"/>
      <c r="LMM1900" s="2860"/>
      <c r="LMN1900" s="2860"/>
      <c r="LMO1900" s="2860"/>
      <c r="LMP1900" s="2860"/>
      <c r="LMQ1900" s="2860"/>
      <c r="LMR1900" s="2860"/>
      <c r="LMS1900" s="2860"/>
      <c r="LMT1900" s="2860"/>
      <c r="LMU1900" s="2860"/>
      <c r="LMV1900" s="2860"/>
      <c r="LMW1900" s="2860"/>
      <c r="LMX1900" s="2860"/>
      <c r="LMY1900" s="2860"/>
      <c r="LMZ1900" s="2860"/>
      <c r="LNA1900" s="2860"/>
      <c r="LNB1900" s="2860"/>
      <c r="LNC1900" s="2860"/>
      <c r="LND1900" s="2860"/>
      <c r="LNE1900" s="2860"/>
      <c r="LNF1900" s="2860"/>
      <c r="LNG1900" s="2860"/>
      <c r="LNH1900" s="2860"/>
      <c r="LNI1900" s="2860"/>
      <c r="LNJ1900" s="2860"/>
      <c r="LNK1900" s="2860"/>
      <c r="LNL1900" s="2860"/>
      <c r="LNM1900" s="2860"/>
      <c r="LNN1900" s="2860"/>
      <c r="LNO1900" s="2860"/>
      <c r="LNP1900" s="2860"/>
      <c r="LNQ1900" s="2860"/>
      <c r="LNR1900" s="2860"/>
      <c r="LNS1900" s="2860"/>
      <c r="LNT1900" s="2860"/>
      <c r="LNU1900" s="2860"/>
      <c r="LNV1900" s="2860"/>
      <c r="LNW1900" s="2860"/>
      <c r="LNX1900" s="2860"/>
      <c r="LNY1900" s="2860"/>
      <c r="LNZ1900" s="2860"/>
      <c r="LOA1900" s="2860"/>
      <c r="LOB1900" s="2860"/>
      <c r="LOC1900" s="2860"/>
      <c r="LOD1900" s="2860"/>
      <c r="LOE1900" s="2860"/>
      <c r="LOF1900" s="2860"/>
      <c r="LOG1900" s="2860"/>
      <c r="LOH1900" s="2860"/>
      <c r="LOI1900" s="2860"/>
      <c r="LOJ1900" s="2860"/>
      <c r="LOK1900" s="2860"/>
      <c r="LOL1900" s="2860"/>
      <c r="LOM1900" s="2860"/>
      <c r="LON1900" s="2860"/>
      <c r="LOO1900" s="2860"/>
      <c r="LOP1900" s="2860"/>
      <c r="LOQ1900" s="2860"/>
      <c r="LOR1900" s="2860"/>
      <c r="LOS1900" s="2860"/>
      <c r="LOT1900" s="2860"/>
      <c r="LOU1900" s="2860"/>
      <c r="LOV1900" s="2860"/>
      <c r="LOW1900" s="2860"/>
      <c r="LOX1900" s="2860"/>
      <c r="LOY1900" s="2860"/>
      <c r="LOZ1900" s="2860"/>
      <c r="LPA1900" s="2860"/>
      <c r="LPB1900" s="2860"/>
      <c r="LPC1900" s="2860"/>
      <c r="LPD1900" s="2860"/>
      <c r="LPE1900" s="2860"/>
      <c r="LPF1900" s="2860"/>
      <c r="LPG1900" s="2860"/>
      <c r="LPH1900" s="2860"/>
      <c r="LPI1900" s="2860"/>
      <c r="LPJ1900" s="2860"/>
      <c r="LPK1900" s="2860"/>
      <c r="LPL1900" s="2860"/>
      <c r="LPM1900" s="2860"/>
      <c r="LPN1900" s="2860"/>
      <c r="LPO1900" s="2860"/>
      <c r="LPP1900" s="2860"/>
      <c r="LPQ1900" s="2860"/>
      <c r="LPR1900" s="2860"/>
      <c r="LPS1900" s="2860"/>
      <c r="LPT1900" s="2860"/>
      <c r="LPU1900" s="2860"/>
      <c r="LPV1900" s="2860"/>
      <c r="LPW1900" s="2860"/>
      <c r="LPX1900" s="2860"/>
      <c r="LPY1900" s="2860"/>
      <c r="LPZ1900" s="2860"/>
      <c r="LQA1900" s="2860"/>
      <c r="LQB1900" s="2860"/>
      <c r="LQC1900" s="2860"/>
      <c r="LQD1900" s="2860"/>
      <c r="LQE1900" s="2860"/>
      <c r="LQF1900" s="2860"/>
      <c r="LQG1900" s="2860"/>
      <c r="LQH1900" s="2860"/>
      <c r="LQI1900" s="2860"/>
      <c r="LQJ1900" s="2860"/>
      <c r="LQK1900" s="2860"/>
      <c r="LQL1900" s="2860"/>
      <c r="LQM1900" s="2860"/>
      <c r="LQN1900" s="2860"/>
      <c r="LQO1900" s="2860"/>
      <c r="LQP1900" s="2860"/>
      <c r="LQQ1900" s="2860"/>
      <c r="LQR1900" s="2860"/>
      <c r="LQS1900" s="2860"/>
      <c r="LQT1900" s="2860"/>
      <c r="LQU1900" s="2860"/>
      <c r="LQV1900" s="2860"/>
      <c r="LQW1900" s="2860"/>
      <c r="LQX1900" s="2860"/>
      <c r="LQY1900" s="2860"/>
      <c r="LQZ1900" s="2860"/>
      <c r="LRA1900" s="2860"/>
      <c r="LRB1900" s="2860"/>
      <c r="LRC1900" s="2860"/>
      <c r="LRD1900" s="2860"/>
      <c r="LRE1900" s="2860"/>
      <c r="LRF1900" s="2860"/>
      <c r="LRG1900" s="2860"/>
      <c r="LRH1900" s="2860"/>
      <c r="LRI1900" s="2860"/>
      <c r="LRJ1900" s="2860"/>
      <c r="LRK1900" s="2860"/>
      <c r="LRL1900" s="2860"/>
      <c r="LRM1900" s="2860"/>
      <c r="LRN1900" s="2860"/>
      <c r="LRO1900" s="2860"/>
      <c r="LRP1900" s="2860"/>
      <c r="LRQ1900" s="2860"/>
      <c r="LRR1900" s="2860"/>
      <c r="LRS1900" s="2860"/>
      <c r="LRT1900" s="2860"/>
      <c r="LRU1900" s="2860"/>
      <c r="LRV1900" s="2860"/>
      <c r="LRW1900" s="2860"/>
      <c r="LRX1900" s="2860"/>
      <c r="LRY1900" s="2860"/>
      <c r="LRZ1900" s="2860"/>
      <c r="LSA1900" s="2860"/>
      <c r="LSB1900" s="2860"/>
      <c r="LSC1900" s="2860"/>
      <c r="LSD1900" s="2860"/>
      <c r="LSE1900" s="2860"/>
      <c r="LSF1900" s="2860"/>
      <c r="LSG1900" s="2860"/>
      <c r="LSH1900" s="2860"/>
      <c r="LSI1900" s="2860"/>
      <c r="LSJ1900" s="2860"/>
      <c r="LSK1900" s="2860"/>
      <c r="LSL1900" s="2860"/>
      <c r="LSM1900" s="2860"/>
      <c r="LSN1900" s="2860"/>
      <c r="LSO1900" s="2860"/>
      <c r="LSP1900" s="2860"/>
      <c r="LSQ1900" s="2860"/>
      <c r="LSR1900" s="2860"/>
      <c r="LSS1900" s="2860"/>
      <c r="LST1900" s="2860"/>
      <c r="LSU1900" s="2860"/>
      <c r="LSV1900" s="2860"/>
      <c r="LSW1900" s="2860"/>
      <c r="LSX1900" s="2860"/>
      <c r="LSY1900" s="2860"/>
      <c r="LSZ1900" s="2860"/>
      <c r="LTA1900" s="2860"/>
      <c r="LTB1900" s="2860"/>
      <c r="LTC1900" s="2860"/>
      <c r="LTD1900" s="2860"/>
      <c r="LTE1900" s="2860"/>
      <c r="LTF1900" s="2860"/>
      <c r="LTG1900" s="2860"/>
      <c r="LTH1900" s="2860"/>
      <c r="LTI1900" s="2860"/>
      <c r="LTJ1900" s="2860"/>
      <c r="LTK1900" s="2860"/>
      <c r="LTL1900" s="2860"/>
      <c r="LTM1900" s="2860"/>
      <c r="LTN1900" s="2860"/>
      <c r="LTO1900" s="2860"/>
      <c r="LTP1900" s="2860"/>
      <c r="LTQ1900" s="2860"/>
      <c r="LTR1900" s="2860"/>
      <c r="LTS1900" s="2860"/>
      <c r="LTT1900" s="2860"/>
      <c r="LTU1900" s="2860"/>
      <c r="LTV1900" s="2860"/>
      <c r="LTW1900" s="2860"/>
      <c r="LTX1900" s="2860"/>
      <c r="LTY1900" s="2860"/>
      <c r="LTZ1900" s="2860"/>
      <c r="LUA1900" s="2860"/>
      <c r="LUB1900" s="2860"/>
      <c r="LUC1900" s="2860"/>
      <c r="LUD1900" s="2860"/>
      <c r="LUE1900" s="2860"/>
      <c r="LUF1900" s="2860"/>
      <c r="LUG1900" s="2860"/>
      <c r="LUH1900" s="2860"/>
      <c r="LUI1900" s="2860"/>
      <c r="LUJ1900" s="2860"/>
      <c r="LUK1900" s="2860"/>
      <c r="LUL1900" s="2860"/>
      <c r="LUM1900" s="2860"/>
      <c r="LUN1900" s="2860"/>
      <c r="LUO1900" s="2860"/>
      <c r="LUP1900" s="2860"/>
      <c r="LUQ1900" s="2860"/>
      <c r="LUR1900" s="2860"/>
      <c r="LUS1900" s="2860"/>
      <c r="LUT1900" s="2860"/>
      <c r="LUU1900" s="2860"/>
      <c r="LUV1900" s="2860"/>
      <c r="LUW1900" s="2860"/>
      <c r="LUX1900" s="2860"/>
      <c r="LUY1900" s="2860"/>
      <c r="LUZ1900" s="2860"/>
      <c r="LVA1900" s="2860"/>
      <c r="LVB1900" s="2860"/>
      <c r="LVC1900" s="2860"/>
      <c r="LVD1900" s="2860"/>
      <c r="LVE1900" s="2860"/>
      <c r="LVF1900" s="2860"/>
      <c r="LVG1900" s="2860"/>
      <c r="LVH1900" s="2860"/>
      <c r="LVI1900" s="2860"/>
      <c r="LVJ1900" s="2860"/>
      <c r="LVK1900" s="2860"/>
      <c r="LVL1900" s="2860"/>
      <c r="LVM1900" s="2860"/>
      <c r="LVN1900" s="2860"/>
      <c r="LVO1900" s="2860"/>
      <c r="LVP1900" s="2860"/>
      <c r="LVQ1900" s="2860"/>
      <c r="LVR1900" s="2860"/>
      <c r="LVS1900" s="2860"/>
      <c r="LVT1900" s="2860"/>
      <c r="LVU1900" s="2860"/>
      <c r="LVV1900" s="2860"/>
      <c r="LVW1900" s="2860"/>
      <c r="LVX1900" s="2860"/>
      <c r="LVY1900" s="2860"/>
      <c r="LVZ1900" s="2860"/>
      <c r="LWA1900" s="2860"/>
      <c r="LWB1900" s="2860"/>
      <c r="LWC1900" s="2860"/>
      <c r="LWD1900" s="2860"/>
      <c r="LWE1900" s="2860"/>
      <c r="LWF1900" s="2860"/>
      <c r="LWG1900" s="2860"/>
      <c r="LWH1900" s="2860"/>
      <c r="LWI1900" s="2860"/>
      <c r="LWJ1900" s="2860"/>
      <c r="LWK1900" s="2860"/>
      <c r="LWL1900" s="2860"/>
      <c r="LWM1900" s="2860"/>
      <c r="LWN1900" s="2860"/>
      <c r="LWO1900" s="2860"/>
      <c r="LWP1900" s="2860"/>
      <c r="LWQ1900" s="2860"/>
      <c r="LWR1900" s="2860"/>
      <c r="LWS1900" s="2860"/>
      <c r="LWT1900" s="2860"/>
      <c r="LWU1900" s="2860"/>
      <c r="LWV1900" s="2860"/>
      <c r="LWW1900" s="2860"/>
      <c r="LWX1900" s="2860"/>
      <c r="LWY1900" s="2860"/>
      <c r="LWZ1900" s="2860"/>
      <c r="LXA1900" s="2860"/>
      <c r="LXB1900" s="2860"/>
      <c r="LXC1900" s="2860"/>
      <c r="LXD1900" s="2860"/>
      <c r="LXE1900" s="2860"/>
      <c r="LXF1900" s="2860"/>
      <c r="LXG1900" s="2860"/>
      <c r="LXH1900" s="2860"/>
      <c r="LXI1900" s="2860"/>
      <c r="LXJ1900" s="2860"/>
      <c r="LXK1900" s="2860"/>
      <c r="LXL1900" s="2860"/>
      <c r="LXM1900" s="2860"/>
      <c r="LXN1900" s="2860"/>
      <c r="LXO1900" s="2860"/>
      <c r="LXP1900" s="2860"/>
      <c r="LXQ1900" s="2860"/>
      <c r="LXR1900" s="2860"/>
      <c r="LXS1900" s="2860"/>
      <c r="LXT1900" s="2860"/>
      <c r="LXU1900" s="2860"/>
      <c r="LXV1900" s="2860"/>
      <c r="LXW1900" s="2860"/>
      <c r="LXX1900" s="2860"/>
      <c r="LXY1900" s="2860"/>
      <c r="LXZ1900" s="2860"/>
      <c r="LYA1900" s="2860"/>
      <c r="LYB1900" s="2860"/>
      <c r="LYC1900" s="2860"/>
      <c r="LYD1900" s="2860"/>
      <c r="LYE1900" s="2860"/>
      <c r="LYF1900" s="2860"/>
      <c r="LYG1900" s="2860"/>
      <c r="LYH1900" s="2860"/>
      <c r="LYI1900" s="2860"/>
      <c r="LYJ1900" s="2860"/>
      <c r="LYK1900" s="2860"/>
      <c r="LYL1900" s="2860"/>
      <c r="LYM1900" s="2860"/>
      <c r="LYN1900" s="2860"/>
      <c r="LYO1900" s="2860"/>
      <c r="LYP1900" s="2860"/>
      <c r="LYQ1900" s="2860"/>
      <c r="LYR1900" s="2860"/>
      <c r="LYS1900" s="2860"/>
      <c r="LYT1900" s="2860"/>
      <c r="LYU1900" s="2860"/>
      <c r="LYV1900" s="2860"/>
      <c r="LYW1900" s="2860"/>
      <c r="LYX1900" s="2860"/>
      <c r="LYY1900" s="2860"/>
      <c r="LYZ1900" s="2860"/>
      <c r="LZA1900" s="2860"/>
      <c r="LZB1900" s="2860"/>
      <c r="LZC1900" s="2860"/>
      <c r="LZD1900" s="2860"/>
      <c r="LZE1900" s="2860"/>
      <c r="LZF1900" s="2860"/>
      <c r="LZG1900" s="2860"/>
      <c r="LZH1900" s="2860"/>
      <c r="LZI1900" s="2860"/>
      <c r="LZJ1900" s="2860"/>
      <c r="LZK1900" s="2860"/>
      <c r="LZL1900" s="2860"/>
      <c r="LZM1900" s="2860"/>
      <c r="LZN1900" s="2860"/>
      <c r="LZO1900" s="2860"/>
      <c r="LZP1900" s="2860"/>
      <c r="LZQ1900" s="2860"/>
      <c r="LZR1900" s="2860"/>
      <c r="LZS1900" s="2860"/>
      <c r="LZT1900" s="2860"/>
      <c r="LZU1900" s="2860"/>
      <c r="LZV1900" s="2860"/>
      <c r="LZW1900" s="2860"/>
      <c r="LZX1900" s="2860"/>
      <c r="LZY1900" s="2860"/>
      <c r="LZZ1900" s="2860"/>
      <c r="MAA1900" s="2860"/>
      <c r="MAB1900" s="2860"/>
      <c r="MAC1900" s="2860"/>
      <c r="MAD1900" s="2860"/>
      <c r="MAE1900" s="2860"/>
      <c r="MAF1900" s="2860"/>
      <c r="MAG1900" s="2860"/>
      <c r="MAH1900" s="2860"/>
      <c r="MAI1900" s="2860"/>
      <c r="MAJ1900" s="2860"/>
      <c r="MAK1900" s="2860"/>
      <c r="MAL1900" s="2860"/>
      <c r="MAM1900" s="2860"/>
      <c r="MAN1900" s="2860"/>
      <c r="MAO1900" s="2860"/>
      <c r="MAP1900" s="2860"/>
      <c r="MAQ1900" s="2860"/>
      <c r="MAR1900" s="2860"/>
      <c r="MAS1900" s="2860"/>
      <c r="MAT1900" s="2860"/>
      <c r="MAU1900" s="2860"/>
      <c r="MAV1900" s="2860"/>
      <c r="MAW1900" s="2860"/>
      <c r="MAX1900" s="2860"/>
      <c r="MAY1900" s="2860"/>
      <c r="MAZ1900" s="2860"/>
      <c r="MBA1900" s="2860"/>
      <c r="MBB1900" s="2860"/>
      <c r="MBC1900" s="2860"/>
      <c r="MBD1900" s="2860"/>
      <c r="MBE1900" s="2860"/>
      <c r="MBF1900" s="2860"/>
      <c r="MBG1900" s="2860"/>
      <c r="MBH1900" s="2860"/>
      <c r="MBI1900" s="2860"/>
      <c r="MBJ1900" s="2860"/>
      <c r="MBK1900" s="2860"/>
      <c r="MBL1900" s="2860"/>
      <c r="MBM1900" s="2860"/>
      <c r="MBN1900" s="2860"/>
      <c r="MBO1900" s="2860"/>
      <c r="MBP1900" s="2860"/>
      <c r="MBQ1900" s="2860"/>
      <c r="MBR1900" s="2860"/>
      <c r="MBS1900" s="2860"/>
      <c r="MBT1900" s="2860"/>
      <c r="MBU1900" s="2860"/>
      <c r="MBV1900" s="2860"/>
      <c r="MBW1900" s="2860"/>
      <c r="MBX1900" s="2860"/>
      <c r="MBY1900" s="2860"/>
      <c r="MBZ1900" s="2860"/>
      <c r="MCA1900" s="2860"/>
      <c r="MCB1900" s="2860"/>
      <c r="MCC1900" s="2860"/>
      <c r="MCD1900" s="2860"/>
      <c r="MCE1900" s="2860"/>
      <c r="MCF1900" s="2860"/>
      <c r="MCG1900" s="2860"/>
      <c r="MCH1900" s="2860"/>
      <c r="MCI1900" s="2860"/>
      <c r="MCJ1900" s="2860"/>
      <c r="MCK1900" s="2860"/>
      <c r="MCL1900" s="2860"/>
      <c r="MCM1900" s="2860"/>
      <c r="MCN1900" s="2860"/>
      <c r="MCO1900" s="2860"/>
      <c r="MCP1900" s="2860"/>
      <c r="MCQ1900" s="2860"/>
      <c r="MCR1900" s="2860"/>
      <c r="MCS1900" s="2860"/>
      <c r="MCT1900" s="2860"/>
      <c r="MCU1900" s="2860"/>
      <c r="MCV1900" s="2860"/>
      <c r="MCW1900" s="2860"/>
      <c r="MCX1900" s="2860"/>
      <c r="MCY1900" s="2860"/>
      <c r="MCZ1900" s="2860"/>
      <c r="MDA1900" s="2860"/>
      <c r="MDB1900" s="2860"/>
      <c r="MDC1900" s="2860"/>
      <c r="MDD1900" s="2860"/>
      <c r="MDE1900" s="2860"/>
      <c r="MDF1900" s="2860"/>
      <c r="MDG1900" s="2860"/>
      <c r="MDH1900" s="2860"/>
      <c r="MDI1900" s="2860"/>
      <c r="MDJ1900" s="2860"/>
      <c r="MDK1900" s="2860"/>
      <c r="MDL1900" s="2860"/>
      <c r="MDM1900" s="2860"/>
      <c r="MDN1900" s="2860"/>
      <c r="MDO1900" s="2860"/>
      <c r="MDP1900" s="2860"/>
      <c r="MDQ1900" s="2860"/>
      <c r="MDR1900" s="2860"/>
      <c r="MDS1900" s="2860"/>
      <c r="MDT1900" s="2860"/>
      <c r="MDU1900" s="2860"/>
      <c r="MDV1900" s="2860"/>
      <c r="MDW1900" s="2860"/>
      <c r="MDX1900" s="2860"/>
      <c r="MDY1900" s="2860"/>
      <c r="MDZ1900" s="2860"/>
      <c r="MEA1900" s="2860"/>
      <c r="MEB1900" s="2860"/>
      <c r="MEC1900" s="2860"/>
      <c r="MED1900" s="2860"/>
      <c r="MEE1900" s="2860"/>
      <c r="MEF1900" s="2860"/>
      <c r="MEG1900" s="2860"/>
      <c r="MEH1900" s="2860"/>
      <c r="MEI1900" s="2860"/>
      <c r="MEJ1900" s="2860"/>
      <c r="MEK1900" s="2860"/>
      <c r="MEL1900" s="2860"/>
      <c r="MEM1900" s="2860"/>
      <c r="MEN1900" s="2860"/>
      <c r="MEO1900" s="2860"/>
      <c r="MEP1900" s="2860"/>
      <c r="MEQ1900" s="2860"/>
      <c r="MER1900" s="2860"/>
      <c r="MES1900" s="2860"/>
      <c r="MET1900" s="2860"/>
      <c r="MEU1900" s="2860"/>
      <c r="MEV1900" s="2860"/>
      <c r="MEW1900" s="2860"/>
      <c r="MEX1900" s="2860"/>
      <c r="MEY1900" s="2860"/>
      <c r="MEZ1900" s="2860"/>
      <c r="MFA1900" s="2860"/>
      <c r="MFB1900" s="2860"/>
      <c r="MFC1900" s="2860"/>
      <c r="MFD1900" s="2860"/>
      <c r="MFE1900" s="2860"/>
      <c r="MFF1900" s="2860"/>
      <c r="MFG1900" s="2860"/>
      <c r="MFH1900" s="2860"/>
      <c r="MFI1900" s="2860"/>
      <c r="MFJ1900" s="2860"/>
      <c r="MFK1900" s="2860"/>
      <c r="MFL1900" s="2860"/>
      <c r="MFM1900" s="2860"/>
      <c r="MFN1900" s="2860"/>
      <c r="MFO1900" s="2860"/>
      <c r="MFP1900" s="2860"/>
      <c r="MFQ1900" s="2860"/>
      <c r="MFR1900" s="2860"/>
      <c r="MFS1900" s="2860"/>
      <c r="MFT1900" s="2860"/>
      <c r="MFU1900" s="2860"/>
      <c r="MFV1900" s="2860"/>
      <c r="MFW1900" s="2860"/>
      <c r="MFX1900" s="2860"/>
      <c r="MFY1900" s="2860"/>
      <c r="MFZ1900" s="2860"/>
      <c r="MGA1900" s="2860"/>
      <c r="MGB1900" s="2860"/>
      <c r="MGC1900" s="2860"/>
      <c r="MGD1900" s="2860"/>
      <c r="MGE1900" s="2860"/>
      <c r="MGF1900" s="2860"/>
      <c r="MGG1900" s="2860"/>
      <c r="MGH1900" s="2860"/>
      <c r="MGI1900" s="2860"/>
      <c r="MGJ1900" s="2860"/>
      <c r="MGK1900" s="2860"/>
      <c r="MGL1900" s="2860"/>
      <c r="MGM1900" s="2860"/>
      <c r="MGN1900" s="2860"/>
      <c r="MGO1900" s="2860"/>
      <c r="MGP1900" s="2860"/>
      <c r="MGQ1900" s="2860"/>
      <c r="MGR1900" s="2860"/>
      <c r="MGS1900" s="2860"/>
      <c r="MGT1900" s="2860"/>
      <c r="MGU1900" s="2860"/>
      <c r="MGV1900" s="2860"/>
      <c r="MGW1900" s="2860"/>
      <c r="MGX1900" s="2860"/>
      <c r="MGY1900" s="2860"/>
      <c r="MGZ1900" s="2860"/>
      <c r="MHA1900" s="2860"/>
      <c r="MHB1900" s="2860"/>
      <c r="MHC1900" s="2860"/>
      <c r="MHD1900" s="2860"/>
      <c r="MHE1900" s="2860"/>
      <c r="MHF1900" s="2860"/>
      <c r="MHG1900" s="2860"/>
      <c r="MHH1900" s="2860"/>
      <c r="MHI1900" s="2860"/>
      <c r="MHJ1900" s="2860"/>
      <c r="MHK1900" s="2860"/>
      <c r="MHL1900" s="2860"/>
      <c r="MHM1900" s="2860"/>
      <c r="MHN1900" s="2860"/>
      <c r="MHO1900" s="2860"/>
      <c r="MHP1900" s="2860"/>
      <c r="MHQ1900" s="2860"/>
      <c r="MHR1900" s="2860"/>
      <c r="MHS1900" s="2860"/>
      <c r="MHT1900" s="2860"/>
      <c r="MHU1900" s="2860"/>
      <c r="MHV1900" s="2860"/>
      <c r="MHW1900" s="2860"/>
      <c r="MHX1900" s="2860"/>
      <c r="MHY1900" s="2860"/>
      <c r="MHZ1900" s="2860"/>
      <c r="MIA1900" s="2860"/>
      <c r="MIB1900" s="2860"/>
      <c r="MIC1900" s="2860"/>
      <c r="MID1900" s="2860"/>
      <c r="MIE1900" s="2860"/>
      <c r="MIF1900" s="2860"/>
      <c r="MIG1900" s="2860"/>
      <c r="MIH1900" s="2860"/>
      <c r="MII1900" s="2860"/>
      <c r="MIJ1900" s="2860"/>
      <c r="MIK1900" s="2860"/>
      <c r="MIL1900" s="2860"/>
      <c r="MIM1900" s="2860"/>
      <c r="MIN1900" s="2860"/>
      <c r="MIO1900" s="2860"/>
      <c r="MIP1900" s="2860"/>
      <c r="MIQ1900" s="2860"/>
      <c r="MIR1900" s="2860"/>
      <c r="MIS1900" s="2860"/>
      <c r="MIT1900" s="2860"/>
      <c r="MIU1900" s="2860"/>
      <c r="MIV1900" s="2860"/>
      <c r="MIW1900" s="2860"/>
      <c r="MIX1900" s="2860"/>
      <c r="MIY1900" s="2860"/>
      <c r="MIZ1900" s="2860"/>
      <c r="MJA1900" s="2860"/>
      <c r="MJB1900" s="2860"/>
      <c r="MJC1900" s="2860"/>
      <c r="MJD1900" s="2860"/>
      <c r="MJE1900" s="2860"/>
      <c r="MJF1900" s="2860"/>
      <c r="MJG1900" s="2860"/>
      <c r="MJH1900" s="2860"/>
      <c r="MJI1900" s="2860"/>
      <c r="MJJ1900" s="2860"/>
      <c r="MJK1900" s="2860"/>
      <c r="MJL1900" s="2860"/>
      <c r="MJM1900" s="2860"/>
      <c r="MJN1900" s="2860"/>
      <c r="MJO1900" s="2860"/>
      <c r="MJP1900" s="2860"/>
      <c r="MJQ1900" s="2860"/>
      <c r="MJR1900" s="2860"/>
      <c r="MJS1900" s="2860"/>
      <c r="MJT1900" s="2860"/>
      <c r="MJU1900" s="2860"/>
      <c r="MJV1900" s="2860"/>
      <c r="MJW1900" s="2860"/>
      <c r="MJX1900" s="2860"/>
      <c r="MJY1900" s="2860"/>
      <c r="MJZ1900" s="2860"/>
      <c r="MKA1900" s="2860"/>
      <c r="MKB1900" s="2860"/>
      <c r="MKC1900" s="2860"/>
      <c r="MKD1900" s="2860"/>
      <c r="MKE1900" s="2860"/>
      <c r="MKF1900" s="2860"/>
      <c r="MKG1900" s="2860"/>
      <c r="MKH1900" s="2860"/>
      <c r="MKI1900" s="2860"/>
      <c r="MKJ1900" s="2860"/>
      <c r="MKK1900" s="2860"/>
      <c r="MKL1900" s="2860"/>
      <c r="MKM1900" s="2860"/>
      <c r="MKN1900" s="2860"/>
      <c r="MKO1900" s="2860"/>
      <c r="MKP1900" s="2860"/>
      <c r="MKQ1900" s="2860"/>
      <c r="MKR1900" s="2860"/>
      <c r="MKS1900" s="2860"/>
      <c r="MKT1900" s="2860"/>
      <c r="MKU1900" s="2860"/>
      <c r="MKV1900" s="2860"/>
      <c r="MKW1900" s="2860"/>
      <c r="MKX1900" s="2860"/>
      <c r="MKY1900" s="2860"/>
      <c r="MKZ1900" s="2860"/>
      <c r="MLA1900" s="2860"/>
      <c r="MLB1900" s="2860"/>
      <c r="MLC1900" s="2860"/>
      <c r="MLD1900" s="2860"/>
      <c r="MLE1900" s="2860"/>
      <c r="MLF1900" s="2860"/>
      <c r="MLG1900" s="2860"/>
      <c r="MLH1900" s="2860"/>
      <c r="MLI1900" s="2860"/>
      <c r="MLJ1900" s="2860"/>
      <c r="MLK1900" s="2860"/>
      <c r="MLL1900" s="2860"/>
      <c r="MLM1900" s="2860"/>
      <c r="MLN1900" s="2860"/>
      <c r="MLO1900" s="2860"/>
      <c r="MLP1900" s="2860"/>
      <c r="MLQ1900" s="2860"/>
      <c r="MLR1900" s="2860"/>
      <c r="MLS1900" s="2860"/>
      <c r="MLT1900" s="2860"/>
      <c r="MLU1900" s="2860"/>
      <c r="MLV1900" s="2860"/>
      <c r="MLW1900" s="2860"/>
      <c r="MLX1900" s="2860"/>
      <c r="MLY1900" s="2860"/>
      <c r="MLZ1900" s="2860"/>
      <c r="MMA1900" s="2860"/>
      <c r="MMB1900" s="2860"/>
      <c r="MMC1900" s="2860"/>
      <c r="MMD1900" s="2860"/>
      <c r="MME1900" s="2860"/>
      <c r="MMF1900" s="2860"/>
      <c r="MMG1900" s="2860"/>
      <c r="MMH1900" s="2860"/>
      <c r="MMI1900" s="2860"/>
      <c r="MMJ1900" s="2860"/>
      <c r="MMK1900" s="2860"/>
      <c r="MML1900" s="2860"/>
      <c r="MMM1900" s="2860"/>
      <c r="MMN1900" s="2860"/>
      <c r="MMO1900" s="2860"/>
      <c r="MMP1900" s="2860"/>
      <c r="MMQ1900" s="2860"/>
      <c r="MMR1900" s="2860"/>
      <c r="MMS1900" s="2860"/>
      <c r="MMT1900" s="2860"/>
      <c r="MMU1900" s="2860"/>
      <c r="MMV1900" s="2860"/>
      <c r="MMW1900" s="2860"/>
      <c r="MMX1900" s="2860"/>
      <c r="MMY1900" s="2860"/>
      <c r="MMZ1900" s="2860"/>
      <c r="MNA1900" s="2860"/>
      <c r="MNB1900" s="2860"/>
      <c r="MNC1900" s="2860"/>
      <c r="MND1900" s="2860"/>
      <c r="MNE1900" s="2860"/>
      <c r="MNF1900" s="2860"/>
      <c r="MNG1900" s="2860"/>
      <c r="MNH1900" s="2860"/>
      <c r="MNI1900" s="2860"/>
      <c r="MNJ1900" s="2860"/>
      <c r="MNK1900" s="2860"/>
      <c r="MNL1900" s="2860"/>
      <c r="MNM1900" s="2860"/>
      <c r="MNN1900" s="2860"/>
      <c r="MNO1900" s="2860"/>
      <c r="MNP1900" s="2860"/>
      <c r="MNQ1900" s="2860"/>
      <c r="MNR1900" s="2860"/>
      <c r="MNS1900" s="2860"/>
      <c r="MNT1900" s="2860"/>
      <c r="MNU1900" s="2860"/>
      <c r="MNV1900" s="2860"/>
      <c r="MNW1900" s="2860"/>
      <c r="MNX1900" s="2860"/>
      <c r="MNY1900" s="2860"/>
      <c r="MNZ1900" s="2860"/>
      <c r="MOA1900" s="2860"/>
      <c r="MOB1900" s="2860"/>
      <c r="MOC1900" s="2860"/>
      <c r="MOD1900" s="2860"/>
      <c r="MOE1900" s="2860"/>
      <c r="MOF1900" s="2860"/>
      <c r="MOG1900" s="2860"/>
      <c r="MOH1900" s="2860"/>
      <c r="MOI1900" s="2860"/>
      <c r="MOJ1900" s="2860"/>
      <c r="MOK1900" s="2860"/>
      <c r="MOL1900" s="2860"/>
      <c r="MOM1900" s="2860"/>
      <c r="MON1900" s="2860"/>
      <c r="MOO1900" s="2860"/>
      <c r="MOP1900" s="2860"/>
      <c r="MOQ1900" s="2860"/>
      <c r="MOR1900" s="2860"/>
      <c r="MOS1900" s="2860"/>
      <c r="MOT1900" s="2860"/>
      <c r="MOU1900" s="2860"/>
      <c r="MOV1900" s="2860"/>
      <c r="MOW1900" s="2860"/>
      <c r="MOX1900" s="2860"/>
      <c r="MOY1900" s="2860"/>
      <c r="MOZ1900" s="2860"/>
      <c r="MPA1900" s="2860"/>
      <c r="MPB1900" s="2860"/>
      <c r="MPC1900" s="2860"/>
      <c r="MPD1900" s="2860"/>
      <c r="MPE1900" s="2860"/>
      <c r="MPF1900" s="2860"/>
      <c r="MPG1900" s="2860"/>
      <c r="MPH1900" s="2860"/>
      <c r="MPI1900" s="2860"/>
      <c r="MPJ1900" s="2860"/>
      <c r="MPK1900" s="2860"/>
      <c r="MPL1900" s="2860"/>
      <c r="MPM1900" s="2860"/>
      <c r="MPN1900" s="2860"/>
      <c r="MPO1900" s="2860"/>
      <c r="MPP1900" s="2860"/>
      <c r="MPQ1900" s="2860"/>
      <c r="MPR1900" s="2860"/>
      <c r="MPS1900" s="2860"/>
      <c r="MPT1900" s="2860"/>
      <c r="MPU1900" s="2860"/>
      <c r="MPV1900" s="2860"/>
      <c r="MPW1900" s="2860"/>
      <c r="MPX1900" s="2860"/>
      <c r="MPY1900" s="2860"/>
      <c r="MPZ1900" s="2860"/>
      <c r="MQA1900" s="2860"/>
      <c r="MQB1900" s="2860"/>
      <c r="MQC1900" s="2860"/>
      <c r="MQD1900" s="2860"/>
      <c r="MQE1900" s="2860"/>
      <c r="MQF1900" s="2860"/>
      <c r="MQG1900" s="2860"/>
      <c r="MQH1900" s="2860"/>
      <c r="MQI1900" s="2860"/>
      <c r="MQJ1900" s="2860"/>
      <c r="MQK1900" s="2860"/>
      <c r="MQL1900" s="2860"/>
      <c r="MQM1900" s="2860"/>
      <c r="MQN1900" s="2860"/>
      <c r="MQO1900" s="2860"/>
      <c r="MQP1900" s="2860"/>
      <c r="MQQ1900" s="2860"/>
      <c r="MQR1900" s="2860"/>
      <c r="MQS1900" s="2860"/>
      <c r="MQT1900" s="2860"/>
      <c r="MQU1900" s="2860"/>
      <c r="MQV1900" s="2860"/>
      <c r="MQW1900" s="2860"/>
      <c r="MQX1900" s="2860"/>
      <c r="MQY1900" s="2860"/>
      <c r="MQZ1900" s="2860"/>
      <c r="MRA1900" s="2860"/>
      <c r="MRB1900" s="2860"/>
      <c r="MRC1900" s="2860"/>
      <c r="MRD1900" s="2860"/>
      <c r="MRE1900" s="2860"/>
      <c r="MRF1900" s="2860"/>
      <c r="MRG1900" s="2860"/>
      <c r="MRH1900" s="2860"/>
      <c r="MRI1900" s="2860"/>
      <c r="MRJ1900" s="2860"/>
      <c r="MRK1900" s="2860"/>
      <c r="MRL1900" s="2860"/>
      <c r="MRM1900" s="2860"/>
      <c r="MRN1900" s="2860"/>
      <c r="MRO1900" s="2860"/>
      <c r="MRP1900" s="2860"/>
      <c r="MRQ1900" s="2860"/>
      <c r="MRR1900" s="2860"/>
      <c r="MRS1900" s="2860"/>
      <c r="MRT1900" s="2860"/>
      <c r="MRU1900" s="2860"/>
      <c r="MRV1900" s="2860"/>
      <c r="MRW1900" s="2860"/>
      <c r="MRX1900" s="2860"/>
      <c r="MRY1900" s="2860"/>
      <c r="MRZ1900" s="2860"/>
      <c r="MSA1900" s="2860"/>
      <c r="MSB1900" s="2860"/>
      <c r="MSC1900" s="2860"/>
      <c r="MSD1900" s="2860"/>
      <c r="MSE1900" s="2860"/>
      <c r="MSF1900" s="2860"/>
      <c r="MSG1900" s="2860"/>
      <c r="MSH1900" s="2860"/>
      <c r="MSI1900" s="2860"/>
      <c r="MSJ1900" s="2860"/>
      <c r="MSK1900" s="2860"/>
      <c r="MSL1900" s="2860"/>
      <c r="MSM1900" s="2860"/>
      <c r="MSN1900" s="2860"/>
      <c r="MSO1900" s="2860"/>
      <c r="MSP1900" s="2860"/>
      <c r="MSQ1900" s="2860"/>
      <c r="MSR1900" s="2860"/>
      <c r="MSS1900" s="2860"/>
      <c r="MST1900" s="2860"/>
      <c r="MSU1900" s="2860"/>
      <c r="MSV1900" s="2860"/>
      <c r="MSW1900" s="2860"/>
      <c r="MSX1900" s="2860"/>
      <c r="MSY1900" s="2860"/>
      <c r="MSZ1900" s="2860"/>
      <c r="MTA1900" s="2860"/>
      <c r="MTB1900" s="2860"/>
      <c r="MTC1900" s="2860"/>
      <c r="MTD1900" s="2860"/>
      <c r="MTE1900" s="2860"/>
      <c r="MTF1900" s="2860"/>
      <c r="MTG1900" s="2860"/>
      <c r="MTH1900" s="2860"/>
      <c r="MTI1900" s="2860"/>
      <c r="MTJ1900" s="2860"/>
      <c r="MTK1900" s="2860"/>
      <c r="MTL1900" s="2860"/>
      <c r="MTM1900" s="2860"/>
      <c r="MTN1900" s="2860"/>
      <c r="MTO1900" s="2860"/>
      <c r="MTP1900" s="2860"/>
      <c r="MTQ1900" s="2860"/>
      <c r="MTR1900" s="2860"/>
      <c r="MTS1900" s="2860"/>
      <c r="MTT1900" s="2860"/>
      <c r="MTU1900" s="2860"/>
      <c r="MTV1900" s="2860"/>
      <c r="MTW1900" s="2860"/>
      <c r="MTX1900" s="2860"/>
      <c r="MTY1900" s="2860"/>
      <c r="MTZ1900" s="2860"/>
      <c r="MUA1900" s="2860"/>
      <c r="MUB1900" s="2860"/>
      <c r="MUC1900" s="2860"/>
      <c r="MUD1900" s="2860"/>
      <c r="MUE1900" s="2860"/>
      <c r="MUF1900" s="2860"/>
      <c r="MUG1900" s="2860"/>
      <c r="MUH1900" s="2860"/>
      <c r="MUI1900" s="2860"/>
      <c r="MUJ1900" s="2860"/>
      <c r="MUK1900" s="2860"/>
      <c r="MUL1900" s="2860"/>
      <c r="MUM1900" s="2860"/>
      <c r="MUN1900" s="2860"/>
      <c r="MUO1900" s="2860"/>
      <c r="MUP1900" s="2860"/>
      <c r="MUQ1900" s="2860"/>
      <c r="MUR1900" s="2860"/>
      <c r="MUS1900" s="2860"/>
      <c r="MUT1900" s="2860"/>
      <c r="MUU1900" s="2860"/>
      <c r="MUV1900" s="2860"/>
      <c r="MUW1900" s="2860"/>
      <c r="MUX1900" s="2860"/>
      <c r="MUY1900" s="2860"/>
      <c r="MUZ1900" s="2860"/>
      <c r="MVA1900" s="2860"/>
      <c r="MVB1900" s="2860"/>
      <c r="MVC1900" s="2860"/>
      <c r="MVD1900" s="2860"/>
      <c r="MVE1900" s="2860"/>
      <c r="MVF1900" s="2860"/>
      <c r="MVG1900" s="2860"/>
      <c r="MVH1900" s="2860"/>
      <c r="MVI1900" s="2860"/>
      <c r="MVJ1900" s="2860"/>
      <c r="MVK1900" s="2860"/>
      <c r="MVL1900" s="2860"/>
      <c r="MVM1900" s="2860"/>
      <c r="MVN1900" s="2860"/>
      <c r="MVO1900" s="2860"/>
      <c r="MVP1900" s="2860"/>
      <c r="MVQ1900" s="2860"/>
      <c r="MVR1900" s="2860"/>
      <c r="MVS1900" s="2860"/>
      <c r="MVT1900" s="2860"/>
      <c r="MVU1900" s="2860"/>
      <c r="MVV1900" s="2860"/>
      <c r="MVW1900" s="2860"/>
      <c r="MVX1900" s="2860"/>
      <c r="MVY1900" s="2860"/>
      <c r="MVZ1900" s="2860"/>
      <c r="MWA1900" s="2860"/>
      <c r="MWB1900" s="2860"/>
      <c r="MWC1900" s="2860"/>
      <c r="MWD1900" s="2860"/>
      <c r="MWE1900" s="2860"/>
      <c r="MWF1900" s="2860"/>
      <c r="MWG1900" s="2860"/>
      <c r="MWH1900" s="2860"/>
      <c r="MWI1900" s="2860"/>
      <c r="MWJ1900" s="2860"/>
      <c r="MWK1900" s="2860"/>
      <c r="MWL1900" s="2860"/>
      <c r="MWM1900" s="2860"/>
      <c r="MWN1900" s="2860"/>
      <c r="MWO1900" s="2860"/>
      <c r="MWP1900" s="2860"/>
      <c r="MWQ1900" s="2860"/>
      <c r="MWR1900" s="2860"/>
      <c r="MWS1900" s="2860"/>
      <c r="MWT1900" s="2860"/>
      <c r="MWU1900" s="2860"/>
      <c r="MWV1900" s="2860"/>
      <c r="MWW1900" s="2860"/>
      <c r="MWX1900" s="2860"/>
      <c r="MWY1900" s="2860"/>
      <c r="MWZ1900" s="2860"/>
      <c r="MXA1900" s="2860"/>
      <c r="MXB1900" s="2860"/>
      <c r="MXC1900" s="2860"/>
      <c r="MXD1900" s="2860"/>
      <c r="MXE1900" s="2860"/>
      <c r="MXF1900" s="2860"/>
      <c r="MXG1900" s="2860"/>
      <c r="MXH1900" s="2860"/>
      <c r="MXI1900" s="2860"/>
      <c r="MXJ1900" s="2860"/>
      <c r="MXK1900" s="2860"/>
      <c r="MXL1900" s="2860"/>
      <c r="MXM1900" s="2860"/>
      <c r="MXN1900" s="2860"/>
      <c r="MXO1900" s="2860"/>
      <c r="MXP1900" s="2860"/>
      <c r="MXQ1900" s="2860"/>
      <c r="MXR1900" s="2860"/>
      <c r="MXS1900" s="2860"/>
      <c r="MXT1900" s="2860"/>
      <c r="MXU1900" s="2860"/>
      <c r="MXV1900" s="2860"/>
      <c r="MXW1900" s="2860"/>
      <c r="MXX1900" s="2860"/>
      <c r="MXY1900" s="2860"/>
      <c r="MXZ1900" s="2860"/>
      <c r="MYA1900" s="2860"/>
      <c r="MYB1900" s="2860"/>
      <c r="MYC1900" s="2860"/>
      <c r="MYD1900" s="2860"/>
      <c r="MYE1900" s="2860"/>
      <c r="MYF1900" s="2860"/>
      <c r="MYG1900" s="2860"/>
      <c r="MYH1900" s="2860"/>
      <c r="MYI1900" s="2860"/>
      <c r="MYJ1900" s="2860"/>
      <c r="MYK1900" s="2860"/>
      <c r="MYL1900" s="2860"/>
      <c r="MYM1900" s="2860"/>
      <c r="MYN1900" s="2860"/>
      <c r="MYO1900" s="2860"/>
      <c r="MYP1900" s="2860"/>
      <c r="MYQ1900" s="2860"/>
      <c r="MYR1900" s="2860"/>
      <c r="MYS1900" s="2860"/>
      <c r="MYT1900" s="2860"/>
      <c r="MYU1900" s="2860"/>
      <c r="MYV1900" s="2860"/>
      <c r="MYW1900" s="2860"/>
      <c r="MYX1900" s="2860"/>
      <c r="MYY1900" s="2860"/>
      <c r="MYZ1900" s="2860"/>
      <c r="MZA1900" s="2860"/>
      <c r="MZB1900" s="2860"/>
      <c r="MZC1900" s="2860"/>
      <c r="MZD1900" s="2860"/>
      <c r="MZE1900" s="2860"/>
      <c r="MZF1900" s="2860"/>
      <c r="MZG1900" s="2860"/>
      <c r="MZH1900" s="2860"/>
      <c r="MZI1900" s="2860"/>
      <c r="MZJ1900" s="2860"/>
      <c r="MZK1900" s="2860"/>
      <c r="MZL1900" s="2860"/>
      <c r="MZM1900" s="2860"/>
      <c r="MZN1900" s="2860"/>
      <c r="MZO1900" s="2860"/>
      <c r="MZP1900" s="2860"/>
      <c r="MZQ1900" s="2860"/>
      <c r="MZR1900" s="2860"/>
      <c r="MZS1900" s="2860"/>
      <c r="MZT1900" s="2860"/>
      <c r="MZU1900" s="2860"/>
      <c r="MZV1900" s="2860"/>
      <c r="MZW1900" s="2860"/>
      <c r="MZX1900" s="2860"/>
      <c r="MZY1900" s="2860"/>
      <c r="MZZ1900" s="2860"/>
      <c r="NAA1900" s="2860"/>
      <c r="NAB1900" s="2860"/>
      <c r="NAC1900" s="2860"/>
      <c r="NAD1900" s="2860"/>
      <c r="NAE1900" s="2860"/>
      <c r="NAF1900" s="2860"/>
      <c r="NAG1900" s="2860"/>
      <c r="NAH1900" s="2860"/>
      <c r="NAI1900" s="2860"/>
      <c r="NAJ1900" s="2860"/>
      <c r="NAK1900" s="2860"/>
      <c r="NAL1900" s="2860"/>
      <c r="NAM1900" s="2860"/>
      <c r="NAN1900" s="2860"/>
      <c r="NAO1900" s="2860"/>
      <c r="NAP1900" s="2860"/>
      <c r="NAQ1900" s="2860"/>
      <c r="NAR1900" s="2860"/>
      <c r="NAS1900" s="2860"/>
      <c r="NAT1900" s="2860"/>
      <c r="NAU1900" s="2860"/>
      <c r="NAV1900" s="2860"/>
      <c r="NAW1900" s="2860"/>
      <c r="NAX1900" s="2860"/>
      <c r="NAY1900" s="2860"/>
      <c r="NAZ1900" s="2860"/>
      <c r="NBA1900" s="2860"/>
      <c r="NBB1900" s="2860"/>
      <c r="NBC1900" s="2860"/>
      <c r="NBD1900" s="2860"/>
      <c r="NBE1900" s="2860"/>
      <c r="NBF1900" s="2860"/>
      <c r="NBG1900" s="2860"/>
      <c r="NBH1900" s="2860"/>
      <c r="NBI1900" s="2860"/>
      <c r="NBJ1900" s="2860"/>
      <c r="NBK1900" s="2860"/>
      <c r="NBL1900" s="2860"/>
      <c r="NBM1900" s="2860"/>
      <c r="NBN1900" s="2860"/>
      <c r="NBO1900" s="2860"/>
      <c r="NBP1900" s="2860"/>
      <c r="NBQ1900" s="2860"/>
      <c r="NBR1900" s="2860"/>
      <c r="NBS1900" s="2860"/>
      <c r="NBT1900" s="2860"/>
      <c r="NBU1900" s="2860"/>
      <c r="NBV1900" s="2860"/>
      <c r="NBW1900" s="2860"/>
      <c r="NBX1900" s="2860"/>
      <c r="NBY1900" s="2860"/>
      <c r="NBZ1900" s="2860"/>
      <c r="NCA1900" s="2860"/>
      <c r="NCB1900" s="2860"/>
      <c r="NCC1900" s="2860"/>
      <c r="NCD1900" s="2860"/>
      <c r="NCE1900" s="2860"/>
      <c r="NCF1900" s="2860"/>
      <c r="NCG1900" s="2860"/>
      <c r="NCH1900" s="2860"/>
      <c r="NCI1900" s="2860"/>
      <c r="NCJ1900" s="2860"/>
      <c r="NCK1900" s="2860"/>
      <c r="NCL1900" s="2860"/>
      <c r="NCM1900" s="2860"/>
      <c r="NCN1900" s="2860"/>
      <c r="NCO1900" s="2860"/>
      <c r="NCP1900" s="2860"/>
      <c r="NCQ1900" s="2860"/>
      <c r="NCR1900" s="2860"/>
      <c r="NCS1900" s="2860"/>
      <c r="NCT1900" s="2860"/>
      <c r="NCU1900" s="2860"/>
      <c r="NCV1900" s="2860"/>
      <c r="NCW1900" s="2860"/>
      <c r="NCX1900" s="2860"/>
      <c r="NCY1900" s="2860"/>
      <c r="NCZ1900" s="2860"/>
      <c r="NDA1900" s="2860"/>
      <c r="NDB1900" s="2860"/>
      <c r="NDC1900" s="2860"/>
      <c r="NDD1900" s="2860"/>
      <c r="NDE1900" s="2860"/>
      <c r="NDF1900" s="2860"/>
      <c r="NDG1900" s="2860"/>
      <c r="NDH1900" s="2860"/>
      <c r="NDI1900" s="2860"/>
      <c r="NDJ1900" s="2860"/>
      <c r="NDK1900" s="2860"/>
      <c r="NDL1900" s="2860"/>
      <c r="NDM1900" s="2860"/>
      <c r="NDN1900" s="2860"/>
      <c r="NDO1900" s="2860"/>
      <c r="NDP1900" s="2860"/>
      <c r="NDQ1900" s="2860"/>
      <c r="NDR1900" s="2860"/>
      <c r="NDS1900" s="2860"/>
      <c r="NDT1900" s="2860"/>
      <c r="NDU1900" s="2860"/>
      <c r="NDV1900" s="2860"/>
      <c r="NDW1900" s="2860"/>
      <c r="NDX1900" s="2860"/>
      <c r="NDY1900" s="2860"/>
      <c r="NDZ1900" s="2860"/>
      <c r="NEA1900" s="2860"/>
      <c r="NEB1900" s="2860"/>
      <c r="NEC1900" s="2860"/>
      <c r="NED1900" s="2860"/>
      <c r="NEE1900" s="2860"/>
      <c r="NEF1900" s="2860"/>
      <c r="NEG1900" s="2860"/>
      <c r="NEH1900" s="2860"/>
      <c r="NEI1900" s="2860"/>
      <c r="NEJ1900" s="2860"/>
      <c r="NEK1900" s="2860"/>
      <c r="NEL1900" s="2860"/>
      <c r="NEM1900" s="2860"/>
      <c r="NEN1900" s="2860"/>
      <c r="NEO1900" s="2860"/>
      <c r="NEP1900" s="2860"/>
      <c r="NEQ1900" s="2860"/>
      <c r="NER1900" s="2860"/>
      <c r="NES1900" s="2860"/>
      <c r="NET1900" s="2860"/>
      <c r="NEU1900" s="2860"/>
      <c r="NEV1900" s="2860"/>
      <c r="NEW1900" s="2860"/>
      <c r="NEX1900" s="2860"/>
      <c r="NEY1900" s="2860"/>
      <c r="NEZ1900" s="2860"/>
      <c r="NFA1900" s="2860"/>
      <c r="NFB1900" s="2860"/>
      <c r="NFC1900" s="2860"/>
      <c r="NFD1900" s="2860"/>
      <c r="NFE1900" s="2860"/>
      <c r="NFF1900" s="2860"/>
      <c r="NFG1900" s="2860"/>
      <c r="NFH1900" s="2860"/>
      <c r="NFI1900" s="2860"/>
      <c r="NFJ1900" s="2860"/>
      <c r="NFK1900" s="2860"/>
      <c r="NFL1900" s="2860"/>
      <c r="NFM1900" s="2860"/>
      <c r="NFN1900" s="2860"/>
      <c r="NFO1900" s="2860"/>
      <c r="NFP1900" s="2860"/>
      <c r="NFQ1900" s="2860"/>
      <c r="NFR1900" s="2860"/>
      <c r="NFS1900" s="2860"/>
      <c r="NFT1900" s="2860"/>
      <c r="NFU1900" s="2860"/>
      <c r="NFV1900" s="2860"/>
      <c r="NFW1900" s="2860"/>
      <c r="NFX1900" s="2860"/>
      <c r="NFY1900" s="2860"/>
      <c r="NFZ1900" s="2860"/>
      <c r="NGA1900" s="2860"/>
      <c r="NGB1900" s="2860"/>
      <c r="NGC1900" s="2860"/>
      <c r="NGD1900" s="2860"/>
      <c r="NGE1900" s="2860"/>
      <c r="NGF1900" s="2860"/>
      <c r="NGG1900" s="2860"/>
      <c r="NGH1900" s="2860"/>
      <c r="NGI1900" s="2860"/>
      <c r="NGJ1900" s="2860"/>
      <c r="NGK1900" s="2860"/>
      <c r="NGL1900" s="2860"/>
      <c r="NGM1900" s="2860"/>
      <c r="NGN1900" s="2860"/>
      <c r="NGO1900" s="2860"/>
      <c r="NGP1900" s="2860"/>
      <c r="NGQ1900" s="2860"/>
      <c r="NGR1900" s="2860"/>
      <c r="NGS1900" s="2860"/>
      <c r="NGT1900" s="2860"/>
      <c r="NGU1900" s="2860"/>
      <c r="NGV1900" s="2860"/>
      <c r="NGW1900" s="2860"/>
      <c r="NGX1900" s="2860"/>
      <c r="NGY1900" s="2860"/>
      <c r="NGZ1900" s="2860"/>
      <c r="NHA1900" s="2860"/>
      <c r="NHB1900" s="2860"/>
      <c r="NHC1900" s="2860"/>
      <c r="NHD1900" s="2860"/>
      <c r="NHE1900" s="2860"/>
      <c r="NHF1900" s="2860"/>
      <c r="NHG1900" s="2860"/>
      <c r="NHH1900" s="2860"/>
      <c r="NHI1900" s="2860"/>
      <c r="NHJ1900" s="2860"/>
      <c r="NHK1900" s="2860"/>
      <c r="NHL1900" s="2860"/>
      <c r="NHM1900" s="2860"/>
      <c r="NHN1900" s="2860"/>
      <c r="NHO1900" s="2860"/>
      <c r="NHP1900" s="2860"/>
      <c r="NHQ1900" s="2860"/>
      <c r="NHR1900" s="2860"/>
      <c r="NHS1900" s="2860"/>
      <c r="NHT1900" s="2860"/>
      <c r="NHU1900" s="2860"/>
      <c r="NHV1900" s="2860"/>
      <c r="NHW1900" s="2860"/>
      <c r="NHX1900" s="2860"/>
      <c r="NHY1900" s="2860"/>
      <c r="NHZ1900" s="2860"/>
      <c r="NIA1900" s="2860"/>
      <c r="NIB1900" s="2860"/>
      <c r="NIC1900" s="2860"/>
      <c r="NID1900" s="2860"/>
      <c r="NIE1900" s="2860"/>
      <c r="NIF1900" s="2860"/>
      <c r="NIG1900" s="2860"/>
      <c r="NIH1900" s="2860"/>
      <c r="NII1900" s="2860"/>
      <c r="NIJ1900" s="2860"/>
      <c r="NIK1900" s="2860"/>
      <c r="NIL1900" s="2860"/>
      <c r="NIM1900" s="2860"/>
      <c r="NIN1900" s="2860"/>
      <c r="NIO1900" s="2860"/>
      <c r="NIP1900" s="2860"/>
      <c r="NIQ1900" s="2860"/>
      <c r="NIR1900" s="2860"/>
      <c r="NIS1900" s="2860"/>
      <c r="NIT1900" s="2860"/>
      <c r="NIU1900" s="2860"/>
      <c r="NIV1900" s="2860"/>
      <c r="NIW1900" s="2860"/>
      <c r="NIX1900" s="2860"/>
      <c r="NIY1900" s="2860"/>
      <c r="NIZ1900" s="2860"/>
      <c r="NJA1900" s="2860"/>
      <c r="NJB1900" s="2860"/>
      <c r="NJC1900" s="2860"/>
      <c r="NJD1900" s="2860"/>
      <c r="NJE1900" s="2860"/>
      <c r="NJF1900" s="2860"/>
      <c r="NJG1900" s="2860"/>
      <c r="NJH1900" s="2860"/>
      <c r="NJI1900" s="2860"/>
      <c r="NJJ1900" s="2860"/>
      <c r="NJK1900" s="2860"/>
      <c r="NJL1900" s="2860"/>
      <c r="NJM1900" s="2860"/>
      <c r="NJN1900" s="2860"/>
      <c r="NJO1900" s="2860"/>
      <c r="NJP1900" s="2860"/>
      <c r="NJQ1900" s="2860"/>
      <c r="NJR1900" s="2860"/>
      <c r="NJS1900" s="2860"/>
      <c r="NJT1900" s="2860"/>
      <c r="NJU1900" s="2860"/>
      <c r="NJV1900" s="2860"/>
      <c r="NJW1900" s="2860"/>
      <c r="NJX1900" s="2860"/>
      <c r="NJY1900" s="2860"/>
      <c r="NJZ1900" s="2860"/>
      <c r="NKA1900" s="2860"/>
      <c r="NKB1900" s="2860"/>
      <c r="NKC1900" s="2860"/>
      <c r="NKD1900" s="2860"/>
      <c r="NKE1900" s="2860"/>
      <c r="NKF1900" s="2860"/>
      <c r="NKG1900" s="2860"/>
      <c r="NKH1900" s="2860"/>
      <c r="NKI1900" s="2860"/>
      <c r="NKJ1900" s="2860"/>
      <c r="NKK1900" s="2860"/>
      <c r="NKL1900" s="2860"/>
      <c r="NKM1900" s="2860"/>
      <c r="NKN1900" s="2860"/>
      <c r="NKO1900" s="2860"/>
      <c r="NKP1900" s="2860"/>
      <c r="NKQ1900" s="2860"/>
      <c r="NKR1900" s="2860"/>
      <c r="NKS1900" s="2860"/>
      <c r="NKT1900" s="2860"/>
      <c r="NKU1900" s="2860"/>
      <c r="NKV1900" s="2860"/>
      <c r="NKW1900" s="2860"/>
      <c r="NKX1900" s="2860"/>
      <c r="NKY1900" s="2860"/>
      <c r="NKZ1900" s="2860"/>
      <c r="NLA1900" s="2860"/>
      <c r="NLB1900" s="2860"/>
      <c r="NLC1900" s="2860"/>
      <c r="NLD1900" s="2860"/>
      <c r="NLE1900" s="2860"/>
      <c r="NLF1900" s="2860"/>
      <c r="NLG1900" s="2860"/>
      <c r="NLH1900" s="2860"/>
      <c r="NLI1900" s="2860"/>
      <c r="NLJ1900" s="2860"/>
      <c r="NLK1900" s="2860"/>
      <c r="NLL1900" s="2860"/>
      <c r="NLM1900" s="2860"/>
      <c r="NLN1900" s="2860"/>
      <c r="NLO1900" s="2860"/>
      <c r="NLP1900" s="2860"/>
      <c r="NLQ1900" s="2860"/>
      <c r="NLR1900" s="2860"/>
      <c r="NLS1900" s="2860"/>
      <c r="NLT1900" s="2860"/>
      <c r="NLU1900" s="2860"/>
      <c r="NLV1900" s="2860"/>
      <c r="NLW1900" s="2860"/>
      <c r="NLX1900" s="2860"/>
      <c r="NLY1900" s="2860"/>
      <c r="NLZ1900" s="2860"/>
      <c r="NMA1900" s="2860"/>
      <c r="NMB1900" s="2860"/>
      <c r="NMC1900" s="2860"/>
      <c r="NMD1900" s="2860"/>
      <c r="NME1900" s="2860"/>
      <c r="NMF1900" s="2860"/>
      <c r="NMG1900" s="2860"/>
      <c r="NMH1900" s="2860"/>
      <c r="NMI1900" s="2860"/>
      <c r="NMJ1900" s="2860"/>
      <c r="NMK1900" s="2860"/>
      <c r="NML1900" s="2860"/>
      <c r="NMM1900" s="2860"/>
      <c r="NMN1900" s="2860"/>
      <c r="NMO1900" s="2860"/>
      <c r="NMP1900" s="2860"/>
      <c r="NMQ1900" s="2860"/>
      <c r="NMR1900" s="2860"/>
      <c r="NMS1900" s="2860"/>
      <c r="NMT1900" s="2860"/>
      <c r="NMU1900" s="2860"/>
      <c r="NMV1900" s="2860"/>
      <c r="NMW1900" s="2860"/>
      <c r="NMX1900" s="2860"/>
      <c r="NMY1900" s="2860"/>
      <c r="NMZ1900" s="2860"/>
      <c r="NNA1900" s="2860"/>
      <c r="NNB1900" s="2860"/>
      <c r="NNC1900" s="2860"/>
      <c r="NND1900" s="2860"/>
      <c r="NNE1900" s="2860"/>
      <c r="NNF1900" s="2860"/>
      <c r="NNG1900" s="2860"/>
      <c r="NNH1900" s="2860"/>
      <c r="NNI1900" s="2860"/>
      <c r="NNJ1900" s="2860"/>
      <c r="NNK1900" s="2860"/>
      <c r="NNL1900" s="2860"/>
      <c r="NNM1900" s="2860"/>
      <c r="NNN1900" s="2860"/>
      <c r="NNO1900" s="2860"/>
      <c r="NNP1900" s="2860"/>
      <c r="NNQ1900" s="2860"/>
      <c r="NNR1900" s="2860"/>
      <c r="NNS1900" s="2860"/>
      <c r="NNT1900" s="2860"/>
      <c r="NNU1900" s="2860"/>
      <c r="NNV1900" s="2860"/>
      <c r="NNW1900" s="2860"/>
      <c r="NNX1900" s="2860"/>
      <c r="NNY1900" s="2860"/>
      <c r="NNZ1900" s="2860"/>
      <c r="NOA1900" s="2860"/>
      <c r="NOB1900" s="2860"/>
      <c r="NOC1900" s="2860"/>
      <c r="NOD1900" s="2860"/>
      <c r="NOE1900" s="2860"/>
      <c r="NOF1900" s="2860"/>
      <c r="NOG1900" s="2860"/>
      <c r="NOH1900" s="2860"/>
      <c r="NOI1900" s="2860"/>
      <c r="NOJ1900" s="2860"/>
      <c r="NOK1900" s="2860"/>
      <c r="NOL1900" s="2860"/>
      <c r="NOM1900" s="2860"/>
      <c r="NON1900" s="2860"/>
      <c r="NOO1900" s="2860"/>
      <c r="NOP1900" s="2860"/>
      <c r="NOQ1900" s="2860"/>
      <c r="NOR1900" s="2860"/>
      <c r="NOS1900" s="2860"/>
      <c r="NOT1900" s="2860"/>
      <c r="NOU1900" s="2860"/>
      <c r="NOV1900" s="2860"/>
      <c r="NOW1900" s="2860"/>
      <c r="NOX1900" s="2860"/>
      <c r="NOY1900" s="2860"/>
      <c r="NOZ1900" s="2860"/>
      <c r="NPA1900" s="2860"/>
      <c r="NPB1900" s="2860"/>
      <c r="NPC1900" s="2860"/>
      <c r="NPD1900" s="2860"/>
      <c r="NPE1900" s="2860"/>
      <c r="NPF1900" s="2860"/>
      <c r="NPG1900" s="2860"/>
      <c r="NPH1900" s="2860"/>
      <c r="NPI1900" s="2860"/>
      <c r="NPJ1900" s="2860"/>
      <c r="NPK1900" s="2860"/>
      <c r="NPL1900" s="2860"/>
      <c r="NPM1900" s="2860"/>
      <c r="NPN1900" s="2860"/>
      <c r="NPO1900" s="2860"/>
      <c r="NPP1900" s="2860"/>
      <c r="NPQ1900" s="2860"/>
      <c r="NPR1900" s="2860"/>
      <c r="NPS1900" s="2860"/>
      <c r="NPT1900" s="2860"/>
      <c r="NPU1900" s="2860"/>
      <c r="NPV1900" s="2860"/>
      <c r="NPW1900" s="2860"/>
      <c r="NPX1900" s="2860"/>
      <c r="NPY1900" s="2860"/>
      <c r="NPZ1900" s="2860"/>
      <c r="NQA1900" s="2860"/>
      <c r="NQB1900" s="2860"/>
      <c r="NQC1900" s="2860"/>
      <c r="NQD1900" s="2860"/>
      <c r="NQE1900" s="2860"/>
      <c r="NQF1900" s="2860"/>
      <c r="NQG1900" s="2860"/>
      <c r="NQH1900" s="2860"/>
      <c r="NQI1900" s="2860"/>
      <c r="NQJ1900" s="2860"/>
      <c r="NQK1900" s="2860"/>
      <c r="NQL1900" s="2860"/>
      <c r="NQM1900" s="2860"/>
      <c r="NQN1900" s="2860"/>
      <c r="NQO1900" s="2860"/>
      <c r="NQP1900" s="2860"/>
      <c r="NQQ1900" s="2860"/>
      <c r="NQR1900" s="2860"/>
      <c r="NQS1900" s="2860"/>
      <c r="NQT1900" s="2860"/>
      <c r="NQU1900" s="2860"/>
      <c r="NQV1900" s="2860"/>
      <c r="NQW1900" s="2860"/>
      <c r="NQX1900" s="2860"/>
      <c r="NQY1900" s="2860"/>
      <c r="NQZ1900" s="2860"/>
      <c r="NRA1900" s="2860"/>
      <c r="NRB1900" s="2860"/>
      <c r="NRC1900" s="2860"/>
      <c r="NRD1900" s="2860"/>
      <c r="NRE1900" s="2860"/>
      <c r="NRF1900" s="2860"/>
      <c r="NRG1900" s="2860"/>
      <c r="NRH1900" s="2860"/>
      <c r="NRI1900" s="2860"/>
      <c r="NRJ1900" s="2860"/>
      <c r="NRK1900" s="2860"/>
      <c r="NRL1900" s="2860"/>
      <c r="NRM1900" s="2860"/>
      <c r="NRN1900" s="2860"/>
      <c r="NRO1900" s="2860"/>
      <c r="NRP1900" s="2860"/>
      <c r="NRQ1900" s="2860"/>
      <c r="NRR1900" s="2860"/>
      <c r="NRS1900" s="2860"/>
      <c r="NRT1900" s="2860"/>
      <c r="NRU1900" s="2860"/>
      <c r="NRV1900" s="2860"/>
      <c r="NRW1900" s="2860"/>
      <c r="NRX1900" s="2860"/>
      <c r="NRY1900" s="2860"/>
      <c r="NRZ1900" s="2860"/>
      <c r="NSA1900" s="2860"/>
      <c r="NSB1900" s="2860"/>
      <c r="NSC1900" s="2860"/>
      <c r="NSD1900" s="2860"/>
      <c r="NSE1900" s="2860"/>
      <c r="NSF1900" s="2860"/>
      <c r="NSG1900" s="2860"/>
      <c r="NSH1900" s="2860"/>
      <c r="NSI1900" s="2860"/>
      <c r="NSJ1900" s="2860"/>
      <c r="NSK1900" s="2860"/>
      <c r="NSL1900" s="2860"/>
      <c r="NSM1900" s="2860"/>
      <c r="NSN1900" s="2860"/>
      <c r="NSO1900" s="2860"/>
      <c r="NSP1900" s="2860"/>
      <c r="NSQ1900" s="2860"/>
      <c r="NSR1900" s="2860"/>
      <c r="NSS1900" s="2860"/>
      <c r="NST1900" s="2860"/>
      <c r="NSU1900" s="2860"/>
      <c r="NSV1900" s="2860"/>
      <c r="NSW1900" s="2860"/>
      <c r="NSX1900" s="2860"/>
      <c r="NSY1900" s="2860"/>
      <c r="NSZ1900" s="2860"/>
      <c r="NTA1900" s="2860"/>
      <c r="NTB1900" s="2860"/>
      <c r="NTC1900" s="2860"/>
      <c r="NTD1900" s="2860"/>
      <c r="NTE1900" s="2860"/>
      <c r="NTF1900" s="2860"/>
      <c r="NTG1900" s="2860"/>
      <c r="NTH1900" s="2860"/>
      <c r="NTI1900" s="2860"/>
      <c r="NTJ1900" s="2860"/>
      <c r="NTK1900" s="2860"/>
      <c r="NTL1900" s="2860"/>
      <c r="NTM1900" s="2860"/>
      <c r="NTN1900" s="2860"/>
      <c r="NTO1900" s="2860"/>
      <c r="NTP1900" s="2860"/>
      <c r="NTQ1900" s="2860"/>
      <c r="NTR1900" s="2860"/>
      <c r="NTS1900" s="2860"/>
      <c r="NTT1900" s="2860"/>
      <c r="NTU1900" s="2860"/>
      <c r="NTV1900" s="2860"/>
      <c r="NTW1900" s="2860"/>
      <c r="NTX1900" s="2860"/>
      <c r="NTY1900" s="2860"/>
      <c r="NTZ1900" s="2860"/>
      <c r="NUA1900" s="2860"/>
      <c r="NUB1900" s="2860"/>
      <c r="NUC1900" s="2860"/>
      <c r="NUD1900" s="2860"/>
      <c r="NUE1900" s="2860"/>
      <c r="NUF1900" s="2860"/>
      <c r="NUG1900" s="2860"/>
      <c r="NUH1900" s="2860"/>
      <c r="NUI1900" s="2860"/>
      <c r="NUJ1900" s="2860"/>
      <c r="NUK1900" s="2860"/>
      <c r="NUL1900" s="2860"/>
      <c r="NUM1900" s="2860"/>
      <c r="NUN1900" s="2860"/>
      <c r="NUO1900" s="2860"/>
      <c r="NUP1900" s="2860"/>
      <c r="NUQ1900" s="2860"/>
      <c r="NUR1900" s="2860"/>
      <c r="NUS1900" s="2860"/>
      <c r="NUT1900" s="2860"/>
      <c r="NUU1900" s="2860"/>
      <c r="NUV1900" s="2860"/>
      <c r="NUW1900" s="2860"/>
      <c r="NUX1900" s="2860"/>
      <c r="NUY1900" s="2860"/>
      <c r="NUZ1900" s="2860"/>
      <c r="NVA1900" s="2860"/>
      <c r="NVB1900" s="2860"/>
      <c r="NVC1900" s="2860"/>
      <c r="NVD1900" s="2860"/>
      <c r="NVE1900" s="2860"/>
      <c r="NVF1900" s="2860"/>
      <c r="NVG1900" s="2860"/>
      <c r="NVH1900" s="2860"/>
      <c r="NVI1900" s="2860"/>
      <c r="NVJ1900" s="2860"/>
      <c r="NVK1900" s="2860"/>
      <c r="NVL1900" s="2860"/>
      <c r="NVM1900" s="2860"/>
      <c r="NVN1900" s="2860"/>
      <c r="NVO1900" s="2860"/>
      <c r="NVP1900" s="2860"/>
      <c r="NVQ1900" s="2860"/>
      <c r="NVR1900" s="2860"/>
      <c r="NVS1900" s="2860"/>
      <c r="NVT1900" s="2860"/>
      <c r="NVU1900" s="2860"/>
      <c r="NVV1900" s="2860"/>
      <c r="NVW1900" s="2860"/>
      <c r="NVX1900" s="2860"/>
      <c r="NVY1900" s="2860"/>
      <c r="NVZ1900" s="2860"/>
      <c r="NWA1900" s="2860"/>
      <c r="NWB1900" s="2860"/>
      <c r="NWC1900" s="2860"/>
      <c r="NWD1900" s="2860"/>
      <c r="NWE1900" s="2860"/>
      <c r="NWF1900" s="2860"/>
      <c r="NWG1900" s="2860"/>
      <c r="NWH1900" s="2860"/>
      <c r="NWI1900" s="2860"/>
      <c r="NWJ1900" s="2860"/>
      <c r="NWK1900" s="2860"/>
      <c r="NWL1900" s="2860"/>
      <c r="NWM1900" s="2860"/>
      <c r="NWN1900" s="2860"/>
      <c r="NWO1900" s="2860"/>
      <c r="NWP1900" s="2860"/>
      <c r="NWQ1900" s="2860"/>
      <c r="NWR1900" s="2860"/>
      <c r="NWS1900" s="2860"/>
      <c r="NWT1900" s="2860"/>
      <c r="NWU1900" s="2860"/>
      <c r="NWV1900" s="2860"/>
      <c r="NWW1900" s="2860"/>
      <c r="NWX1900" s="2860"/>
      <c r="NWY1900" s="2860"/>
      <c r="NWZ1900" s="2860"/>
      <c r="NXA1900" s="2860"/>
      <c r="NXB1900" s="2860"/>
      <c r="NXC1900" s="2860"/>
      <c r="NXD1900" s="2860"/>
      <c r="NXE1900" s="2860"/>
      <c r="NXF1900" s="2860"/>
      <c r="NXG1900" s="2860"/>
      <c r="NXH1900" s="2860"/>
      <c r="NXI1900" s="2860"/>
      <c r="NXJ1900" s="2860"/>
      <c r="NXK1900" s="2860"/>
      <c r="NXL1900" s="2860"/>
      <c r="NXM1900" s="2860"/>
      <c r="NXN1900" s="2860"/>
      <c r="NXO1900" s="2860"/>
      <c r="NXP1900" s="2860"/>
      <c r="NXQ1900" s="2860"/>
      <c r="NXR1900" s="2860"/>
      <c r="NXS1900" s="2860"/>
      <c r="NXT1900" s="2860"/>
      <c r="NXU1900" s="2860"/>
      <c r="NXV1900" s="2860"/>
      <c r="NXW1900" s="2860"/>
      <c r="NXX1900" s="2860"/>
      <c r="NXY1900" s="2860"/>
      <c r="NXZ1900" s="2860"/>
      <c r="NYA1900" s="2860"/>
      <c r="NYB1900" s="2860"/>
      <c r="NYC1900" s="2860"/>
      <c r="NYD1900" s="2860"/>
      <c r="NYE1900" s="2860"/>
      <c r="NYF1900" s="2860"/>
      <c r="NYG1900" s="2860"/>
      <c r="NYH1900" s="2860"/>
      <c r="NYI1900" s="2860"/>
      <c r="NYJ1900" s="2860"/>
      <c r="NYK1900" s="2860"/>
      <c r="NYL1900" s="2860"/>
      <c r="NYM1900" s="2860"/>
      <c r="NYN1900" s="2860"/>
      <c r="NYO1900" s="2860"/>
      <c r="NYP1900" s="2860"/>
      <c r="NYQ1900" s="2860"/>
      <c r="NYR1900" s="2860"/>
      <c r="NYS1900" s="2860"/>
      <c r="NYT1900" s="2860"/>
      <c r="NYU1900" s="2860"/>
      <c r="NYV1900" s="2860"/>
      <c r="NYW1900" s="2860"/>
      <c r="NYX1900" s="2860"/>
      <c r="NYY1900" s="2860"/>
      <c r="NYZ1900" s="2860"/>
      <c r="NZA1900" s="2860"/>
      <c r="NZB1900" s="2860"/>
      <c r="NZC1900" s="2860"/>
      <c r="NZD1900" s="2860"/>
      <c r="NZE1900" s="2860"/>
      <c r="NZF1900" s="2860"/>
      <c r="NZG1900" s="2860"/>
      <c r="NZH1900" s="2860"/>
      <c r="NZI1900" s="2860"/>
      <c r="NZJ1900" s="2860"/>
      <c r="NZK1900" s="2860"/>
      <c r="NZL1900" s="2860"/>
      <c r="NZM1900" s="2860"/>
      <c r="NZN1900" s="2860"/>
      <c r="NZO1900" s="2860"/>
      <c r="NZP1900" s="2860"/>
      <c r="NZQ1900" s="2860"/>
      <c r="NZR1900" s="2860"/>
      <c r="NZS1900" s="2860"/>
      <c r="NZT1900" s="2860"/>
      <c r="NZU1900" s="2860"/>
      <c r="NZV1900" s="2860"/>
      <c r="NZW1900" s="2860"/>
      <c r="NZX1900" s="2860"/>
      <c r="NZY1900" s="2860"/>
      <c r="NZZ1900" s="2860"/>
      <c r="OAA1900" s="2860"/>
      <c r="OAB1900" s="2860"/>
      <c r="OAC1900" s="2860"/>
      <c r="OAD1900" s="2860"/>
      <c r="OAE1900" s="2860"/>
      <c r="OAF1900" s="2860"/>
      <c r="OAG1900" s="2860"/>
      <c r="OAH1900" s="2860"/>
      <c r="OAI1900" s="2860"/>
      <c r="OAJ1900" s="2860"/>
      <c r="OAK1900" s="2860"/>
      <c r="OAL1900" s="2860"/>
      <c r="OAM1900" s="2860"/>
      <c r="OAN1900" s="2860"/>
      <c r="OAO1900" s="2860"/>
      <c r="OAP1900" s="2860"/>
      <c r="OAQ1900" s="2860"/>
      <c r="OAR1900" s="2860"/>
      <c r="OAS1900" s="2860"/>
      <c r="OAT1900" s="2860"/>
      <c r="OAU1900" s="2860"/>
      <c r="OAV1900" s="2860"/>
      <c r="OAW1900" s="2860"/>
      <c r="OAX1900" s="2860"/>
      <c r="OAY1900" s="2860"/>
      <c r="OAZ1900" s="2860"/>
      <c r="OBA1900" s="2860"/>
      <c r="OBB1900" s="2860"/>
      <c r="OBC1900" s="2860"/>
      <c r="OBD1900" s="2860"/>
      <c r="OBE1900" s="2860"/>
      <c r="OBF1900" s="2860"/>
      <c r="OBG1900" s="2860"/>
      <c r="OBH1900" s="2860"/>
      <c r="OBI1900" s="2860"/>
      <c r="OBJ1900" s="2860"/>
      <c r="OBK1900" s="2860"/>
      <c r="OBL1900" s="2860"/>
      <c r="OBM1900" s="2860"/>
      <c r="OBN1900" s="2860"/>
      <c r="OBO1900" s="2860"/>
      <c r="OBP1900" s="2860"/>
      <c r="OBQ1900" s="2860"/>
      <c r="OBR1900" s="2860"/>
      <c r="OBS1900" s="2860"/>
      <c r="OBT1900" s="2860"/>
      <c r="OBU1900" s="2860"/>
      <c r="OBV1900" s="2860"/>
      <c r="OBW1900" s="2860"/>
      <c r="OBX1900" s="2860"/>
      <c r="OBY1900" s="2860"/>
      <c r="OBZ1900" s="2860"/>
      <c r="OCA1900" s="2860"/>
      <c r="OCB1900" s="2860"/>
      <c r="OCC1900" s="2860"/>
      <c r="OCD1900" s="2860"/>
      <c r="OCE1900" s="2860"/>
      <c r="OCF1900" s="2860"/>
      <c r="OCG1900" s="2860"/>
      <c r="OCH1900" s="2860"/>
      <c r="OCI1900" s="2860"/>
      <c r="OCJ1900" s="2860"/>
      <c r="OCK1900" s="2860"/>
      <c r="OCL1900" s="2860"/>
      <c r="OCM1900" s="2860"/>
      <c r="OCN1900" s="2860"/>
      <c r="OCO1900" s="2860"/>
      <c r="OCP1900" s="2860"/>
      <c r="OCQ1900" s="2860"/>
      <c r="OCR1900" s="2860"/>
      <c r="OCS1900" s="2860"/>
      <c r="OCT1900" s="2860"/>
      <c r="OCU1900" s="2860"/>
      <c r="OCV1900" s="2860"/>
      <c r="OCW1900" s="2860"/>
      <c r="OCX1900" s="2860"/>
      <c r="OCY1900" s="2860"/>
      <c r="OCZ1900" s="2860"/>
      <c r="ODA1900" s="2860"/>
      <c r="ODB1900" s="2860"/>
      <c r="ODC1900" s="2860"/>
      <c r="ODD1900" s="2860"/>
      <c r="ODE1900" s="2860"/>
      <c r="ODF1900" s="2860"/>
      <c r="ODG1900" s="2860"/>
      <c r="ODH1900" s="2860"/>
      <c r="ODI1900" s="2860"/>
      <c r="ODJ1900" s="2860"/>
      <c r="ODK1900" s="2860"/>
      <c r="ODL1900" s="2860"/>
      <c r="ODM1900" s="2860"/>
      <c r="ODN1900" s="2860"/>
      <c r="ODO1900" s="2860"/>
      <c r="ODP1900" s="2860"/>
      <c r="ODQ1900" s="2860"/>
      <c r="ODR1900" s="2860"/>
      <c r="ODS1900" s="2860"/>
      <c r="ODT1900" s="2860"/>
      <c r="ODU1900" s="2860"/>
      <c r="ODV1900" s="2860"/>
      <c r="ODW1900" s="2860"/>
      <c r="ODX1900" s="2860"/>
      <c r="ODY1900" s="2860"/>
      <c r="ODZ1900" s="2860"/>
      <c r="OEA1900" s="2860"/>
      <c r="OEB1900" s="2860"/>
      <c r="OEC1900" s="2860"/>
      <c r="OED1900" s="2860"/>
      <c r="OEE1900" s="2860"/>
      <c r="OEF1900" s="2860"/>
      <c r="OEG1900" s="2860"/>
      <c r="OEH1900" s="2860"/>
      <c r="OEI1900" s="2860"/>
      <c r="OEJ1900" s="2860"/>
      <c r="OEK1900" s="2860"/>
      <c r="OEL1900" s="2860"/>
      <c r="OEM1900" s="2860"/>
      <c r="OEN1900" s="2860"/>
      <c r="OEO1900" s="2860"/>
      <c r="OEP1900" s="2860"/>
      <c r="OEQ1900" s="2860"/>
      <c r="OER1900" s="2860"/>
      <c r="OES1900" s="2860"/>
      <c r="OET1900" s="2860"/>
      <c r="OEU1900" s="2860"/>
      <c r="OEV1900" s="2860"/>
      <c r="OEW1900" s="2860"/>
      <c r="OEX1900" s="2860"/>
      <c r="OEY1900" s="2860"/>
      <c r="OEZ1900" s="2860"/>
      <c r="OFA1900" s="2860"/>
      <c r="OFB1900" s="2860"/>
      <c r="OFC1900" s="2860"/>
      <c r="OFD1900" s="2860"/>
      <c r="OFE1900" s="2860"/>
      <c r="OFF1900" s="2860"/>
      <c r="OFG1900" s="2860"/>
      <c r="OFH1900" s="2860"/>
      <c r="OFI1900" s="2860"/>
      <c r="OFJ1900" s="2860"/>
      <c r="OFK1900" s="2860"/>
      <c r="OFL1900" s="2860"/>
      <c r="OFM1900" s="2860"/>
      <c r="OFN1900" s="2860"/>
      <c r="OFO1900" s="2860"/>
      <c r="OFP1900" s="2860"/>
      <c r="OFQ1900" s="2860"/>
      <c r="OFR1900" s="2860"/>
      <c r="OFS1900" s="2860"/>
      <c r="OFT1900" s="2860"/>
      <c r="OFU1900" s="2860"/>
      <c r="OFV1900" s="2860"/>
      <c r="OFW1900" s="2860"/>
      <c r="OFX1900" s="2860"/>
      <c r="OFY1900" s="2860"/>
      <c r="OFZ1900" s="2860"/>
      <c r="OGA1900" s="2860"/>
      <c r="OGB1900" s="2860"/>
      <c r="OGC1900" s="2860"/>
      <c r="OGD1900" s="2860"/>
      <c r="OGE1900" s="2860"/>
      <c r="OGF1900" s="2860"/>
      <c r="OGG1900" s="2860"/>
      <c r="OGH1900" s="2860"/>
      <c r="OGI1900" s="2860"/>
      <c r="OGJ1900" s="2860"/>
      <c r="OGK1900" s="2860"/>
      <c r="OGL1900" s="2860"/>
      <c r="OGM1900" s="2860"/>
      <c r="OGN1900" s="2860"/>
      <c r="OGO1900" s="2860"/>
      <c r="OGP1900" s="2860"/>
      <c r="OGQ1900" s="2860"/>
      <c r="OGR1900" s="2860"/>
      <c r="OGS1900" s="2860"/>
      <c r="OGT1900" s="2860"/>
      <c r="OGU1900" s="2860"/>
      <c r="OGV1900" s="2860"/>
      <c r="OGW1900" s="2860"/>
      <c r="OGX1900" s="2860"/>
      <c r="OGY1900" s="2860"/>
      <c r="OGZ1900" s="2860"/>
      <c r="OHA1900" s="2860"/>
      <c r="OHB1900" s="2860"/>
      <c r="OHC1900" s="2860"/>
      <c r="OHD1900" s="2860"/>
      <c r="OHE1900" s="2860"/>
      <c r="OHF1900" s="2860"/>
      <c r="OHG1900" s="2860"/>
      <c r="OHH1900" s="2860"/>
      <c r="OHI1900" s="2860"/>
      <c r="OHJ1900" s="2860"/>
      <c r="OHK1900" s="2860"/>
      <c r="OHL1900" s="2860"/>
      <c r="OHM1900" s="2860"/>
      <c r="OHN1900" s="2860"/>
      <c r="OHO1900" s="2860"/>
      <c r="OHP1900" s="2860"/>
      <c r="OHQ1900" s="2860"/>
      <c r="OHR1900" s="2860"/>
      <c r="OHS1900" s="2860"/>
      <c r="OHT1900" s="2860"/>
      <c r="OHU1900" s="2860"/>
      <c r="OHV1900" s="2860"/>
      <c r="OHW1900" s="2860"/>
      <c r="OHX1900" s="2860"/>
      <c r="OHY1900" s="2860"/>
      <c r="OHZ1900" s="2860"/>
      <c r="OIA1900" s="2860"/>
      <c r="OIB1900" s="2860"/>
      <c r="OIC1900" s="2860"/>
      <c r="OID1900" s="2860"/>
      <c r="OIE1900" s="2860"/>
      <c r="OIF1900" s="2860"/>
      <c r="OIG1900" s="2860"/>
      <c r="OIH1900" s="2860"/>
      <c r="OII1900" s="2860"/>
      <c r="OIJ1900" s="2860"/>
      <c r="OIK1900" s="2860"/>
      <c r="OIL1900" s="2860"/>
      <c r="OIM1900" s="2860"/>
      <c r="OIN1900" s="2860"/>
      <c r="OIO1900" s="2860"/>
      <c r="OIP1900" s="2860"/>
      <c r="OIQ1900" s="2860"/>
      <c r="OIR1900" s="2860"/>
      <c r="OIS1900" s="2860"/>
      <c r="OIT1900" s="2860"/>
      <c r="OIU1900" s="2860"/>
      <c r="OIV1900" s="2860"/>
      <c r="OIW1900" s="2860"/>
      <c r="OIX1900" s="2860"/>
      <c r="OIY1900" s="2860"/>
      <c r="OIZ1900" s="2860"/>
      <c r="OJA1900" s="2860"/>
      <c r="OJB1900" s="2860"/>
      <c r="OJC1900" s="2860"/>
      <c r="OJD1900" s="2860"/>
      <c r="OJE1900" s="2860"/>
      <c r="OJF1900" s="2860"/>
      <c r="OJG1900" s="2860"/>
      <c r="OJH1900" s="2860"/>
      <c r="OJI1900" s="2860"/>
      <c r="OJJ1900" s="2860"/>
      <c r="OJK1900" s="2860"/>
      <c r="OJL1900" s="2860"/>
      <c r="OJM1900" s="2860"/>
      <c r="OJN1900" s="2860"/>
      <c r="OJO1900" s="2860"/>
      <c r="OJP1900" s="2860"/>
      <c r="OJQ1900" s="2860"/>
      <c r="OJR1900" s="2860"/>
      <c r="OJS1900" s="2860"/>
      <c r="OJT1900" s="2860"/>
      <c r="OJU1900" s="2860"/>
      <c r="OJV1900" s="2860"/>
      <c r="OJW1900" s="2860"/>
      <c r="OJX1900" s="2860"/>
      <c r="OJY1900" s="2860"/>
      <c r="OJZ1900" s="2860"/>
      <c r="OKA1900" s="2860"/>
      <c r="OKB1900" s="2860"/>
      <c r="OKC1900" s="2860"/>
      <c r="OKD1900" s="2860"/>
      <c r="OKE1900" s="2860"/>
      <c r="OKF1900" s="2860"/>
      <c r="OKG1900" s="2860"/>
      <c r="OKH1900" s="2860"/>
      <c r="OKI1900" s="2860"/>
      <c r="OKJ1900" s="2860"/>
      <c r="OKK1900" s="2860"/>
      <c r="OKL1900" s="2860"/>
      <c r="OKM1900" s="2860"/>
      <c r="OKN1900" s="2860"/>
      <c r="OKO1900" s="2860"/>
      <c r="OKP1900" s="2860"/>
      <c r="OKQ1900" s="2860"/>
      <c r="OKR1900" s="2860"/>
      <c r="OKS1900" s="2860"/>
      <c r="OKT1900" s="2860"/>
      <c r="OKU1900" s="2860"/>
      <c r="OKV1900" s="2860"/>
      <c r="OKW1900" s="2860"/>
      <c r="OKX1900" s="2860"/>
      <c r="OKY1900" s="2860"/>
      <c r="OKZ1900" s="2860"/>
      <c r="OLA1900" s="2860"/>
      <c r="OLB1900" s="2860"/>
      <c r="OLC1900" s="2860"/>
      <c r="OLD1900" s="2860"/>
      <c r="OLE1900" s="2860"/>
      <c r="OLF1900" s="2860"/>
      <c r="OLG1900" s="2860"/>
      <c r="OLH1900" s="2860"/>
      <c r="OLI1900" s="2860"/>
      <c r="OLJ1900" s="2860"/>
      <c r="OLK1900" s="2860"/>
      <c r="OLL1900" s="2860"/>
      <c r="OLM1900" s="2860"/>
      <c r="OLN1900" s="2860"/>
      <c r="OLO1900" s="2860"/>
      <c r="OLP1900" s="2860"/>
      <c r="OLQ1900" s="2860"/>
      <c r="OLR1900" s="2860"/>
      <c r="OLS1900" s="2860"/>
      <c r="OLT1900" s="2860"/>
      <c r="OLU1900" s="2860"/>
      <c r="OLV1900" s="2860"/>
      <c r="OLW1900" s="2860"/>
      <c r="OLX1900" s="2860"/>
      <c r="OLY1900" s="2860"/>
      <c r="OLZ1900" s="2860"/>
      <c r="OMA1900" s="2860"/>
      <c r="OMB1900" s="2860"/>
      <c r="OMC1900" s="2860"/>
      <c r="OMD1900" s="2860"/>
      <c r="OME1900" s="2860"/>
      <c r="OMF1900" s="2860"/>
      <c r="OMG1900" s="2860"/>
      <c r="OMH1900" s="2860"/>
      <c r="OMI1900" s="2860"/>
      <c r="OMJ1900" s="2860"/>
      <c r="OMK1900" s="2860"/>
      <c r="OML1900" s="2860"/>
      <c r="OMM1900" s="2860"/>
      <c r="OMN1900" s="2860"/>
      <c r="OMO1900" s="2860"/>
      <c r="OMP1900" s="2860"/>
      <c r="OMQ1900" s="2860"/>
      <c r="OMR1900" s="2860"/>
      <c r="OMS1900" s="2860"/>
      <c r="OMT1900" s="2860"/>
      <c r="OMU1900" s="2860"/>
      <c r="OMV1900" s="2860"/>
      <c r="OMW1900" s="2860"/>
      <c r="OMX1900" s="2860"/>
      <c r="OMY1900" s="2860"/>
      <c r="OMZ1900" s="2860"/>
      <c r="ONA1900" s="2860"/>
      <c r="ONB1900" s="2860"/>
      <c r="ONC1900" s="2860"/>
      <c r="OND1900" s="2860"/>
      <c r="ONE1900" s="2860"/>
      <c r="ONF1900" s="2860"/>
      <c r="ONG1900" s="2860"/>
      <c r="ONH1900" s="2860"/>
      <c r="ONI1900" s="2860"/>
      <c r="ONJ1900" s="2860"/>
      <c r="ONK1900" s="2860"/>
      <c r="ONL1900" s="2860"/>
      <c r="ONM1900" s="2860"/>
      <c r="ONN1900" s="2860"/>
      <c r="ONO1900" s="2860"/>
      <c r="ONP1900" s="2860"/>
      <c r="ONQ1900" s="2860"/>
      <c r="ONR1900" s="2860"/>
      <c r="ONS1900" s="2860"/>
      <c r="ONT1900" s="2860"/>
      <c r="ONU1900" s="2860"/>
      <c r="ONV1900" s="2860"/>
      <c r="ONW1900" s="2860"/>
      <c r="ONX1900" s="2860"/>
      <c r="ONY1900" s="2860"/>
      <c r="ONZ1900" s="2860"/>
      <c r="OOA1900" s="2860"/>
      <c r="OOB1900" s="2860"/>
      <c r="OOC1900" s="2860"/>
      <c r="OOD1900" s="2860"/>
      <c r="OOE1900" s="2860"/>
      <c r="OOF1900" s="2860"/>
      <c r="OOG1900" s="2860"/>
      <c r="OOH1900" s="2860"/>
      <c r="OOI1900" s="2860"/>
      <c r="OOJ1900" s="2860"/>
      <c r="OOK1900" s="2860"/>
      <c r="OOL1900" s="2860"/>
      <c r="OOM1900" s="2860"/>
      <c r="OON1900" s="2860"/>
      <c r="OOO1900" s="2860"/>
      <c r="OOP1900" s="2860"/>
      <c r="OOQ1900" s="2860"/>
      <c r="OOR1900" s="2860"/>
      <c r="OOS1900" s="2860"/>
      <c r="OOT1900" s="2860"/>
      <c r="OOU1900" s="2860"/>
      <c r="OOV1900" s="2860"/>
      <c r="OOW1900" s="2860"/>
      <c r="OOX1900" s="2860"/>
      <c r="OOY1900" s="2860"/>
      <c r="OOZ1900" s="2860"/>
      <c r="OPA1900" s="2860"/>
      <c r="OPB1900" s="2860"/>
      <c r="OPC1900" s="2860"/>
      <c r="OPD1900" s="2860"/>
      <c r="OPE1900" s="2860"/>
      <c r="OPF1900" s="2860"/>
      <c r="OPG1900" s="2860"/>
      <c r="OPH1900" s="2860"/>
      <c r="OPI1900" s="2860"/>
      <c r="OPJ1900" s="2860"/>
      <c r="OPK1900" s="2860"/>
      <c r="OPL1900" s="2860"/>
      <c r="OPM1900" s="2860"/>
      <c r="OPN1900" s="2860"/>
      <c r="OPO1900" s="2860"/>
      <c r="OPP1900" s="2860"/>
      <c r="OPQ1900" s="2860"/>
      <c r="OPR1900" s="2860"/>
      <c r="OPS1900" s="2860"/>
      <c r="OPT1900" s="2860"/>
      <c r="OPU1900" s="2860"/>
      <c r="OPV1900" s="2860"/>
      <c r="OPW1900" s="2860"/>
      <c r="OPX1900" s="2860"/>
      <c r="OPY1900" s="2860"/>
      <c r="OPZ1900" s="2860"/>
      <c r="OQA1900" s="2860"/>
      <c r="OQB1900" s="2860"/>
      <c r="OQC1900" s="2860"/>
      <c r="OQD1900" s="2860"/>
      <c r="OQE1900" s="2860"/>
      <c r="OQF1900" s="2860"/>
      <c r="OQG1900" s="2860"/>
      <c r="OQH1900" s="2860"/>
      <c r="OQI1900" s="2860"/>
      <c r="OQJ1900" s="2860"/>
      <c r="OQK1900" s="2860"/>
      <c r="OQL1900" s="2860"/>
      <c r="OQM1900" s="2860"/>
      <c r="OQN1900" s="2860"/>
      <c r="OQO1900" s="2860"/>
      <c r="OQP1900" s="2860"/>
      <c r="OQQ1900" s="2860"/>
      <c r="OQR1900" s="2860"/>
      <c r="OQS1900" s="2860"/>
      <c r="OQT1900" s="2860"/>
      <c r="OQU1900" s="2860"/>
      <c r="OQV1900" s="2860"/>
      <c r="OQW1900" s="2860"/>
      <c r="OQX1900" s="2860"/>
      <c r="OQY1900" s="2860"/>
      <c r="OQZ1900" s="2860"/>
      <c r="ORA1900" s="2860"/>
      <c r="ORB1900" s="2860"/>
      <c r="ORC1900" s="2860"/>
      <c r="ORD1900" s="2860"/>
      <c r="ORE1900" s="2860"/>
      <c r="ORF1900" s="2860"/>
      <c r="ORG1900" s="2860"/>
      <c r="ORH1900" s="2860"/>
      <c r="ORI1900" s="2860"/>
      <c r="ORJ1900" s="2860"/>
      <c r="ORK1900" s="2860"/>
      <c r="ORL1900" s="2860"/>
      <c r="ORM1900" s="2860"/>
      <c r="ORN1900" s="2860"/>
      <c r="ORO1900" s="2860"/>
      <c r="ORP1900" s="2860"/>
      <c r="ORQ1900" s="2860"/>
      <c r="ORR1900" s="2860"/>
      <c r="ORS1900" s="2860"/>
      <c r="ORT1900" s="2860"/>
      <c r="ORU1900" s="2860"/>
      <c r="ORV1900" s="2860"/>
      <c r="ORW1900" s="2860"/>
      <c r="ORX1900" s="2860"/>
      <c r="ORY1900" s="2860"/>
      <c r="ORZ1900" s="2860"/>
      <c r="OSA1900" s="2860"/>
      <c r="OSB1900" s="2860"/>
      <c r="OSC1900" s="2860"/>
      <c r="OSD1900" s="2860"/>
      <c r="OSE1900" s="2860"/>
      <c r="OSF1900" s="2860"/>
      <c r="OSG1900" s="2860"/>
      <c r="OSH1900" s="2860"/>
      <c r="OSI1900" s="2860"/>
      <c r="OSJ1900" s="2860"/>
      <c r="OSK1900" s="2860"/>
      <c r="OSL1900" s="2860"/>
      <c r="OSM1900" s="2860"/>
      <c r="OSN1900" s="2860"/>
      <c r="OSO1900" s="2860"/>
      <c r="OSP1900" s="2860"/>
      <c r="OSQ1900" s="2860"/>
      <c r="OSR1900" s="2860"/>
      <c r="OSS1900" s="2860"/>
      <c r="OST1900" s="2860"/>
      <c r="OSU1900" s="2860"/>
      <c r="OSV1900" s="2860"/>
      <c r="OSW1900" s="2860"/>
      <c r="OSX1900" s="2860"/>
      <c r="OSY1900" s="2860"/>
      <c r="OSZ1900" s="2860"/>
      <c r="OTA1900" s="2860"/>
      <c r="OTB1900" s="2860"/>
      <c r="OTC1900" s="2860"/>
      <c r="OTD1900" s="2860"/>
      <c r="OTE1900" s="2860"/>
      <c r="OTF1900" s="2860"/>
      <c r="OTG1900" s="2860"/>
      <c r="OTH1900" s="2860"/>
      <c r="OTI1900" s="2860"/>
      <c r="OTJ1900" s="2860"/>
      <c r="OTK1900" s="2860"/>
      <c r="OTL1900" s="2860"/>
      <c r="OTM1900" s="2860"/>
      <c r="OTN1900" s="2860"/>
      <c r="OTO1900" s="2860"/>
      <c r="OTP1900" s="2860"/>
      <c r="OTQ1900" s="2860"/>
      <c r="OTR1900" s="2860"/>
      <c r="OTS1900" s="2860"/>
      <c r="OTT1900" s="2860"/>
      <c r="OTU1900" s="2860"/>
      <c r="OTV1900" s="2860"/>
      <c r="OTW1900" s="2860"/>
      <c r="OTX1900" s="2860"/>
      <c r="OTY1900" s="2860"/>
      <c r="OTZ1900" s="2860"/>
      <c r="OUA1900" s="2860"/>
      <c r="OUB1900" s="2860"/>
      <c r="OUC1900" s="2860"/>
      <c r="OUD1900" s="2860"/>
      <c r="OUE1900" s="2860"/>
      <c r="OUF1900" s="2860"/>
      <c r="OUG1900" s="2860"/>
      <c r="OUH1900" s="2860"/>
      <c r="OUI1900" s="2860"/>
      <c r="OUJ1900" s="2860"/>
      <c r="OUK1900" s="2860"/>
      <c r="OUL1900" s="2860"/>
      <c r="OUM1900" s="2860"/>
      <c r="OUN1900" s="2860"/>
      <c r="OUO1900" s="2860"/>
      <c r="OUP1900" s="2860"/>
      <c r="OUQ1900" s="2860"/>
      <c r="OUR1900" s="2860"/>
      <c r="OUS1900" s="2860"/>
      <c r="OUT1900" s="2860"/>
      <c r="OUU1900" s="2860"/>
      <c r="OUV1900" s="2860"/>
      <c r="OUW1900" s="2860"/>
      <c r="OUX1900" s="2860"/>
      <c r="OUY1900" s="2860"/>
      <c r="OUZ1900" s="2860"/>
      <c r="OVA1900" s="2860"/>
      <c r="OVB1900" s="2860"/>
      <c r="OVC1900" s="2860"/>
      <c r="OVD1900" s="2860"/>
      <c r="OVE1900" s="2860"/>
      <c r="OVF1900" s="2860"/>
      <c r="OVG1900" s="2860"/>
      <c r="OVH1900" s="2860"/>
      <c r="OVI1900" s="2860"/>
      <c r="OVJ1900" s="2860"/>
      <c r="OVK1900" s="2860"/>
      <c r="OVL1900" s="2860"/>
      <c r="OVM1900" s="2860"/>
      <c r="OVN1900" s="2860"/>
      <c r="OVO1900" s="2860"/>
      <c r="OVP1900" s="2860"/>
      <c r="OVQ1900" s="2860"/>
      <c r="OVR1900" s="2860"/>
      <c r="OVS1900" s="2860"/>
      <c r="OVT1900" s="2860"/>
      <c r="OVU1900" s="2860"/>
      <c r="OVV1900" s="2860"/>
      <c r="OVW1900" s="2860"/>
      <c r="OVX1900" s="2860"/>
      <c r="OVY1900" s="2860"/>
      <c r="OVZ1900" s="2860"/>
      <c r="OWA1900" s="2860"/>
      <c r="OWB1900" s="2860"/>
      <c r="OWC1900" s="2860"/>
      <c r="OWD1900" s="2860"/>
      <c r="OWE1900" s="2860"/>
      <c r="OWF1900" s="2860"/>
      <c r="OWG1900" s="2860"/>
      <c r="OWH1900" s="2860"/>
      <c r="OWI1900" s="2860"/>
      <c r="OWJ1900" s="2860"/>
      <c r="OWK1900" s="2860"/>
      <c r="OWL1900" s="2860"/>
      <c r="OWM1900" s="2860"/>
      <c r="OWN1900" s="2860"/>
      <c r="OWO1900" s="2860"/>
      <c r="OWP1900" s="2860"/>
      <c r="OWQ1900" s="2860"/>
      <c r="OWR1900" s="2860"/>
      <c r="OWS1900" s="2860"/>
      <c r="OWT1900" s="2860"/>
      <c r="OWU1900" s="2860"/>
      <c r="OWV1900" s="2860"/>
      <c r="OWW1900" s="2860"/>
      <c r="OWX1900" s="2860"/>
      <c r="OWY1900" s="2860"/>
      <c r="OWZ1900" s="2860"/>
      <c r="OXA1900" s="2860"/>
      <c r="OXB1900" s="2860"/>
      <c r="OXC1900" s="2860"/>
      <c r="OXD1900" s="2860"/>
      <c r="OXE1900" s="2860"/>
      <c r="OXF1900" s="2860"/>
      <c r="OXG1900" s="2860"/>
      <c r="OXH1900" s="2860"/>
      <c r="OXI1900" s="2860"/>
      <c r="OXJ1900" s="2860"/>
      <c r="OXK1900" s="2860"/>
      <c r="OXL1900" s="2860"/>
      <c r="OXM1900" s="2860"/>
      <c r="OXN1900" s="2860"/>
      <c r="OXO1900" s="2860"/>
      <c r="OXP1900" s="2860"/>
      <c r="OXQ1900" s="2860"/>
      <c r="OXR1900" s="2860"/>
      <c r="OXS1900" s="2860"/>
      <c r="OXT1900" s="2860"/>
      <c r="OXU1900" s="2860"/>
      <c r="OXV1900" s="2860"/>
      <c r="OXW1900" s="2860"/>
      <c r="OXX1900" s="2860"/>
      <c r="OXY1900" s="2860"/>
      <c r="OXZ1900" s="2860"/>
      <c r="OYA1900" s="2860"/>
      <c r="OYB1900" s="2860"/>
      <c r="OYC1900" s="2860"/>
      <c r="OYD1900" s="2860"/>
      <c r="OYE1900" s="2860"/>
      <c r="OYF1900" s="2860"/>
      <c r="OYG1900" s="2860"/>
      <c r="OYH1900" s="2860"/>
      <c r="OYI1900" s="2860"/>
      <c r="OYJ1900" s="2860"/>
      <c r="OYK1900" s="2860"/>
      <c r="OYL1900" s="2860"/>
      <c r="OYM1900" s="2860"/>
      <c r="OYN1900" s="2860"/>
      <c r="OYO1900" s="2860"/>
      <c r="OYP1900" s="2860"/>
      <c r="OYQ1900" s="2860"/>
      <c r="OYR1900" s="2860"/>
      <c r="OYS1900" s="2860"/>
      <c r="OYT1900" s="2860"/>
      <c r="OYU1900" s="2860"/>
      <c r="OYV1900" s="2860"/>
      <c r="OYW1900" s="2860"/>
      <c r="OYX1900" s="2860"/>
      <c r="OYY1900" s="2860"/>
      <c r="OYZ1900" s="2860"/>
      <c r="OZA1900" s="2860"/>
      <c r="OZB1900" s="2860"/>
      <c r="OZC1900" s="2860"/>
      <c r="OZD1900" s="2860"/>
      <c r="OZE1900" s="2860"/>
      <c r="OZF1900" s="2860"/>
      <c r="OZG1900" s="2860"/>
      <c r="OZH1900" s="2860"/>
      <c r="OZI1900" s="2860"/>
      <c r="OZJ1900" s="2860"/>
      <c r="OZK1900" s="2860"/>
      <c r="OZL1900" s="2860"/>
      <c r="OZM1900" s="2860"/>
      <c r="OZN1900" s="2860"/>
      <c r="OZO1900" s="2860"/>
      <c r="OZP1900" s="2860"/>
      <c r="OZQ1900" s="2860"/>
      <c r="OZR1900" s="2860"/>
      <c r="OZS1900" s="2860"/>
      <c r="OZT1900" s="2860"/>
      <c r="OZU1900" s="2860"/>
      <c r="OZV1900" s="2860"/>
      <c r="OZW1900" s="2860"/>
      <c r="OZX1900" s="2860"/>
      <c r="OZY1900" s="2860"/>
      <c r="OZZ1900" s="2860"/>
      <c r="PAA1900" s="2860"/>
      <c r="PAB1900" s="2860"/>
      <c r="PAC1900" s="2860"/>
      <c r="PAD1900" s="2860"/>
      <c r="PAE1900" s="2860"/>
      <c r="PAF1900" s="2860"/>
      <c r="PAG1900" s="2860"/>
      <c r="PAH1900" s="2860"/>
      <c r="PAI1900" s="2860"/>
      <c r="PAJ1900" s="2860"/>
      <c r="PAK1900" s="2860"/>
      <c r="PAL1900" s="2860"/>
      <c r="PAM1900" s="2860"/>
      <c r="PAN1900" s="2860"/>
      <c r="PAO1900" s="2860"/>
      <c r="PAP1900" s="2860"/>
      <c r="PAQ1900" s="2860"/>
      <c r="PAR1900" s="2860"/>
      <c r="PAS1900" s="2860"/>
      <c r="PAT1900" s="2860"/>
      <c r="PAU1900" s="2860"/>
      <c r="PAV1900" s="2860"/>
      <c r="PAW1900" s="2860"/>
      <c r="PAX1900" s="2860"/>
      <c r="PAY1900" s="2860"/>
      <c r="PAZ1900" s="2860"/>
      <c r="PBA1900" s="2860"/>
      <c r="PBB1900" s="2860"/>
      <c r="PBC1900" s="2860"/>
      <c r="PBD1900" s="2860"/>
      <c r="PBE1900" s="2860"/>
      <c r="PBF1900" s="2860"/>
      <c r="PBG1900" s="2860"/>
      <c r="PBH1900" s="2860"/>
      <c r="PBI1900" s="2860"/>
      <c r="PBJ1900" s="2860"/>
      <c r="PBK1900" s="2860"/>
      <c r="PBL1900" s="2860"/>
      <c r="PBM1900" s="2860"/>
      <c r="PBN1900" s="2860"/>
      <c r="PBO1900" s="2860"/>
      <c r="PBP1900" s="2860"/>
      <c r="PBQ1900" s="2860"/>
      <c r="PBR1900" s="2860"/>
      <c r="PBS1900" s="2860"/>
      <c r="PBT1900" s="2860"/>
      <c r="PBU1900" s="2860"/>
      <c r="PBV1900" s="2860"/>
      <c r="PBW1900" s="2860"/>
      <c r="PBX1900" s="2860"/>
      <c r="PBY1900" s="2860"/>
      <c r="PBZ1900" s="2860"/>
      <c r="PCA1900" s="2860"/>
      <c r="PCB1900" s="2860"/>
      <c r="PCC1900" s="2860"/>
      <c r="PCD1900" s="2860"/>
      <c r="PCE1900" s="2860"/>
      <c r="PCF1900" s="2860"/>
      <c r="PCG1900" s="2860"/>
      <c r="PCH1900" s="2860"/>
      <c r="PCI1900" s="2860"/>
      <c r="PCJ1900" s="2860"/>
      <c r="PCK1900" s="2860"/>
      <c r="PCL1900" s="2860"/>
      <c r="PCM1900" s="2860"/>
      <c r="PCN1900" s="2860"/>
      <c r="PCO1900" s="2860"/>
      <c r="PCP1900" s="2860"/>
      <c r="PCQ1900" s="2860"/>
      <c r="PCR1900" s="2860"/>
      <c r="PCS1900" s="2860"/>
      <c r="PCT1900" s="2860"/>
      <c r="PCU1900" s="2860"/>
      <c r="PCV1900" s="2860"/>
      <c r="PCW1900" s="2860"/>
      <c r="PCX1900" s="2860"/>
      <c r="PCY1900" s="2860"/>
      <c r="PCZ1900" s="2860"/>
      <c r="PDA1900" s="2860"/>
      <c r="PDB1900" s="2860"/>
      <c r="PDC1900" s="2860"/>
      <c r="PDD1900" s="2860"/>
      <c r="PDE1900" s="2860"/>
      <c r="PDF1900" s="2860"/>
      <c r="PDG1900" s="2860"/>
      <c r="PDH1900" s="2860"/>
      <c r="PDI1900" s="2860"/>
      <c r="PDJ1900" s="2860"/>
      <c r="PDK1900" s="2860"/>
      <c r="PDL1900" s="2860"/>
      <c r="PDM1900" s="2860"/>
      <c r="PDN1900" s="2860"/>
      <c r="PDO1900" s="2860"/>
      <c r="PDP1900" s="2860"/>
      <c r="PDQ1900" s="2860"/>
      <c r="PDR1900" s="2860"/>
      <c r="PDS1900" s="2860"/>
      <c r="PDT1900" s="2860"/>
      <c r="PDU1900" s="2860"/>
      <c r="PDV1900" s="2860"/>
      <c r="PDW1900" s="2860"/>
      <c r="PDX1900" s="2860"/>
      <c r="PDY1900" s="2860"/>
      <c r="PDZ1900" s="2860"/>
      <c r="PEA1900" s="2860"/>
      <c r="PEB1900" s="2860"/>
      <c r="PEC1900" s="2860"/>
      <c r="PED1900" s="2860"/>
      <c r="PEE1900" s="2860"/>
      <c r="PEF1900" s="2860"/>
      <c r="PEG1900" s="2860"/>
      <c r="PEH1900" s="2860"/>
      <c r="PEI1900" s="2860"/>
      <c r="PEJ1900" s="2860"/>
      <c r="PEK1900" s="2860"/>
      <c r="PEL1900" s="2860"/>
      <c r="PEM1900" s="2860"/>
      <c r="PEN1900" s="2860"/>
      <c r="PEO1900" s="2860"/>
      <c r="PEP1900" s="2860"/>
      <c r="PEQ1900" s="2860"/>
      <c r="PER1900" s="2860"/>
      <c r="PES1900" s="2860"/>
      <c r="PET1900" s="2860"/>
      <c r="PEU1900" s="2860"/>
      <c r="PEV1900" s="2860"/>
      <c r="PEW1900" s="2860"/>
      <c r="PEX1900" s="2860"/>
      <c r="PEY1900" s="2860"/>
      <c r="PEZ1900" s="2860"/>
      <c r="PFA1900" s="2860"/>
      <c r="PFB1900" s="2860"/>
      <c r="PFC1900" s="2860"/>
      <c r="PFD1900" s="2860"/>
      <c r="PFE1900" s="2860"/>
      <c r="PFF1900" s="2860"/>
      <c r="PFG1900" s="2860"/>
      <c r="PFH1900" s="2860"/>
      <c r="PFI1900" s="2860"/>
      <c r="PFJ1900" s="2860"/>
      <c r="PFK1900" s="2860"/>
      <c r="PFL1900" s="2860"/>
      <c r="PFM1900" s="2860"/>
      <c r="PFN1900" s="2860"/>
      <c r="PFO1900" s="2860"/>
      <c r="PFP1900" s="2860"/>
      <c r="PFQ1900" s="2860"/>
      <c r="PFR1900" s="2860"/>
      <c r="PFS1900" s="2860"/>
      <c r="PFT1900" s="2860"/>
      <c r="PFU1900" s="2860"/>
      <c r="PFV1900" s="2860"/>
      <c r="PFW1900" s="2860"/>
      <c r="PFX1900" s="2860"/>
      <c r="PFY1900" s="2860"/>
      <c r="PFZ1900" s="2860"/>
      <c r="PGA1900" s="2860"/>
      <c r="PGB1900" s="2860"/>
      <c r="PGC1900" s="2860"/>
      <c r="PGD1900" s="2860"/>
      <c r="PGE1900" s="2860"/>
      <c r="PGF1900" s="2860"/>
      <c r="PGG1900" s="2860"/>
      <c r="PGH1900" s="2860"/>
      <c r="PGI1900" s="2860"/>
      <c r="PGJ1900" s="2860"/>
      <c r="PGK1900" s="2860"/>
      <c r="PGL1900" s="2860"/>
      <c r="PGM1900" s="2860"/>
      <c r="PGN1900" s="2860"/>
      <c r="PGO1900" s="2860"/>
      <c r="PGP1900" s="2860"/>
      <c r="PGQ1900" s="2860"/>
      <c r="PGR1900" s="2860"/>
      <c r="PGS1900" s="2860"/>
      <c r="PGT1900" s="2860"/>
      <c r="PGU1900" s="2860"/>
      <c r="PGV1900" s="2860"/>
      <c r="PGW1900" s="2860"/>
      <c r="PGX1900" s="2860"/>
      <c r="PGY1900" s="2860"/>
      <c r="PGZ1900" s="2860"/>
      <c r="PHA1900" s="2860"/>
      <c r="PHB1900" s="2860"/>
      <c r="PHC1900" s="2860"/>
      <c r="PHD1900" s="2860"/>
      <c r="PHE1900" s="2860"/>
      <c r="PHF1900" s="2860"/>
      <c r="PHG1900" s="2860"/>
      <c r="PHH1900" s="2860"/>
      <c r="PHI1900" s="2860"/>
      <c r="PHJ1900" s="2860"/>
      <c r="PHK1900" s="2860"/>
      <c r="PHL1900" s="2860"/>
      <c r="PHM1900" s="2860"/>
      <c r="PHN1900" s="2860"/>
      <c r="PHO1900" s="2860"/>
      <c r="PHP1900" s="2860"/>
      <c r="PHQ1900" s="2860"/>
      <c r="PHR1900" s="2860"/>
      <c r="PHS1900" s="2860"/>
      <c r="PHT1900" s="2860"/>
      <c r="PHU1900" s="2860"/>
      <c r="PHV1900" s="2860"/>
      <c r="PHW1900" s="2860"/>
      <c r="PHX1900" s="2860"/>
      <c r="PHY1900" s="2860"/>
      <c r="PHZ1900" s="2860"/>
      <c r="PIA1900" s="2860"/>
      <c r="PIB1900" s="2860"/>
      <c r="PIC1900" s="2860"/>
      <c r="PID1900" s="2860"/>
      <c r="PIE1900" s="2860"/>
      <c r="PIF1900" s="2860"/>
      <c r="PIG1900" s="2860"/>
      <c r="PIH1900" s="2860"/>
      <c r="PII1900" s="2860"/>
      <c r="PIJ1900" s="2860"/>
      <c r="PIK1900" s="2860"/>
      <c r="PIL1900" s="2860"/>
      <c r="PIM1900" s="2860"/>
      <c r="PIN1900" s="2860"/>
      <c r="PIO1900" s="2860"/>
      <c r="PIP1900" s="2860"/>
      <c r="PIQ1900" s="2860"/>
      <c r="PIR1900" s="2860"/>
      <c r="PIS1900" s="2860"/>
      <c r="PIT1900" s="2860"/>
      <c r="PIU1900" s="2860"/>
      <c r="PIV1900" s="2860"/>
      <c r="PIW1900" s="2860"/>
      <c r="PIX1900" s="2860"/>
      <c r="PIY1900" s="2860"/>
      <c r="PIZ1900" s="2860"/>
      <c r="PJA1900" s="2860"/>
      <c r="PJB1900" s="2860"/>
      <c r="PJC1900" s="2860"/>
      <c r="PJD1900" s="2860"/>
      <c r="PJE1900" s="2860"/>
      <c r="PJF1900" s="2860"/>
      <c r="PJG1900" s="2860"/>
      <c r="PJH1900" s="2860"/>
      <c r="PJI1900" s="2860"/>
      <c r="PJJ1900" s="2860"/>
      <c r="PJK1900" s="2860"/>
      <c r="PJL1900" s="2860"/>
      <c r="PJM1900" s="2860"/>
      <c r="PJN1900" s="2860"/>
      <c r="PJO1900" s="2860"/>
      <c r="PJP1900" s="2860"/>
      <c r="PJQ1900" s="2860"/>
      <c r="PJR1900" s="2860"/>
      <c r="PJS1900" s="2860"/>
      <c r="PJT1900" s="2860"/>
      <c r="PJU1900" s="2860"/>
      <c r="PJV1900" s="2860"/>
      <c r="PJW1900" s="2860"/>
      <c r="PJX1900" s="2860"/>
      <c r="PJY1900" s="2860"/>
      <c r="PJZ1900" s="2860"/>
      <c r="PKA1900" s="2860"/>
      <c r="PKB1900" s="2860"/>
      <c r="PKC1900" s="2860"/>
      <c r="PKD1900" s="2860"/>
      <c r="PKE1900" s="2860"/>
      <c r="PKF1900" s="2860"/>
      <c r="PKG1900" s="2860"/>
      <c r="PKH1900" s="2860"/>
      <c r="PKI1900" s="2860"/>
      <c r="PKJ1900" s="2860"/>
      <c r="PKK1900" s="2860"/>
      <c r="PKL1900" s="2860"/>
      <c r="PKM1900" s="2860"/>
      <c r="PKN1900" s="2860"/>
      <c r="PKO1900" s="2860"/>
      <c r="PKP1900" s="2860"/>
      <c r="PKQ1900" s="2860"/>
      <c r="PKR1900" s="2860"/>
      <c r="PKS1900" s="2860"/>
      <c r="PKT1900" s="2860"/>
      <c r="PKU1900" s="2860"/>
      <c r="PKV1900" s="2860"/>
      <c r="PKW1900" s="2860"/>
      <c r="PKX1900" s="2860"/>
      <c r="PKY1900" s="2860"/>
      <c r="PKZ1900" s="2860"/>
      <c r="PLA1900" s="2860"/>
      <c r="PLB1900" s="2860"/>
      <c r="PLC1900" s="2860"/>
      <c r="PLD1900" s="2860"/>
      <c r="PLE1900" s="2860"/>
      <c r="PLF1900" s="2860"/>
      <c r="PLG1900" s="2860"/>
      <c r="PLH1900" s="2860"/>
      <c r="PLI1900" s="2860"/>
      <c r="PLJ1900" s="2860"/>
      <c r="PLK1900" s="2860"/>
      <c r="PLL1900" s="2860"/>
      <c r="PLM1900" s="2860"/>
      <c r="PLN1900" s="2860"/>
      <c r="PLO1900" s="2860"/>
      <c r="PLP1900" s="2860"/>
      <c r="PLQ1900" s="2860"/>
      <c r="PLR1900" s="2860"/>
      <c r="PLS1900" s="2860"/>
      <c r="PLT1900" s="2860"/>
      <c r="PLU1900" s="2860"/>
      <c r="PLV1900" s="2860"/>
      <c r="PLW1900" s="2860"/>
      <c r="PLX1900" s="2860"/>
      <c r="PLY1900" s="2860"/>
      <c r="PLZ1900" s="2860"/>
      <c r="PMA1900" s="2860"/>
      <c r="PMB1900" s="2860"/>
      <c r="PMC1900" s="2860"/>
      <c r="PMD1900" s="2860"/>
      <c r="PME1900" s="2860"/>
      <c r="PMF1900" s="2860"/>
      <c r="PMG1900" s="2860"/>
      <c r="PMH1900" s="2860"/>
      <c r="PMI1900" s="2860"/>
      <c r="PMJ1900" s="2860"/>
      <c r="PMK1900" s="2860"/>
      <c r="PML1900" s="2860"/>
      <c r="PMM1900" s="2860"/>
      <c r="PMN1900" s="2860"/>
      <c r="PMO1900" s="2860"/>
      <c r="PMP1900" s="2860"/>
      <c r="PMQ1900" s="2860"/>
      <c r="PMR1900" s="2860"/>
      <c r="PMS1900" s="2860"/>
      <c r="PMT1900" s="2860"/>
      <c r="PMU1900" s="2860"/>
      <c r="PMV1900" s="2860"/>
      <c r="PMW1900" s="2860"/>
      <c r="PMX1900" s="2860"/>
      <c r="PMY1900" s="2860"/>
      <c r="PMZ1900" s="2860"/>
      <c r="PNA1900" s="2860"/>
      <c r="PNB1900" s="2860"/>
      <c r="PNC1900" s="2860"/>
      <c r="PND1900" s="2860"/>
      <c r="PNE1900" s="2860"/>
      <c r="PNF1900" s="2860"/>
      <c r="PNG1900" s="2860"/>
      <c r="PNH1900" s="2860"/>
      <c r="PNI1900" s="2860"/>
      <c r="PNJ1900" s="2860"/>
      <c r="PNK1900" s="2860"/>
      <c r="PNL1900" s="2860"/>
      <c r="PNM1900" s="2860"/>
      <c r="PNN1900" s="2860"/>
      <c r="PNO1900" s="2860"/>
      <c r="PNP1900" s="2860"/>
      <c r="PNQ1900" s="2860"/>
      <c r="PNR1900" s="2860"/>
      <c r="PNS1900" s="2860"/>
      <c r="PNT1900" s="2860"/>
      <c r="PNU1900" s="2860"/>
      <c r="PNV1900" s="2860"/>
      <c r="PNW1900" s="2860"/>
      <c r="PNX1900" s="2860"/>
      <c r="PNY1900" s="2860"/>
      <c r="PNZ1900" s="2860"/>
      <c r="POA1900" s="2860"/>
      <c r="POB1900" s="2860"/>
      <c r="POC1900" s="2860"/>
      <c r="POD1900" s="2860"/>
      <c r="POE1900" s="2860"/>
      <c r="POF1900" s="2860"/>
      <c r="POG1900" s="2860"/>
      <c r="POH1900" s="2860"/>
      <c r="POI1900" s="2860"/>
      <c r="POJ1900" s="2860"/>
      <c r="POK1900" s="2860"/>
      <c r="POL1900" s="2860"/>
      <c r="POM1900" s="2860"/>
      <c r="PON1900" s="2860"/>
      <c r="POO1900" s="2860"/>
      <c r="POP1900" s="2860"/>
      <c r="POQ1900" s="2860"/>
      <c r="POR1900" s="2860"/>
      <c r="POS1900" s="2860"/>
      <c r="POT1900" s="2860"/>
      <c r="POU1900" s="2860"/>
      <c r="POV1900" s="2860"/>
      <c r="POW1900" s="2860"/>
      <c r="POX1900" s="2860"/>
      <c r="POY1900" s="2860"/>
      <c r="POZ1900" s="2860"/>
      <c r="PPA1900" s="2860"/>
      <c r="PPB1900" s="2860"/>
      <c r="PPC1900" s="2860"/>
      <c r="PPD1900" s="2860"/>
      <c r="PPE1900" s="2860"/>
      <c r="PPF1900" s="2860"/>
      <c r="PPG1900" s="2860"/>
      <c r="PPH1900" s="2860"/>
      <c r="PPI1900" s="2860"/>
      <c r="PPJ1900" s="2860"/>
      <c r="PPK1900" s="2860"/>
      <c r="PPL1900" s="2860"/>
      <c r="PPM1900" s="2860"/>
      <c r="PPN1900" s="2860"/>
      <c r="PPO1900" s="2860"/>
      <c r="PPP1900" s="2860"/>
      <c r="PPQ1900" s="2860"/>
      <c r="PPR1900" s="2860"/>
      <c r="PPS1900" s="2860"/>
      <c r="PPT1900" s="2860"/>
      <c r="PPU1900" s="2860"/>
      <c r="PPV1900" s="2860"/>
      <c r="PPW1900" s="2860"/>
      <c r="PPX1900" s="2860"/>
      <c r="PPY1900" s="2860"/>
      <c r="PPZ1900" s="2860"/>
      <c r="PQA1900" s="2860"/>
      <c r="PQB1900" s="2860"/>
      <c r="PQC1900" s="2860"/>
      <c r="PQD1900" s="2860"/>
      <c r="PQE1900" s="2860"/>
      <c r="PQF1900" s="2860"/>
      <c r="PQG1900" s="2860"/>
      <c r="PQH1900" s="2860"/>
      <c r="PQI1900" s="2860"/>
      <c r="PQJ1900" s="2860"/>
      <c r="PQK1900" s="2860"/>
      <c r="PQL1900" s="2860"/>
      <c r="PQM1900" s="2860"/>
      <c r="PQN1900" s="2860"/>
      <c r="PQO1900" s="2860"/>
      <c r="PQP1900" s="2860"/>
      <c r="PQQ1900" s="2860"/>
      <c r="PQR1900" s="2860"/>
      <c r="PQS1900" s="2860"/>
      <c r="PQT1900" s="2860"/>
      <c r="PQU1900" s="2860"/>
      <c r="PQV1900" s="2860"/>
      <c r="PQW1900" s="2860"/>
      <c r="PQX1900" s="2860"/>
      <c r="PQY1900" s="2860"/>
      <c r="PQZ1900" s="2860"/>
      <c r="PRA1900" s="2860"/>
      <c r="PRB1900" s="2860"/>
      <c r="PRC1900" s="2860"/>
      <c r="PRD1900" s="2860"/>
      <c r="PRE1900" s="2860"/>
      <c r="PRF1900" s="2860"/>
      <c r="PRG1900" s="2860"/>
      <c r="PRH1900" s="2860"/>
      <c r="PRI1900" s="2860"/>
      <c r="PRJ1900" s="2860"/>
      <c r="PRK1900" s="2860"/>
      <c r="PRL1900" s="2860"/>
      <c r="PRM1900" s="2860"/>
      <c r="PRN1900" s="2860"/>
      <c r="PRO1900" s="2860"/>
      <c r="PRP1900" s="2860"/>
      <c r="PRQ1900" s="2860"/>
      <c r="PRR1900" s="2860"/>
      <c r="PRS1900" s="2860"/>
      <c r="PRT1900" s="2860"/>
      <c r="PRU1900" s="2860"/>
      <c r="PRV1900" s="2860"/>
      <c r="PRW1900" s="2860"/>
      <c r="PRX1900" s="2860"/>
      <c r="PRY1900" s="2860"/>
      <c r="PRZ1900" s="2860"/>
      <c r="PSA1900" s="2860"/>
      <c r="PSB1900" s="2860"/>
      <c r="PSC1900" s="2860"/>
      <c r="PSD1900" s="2860"/>
      <c r="PSE1900" s="2860"/>
      <c r="PSF1900" s="2860"/>
      <c r="PSG1900" s="2860"/>
      <c r="PSH1900" s="2860"/>
      <c r="PSI1900" s="2860"/>
      <c r="PSJ1900" s="2860"/>
      <c r="PSK1900" s="2860"/>
      <c r="PSL1900" s="2860"/>
      <c r="PSM1900" s="2860"/>
      <c r="PSN1900" s="2860"/>
      <c r="PSO1900" s="2860"/>
      <c r="PSP1900" s="2860"/>
      <c r="PSQ1900" s="2860"/>
      <c r="PSR1900" s="2860"/>
      <c r="PSS1900" s="2860"/>
      <c r="PST1900" s="2860"/>
      <c r="PSU1900" s="2860"/>
      <c r="PSV1900" s="2860"/>
      <c r="PSW1900" s="2860"/>
      <c r="PSX1900" s="2860"/>
      <c r="PSY1900" s="2860"/>
      <c r="PSZ1900" s="2860"/>
      <c r="PTA1900" s="2860"/>
      <c r="PTB1900" s="2860"/>
      <c r="PTC1900" s="2860"/>
      <c r="PTD1900" s="2860"/>
      <c r="PTE1900" s="2860"/>
      <c r="PTF1900" s="2860"/>
      <c r="PTG1900" s="2860"/>
      <c r="PTH1900" s="2860"/>
      <c r="PTI1900" s="2860"/>
      <c r="PTJ1900" s="2860"/>
      <c r="PTK1900" s="2860"/>
      <c r="PTL1900" s="2860"/>
      <c r="PTM1900" s="2860"/>
      <c r="PTN1900" s="2860"/>
      <c r="PTO1900" s="2860"/>
      <c r="PTP1900" s="2860"/>
      <c r="PTQ1900" s="2860"/>
      <c r="PTR1900" s="2860"/>
      <c r="PTS1900" s="2860"/>
      <c r="PTT1900" s="2860"/>
      <c r="PTU1900" s="2860"/>
      <c r="PTV1900" s="2860"/>
      <c r="PTW1900" s="2860"/>
      <c r="PTX1900" s="2860"/>
      <c r="PTY1900" s="2860"/>
      <c r="PTZ1900" s="2860"/>
      <c r="PUA1900" s="2860"/>
      <c r="PUB1900" s="2860"/>
      <c r="PUC1900" s="2860"/>
      <c r="PUD1900" s="2860"/>
      <c r="PUE1900" s="2860"/>
      <c r="PUF1900" s="2860"/>
      <c r="PUG1900" s="2860"/>
      <c r="PUH1900" s="2860"/>
      <c r="PUI1900" s="2860"/>
      <c r="PUJ1900" s="2860"/>
      <c r="PUK1900" s="2860"/>
      <c r="PUL1900" s="2860"/>
      <c r="PUM1900" s="2860"/>
      <c r="PUN1900" s="2860"/>
      <c r="PUO1900" s="2860"/>
      <c r="PUP1900" s="2860"/>
      <c r="PUQ1900" s="2860"/>
      <c r="PUR1900" s="2860"/>
      <c r="PUS1900" s="2860"/>
      <c r="PUT1900" s="2860"/>
      <c r="PUU1900" s="2860"/>
      <c r="PUV1900" s="2860"/>
      <c r="PUW1900" s="2860"/>
      <c r="PUX1900" s="2860"/>
      <c r="PUY1900" s="2860"/>
      <c r="PUZ1900" s="2860"/>
      <c r="PVA1900" s="2860"/>
      <c r="PVB1900" s="2860"/>
      <c r="PVC1900" s="2860"/>
      <c r="PVD1900" s="2860"/>
      <c r="PVE1900" s="2860"/>
      <c r="PVF1900" s="2860"/>
      <c r="PVG1900" s="2860"/>
      <c r="PVH1900" s="2860"/>
      <c r="PVI1900" s="2860"/>
      <c r="PVJ1900" s="2860"/>
      <c r="PVK1900" s="2860"/>
      <c r="PVL1900" s="2860"/>
      <c r="PVM1900" s="2860"/>
      <c r="PVN1900" s="2860"/>
      <c r="PVO1900" s="2860"/>
      <c r="PVP1900" s="2860"/>
      <c r="PVQ1900" s="2860"/>
      <c r="PVR1900" s="2860"/>
      <c r="PVS1900" s="2860"/>
      <c r="PVT1900" s="2860"/>
      <c r="PVU1900" s="2860"/>
      <c r="PVV1900" s="2860"/>
      <c r="PVW1900" s="2860"/>
      <c r="PVX1900" s="2860"/>
      <c r="PVY1900" s="2860"/>
      <c r="PVZ1900" s="2860"/>
      <c r="PWA1900" s="2860"/>
      <c r="PWB1900" s="2860"/>
      <c r="PWC1900" s="2860"/>
      <c r="PWD1900" s="2860"/>
      <c r="PWE1900" s="2860"/>
      <c r="PWF1900" s="2860"/>
      <c r="PWG1900" s="2860"/>
      <c r="PWH1900" s="2860"/>
      <c r="PWI1900" s="2860"/>
      <c r="PWJ1900" s="2860"/>
      <c r="PWK1900" s="2860"/>
      <c r="PWL1900" s="2860"/>
      <c r="PWM1900" s="2860"/>
      <c r="PWN1900" s="2860"/>
      <c r="PWO1900" s="2860"/>
      <c r="PWP1900" s="2860"/>
      <c r="PWQ1900" s="2860"/>
      <c r="PWR1900" s="2860"/>
      <c r="PWS1900" s="2860"/>
      <c r="PWT1900" s="2860"/>
      <c r="PWU1900" s="2860"/>
      <c r="PWV1900" s="2860"/>
      <c r="PWW1900" s="2860"/>
      <c r="PWX1900" s="2860"/>
      <c r="PWY1900" s="2860"/>
      <c r="PWZ1900" s="2860"/>
      <c r="PXA1900" s="2860"/>
      <c r="PXB1900" s="2860"/>
      <c r="PXC1900" s="2860"/>
      <c r="PXD1900" s="2860"/>
      <c r="PXE1900" s="2860"/>
      <c r="PXF1900" s="2860"/>
      <c r="PXG1900" s="2860"/>
      <c r="PXH1900" s="2860"/>
      <c r="PXI1900" s="2860"/>
      <c r="PXJ1900" s="2860"/>
      <c r="PXK1900" s="2860"/>
      <c r="PXL1900" s="2860"/>
      <c r="PXM1900" s="2860"/>
      <c r="PXN1900" s="2860"/>
      <c r="PXO1900" s="2860"/>
      <c r="PXP1900" s="2860"/>
      <c r="PXQ1900" s="2860"/>
      <c r="PXR1900" s="2860"/>
      <c r="PXS1900" s="2860"/>
      <c r="PXT1900" s="2860"/>
      <c r="PXU1900" s="2860"/>
      <c r="PXV1900" s="2860"/>
      <c r="PXW1900" s="2860"/>
      <c r="PXX1900" s="2860"/>
      <c r="PXY1900" s="2860"/>
      <c r="PXZ1900" s="2860"/>
      <c r="PYA1900" s="2860"/>
      <c r="PYB1900" s="2860"/>
      <c r="PYC1900" s="2860"/>
      <c r="PYD1900" s="2860"/>
      <c r="PYE1900" s="2860"/>
      <c r="PYF1900" s="2860"/>
      <c r="PYG1900" s="2860"/>
      <c r="PYH1900" s="2860"/>
      <c r="PYI1900" s="2860"/>
      <c r="PYJ1900" s="2860"/>
      <c r="PYK1900" s="2860"/>
      <c r="PYL1900" s="2860"/>
      <c r="PYM1900" s="2860"/>
      <c r="PYN1900" s="2860"/>
      <c r="PYO1900" s="2860"/>
      <c r="PYP1900" s="2860"/>
      <c r="PYQ1900" s="2860"/>
      <c r="PYR1900" s="2860"/>
      <c r="PYS1900" s="2860"/>
      <c r="PYT1900" s="2860"/>
      <c r="PYU1900" s="2860"/>
      <c r="PYV1900" s="2860"/>
      <c r="PYW1900" s="2860"/>
      <c r="PYX1900" s="2860"/>
      <c r="PYY1900" s="2860"/>
      <c r="PYZ1900" s="2860"/>
      <c r="PZA1900" s="2860"/>
      <c r="PZB1900" s="2860"/>
      <c r="PZC1900" s="2860"/>
      <c r="PZD1900" s="2860"/>
      <c r="PZE1900" s="2860"/>
      <c r="PZF1900" s="2860"/>
      <c r="PZG1900" s="2860"/>
      <c r="PZH1900" s="2860"/>
      <c r="PZI1900" s="2860"/>
      <c r="PZJ1900" s="2860"/>
      <c r="PZK1900" s="2860"/>
      <c r="PZL1900" s="2860"/>
      <c r="PZM1900" s="2860"/>
      <c r="PZN1900" s="2860"/>
      <c r="PZO1900" s="2860"/>
      <c r="PZP1900" s="2860"/>
      <c r="PZQ1900" s="2860"/>
      <c r="PZR1900" s="2860"/>
      <c r="PZS1900" s="2860"/>
      <c r="PZT1900" s="2860"/>
      <c r="PZU1900" s="2860"/>
      <c r="PZV1900" s="2860"/>
      <c r="PZW1900" s="2860"/>
      <c r="PZX1900" s="2860"/>
      <c r="PZY1900" s="2860"/>
      <c r="PZZ1900" s="2860"/>
      <c r="QAA1900" s="2860"/>
      <c r="QAB1900" s="2860"/>
      <c r="QAC1900" s="2860"/>
      <c r="QAD1900" s="2860"/>
      <c r="QAE1900" s="2860"/>
      <c r="QAF1900" s="2860"/>
      <c r="QAG1900" s="2860"/>
      <c r="QAH1900" s="2860"/>
      <c r="QAI1900" s="2860"/>
      <c r="QAJ1900" s="2860"/>
      <c r="QAK1900" s="2860"/>
      <c r="QAL1900" s="2860"/>
      <c r="QAM1900" s="2860"/>
      <c r="QAN1900" s="2860"/>
      <c r="QAO1900" s="2860"/>
      <c r="QAP1900" s="2860"/>
      <c r="QAQ1900" s="2860"/>
      <c r="QAR1900" s="2860"/>
      <c r="QAS1900" s="2860"/>
      <c r="QAT1900" s="2860"/>
      <c r="QAU1900" s="2860"/>
      <c r="QAV1900" s="2860"/>
      <c r="QAW1900" s="2860"/>
      <c r="QAX1900" s="2860"/>
      <c r="QAY1900" s="2860"/>
      <c r="QAZ1900" s="2860"/>
      <c r="QBA1900" s="2860"/>
      <c r="QBB1900" s="2860"/>
      <c r="QBC1900" s="2860"/>
      <c r="QBD1900" s="2860"/>
      <c r="QBE1900" s="2860"/>
      <c r="QBF1900" s="2860"/>
      <c r="QBG1900" s="2860"/>
      <c r="QBH1900" s="2860"/>
      <c r="QBI1900" s="2860"/>
      <c r="QBJ1900" s="2860"/>
      <c r="QBK1900" s="2860"/>
      <c r="QBL1900" s="2860"/>
      <c r="QBM1900" s="2860"/>
      <c r="QBN1900" s="2860"/>
      <c r="QBO1900" s="2860"/>
      <c r="QBP1900" s="2860"/>
      <c r="QBQ1900" s="2860"/>
      <c r="QBR1900" s="2860"/>
      <c r="QBS1900" s="2860"/>
      <c r="QBT1900" s="2860"/>
      <c r="QBU1900" s="2860"/>
      <c r="QBV1900" s="2860"/>
      <c r="QBW1900" s="2860"/>
      <c r="QBX1900" s="2860"/>
      <c r="QBY1900" s="2860"/>
      <c r="QBZ1900" s="2860"/>
      <c r="QCA1900" s="2860"/>
      <c r="QCB1900" s="2860"/>
      <c r="QCC1900" s="2860"/>
      <c r="QCD1900" s="2860"/>
      <c r="QCE1900" s="2860"/>
      <c r="QCF1900" s="2860"/>
      <c r="QCG1900" s="2860"/>
      <c r="QCH1900" s="2860"/>
      <c r="QCI1900" s="2860"/>
      <c r="QCJ1900" s="2860"/>
      <c r="QCK1900" s="2860"/>
      <c r="QCL1900" s="2860"/>
      <c r="QCM1900" s="2860"/>
      <c r="QCN1900" s="2860"/>
      <c r="QCO1900" s="2860"/>
      <c r="QCP1900" s="2860"/>
      <c r="QCQ1900" s="2860"/>
      <c r="QCR1900" s="2860"/>
      <c r="QCS1900" s="2860"/>
      <c r="QCT1900" s="2860"/>
      <c r="QCU1900" s="2860"/>
      <c r="QCV1900" s="2860"/>
      <c r="QCW1900" s="2860"/>
      <c r="QCX1900" s="2860"/>
      <c r="QCY1900" s="2860"/>
      <c r="QCZ1900" s="2860"/>
      <c r="QDA1900" s="2860"/>
      <c r="QDB1900" s="2860"/>
      <c r="QDC1900" s="2860"/>
      <c r="QDD1900" s="2860"/>
      <c r="QDE1900" s="2860"/>
      <c r="QDF1900" s="2860"/>
      <c r="QDG1900" s="2860"/>
      <c r="QDH1900" s="2860"/>
      <c r="QDI1900" s="2860"/>
      <c r="QDJ1900" s="2860"/>
      <c r="QDK1900" s="2860"/>
      <c r="QDL1900" s="2860"/>
      <c r="QDM1900" s="2860"/>
      <c r="QDN1900" s="2860"/>
      <c r="QDO1900" s="2860"/>
      <c r="QDP1900" s="2860"/>
      <c r="QDQ1900" s="2860"/>
      <c r="QDR1900" s="2860"/>
      <c r="QDS1900" s="2860"/>
      <c r="QDT1900" s="2860"/>
      <c r="QDU1900" s="2860"/>
      <c r="QDV1900" s="2860"/>
      <c r="QDW1900" s="2860"/>
      <c r="QDX1900" s="2860"/>
      <c r="QDY1900" s="2860"/>
      <c r="QDZ1900" s="2860"/>
      <c r="QEA1900" s="2860"/>
      <c r="QEB1900" s="2860"/>
      <c r="QEC1900" s="2860"/>
      <c r="QED1900" s="2860"/>
      <c r="QEE1900" s="2860"/>
      <c r="QEF1900" s="2860"/>
      <c r="QEG1900" s="2860"/>
      <c r="QEH1900" s="2860"/>
      <c r="QEI1900" s="2860"/>
      <c r="QEJ1900" s="2860"/>
      <c r="QEK1900" s="2860"/>
      <c r="QEL1900" s="2860"/>
      <c r="QEM1900" s="2860"/>
      <c r="QEN1900" s="2860"/>
      <c r="QEO1900" s="2860"/>
      <c r="QEP1900" s="2860"/>
      <c r="QEQ1900" s="2860"/>
      <c r="QER1900" s="2860"/>
      <c r="QES1900" s="2860"/>
      <c r="QET1900" s="2860"/>
      <c r="QEU1900" s="2860"/>
      <c r="QEV1900" s="2860"/>
      <c r="QEW1900" s="2860"/>
      <c r="QEX1900" s="2860"/>
      <c r="QEY1900" s="2860"/>
      <c r="QEZ1900" s="2860"/>
      <c r="QFA1900" s="2860"/>
      <c r="QFB1900" s="2860"/>
      <c r="QFC1900" s="2860"/>
      <c r="QFD1900" s="2860"/>
      <c r="QFE1900" s="2860"/>
      <c r="QFF1900" s="2860"/>
      <c r="QFG1900" s="2860"/>
      <c r="QFH1900" s="2860"/>
      <c r="QFI1900" s="2860"/>
      <c r="QFJ1900" s="2860"/>
      <c r="QFK1900" s="2860"/>
      <c r="QFL1900" s="2860"/>
      <c r="QFM1900" s="2860"/>
      <c r="QFN1900" s="2860"/>
      <c r="QFO1900" s="2860"/>
      <c r="QFP1900" s="2860"/>
      <c r="QFQ1900" s="2860"/>
      <c r="QFR1900" s="2860"/>
      <c r="QFS1900" s="2860"/>
      <c r="QFT1900" s="2860"/>
      <c r="QFU1900" s="2860"/>
      <c r="QFV1900" s="2860"/>
      <c r="QFW1900" s="2860"/>
      <c r="QFX1900" s="2860"/>
      <c r="QFY1900" s="2860"/>
      <c r="QFZ1900" s="2860"/>
      <c r="QGA1900" s="2860"/>
      <c r="QGB1900" s="2860"/>
      <c r="QGC1900" s="2860"/>
      <c r="QGD1900" s="2860"/>
      <c r="QGE1900" s="2860"/>
      <c r="QGF1900" s="2860"/>
      <c r="QGG1900" s="2860"/>
      <c r="QGH1900" s="2860"/>
      <c r="QGI1900" s="2860"/>
      <c r="QGJ1900" s="2860"/>
      <c r="QGK1900" s="2860"/>
      <c r="QGL1900" s="2860"/>
      <c r="QGM1900" s="2860"/>
      <c r="QGN1900" s="2860"/>
      <c r="QGO1900" s="2860"/>
      <c r="QGP1900" s="2860"/>
      <c r="QGQ1900" s="2860"/>
      <c r="QGR1900" s="2860"/>
      <c r="QGS1900" s="2860"/>
      <c r="QGT1900" s="2860"/>
      <c r="QGU1900" s="2860"/>
      <c r="QGV1900" s="2860"/>
      <c r="QGW1900" s="2860"/>
      <c r="QGX1900" s="2860"/>
      <c r="QGY1900" s="2860"/>
      <c r="QGZ1900" s="2860"/>
      <c r="QHA1900" s="2860"/>
      <c r="QHB1900" s="2860"/>
      <c r="QHC1900" s="2860"/>
      <c r="QHD1900" s="2860"/>
      <c r="QHE1900" s="2860"/>
      <c r="QHF1900" s="2860"/>
      <c r="QHG1900" s="2860"/>
      <c r="QHH1900" s="2860"/>
      <c r="QHI1900" s="2860"/>
      <c r="QHJ1900" s="2860"/>
      <c r="QHK1900" s="2860"/>
      <c r="QHL1900" s="2860"/>
      <c r="QHM1900" s="2860"/>
      <c r="QHN1900" s="2860"/>
      <c r="QHO1900" s="2860"/>
      <c r="QHP1900" s="2860"/>
      <c r="QHQ1900" s="2860"/>
      <c r="QHR1900" s="2860"/>
      <c r="QHS1900" s="2860"/>
      <c r="QHT1900" s="2860"/>
      <c r="QHU1900" s="2860"/>
      <c r="QHV1900" s="2860"/>
      <c r="QHW1900" s="2860"/>
      <c r="QHX1900" s="2860"/>
      <c r="QHY1900" s="2860"/>
      <c r="QHZ1900" s="2860"/>
      <c r="QIA1900" s="2860"/>
      <c r="QIB1900" s="2860"/>
      <c r="QIC1900" s="2860"/>
      <c r="QID1900" s="2860"/>
      <c r="QIE1900" s="2860"/>
      <c r="QIF1900" s="2860"/>
      <c r="QIG1900" s="2860"/>
      <c r="QIH1900" s="2860"/>
      <c r="QII1900" s="2860"/>
      <c r="QIJ1900" s="2860"/>
      <c r="QIK1900" s="2860"/>
      <c r="QIL1900" s="2860"/>
      <c r="QIM1900" s="2860"/>
      <c r="QIN1900" s="2860"/>
      <c r="QIO1900" s="2860"/>
      <c r="QIP1900" s="2860"/>
      <c r="QIQ1900" s="2860"/>
      <c r="QIR1900" s="2860"/>
      <c r="QIS1900" s="2860"/>
      <c r="QIT1900" s="2860"/>
      <c r="QIU1900" s="2860"/>
      <c r="QIV1900" s="2860"/>
      <c r="QIW1900" s="2860"/>
      <c r="QIX1900" s="2860"/>
      <c r="QIY1900" s="2860"/>
      <c r="QIZ1900" s="2860"/>
      <c r="QJA1900" s="2860"/>
      <c r="QJB1900" s="2860"/>
      <c r="QJC1900" s="2860"/>
      <c r="QJD1900" s="2860"/>
      <c r="QJE1900" s="2860"/>
      <c r="QJF1900" s="2860"/>
      <c r="QJG1900" s="2860"/>
      <c r="QJH1900" s="2860"/>
      <c r="QJI1900" s="2860"/>
      <c r="QJJ1900" s="2860"/>
      <c r="QJK1900" s="2860"/>
      <c r="QJL1900" s="2860"/>
      <c r="QJM1900" s="2860"/>
      <c r="QJN1900" s="2860"/>
      <c r="QJO1900" s="2860"/>
      <c r="QJP1900" s="2860"/>
      <c r="QJQ1900" s="2860"/>
      <c r="QJR1900" s="2860"/>
      <c r="QJS1900" s="2860"/>
      <c r="QJT1900" s="2860"/>
      <c r="QJU1900" s="2860"/>
      <c r="QJV1900" s="2860"/>
      <c r="QJW1900" s="2860"/>
      <c r="QJX1900" s="2860"/>
      <c r="QJY1900" s="2860"/>
      <c r="QJZ1900" s="2860"/>
      <c r="QKA1900" s="2860"/>
      <c r="QKB1900" s="2860"/>
      <c r="QKC1900" s="2860"/>
      <c r="QKD1900" s="2860"/>
      <c r="QKE1900" s="2860"/>
      <c r="QKF1900" s="2860"/>
      <c r="QKG1900" s="2860"/>
      <c r="QKH1900" s="2860"/>
      <c r="QKI1900" s="2860"/>
      <c r="QKJ1900" s="2860"/>
      <c r="QKK1900" s="2860"/>
      <c r="QKL1900" s="2860"/>
      <c r="QKM1900" s="2860"/>
      <c r="QKN1900" s="2860"/>
      <c r="QKO1900" s="2860"/>
      <c r="QKP1900" s="2860"/>
      <c r="QKQ1900" s="2860"/>
      <c r="QKR1900" s="2860"/>
      <c r="QKS1900" s="2860"/>
      <c r="QKT1900" s="2860"/>
      <c r="QKU1900" s="2860"/>
      <c r="QKV1900" s="2860"/>
      <c r="QKW1900" s="2860"/>
      <c r="QKX1900" s="2860"/>
      <c r="QKY1900" s="2860"/>
      <c r="QKZ1900" s="2860"/>
      <c r="QLA1900" s="2860"/>
      <c r="QLB1900" s="2860"/>
      <c r="QLC1900" s="2860"/>
      <c r="QLD1900" s="2860"/>
      <c r="QLE1900" s="2860"/>
      <c r="QLF1900" s="2860"/>
      <c r="QLG1900" s="2860"/>
      <c r="QLH1900" s="2860"/>
      <c r="QLI1900" s="2860"/>
      <c r="QLJ1900" s="2860"/>
      <c r="QLK1900" s="2860"/>
      <c r="QLL1900" s="2860"/>
      <c r="QLM1900" s="2860"/>
      <c r="QLN1900" s="2860"/>
      <c r="QLO1900" s="2860"/>
      <c r="QLP1900" s="2860"/>
      <c r="QLQ1900" s="2860"/>
      <c r="QLR1900" s="2860"/>
      <c r="QLS1900" s="2860"/>
      <c r="QLT1900" s="2860"/>
      <c r="QLU1900" s="2860"/>
      <c r="QLV1900" s="2860"/>
      <c r="QLW1900" s="2860"/>
      <c r="QLX1900" s="2860"/>
      <c r="QLY1900" s="2860"/>
      <c r="QLZ1900" s="2860"/>
      <c r="QMA1900" s="2860"/>
      <c r="QMB1900" s="2860"/>
      <c r="QMC1900" s="2860"/>
      <c r="QMD1900" s="2860"/>
      <c r="QME1900" s="2860"/>
      <c r="QMF1900" s="2860"/>
      <c r="QMG1900" s="2860"/>
      <c r="QMH1900" s="2860"/>
      <c r="QMI1900" s="2860"/>
      <c r="QMJ1900" s="2860"/>
      <c r="QMK1900" s="2860"/>
      <c r="QML1900" s="2860"/>
      <c r="QMM1900" s="2860"/>
      <c r="QMN1900" s="2860"/>
      <c r="QMO1900" s="2860"/>
      <c r="QMP1900" s="2860"/>
      <c r="QMQ1900" s="2860"/>
      <c r="QMR1900" s="2860"/>
      <c r="QMS1900" s="2860"/>
      <c r="QMT1900" s="2860"/>
      <c r="QMU1900" s="2860"/>
      <c r="QMV1900" s="2860"/>
      <c r="QMW1900" s="2860"/>
      <c r="QMX1900" s="2860"/>
      <c r="QMY1900" s="2860"/>
      <c r="QMZ1900" s="2860"/>
      <c r="QNA1900" s="2860"/>
      <c r="QNB1900" s="2860"/>
      <c r="QNC1900" s="2860"/>
      <c r="QND1900" s="2860"/>
      <c r="QNE1900" s="2860"/>
      <c r="QNF1900" s="2860"/>
      <c r="QNG1900" s="2860"/>
      <c r="QNH1900" s="2860"/>
      <c r="QNI1900" s="2860"/>
      <c r="QNJ1900" s="2860"/>
      <c r="QNK1900" s="2860"/>
      <c r="QNL1900" s="2860"/>
      <c r="QNM1900" s="2860"/>
      <c r="QNN1900" s="2860"/>
      <c r="QNO1900" s="2860"/>
      <c r="QNP1900" s="2860"/>
      <c r="QNQ1900" s="2860"/>
      <c r="QNR1900" s="2860"/>
      <c r="QNS1900" s="2860"/>
      <c r="QNT1900" s="2860"/>
      <c r="QNU1900" s="2860"/>
      <c r="QNV1900" s="2860"/>
      <c r="QNW1900" s="2860"/>
      <c r="QNX1900" s="2860"/>
      <c r="QNY1900" s="2860"/>
      <c r="QNZ1900" s="2860"/>
      <c r="QOA1900" s="2860"/>
      <c r="QOB1900" s="2860"/>
      <c r="QOC1900" s="2860"/>
      <c r="QOD1900" s="2860"/>
      <c r="QOE1900" s="2860"/>
      <c r="QOF1900" s="2860"/>
      <c r="QOG1900" s="2860"/>
      <c r="QOH1900" s="2860"/>
      <c r="QOI1900" s="2860"/>
      <c r="QOJ1900" s="2860"/>
      <c r="QOK1900" s="2860"/>
      <c r="QOL1900" s="2860"/>
      <c r="QOM1900" s="2860"/>
      <c r="QON1900" s="2860"/>
      <c r="QOO1900" s="2860"/>
      <c r="QOP1900" s="2860"/>
      <c r="QOQ1900" s="2860"/>
      <c r="QOR1900" s="2860"/>
      <c r="QOS1900" s="2860"/>
      <c r="QOT1900" s="2860"/>
      <c r="QOU1900" s="2860"/>
      <c r="QOV1900" s="2860"/>
      <c r="QOW1900" s="2860"/>
      <c r="QOX1900" s="2860"/>
      <c r="QOY1900" s="2860"/>
      <c r="QOZ1900" s="2860"/>
      <c r="QPA1900" s="2860"/>
      <c r="QPB1900" s="2860"/>
      <c r="QPC1900" s="2860"/>
      <c r="QPD1900" s="2860"/>
      <c r="QPE1900" s="2860"/>
      <c r="QPF1900" s="2860"/>
      <c r="QPG1900" s="2860"/>
      <c r="QPH1900" s="2860"/>
      <c r="QPI1900" s="2860"/>
      <c r="QPJ1900" s="2860"/>
      <c r="QPK1900" s="2860"/>
      <c r="QPL1900" s="2860"/>
      <c r="QPM1900" s="2860"/>
      <c r="QPN1900" s="2860"/>
      <c r="QPO1900" s="2860"/>
      <c r="QPP1900" s="2860"/>
      <c r="QPQ1900" s="2860"/>
      <c r="QPR1900" s="2860"/>
      <c r="QPS1900" s="2860"/>
      <c r="QPT1900" s="2860"/>
      <c r="QPU1900" s="2860"/>
      <c r="QPV1900" s="2860"/>
      <c r="QPW1900" s="2860"/>
      <c r="QPX1900" s="2860"/>
      <c r="QPY1900" s="2860"/>
      <c r="QPZ1900" s="2860"/>
      <c r="QQA1900" s="2860"/>
      <c r="QQB1900" s="2860"/>
      <c r="QQC1900" s="2860"/>
      <c r="QQD1900" s="2860"/>
      <c r="QQE1900" s="2860"/>
      <c r="QQF1900" s="2860"/>
      <c r="QQG1900" s="2860"/>
      <c r="QQH1900" s="2860"/>
      <c r="QQI1900" s="2860"/>
      <c r="QQJ1900" s="2860"/>
      <c r="QQK1900" s="2860"/>
      <c r="QQL1900" s="2860"/>
      <c r="QQM1900" s="2860"/>
      <c r="QQN1900" s="2860"/>
      <c r="QQO1900" s="2860"/>
      <c r="QQP1900" s="2860"/>
      <c r="QQQ1900" s="2860"/>
      <c r="QQR1900" s="2860"/>
      <c r="QQS1900" s="2860"/>
      <c r="QQT1900" s="2860"/>
      <c r="QQU1900" s="2860"/>
      <c r="QQV1900" s="2860"/>
      <c r="QQW1900" s="2860"/>
      <c r="QQX1900" s="2860"/>
      <c r="QQY1900" s="2860"/>
      <c r="QQZ1900" s="2860"/>
      <c r="QRA1900" s="2860"/>
      <c r="QRB1900" s="2860"/>
      <c r="QRC1900" s="2860"/>
      <c r="QRD1900" s="2860"/>
      <c r="QRE1900" s="2860"/>
      <c r="QRF1900" s="2860"/>
      <c r="QRG1900" s="2860"/>
      <c r="QRH1900" s="2860"/>
      <c r="QRI1900" s="2860"/>
      <c r="QRJ1900" s="2860"/>
      <c r="QRK1900" s="2860"/>
      <c r="QRL1900" s="2860"/>
      <c r="QRM1900" s="2860"/>
      <c r="QRN1900" s="2860"/>
      <c r="QRO1900" s="2860"/>
      <c r="QRP1900" s="2860"/>
      <c r="QRQ1900" s="2860"/>
      <c r="QRR1900" s="2860"/>
      <c r="QRS1900" s="2860"/>
      <c r="QRT1900" s="2860"/>
      <c r="QRU1900" s="2860"/>
      <c r="QRV1900" s="2860"/>
      <c r="QRW1900" s="2860"/>
      <c r="QRX1900" s="2860"/>
      <c r="QRY1900" s="2860"/>
      <c r="QRZ1900" s="2860"/>
      <c r="QSA1900" s="2860"/>
      <c r="QSB1900" s="2860"/>
      <c r="QSC1900" s="2860"/>
      <c r="QSD1900" s="2860"/>
      <c r="QSE1900" s="2860"/>
      <c r="QSF1900" s="2860"/>
      <c r="QSG1900" s="2860"/>
      <c r="QSH1900" s="2860"/>
      <c r="QSI1900" s="2860"/>
      <c r="QSJ1900" s="2860"/>
      <c r="QSK1900" s="2860"/>
      <c r="QSL1900" s="2860"/>
      <c r="QSM1900" s="2860"/>
      <c r="QSN1900" s="2860"/>
      <c r="QSO1900" s="2860"/>
      <c r="QSP1900" s="2860"/>
      <c r="QSQ1900" s="2860"/>
      <c r="QSR1900" s="2860"/>
      <c r="QSS1900" s="2860"/>
      <c r="QST1900" s="2860"/>
      <c r="QSU1900" s="2860"/>
      <c r="QSV1900" s="2860"/>
      <c r="QSW1900" s="2860"/>
      <c r="QSX1900" s="2860"/>
      <c r="QSY1900" s="2860"/>
      <c r="QSZ1900" s="2860"/>
      <c r="QTA1900" s="2860"/>
      <c r="QTB1900" s="2860"/>
      <c r="QTC1900" s="2860"/>
      <c r="QTD1900" s="2860"/>
      <c r="QTE1900" s="2860"/>
      <c r="QTF1900" s="2860"/>
      <c r="QTG1900" s="2860"/>
      <c r="QTH1900" s="2860"/>
      <c r="QTI1900" s="2860"/>
      <c r="QTJ1900" s="2860"/>
      <c r="QTK1900" s="2860"/>
      <c r="QTL1900" s="2860"/>
      <c r="QTM1900" s="2860"/>
      <c r="QTN1900" s="2860"/>
      <c r="QTO1900" s="2860"/>
      <c r="QTP1900" s="2860"/>
      <c r="QTQ1900" s="2860"/>
      <c r="QTR1900" s="2860"/>
      <c r="QTS1900" s="2860"/>
      <c r="QTT1900" s="2860"/>
      <c r="QTU1900" s="2860"/>
      <c r="QTV1900" s="2860"/>
      <c r="QTW1900" s="2860"/>
      <c r="QTX1900" s="2860"/>
      <c r="QTY1900" s="2860"/>
      <c r="QTZ1900" s="2860"/>
      <c r="QUA1900" s="2860"/>
      <c r="QUB1900" s="2860"/>
      <c r="QUC1900" s="2860"/>
      <c r="QUD1900" s="2860"/>
      <c r="QUE1900" s="2860"/>
      <c r="QUF1900" s="2860"/>
      <c r="QUG1900" s="2860"/>
      <c r="QUH1900" s="2860"/>
      <c r="QUI1900" s="2860"/>
      <c r="QUJ1900" s="2860"/>
      <c r="QUK1900" s="2860"/>
      <c r="QUL1900" s="2860"/>
      <c r="QUM1900" s="2860"/>
      <c r="QUN1900" s="2860"/>
      <c r="QUO1900" s="2860"/>
      <c r="QUP1900" s="2860"/>
      <c r="QUQ1900" s="2860"/>
      <c r="QUR1900" s="2860"/>
      <c r="QUS1900" s="2860"/>
      <c r="QUT1900" s="2860"/>
      <c r="QUU1900" s="2860"/>
      <c r="QUV1900" s="2860"/>
      <c r="QUW1900" s="2860"/>
      <c r="QUX1900" s="2860"/>
      <c r="QUY1900" s="2860"/>
      <c r="QUZ1900" s="2860"/>
      <c r="QVA1900" s="2860"/>
      <c r="QVB1900" s="2860"/>
      <c r="QVC1900" s="2860"/>
      <c r="QVD1900" s="2860"/>
      <c r="QVE1900" s="2860"/>
      <c r="QVF1900" s="2860"/>
      <c r="QVG1900" s="2860"/>
      <c r="QVH1900" s="2860"/>
      <c r="QVI1900" s="2860"/>
      <c r="QVJ1900" s="2860"/>
      <c r="QVK1900" s="2860"/>
      <c r="QVL1900" s="2860"/>
      <c r="QVM1900" s="2860"/>
      <c r="QVN1900" s="2860"/>
      <c r="QVO1900" s="2860"/>
      <c r="QVP1900" s="2860"/>
      <c r="QVQ1900" s="2860"/>
      <c r="QVR1900" s="2860"/>
      <c r="QVS1900" s="2860"/>
      <c r="QVT1900" s="2860"/>
      <c r="QVU1900" s="2860"/>
      <c r="QVV1900" s="2860"/>
      <c r="QVW1900" s="2860"/>
      <c r="QVX1900" s="2860"/>
      <c r="QVY1900" s="2860"/>
      <c r="QVZ1900" s="2860"/>
      <c r="QWA1900" s="2860"/>
      <c r="QWB1900" s="2860"/>
      <c r="QWC1900" s="2860"/>
      <c r="QWD1900" s="2860"/>
      <c r="QWE1900" s="2860"/>
      <c r="QWF1900" s="2860"/>
      <c r="QWG1900" s="2860"/>
      <c r="QWH1900" s="2860"/>
      <c r="QWI1900" s="2860"/>
      <c r="QWJ1900" s="2860"/>
      <c r="QWK1900" s="2860"/>
      <c r="QWL1900" s="2860"/>
      <c r="QWM1900" s="2860"/>
      <c r="QWN1900" s="2860"/>
      <c r="QWO1900" s="2860"/>
      <c r="QWP1900" s="2860"/>
      <c r="QWQ1900" s="2860"/>
      <c r="QWR1900" s="2860"/>
      <c r="QWS1900" s="2860"/>
      <c r="QWT1900" s="2860"/>
      <c r="QWU1900" s="2860"/>
      <c r="QWV1900" s="2860"/>
      <c r="QWW1900" s="2860"/>
      <c r="QWX1900" s="2860"/>
      <c r="QWY1900" s="2860"/>
      <c r="QWZ1900" s="2860"/>
      <c r="QXA1900" s="2860"/>
      <c r="QXB1900" s="2860"/>
      <c r="QXC1900" s="2860"/>
      <c r="QXD1900" s="2860"/>
      <c r="QXE1900" s="2860"/>
      <c r="QXF1900" s="2860"/>
      <c r="QXG1900" s="2860"/>
      <c r="QXH1900" s="2860"/>
      <c r="QXI1900" s="2860"/>
      <c r="QXJ1900" s="2860"/>
      <c r="QXK1900" s="2860"/>
      <c r="QXL1900" s="2860"/>
      <c r="QXM1900" s="2860"/>
      <c r="QXN1900" s="2860"/>
      <c r="QXO1900" s="2860"/>
      <c r="QXP1900" s="2860"/>
      <c r="QXQ1900" s="2860"/>
      <c r="QXR1900" s="2860"/>
      <c r="QXS1900" s="2860"/>
      <c r="QXT1900" s="2860"/>
      <c r="QXU1900" s="2860"/>
      <c r="QXV1900" s="2860"/>
      <c r="QXW1900" s="2860"/>
      <c r="QXX1900" s="2860"/>
      <c r="QXY1900" s="2860"/>
      <c r="QXZ1900" s="2860"/>
      <c r="QYA1900" s="2860"/>
      <c r="QYB1900" s="2860"/>
      <c r="QYC1900" s="2860"/>
      <c r="QYD1900" s="2860"/>
      <c r="QYE1900" s="2860"/>
      <c r="QYF1900" s="2860"/>
      <c r="QYG1900" s="2860"/>
      <c r="QYH1900" s="2860"/>
      <c r="QYI1900" s="2860"/>
      <c r="QYJ1900" s="2860"/>
      <c r="QYK1900" s="2860"/>
      <c r="QYL1900" s="2860"/>
      <c r="QYM1900" s="2860"/>
      <c r="QYN1900" s="2860"/>
      <c r="QYO1900" s="2860"/>
      <c r="QYP1900" s="2860"/>
      <c r="QYQ1900" s="2860"/>
      <c r="QYR1900" s="2860"/>
      <c r="QYS1900" s="2860"/>
      <c r="QYT1900" s="2860"/>
      <c r="QYU1900" s="2860"/>
      <c r="QYV1900" s="2860"/>
      <c r="QYW1900" s="2860"/>
      <c r="QYX1900" s="2860"/>
      <c r="QYY1900" s="2860"/>
      <c r="QYZ1900" s="2860"/>
      <c r="QZA1900" s="2860"/>
      <c r="QZB1900" s="2860"/>
      <c r="QZC1900" s="2860"/>
      <c r="QZD1900" s="2860"/>
      <c r="QZE1900" s="2860"/>
      <c r="QZF1900" s="2860"/>
      <c r="QZG1900" s="2860"/>
      <c r="QZH1900" s="2860"/>
      <c r="QZI1900" s="2860"/>
      <c r="QZJ1900" s="2860"/>
      <c r="QZK1900" s="2860"/>
      <c r="QZL1900" s="2860"/>
      <c r="QZM1900" s="2860"/>
      <c r="QZN1900" s="2860"/>
      <c r="QZO1900" s="2860"/>
      <c r="QZP1900" s="2860"/>
      <c r="QZQ1900" s="2860"/>
      <c r="QZR1900" s="2860"/>
      <c r="QZS1900" s="2860"/>
      <c r="QZT1900" s="2860"/>
      <c r="QZU1900" s="2860"/>
      <c r="QZV1900" s="2860"/>
      <c r="QZW1900" s="2860"/>
      <c r="QZX1900" s="2860"/>
      <c r="QZY1900" s="2860"/>
      <c r="QZZ1900" s="2860"/>
      <c r="RAA1900" s="2860"/>
      <c r="RAB1900" s="2860"/>
      <c r="RAC1900" s="2860"/>
      <c r="RAD1900" s="2860"/>
      <c r="RAE1900" s="2860"/>
      <c r="RAF1900" s="2860"/>
      <c r="RAG1900" s="2860"/>
      <c r="RAH1900" s="2860"/>
      <c r="RAI1900" s="2860"/>
      <c r="RAJ1900" s="2860"/>
      <c r="RAK1900" s="2860"/>
      <c r="RAL1900" s="2860"/>
      <c r="RAM1900" s="2860"/>
      <c r="RAN1900" s="2860"/>
      <c r="RAO1900" s="2860"/>
      <c r="RAP1900" s="2860"/>
      <c r="RAQ1900" s="2860"/>
      <c r="RAR1900" s="2860"/>
      <c r="RAS1900" s="2860"/>
      <c r="RAT1900" s="2860"/>
      <c r="RAU1900" s="2860"/>
      <c r="RAV1900" s="2860"/>
      <c r="RAW1900" s="2860"/>
      <c r="RAX1900" s="2860"/>
      <c r="RAY1900" s="2860"/>
      <c r="RAZ1900" s="2860"/>
      <c r="RBA1900" s="2860"/>
      <c r="RBB1900" s="2860"/>
      <c r="RBC1900" s="2860"/>
      <c r="RBD1900" s="2860"/>
      <c r="RBE1900" s="2860"/>
      <c r="RBF1900" s="2860"/>
      <c r="RBG1900" s="2860"/>
      <c r="RBH1900" s="2860"/>
      <c r="RBI1900" s="2860"/>
      <c r="RBJ1900" s="2860"/>
      <c r="RBK1900" s="2860"/>
      <c r="RBL1900" s="2860"/>
      <c r="RBM1900" s="2860"/>
      <c r="RBN1900" s="2860"/>
      <c r="RBO1900" s="2860"/>
      <c r="RBP1900" s="2860"/>
      <c r="RBQ1900" s="2860"/>
      <c r="RBR1900" s="2860"/>
      <c r="RBS1900" s="2860"/>
      <c r="RBT1900" s="2860"/>
      <c r="RBU1900" s="2860"/>
      <c r="RBV1900" s="2860"/>
      <c r="RBW1900" s="2860"/>
      <c r="RBX1900" s="2860"/>
      <c r="RBY1900" s="2860"/>
      <c r="RBZ1900" s="2860"/>
      <c r="RCA1900" s="2860"/>
      <c r="RCB1900" s="2860"/>
      <c r="RCC1900" s="2860"/>
      <c r="RCD1900" s="2860"/>
      <c r="RCE1900" s="2860"/>
      <c r="RCF1900" s="2860"/>
      <c r="RCG1900" s="2860"/>
      <c r="RCH1900" s="2860"/>
      <c r="RCI1900" s="2860"/>
      <c r="RCJ1900" s="2860"/>
      <c r="RCK1900" s="2860"/>
      <c r="RCL1900" s="2860"/>
      <c r="RCM1900" s="2860"/>
      <c r="RCN1900" s="2860"/>
      <c r="RCO1900" s="2860"/>
      <c r="RCP1900" s="2860"/>
      <c r="RCQ1900" s="2860"/>
      <c r="RCR1900" s="2860"/>
      <c r="RCS1900" s="2860"/>
      <c r="RCT1900" s="2860"/>
      <c r="RCU1900" s="2860"/>
      <c r="RCV1900" s="2860"/>
      <c r="RCW1900" s="2860"/>
      <c r="RCX1900" s="2860"/>
      <c r="RCY1900" s="2860"/>
      <c r="RCZ1900" s="2860"/>
      <c r="RDA1900" s="2860"/>
      <c r="RDB1900" s="2860"/>
      <c r="RDC1900" s="2860"/>
      <c r="RDD1900" s="2860"/>
      <c r="RDE1900" s="2860"/>
      <c r="RDF1900" s="2860"/>
      <c r="RDG1900" s="2860"/>
      <c r="RDH1900" s="2860"/>
      <c r="RDI1900" s="2860"/>
      <c r="RDJ1900" s="2860"/>
      <c r="RDK1900" s="2860"/>
      <c r="RDL1900" s="2860"/>
      <c r="RDM1900" s="2860"/>
      <c r="RDN1900" s="2860"/>
      <c r="RDO1900" s="2860"/>
      <c r="RDP1900" s="2860"/>
      <c r="RDQ1900" s="2860"/>
      <c r="RDR1900" s="2860"/>
      <c r="RDS1900" s="2860"/>
      <c r="RDT1900" s="2860"/>
      <c r="RDU1900" s="2860"/>
      <c r="RDV1900" s="2860"/>
      <c r="RDW1900" s="2860"/>
      <c r="RDX1900" s="2860"/>
      <c r="RDY1900" s="2860"/>
      <c r="RDZ1900" s="2860"/>
      <c r="REA1900" s="2860"/>
      <c r="REB1900" s="2860"/>
      <c r="REC1900" s="2860"/>
      <c r="RED1900" s="2860"/>
      <c r="REE1900" s="2860"/>
      <c r="REF1900" s="2860"/>
      <c r="REG1900" s="2860"/>
      <c r="REH1900" s="2860"/>
      <c r="REI1900" s="2860"/>
      <c r="REJ1900" s="2860"/>
      <c r="REK1900" s="2860"/>
      <c r="REL1900" s="2860"/>
      <c r="REM1900" s="2860"/>
      <c r="REN1900" s="2860"/>
      <c r="REO1900" s="2860"/>
      <c r="REP1900" s="2860"/>
      <c r="REQ1900" s="2860"/>
      <c r="RER1900" s="2860"/>
      <c r="RES1900" s="2860"/>
      <c r="RET1900" s="2860"/>
      <c r="REU1900" s="2860"/>
      <c r="REV1900" s="2860"/>
      <c r="REW1900" s="2860"/>
      <c r="REX1900" s="2860"/>
      <c r="REY1900" s="2860"/>
      <c r="REZ1900" s="2860"/>
      <c r="RFA1900" s="2860"/>
      <c r="RFB1900" s="2860"/>
      <c r="RFC1900" s="2860"/>
      <c r="RFD1900" s="2860"/>
      <c r="RFE1900" s="2860"/>
      <c r="RFF1900" s="2860"/>
      <c r="RFG1900" s="2860"/>
      <c r="RFH1900" s="2860"/>
      <c r="RFI1900" s="2860"/>
      <c r="RFJ1900" s="2860"/>
      <c r="RFK1900" s="2860"/>
      <c r="RFL1900" s="2860"/>
      <c r="RFM1900" s="2860"/>
      <c r="RFN1900" s="2860"/>
      <c r="RFO1900" s="2860"/>
      <c r="RFP1900" s="2860"/>
      <c r="RFQ1900" s="2860"/>
      <c r="RFR1900" s="2860"/>
      <c r="RFS1900" s="2860"/>
      <c r="RFT1900" s="2860"/>
      <c r="RFU1900" s="2860"/>
      <c r="RFV1900" s="2860"/>
      <c r="RFW1900" s="2860"/>
      <c r="RFX1900" s="2860"/>
      <c r="RFY1900" s="2860"/>
      <c r="RFZ1900" s="2860"/>
      <c r="RGA1900" s="2860"/>
      <c r="RGB1900" s="2860"/>
      <c r="RGC1900" s="2860"/>
      <c r="RGD1900" s="2860"/>
      <c r="RGE1900" s="2860"/>
      <c r="RGF1900" s="2860"/>
      <c r="RGG1900" s="2860"/>
      <c r="RGH1900" s="2860"/>
      <c r="RGI1900" s="2860"/>
      <c r="RGJ1900" s="2860"/>
      <c r="RGK1900" s="2860"/>
      <c r="RGL1900" s="2860"/>
      <c r="RGM1900" s="2860"/>
      <c r="RGN1900" s="2860"/>
      <c r="RGO1900" s="2860"/>
      <c r="RGP1900" s="2860"/>
      <c r="RGQ1900" s="2860"/>
      <c r="RGR1900" s="2860"/>
      <c r="RGS1900" s="2860"/>
      <c r="RGT1900" s="2860"/>
      <c r="RGU1900" s="2860"/>
      <c r="RGV1900" s="2860"/>
      <c r="RGW1900" s="2860"/>
      <c r="RGX1900" s="2860"/>
      <c r="RGY1900" s="2860"/>
      <c r="RGZ1900" s="2860"/>
      <c r="RHA1900" s="2860"/>
      <c r="RHB1900" s="2860"/>
      <c r="RHC1900" s="2860"/>
      <c r="RHD1900" s="2860"/>
      <c r="RHE1900" s="2860"/>
      <c r="RHF1900" s="2860"/>
      <c r="RHG1900" s="2860"/>
      <c r="RHH1900" s="2860"/>
      <c r="RHI1900" s="2860"/>
      <c r="RHJ1900" s="2860"/>
      <c r="RHK1900" s="2860"/>
      <c r="RHL1900" s="2860"/>
      <c r="RHM1900" s="2860"/>
      <c r="RHN1900" s="2860"/>
      <c r="RHO1900" s="2860"/>
      <c r="RHP1900" s="2860"/>
      <c r="RHQ1900" s="2860"/>
      <c r="RHR1900" s="2860"/>
      <c r="RHS1900" s="2860"/>
      <c r="RHT1900" s="2860"/>
      <c r="RHU1900" s="2860"/>
      <c r="RHV1900" s="2860"/>
      <c r="RHW1900" s="2860"/>
      <c r="RHX1900" s="2860"/>
      <c r="RHY1900" s="2860"/>
      <c r="RHZ1900" s="2860"/>
      <c r="RIA1900" s="2860"/>
      <c r="RIB1900" s="2860"/>
      <c r="RIC1900" s="2860"/>
      <c r="RID1900" s="2860"/>
      <c r="RIE1900" s="2860"/>
      <c r="RIF1900" s="2860"/>
      <c r="RIG1900" s="2860"/>
      <c r="RIH1900" s="2860"/>
      <c r="RII1900" s="2860"/>
      <c r="RIJ1900" s="2860"/>
      <c r="RIK1900" s="2860"/>
      <c r="RIL1900" s="2860"/>
      <c r="RIM1900" s="2860"/>
      <c r="RIN1900" s="2860"/>
      <c r="RIO1900" s="2860"/>
      <c r="RIP1900" s="2860"/>
      <c r="RIQ1900" s="2860"/>
      <c r="RIR1900" s="2860"/>
      <c r="RIS1900" s="2860"/>
      <c r="RIT1900" s="2860"/>
      <c r="RIU1900" s="2860"/>
      <c r="RIV1900" s="2860"/>
      <c r="RIW1900" s="2860"/>
      <c r="RIX1900" s="2860"/>
      <c r="RIY1900" s="2860"/>
      <c r="RIZ1900" s="2860"/>
      <c r="RJA1900" s="2860"/>
      <c r="RJB1900" s="2860"/>
      <c r="RJC1900" s="2860"/>
      <c r="RJD1900" s="2860"/>
      <c r="RJE1900" s="2860"/>
      <c r="RJF1900" s="2860"/>
      <c r="RJG1900" s="2860"/>
      <c r="RJH1900" s="2860"/>
      <c r="RJI1900" s="2860"/>
      <c r="RJJ1900" s="2860"/>
      <c r="RJK1900" s="2860"/>
      <c r="RJL1900" s="2860"/>
      <c r="RJM1900" s="2860"/>
      <c r="RJN1900" s="2860"/>
      <c r="RJO1900" s="2860"/>
      <c r="RJP1900" s="2860"/>
      <c r="RJQ1900" s="2860"/>
      <c r="RJR1900" s="2860"/>
      <c r="RJS1900" s="2860"/>
      <c r="RJT1900" s="2860"/>
      <c r="RJU1900" s="2860"/>
      <c r="RJV1900" s="2860"/>
      <c r="RJW1900" s="2860"/>
      <c r="RJX1900" s="2860"/>
      <c r="RJY1900" s="2860"/>
      <c r="RJZ1900" s="2860"/>
      <c r="RKA1900" s="2860"/>
      <c r="RKB1900" s="2860"/>
      <c r="RKC1900" s="2860"/>
      <c r="RKD1900" s="2860"/>
      <c r="RKE1900" s="2860"/>
      <c r="RKF1900" s="2860"/>
      <c r="RKG1900" s="2860"/>
      <c r="RKH1900" s="2860"/>
      <c r="RKI1900" s="2860"/>
      <c r="RKJ1900" s="2860"/>
      <c r="RKK1900" s="2860"/>
      <c r="RKL1900" s="2860"/>
      <c r="RKM1900" s="2860"/>
      <c r="RKN1900" s="2860"/>
      <c r="RKO1900" s="2860"/>
      <c r="RKP1900" s="2860"/>
      <c r="RKQ1900" s="2860"/>
      <c r="RKR1900" s="2860"/>
      <c r="RKS1900" s="2860"/>
      <c r="RKT1900" s="2860"/>
      <c r="RKU1900" s="2860"/>
      <c r="RKV1900" s="2860"/>
      <c r="RKW1900" s="2860"/>
      <c r="RKX1900" s="2860"/>
      <c r="RKY1900" s="2860"/>
      <c r="RKZ1900" s="2860"/>
      <c r="RLA1900" s="2860"/>
      <c r="RLB1900" s="2860"/>
      <c r="RLC1900" s="2860"/>
      <c r="RLD1900" s="2860"/>
      <c r="RLE1900" s="2860"/>
      <c r="RLF1900" s="2860"/>
      <c r="RLG1900" s="2860"/>
      <c r="RLH1900" s="2860"/>
      <c r="RLI1900" s="2860"/>
      <c r="RLJ1900" s="2860"/>
      <c r="RLK1900" s="2860"/>
      <c r="RLL1900" s="2860"/>
      <c r="RLM1900" s="2860"/>
      <c r="RLN1900" s="2860"/>
      <c r="RLO1900" s="2860"/>
      <c r="RLP1900" s="2860"/>
      <c r="RLQ1900" s="2860"/>
      <c r="RLR1900" s="2860"/>
      <c r="RLS1900" s="2860"/>
      <c r="RLT1900" s="2860"/>
      <c r="RLU1900" s="2860"/>
      <c r="RLV1900" s="2860"/>
      <c r="RLW1900" s="2860"/>
      <c r="RLX1900" s="2860"/>
      <c r="RLY1900" s="2860"/>
      <c r="RLZ1900" s="2860"/>
      <c r="RMA1900" s="2860"/>
      <c r="RMB1900" s="2860"/>
      <c r="RMC1900" s="2860"/>
      <c r="RMD1900" s="2860"/>
      <c r="RME1900" s="2860"/>
      <c r="RMF1900" s="2860"/>
      <c r="RMG1900" s="2860"/>
      <c r="RMH1900" s="2860"/>
      <c r="RMI1900" s="2860"/>
      <c r="RMJ1900" s="2860"/>
      <c r="RMK1900" s="2860"/>
      <c r="RML1900" s="2860"/>
      <c r="RMM1900" s="2860"/>
      <c r="RMN1900" s="2860"/>
      <c r="RMO1900" s="2860"/>
      <c r="RMP1900" s="2860"/>
      <c r="RMQ1900" s="2860"/>
      <c r="RMR1900" s="2860"/>
      <c r="RMS1900" s="2860"/>
      <c r="RMT1900" s="2860"/>
      <c r="RMU1900" s="2860"/>
      <c r="RMV1900" s="2860"/>
      <c r="RMW1900" s="2860"/>
      <c r="RMX1900" s="2860"/>
      <c r="RMY1900" s="2860"/>
      <c r="RMZ1900" s="2860"/>
      <c r="RNA1900" s="2860"/>
      <c r="RNB1900" s="2860"/>
      <c r="RNC1900" s="2860"/>
      <c r="RND1900" s="2860"/>
      <c r="RNE1900" s="2860"/>
      <c r="RNF1900" s="2860"/>
      <c r="RNG1900" s="2860"/>
      <c r="RNH1900" s="2860"/>
      <c r="RNI1900" s="2860"/>
      <c r="RNJ1900" s="2860"/>
      <c r="RNK1900" s="2860"/>
      <c r="RNL1900" s="2860"/>
      <c r="RNM1900" s="2860"/>
      <c r="RNN1900" s="2860"/>
      <c r="RNO1900" s="2860"/>
      <c r="RNP1900" s="2860"/>
      <c r="RNQ1900" s="2860"/>
      <c r="RNR1900" s="2860"/>
      <c r="RNS1900" s="2860"/>
      <c r="RNT1900" s="2860"/>
      <c r="RNU1900" s="2860"/>
      <c r="RNV1900" s="2860"/>
      <c r="RNW1900" s="2860"/>
      <c r="RNX1900" s="2860"/>
      <c r="RNY1900" s="2860"/>
      <c r="RNZ1900" s="2860"/>
      <c r="ROA1900" s="2860"/>
      <c r="ROB1900" s="2860"/>
      <c r="ROC1900" s="2860"/>
      <c r="ROD1900" s="2860"/>
      <c r="ROE1900" s="2860"/>
      <c r="ROF1900" s="2860"/>
      <c r="ROG1900" s="2860"/>
      <c r="ROH1900" s="2860"/>
      <c r="ROI1900" s="2860"/>
      <c r="ROJ1900" s="2860"/>
      <c r="ROK1900" s="2860"/>
      <c r="ROL1900" s="2860"/>
      <c r="ROM1900" s="2860"/>
      <c r="RON1900" s="2860"/>
      <c r="ROO1900" s="2860"/>
      <c r="ROP1900" s="2860"/>
      <c r="ROQ1900" s="2860"/>
      <c r="ROR1900" s="2860"/>
      <c r="ROS1900" s="2860"/>
      <c r="ROT1900" s="2860"/>
      <c r="ROU1900" s="2860"/>
      <c r="ROV1900" s="2860"/>
      <c r="ROW1900" s="2860"/>
      <c r="ROX1900" s="2860"/>
      <c r="ROY1900" s="2860"/>
      <c r="ROZ1900" s="2860"/>
      <c r="RPA1900" s="2860"/>
      <c r="RPB1900" s="2860"/>
      <c r="RPC1900" s="2860"/>
      <c r="RPD1900" s="2860"/>
      <c r="RPE1900" s="2860"/>
      <c r="RPF1900" s="2860"/>
      <c r="RPG1900" s="2860"/>
      <c r="RPH1900" s="2860"/>
      <c r="RPI1900" s="2860"/>
      <c r="RPJ1900" s="2860"/>
      <c r="RPK1900" s="2860"/>
      <c r="RPL1900" s="2860"/>
      <c r="RPM1900" s="2860"/>
      <c r="RPN1900" s="2860"/>
      <c r="RPO1900" s="2860"/>
      <c r="RPP1900" s="2860"/>
      <c r="RPQ1900" s="2860"/>
      <c r="RPR1900" s="2860"/>
      <c r="RPS1900" s="2860"/>
      <c r="RPT1900" s="2860"/>
      <c r="RPU1900" s="2860"/>
      <c r="RPV1900" s="2860"/>
      <c r="RPW1900" s="2860"/>
      <c r="RPX1900" s="2860"/>
      <c r="RPY1900" s="2860"/>
      <c r="RPZ1900" s="2860"/>
      <c r="RQA1900" s="2860"/>
      <c r="RQB1900" s="2860"/>
      <c r="RQC1900" s="2860"/>
      <c r="RQD1900" s="2860"/>
      <c r="RQE1900" s="2860"/>
      <c r="RQF1900" s="2860"/>
      <c r="RQG1900" s="2860"/>
      <c r="RQH1900" s="2860"/>
      <c r="RQI1900" s="2860"/>
      <c r="RQJ1900" s="2860"/>
      <c r="RQK1900" s="2860"/>
      <c r="RQL1900" s="2860"/>
      <c r="RQM1900" s="2860"/>
      <c r="RQN1900" s="2860"/>
      <c r="RQO1900" s="2860"/>
      <c r="RQP1900" s="2860"/>
      <c r="RQQ1900" s="2860"/>
      <c r="RQR1900" s="2860"/>
      <c r="RQS1900" s="2860"/>
      <c r="RQT1900" s="2860"/>
      <c r="RQU1900" s="2860"/>
      <c r="RQV1900" s="2860"/>
      <c r="RQW1900" s="2860"/>
      <c r="RQX1900" s="2860"/>
      <c r="RQY1900" s="2860"/>
      <c r="RQZ1900" s="2860"/>
      <c r="RRA1900" s="2860"/>
      <c r="RRB1900" s="2860"/>
      <c r="RRC1900" s="2860"/>
      <c r="RRD1900" s="2860"/>
      <c r="RRE1900" s="2860"/>
      <c r="RRF1900" s="2860"/>
      <c r="RRG1900" s="2860"/>
      <c r="RRH1900" s="2860"/>
      <c r="RRI1900" s="2860"/>
      <c r="RRJ1900" s="2860"/>
      <c r="RRK1900" s="2860"/>
      <c r="RRL1900" s="2860"/>
      <c r="RRM1900" s="2860"/>
      <c r="RRN1900" s="2860"/>
      <c r="RRO1900" s="2860"/>
      <c r="RRP1900" s="2860"/>
      <c r="RRQ1900" s="2860"/>
      <c r="RRR1900" s="2860"/>
      <c r="RRS1900" s="2860"/>
      <c r="RRT1900" s="2860"/>
      <c r="RRU1900" s="2860"/>
      <c r="RRV1900" s="2860"/>
      <c r="RRW1900" s="2860"/>
      <c r="RRX1900" s="2860"/>
      <c r="RRY1900" s="2860"/>
      <c r="RRZ1900" s="2860"/>
      <c r="RSA1900" s="2860"/>
      <c r="RSB1900" s="2860"/>
      <c r="RSC1900" s="2860"/>
      <c r="RSD1900" s="2860"/>
      <c r="RSE1900" s="2860"/>
      <c r="RSF1900" s="2860"/>
      <c r="RSG1900" s="2860"/>
      <c r="RSH1900" s="2860"/>
      <c r="RSI1900" s="2860"/>
      <c r="RSJ1900" s="2860"/>
      <c r="RSK1900" s="2860"/>
      <c r="RSL1900" s="2860"/>
      <c r="RSM1900" s="2860"/>
      <c r="RSN1900" s="2860"/>
      <c r="RSO1900" s="2860"/>
      <c r="RSP1900" s="2860"/>
      <c r="RSQ1900" s="2860"/>
      <c r="RSR1900" s="2860"/>
      <c r="RSS1900" s="2860"/>
      <c r="RST1900" s="2860"/>
      <c r="RSU1900" s="2860"/>
      <c r="RSV1900" s="2860"/>
      <c r="RSW1900" s="2860"/>
      <c r="RSX1900" s="2860"/>
      <c r="RSY1900" s="2860"/>
      <c r="RSZ1900" s="2860"/>
      <c r="RTA1900" s="2860"/>
      <c r="RTB1900" s="2860"/>
      <c r="RTC1900" s="2860"/>
      <c r="RTD1900" s="2860"/>
      <c r="RTE1900" s="2860"/>
      <c r="RTF1900" s="2860"/>
      <c r="RTG1900" s="2860"/>
      <c r="RTH1900" s="2860"/>
      <c r="RTI1900" s="2860"/>
      <c r="RTJ1900" s="2860"/>
      <c r="RTK1900" s="2860"/>
      <c r="RTL1900" s="2860"/>
      <c r="RTM1900" s="2860"/>
      <c r="RTN1900" s="2860"/>
      <c r="RTO1900" s="2860"/>
      <c r="RTP1900" s="2860"/>
      <c r="RTQ1900" s="2860"/>
      <c r="RTR1900" s="2860"/>
      <c r="RTS1900" s="2860"/>
      <c r="RTT1900" s="2860"/>
      <c r="RTU1900" s="2860"/>
      <c r="RTV1900" s="2860"/>
      <c r="RTW1900" s="2860"/>
      <c r="RTX1900" s="2860"/>
      <c r="RTY1900" s="2860"/>
      <c r="RTZ1900" s="2860"/>
      <c r="RUA1900" s="2860"/>
      <c r="RUB1900" s="2860"/>
      <c r="RUC1900" s="2860"/>
      <c r="RUD1900" s="2860"/>
      <c r="RUE1900" s="2860"/>
      <c r="RUF1900" s="2860"/>
      <c r="RUG1900" s="2860"/>
      <c r="RUH1900" s="2860"/>
      <c r="RUI1900" s="2860"/>
      <c r="RUJ1900" s="2860"/>
      <c r="RUK1900" s="2860"/>
      <c r="RUL1900" s="2860"/>
      <c r="RUM1900" s="2860"/>
      <c r="RUN1900" s="2860"/>
      <c r="RUO1900" s="2860"/>
      <c r="RUP1900" s="2860"/>
      <c r="RUQ1900" s="2860"/>
      <c r="RUR1900" s="2860"/>
      <c r="RUS1900" s="2860"/>
      <c r="RUT1900" s="2860"/>
      <c r="RUU1900" s="2860"/>
      <c r="RUV1900" s="2860"/>
      <c r="RUW1900" s="2860"/>
      <c r="RUX1900" s="2860"/>
      <c r="RUY1900" s="2860"/>
      <c r="RUZ1900" s="2860"/>
      <c r="RVA1900" s="2860"/>
      <c r="RVB1900" s="2860"/>
      <c r="RVC1900" s="2860"/>
      <c r="RVD1900" s="2860"/>
      <c r="RVE1900" s="2860"/>
      <c r="RVF1900" s="2860"/>
      <c r="RVG1900" s="2860"/>
      <c r="RVH1900" s="2860"/>
      <c r="RVI1900" s="2860"/>
      <c r="RVJ1900" s="2860"/>
      <c r="RVK1900" s="2860"/>
      <c r="RVL1900" s="2860"/>
      <c r="RVM1900" s="2860"/>
      <c r="RVN1900" s="2860"/>
      <c r="RVO1900" s="2860"/>
      <c r="RVP1900" s="2860"/>
      <c r="RVQ1900" s="2860"/>
      <c r="RVR1900" s="2860"/>
      <c r="RVS1900" s="2860"/>
      <c r="RVT1900" s="2860"/>
      <c r="RVU1900" s="2860"/>
      <c r="RVV1900" s="2860"/>
      <c r="RVW1900" s="2860"/>
      <c r="RVX1900" s="2860"/>
      <c r="RVY1900" s="2860"/>
      <c r="RVZ1900" s="2860"/>
      <c r="RWA1900" s="2860"/>
      <c r="RWB1900" s="2860"/>
      <c r="RWC1900" s="2860"/>
      <c r="RWD1900" s="2860"/>
      <c r="RWE1900" s="2860"/>
      <c r="RWF1900" s="2860"/>
      <c r="RWG1900" s="2860"/>
      <c r="RWH1900" s="2860"/>
      <c r="RWI1900" s="2860"/>
      <c r="RWJ1900" s="2860"/>
      <c r="RWK1900" s="2860"/>
      <c r="RWL1900" s="2860"/>
      <c r="RWM1900" s="2860"/>
      <c r="RWN1900" s="2860"/>
      <c r="RWO1900" s="2860"/>
      <c r="RWP1900" s="2860"/>
      <c r="RWQ1900" s="2860"/>
      <c r="RWR1900" s="2860"/>
      <c r="RWS1900" s="2860"/>
      <c r="RWT1900" s="2860"/>
      <c r="RWU1900" s="2860"/>
      <c r="RWV1900" s="2860"/>
      <c r="RWW1900" s="2860"/>
      <c r="RWX1900" s="2860"/>
      <c r="RWY1900" s="2860"/>
      <c r="RWZ1900" s="2860"/>
      <c r="RXA1900" s="2860"/>
      <c r="RXB1900" s="2860"/>
      <c r="RXC1900" s="2860"/>
      <c r="RXD1900" s="2860"/>
      <c r="RXE1900" s="2860"/>
      <c r="RXF1900" s="2860"/>
      <c r="RXG1900" s="2860"/>
      <c r="RXH1900" s="2860"/>
      <c r="RXI1900" s="2860"/>
      <c r="RXJ1900" s="2860"/>
      <c r="RXK1900" s="2860"/>
      <c r="RXL1900" s="2860"/>
      <c r="RXM1900" s="2860"/>
      <c r="RXN1900" s="2860"/>
      <c r="RXO1900" s="2860"/>
      <c r="RXP1900" s="2860"/>
      <c r="RXQ1900" s="2860"/>
      <c r="RXR1900" s="2860"/>
      <c r="RXS1900" s="2860"/>
      <c r="RXT1900" s="2860"/>
      <c r="RXU1900" s="2860"/>
      <c r="RXV1900" s="2860"/>
      <c r="RXW1900" s="2860"/>
      <c r="RXX1900" s="2860"/>
      <c r="RXY1900" s="2860"/>
      <c r="RXZ1900" s="2860"/>
      <c r="RYA1900" s="2860"/>
      <c r="RYB1900" s="2860"/>
      <c r="RYC1900" s="2860"/>
      <c r="RYD1900" s="2860"/>
      <c r="RYE1900" s="2860"/>
      <c r="RYF1900" s="2860"/>
      <c r="RYG1900" s="2860"/>
      <c r="RYH1900" s="2860"/>
      <c r="RYI1900" s="2860"/>
      <c r="RYJ1900" s="2860"/>
      <c r="RYK1900" s="2860"/>
      <c r="RYL1900" s="2860"/>
      <c r="RYM1900" s="2860"/>
      <c r="RYN1900" s="2860"/>
      <c r="RYO1900" s="2860"/>
      <c r="RYP1900" s="2860"/>
      <c r="RYQ1900" s="2860"/>
      <c r="RYR1900" s="2860"/>
      <c r="RYS1900" s="2860"/>
      <c r="RYT1900" s="2860"/>
      <c r="RYU1900" s="2860"/>
      <c r="RYV1900" s="2860"/>
      <c r="RYW1900" s="2860"/>
      <c r="RYX1900" s="2860"/>
      <c r="RYY1900" s="2860"/>
      <c r="RYZ1900" s="2860"/>
      <c r="RZA1900" s="2860"/>
      <c r="RZB1900" s="2860"/>
      <c r="RZC1900" s="2860"/>
      <c r="RZD1900" s="2860"/>
      <c r="RZE1900" s="2860"/>
      <c r="RZF1900" s="2860"/>
      <c r="RZG1900" s="2860"/>
      <c r="RZH1900" s="2860"/>
      <c r="RZI1900" s="2860"/>
      <c r="RZJ1900" s="2860"/>
      <c r="RZK1900" s="2860"/>
      <c r="RZL1900" s="2860"/>
      <c r="RZM1900" s="2860"/>
      <c r="RZN1900" s="2860"/>
      <c r="RZO1900" s="2860"/>
      <c r="RZP1900" s="2860"/>
      <c r="RZQ1900" s="2860"/>
      <c r="RZR1900" s="2860"/>
      <c r="RZS1900" s="2860"/>
      <c r="RZT1900" s="2860"/>
      <c r="RZU1900" s="2860"/>
      <c r="RZV1900" s="2860"/>
      <c r="RZW1900" s="2860"/>
      <c r="RZX1900" s="2860"/>
      <c r="RZY1900" s="2860"/>
      <c r="RZZ1900" s="2860"/>
      <c r="SAA1900" s="2860"/>
      <c r="SAB1900" s="2860"/>
      <c r="SAC1900" s="2860"/>
      <c r="SAD1900" s="2860"/>
      <c r="SAE1900" s="2860"/>
      <c r="SAF1900" s="2860"/>
      <c r="SAG1900" s="2860"/>
      <c r="SAH1900" s="2860"/>
      <c r="SAI1900" s="2860"/>
      <c r="SAJ1900" s="2860"/>
      <c r="SAK1900" s="2860"/>
      <c r="SAL1900" s="2860"/>
      <c r="SAM1900" s="2860"/>
      <c r="SAN1900" s="2860"/>
      <c r="SAO1900" s="2860"/>
      <c r="SAP1900" s="2860"/>
      <c r="SAQ1900" s="2860"/>
      <c r="SAR1900" s="2860"/>
      <c r="SAS1900" s="2860"/>
      <c r="SAT1900" s="2860"/>
      <c r="SAU1900" s="2860"/>
      <c r="SAV1900" s="2860"/>
      <c r="SAW1900" s="2860"/>
      <c r="SAX1900" s="2860"/>
      <c r="SAY1900" s="2860"/>
      <c r="SAZ1900" s="2860"/>
      <c r="SBA1900" s="2860"/>
      <c r="SBB1900" s="2860"/>
      <c r="SBC1900" s="2860"/>
      <c r="SBD1900" s="2860"/>
      <c r="SBE1900" s="2860"/>
      <c r="SBF1900" s="2860"/>
      <c r="SBG1900" s="2860"/>
      <c r="SBH1900" s="2860"/>
      <c r="SBI1900" s="2860"/>
      <c r="SBJ1900" s="2860"/>
      <c r="SBK1900" s="2860"/>
      <c r="SBL1900" s="2860"/>
      <c r="SBM1900" s="2860"/>
      <c r="SBN1900" s="2860"/>
      <c r="SBO1900" s="2860"/>
      <c r="SBP1900" s="2860"/>
      <c r="SBQ1900" s="2860"/>
      <c r="SBR1900" s="2860"/>
      <c r="SBS1900" s="2860"/>
      <c r="SBT1900" s="2860"/>
      <c r="SBU1900" s="2860"/>
      <c r="SBV1900" s="2860"/>
      <c r="SBW1900" s="2860"/>
      <c r="SBX1900" s="2860"/>
      <c r="SBY1900" s="2860"/>
      <c r="SBZ1900" s="2860"/>
      <c r="SCA1900" s="2860"/>
      <c r="SCB1900" s="2860"/>
      <c r="SCC1900" s="2860"/>
      <c r="SCD1900" s="2860"/>
      <c r="SCE1900" s="2860"/>
      <c r="SCF1900" s="2860"/>
      <c r="SCG1900" s="2860"/>
      <c r="SCH1900" s="2860"/>
      <c r="SCI1900" s="2860"/>
      <c r="SCJ1900" s="2860"/>
      <c r="SCK1900" s="2860"/>
      <c r="SCL1900" s="2860"/>
      <c r="SCM1900" s="2860"/>
      <c r="SCN1900" s="2860"/>
      <c r="SCO1900" s="2860"/>
      <c r="SCP1900" s="2860"/>
      <c r="SCQ1900" s="2860"/>
      <c r="SCR1900" s="2860"/>
      <c r="SCS1900" s="2860"/>
      <c r="SCT1900" s="2860"/>
      <c r="SCU1900" s="2860"/>
      <c r="SCV1900" s="2860"/>
      <c r="SCW1900" s="2860"/>
      <c r="SCX1900" s="2860"/>
      <c r="SCY1900" s="2860"/>
      <c r="SCZ1900" s="2860"/>
      <c r="SDA1900" s="2860"/>
      <c r="SDB1900" s="2860"/>
      <c r="SDC1900" s="2860"/>
      <c r="SDD1900" s="2860"/>
      <c r="SDE1900" s="2860"/>
      <c r="SDF1900" s="2860"/>
      <c r="SDG1900" s="2860"/>
      <c r="SDH1900" s="2860"/>
      <c r="SDI1900" s="2860"/>
      <c r="SDJ1900" s="2860"/>
      <c r="SDK1900" s="2860"/>
      <c r="SDL1900" s="2860"/>
      <c r="SDM1900" s="2860"/>
      <c r="SDN1900" s="2860"/>
      <c r="SDO1900" s="2860"/>
      <c r="SDP1900" s="2860"/>
      <c r="SDQ1900" s="2860"/>
      <c r="SDR1900" s="2860"/>
      <c r="SDS1900" s="2860"/>
      <c r="SDT1900" s="2860"/>
      <c r="SDU1900" s="2860"/>
      <c r="SDV1900" s="2860"/>
      <c r="SDW1900" s="2860"/>
      <c r="SDX1900" s="2860"/>
      <c r="SDY1900" s="2860"/>
      <c r="SDZ1900" s="2860"/>
      <c r="SEA1900" s="2860"/>
      <c r="SEB1900" s="2860"/>
      <c r="SEC1900" s="2860"/>
      <c r="SED1900" s="2860"/>
      <c r="SEE1900" s="2860"/>
      <c r="SEF1900" s="2860"/>
      <c r="SEG1900" s="2860"/>
      <c r="SEH1900" s="2860"/>
      <c r="SEI1900" s="2860"/>
      <c r="SEJ1900" s="2860"/>
      <c r="SEK1900" s="2860"/>
      <c r="SEL1900" s="2860"/>
      <c r="SEM1900" s="2860"/>
      <c r="SEN1900" s="2860"/>
      <c r="SEO1900" s="2860"/>
      <c r="SEP1900" s="2860"/>
      <c r="SEQ1900" s="2860"/>
      <c r="SER1900" s="2860"/>
      <c r="SES1900" s="2860"/>
      <c r="SET1900" s="2860"/>
      <c r="SEU1900" s="2860"/>
      <c r="SEV1900" s="2860"/>
      <c r="SEW1900" s="2860"/>
      <c r="SEX1900" s="2860"/>
      <c r="SEY1900" s="2860"/>
      <c r="SEZ1900" s="2860"/>
      <c r="SFA1900" s="2860"/>
      <c r="SFB1900" s="2860"/>
      <c r="SFC1900" s="2860"/>
      <c r="SFD1900" s="2860"/>
      <c r="SFE1900" s="2860"/>
      <c r="SFF1900" s="2860"/>
      <c r="SFG1900" s="2860"/>
      <c r="SFH1900" s="2860"/>
      <c r="SFI1900" s="2860"/>
      <c r="SFJ1900" s="2860"/>
      <c r="SFK1900" s="2860"/>
      <c r="SFL1900" s="2860"/>
      <c r="SFM1900" s="2860"/>
      <c r="SFN1900" s="2860"/>
      <c r="SFO1900" s="2860"/>
      <c r="SFP1900" s="2860"/>
      <c r="SFQ1900" s="2860"/>
      <c r="SFR1900" s="2860"/>
      <c r="SFS1900" s="2860"/>
      <c r="SFT1900" s="2860"/>
      <c r="SFU1900" s="2860"/>
      <c r="SFV1900" s="2860"/>
      <c r="SFW1900" s="2860"/>
      <c r="SFX1900" s="2860"/>
      <c r="SFY1900" s="2860"/>
      <c r="SFZ1900" s="2860"/>
      <c r="SGA1900" s="2860"/>
      <c r="SGB1900" s="2860"/>
      <c r="SGC1900" s="2860"/>
      <c r="SGD1900" s="2860"/>
      <c r="SGE1900" s="2860"/>
      <c r="SGF1900" s="2860"/>
      <c r="SGG1900" s="2860"/>
      <c r="SGH1900" s="2860"/>
      <c r="SGI1900" s="2860"/>
      <c r="SGJ1900" s="2860"/>
      <c r="SGK1900" s="2860"/>
      <c r="SGL1900" s="2860"/>
      <c r="SGM1900" s="2860"/>
      <c r="SGN1900" s="2860"/>
      <c r="SGO1900" s="2860"/>
      <c r="SGP1900" s="2860"/>
      <c r="SGQ1900" s="2860"/>
      <c r="SGR1900" s="2860"/>
      <c r="SGS1900" s="2860"/>
      <c r="SGT1900" s="2860"/>
      <c r="SGU1900" s="2860"/>
      <c r="SGV1900" s="2860"/>
      <c r="SGW1900" s="2860"/>
      <c r="SGX1900" s="2860"/>
      <c r="SGY1900" s="2860"/>
      <c r="SGZ1900" s="2860"/>
      <c r="SHA1900" s="2860"/>
      <c r="SHB1900" s="2860"/>
      <c r="SHC1900" s="2860"/>
      <c r="SHD1900" s="2860"/>
      <c r="SHE1900" s="2860"/>
      <c r="SHF1900" s="2860"/>
      <c r="SHG1900" s="2860"/>
      <c r="SHH1900" s="2860"/>
      <c r="SHI1900" s="2860"/>
      <c r="SHJ1900" s="2860"/>
      <c r="SHK1900" s="2860"/>
      <c r="SHL1900" s="2860"/>
      <c r="SHM1900" s="2860"/>
      <c r="SHN1900" s="2860"/>
      <c r="SHO1900" s="2860"/>
      <c r="SHP1900" s="2860"/>
      <c r="SHQ1900" s="2860"/>
      <c r="SHR1900" s="2860"/>
      <c r="SHS1900" s="2860"/>
      <c r="SHT1900" s="2860"/>
      <c r="SHU1900" s="2860"/>
      <c r="SHV1900" s="2860"/>
      <c r="SHW1900" s="2860"/>
      <c r="SHX1900" s="2860"/>
      <c r="SHY1900" s="2860"/>
      <c r="SHZ1900" s="2860"/>
      <c r="SIA1900" s="2860"/>
      <c r="SIB1900" s="2860"/>
      <c r="SIC1900" s="2860"/>
      <c r="SID1900" s="2860"/>
      <c r="SIE1900" s="2860"/>
      <c r="SIF1900" s="2860"/>
      <c r="SIG1900" s="2860"/>
      <c r="SIH1900" s="2860"/>
      <c r="SII1900" s="2860"/>
      <c r="SIJ1900" s="2860"/>
      <c r="SIK1900" s="2860"/>
      <c r="SIL1900" s="2860"/>
      <c r="SIM1900" s="2860"/>
      <c r="SIN1900" s="2860"/>
      <c r="SIO1900" s="2860"/>
      <c r="SIP1900" s="2860"/>
      <c r="SIQ1900" s="2860"/>
      <c r="SIR1900" s="2860"/>
      <c r="SIS1900" s="2860"/>
      <c r="SIT1900" s="2860"/>
      <c r="SIU1900" s="2860"/>
      <c r="SIV1900" s="2860"/>
      <c r="SIW1900" s="2860"/>
      <c r="SIX1900" s="2860"/>
      <c r="SIY1900" s="2860"/>
      <c r="SIZ1900" s="2860"/>
      <c r="SJA1900" s="2860"/>
      <c r="SJB1900" s="2860"/>
      <c r="SJC1900" s="2860"/>
      <c r="SJD1900" s="2860"/>
      <c r="SJE1900" s="2860"/>
      <c r="SJF1900" s="2860"/>
      <c r="SJG1900" s="2860"/>
      <c r="SJH1900" s="2860"/>
      <c r="SJI1900" s="2860"/>
      <c r="SJJ1900" s="2860"/>
      <c r="SJK1900" s="2860"/>
      <c r="SJL1900" s="2860"/>
      <c r="SJM1900" s="2860"/>
      <c r="SJN1900" s="2860"/>
      <c r="SJO1900" s="2860"/>
      <c r="SJP1900" s="2860"/>
      <c r="SJQ1900" s="2860"/>
      <c r="SJR1900" s="2860"/>
      <c r="SJS1900" s="2860"/>
      <c r="SJT1900" s="2860"/>
      <c r="SJU1900" s="2860"/>
      <c r="SJV1900" s="2860"/>
      <c r="SJW1900" s="2860"/>
      <c r="SJX1900" s="2860"/>
      <c r="SJY1900" s="2860"/>
      <c r="SJZ1900" s="2860"/>
      <c r="SKA1900" s="2860"/>
      <c r="SKB1900" s="2860"/>
      <c r="SKC1900" s="2860"/>
      <c r="SKD1900" s="2860"/>
      <c r="SKE1900" s="2860"/>
      <c r="SKF1900" s="2860"/>
      <c r="SKG1900" s="2860"/>
      <c r="SKH1900" s="2860"/>
      <c r="SKI1900" s="2860"/>
      <c r="SKJ1900" s="2860"/>
      <c r="SKK1900" s="2860"/>
      <c r="SKL1900" s="2860"/>
      <c r="SKM1900" s="2860"/>
      <c r="SKN1900" s="2860"/>
      <c r="SKO1900" s="2860"/>
      <c r="SKP1900" s="2860"/>
      <c r="SKQ1900" s="2860"/>
      <c r="SKR1900" s="2860"/>
      <c r="SKS1900" s="2860"/>
      <c r="SKT1900" s="2860"/>
      <c r="SKU1900" s="2860"/>
      <c r="SKV1900" s="2860"/>
      <c r="SKW1900" s="2860"/>
      <c r="SKX1900" s="2860"/>
      <c r="SKY1900" s="2860"/>
      <c r="SKZ1900" s="2860"/>
      <c r="SLA1900" s="2860"/>
      <c r="SLB1900" s="2860"/>
      <c r="SLC1900" s="2860"/>
      <c r="SLD1900" s="2860"/>
      <c r="SLE1900" s="2860"/>
      <c r="SLF1900" s="2860"/>
      <c r="SLG1900" s="2860"/>
      <c r="SLH1900" s="2860"/>
      <c r="SLI1900" s="2860"/>
      <c r="SLJ1900" s="2860"/>
      <c r="SLK1900" s="2860"/>
      <c r="SLL1900" s="2860"/>
      <c r="SLM1900" s="2860"/>
      <c r="SLN1900" s="2860"/>
      <c r="SLO1900" s="2860"/>
      <c r="SLP1900" s="2860"/>
      <c r="SLQ1900" s="2860"/>
      <c r="SLR1900" s="2860"/>
      <c r="SLS1900" s="2860"/>
      <c r="SLT1900" s="2860"/>
      <c r="SLU1900" s="2860"/>
      <c r="SLV1900" s="2860"/>
      <c r="SLW1900" s="2860"/>
      <c r="SLX1900" s="2860"/>
      <c r="SLY1900" s="2860"/>
      <c r="SLZ1900" s="2860"/>
      <c r="SMA1900" s="2860"/>
      <c r="SMB1900" s="2860"/>
      <c r="SMC1900" s="2860"/>
      <c r="SMD1900" s="2860"/>
      <c r="SME1900" s="2860"/>
      <c r="SMF1900" s="2860"/>
      <c r="SMG1900" s="2860"/>
      <c r="SMH1900" s="2860"/>
      <c r="SMI1900" s="2860"/>
      <c r="SMJ1900" s="2860"/>
      <c r="SMK1900" s="2860"/>
      <c r="SML1900" s="2860"/>
      <c r="SMM1900" s="2860"/>
      <c r="SMN1900" s="2860"/>
      <c r="SMO1900" s="2860"/>
      <c r="SMP1900" s="2860"/>
      <c r="SMQ1900" s="2860"/>
      <c r="SMR1900" s="2860"/>
      <c r="SMS1900" s="2860"/>
      <c r="SMT1900" s="2860"/>
      <c r="SMU1900" s="2860"/>
      <c r="SMV1900" s="2860"/>
      <c r="SMW1900" s="2860"/>
      <c r="SMX1900" s="2860"/>
      <c r="SMY1900" s="2860"/>
      <c r="SMZ1900" s="2860"/>
      <c r="SNA1900" s="2860"/>
      <c r="SNB1900" s="2860"/>
      <c r="SNC1900" s="2860"/>
      <c r="SND1900" s="2860"/>
      <c r="SNE1900" s="2860"/>
      <c r="SNF1900" s="2860"/>
      <c r="SNG1900" s="2860"/>
      <c r="SNH1900" s="2860"/>
      <c r="SNI1900" s="2860"/>
      <c r="SNJ1900" s="2860"/>
      <c r="SNK1900" s="2860"/>
      <c r="SNL1900" s="2860"/>
      <c r="SNM1900" s="2860"/>
      <c r="SNN1900" s="2860"/>
      <c r="SNO1900" s="2860"/>
      <c r="SNP1900" s="2860"/>
      <c r="SNQ1900" s="2860"/>
      <c r="SNR1900" s="2860"/>
      <c r="SNS1900" s="2860"/>
      <c r="SNT1900" s="2860"/>
      <c r="SNU1900" s="2860"/>
      <c r="SNV1900" s="2860"/>
      <c r="SNW1900" s="2860"/>
      <c r="SNX1900" s="2860"/>
      <c r="SNY1900" s="2860"/>
      <c r="SNZ1900" s="2860"/>
      <c r="SOA1900" s="2860"/>
      <c r="SOB1900" s="2860"/>
      <c r="SOC1900" s="2860"/>
      <c r="SOD1900" s="2860"/>
      <c r="SOE1900" s="2860"/>
      <c r="SOF1900" s="2860"/>
      <c r="SOG1900" s="2860"/>
      <c r="SOH1900" s="2860"/>
      <c r="SOI1900" s="2860"/>
      <c r="SOJ1900" s="2860"/>
      <c r="SOK1900" s="2860"/>
      <c r="SOL1900" s="2860"/>
      <c r="SOM1900" s="2860"/>
      <c r="SON1900" s="2860"/>
      <c r="SOO1900" s="2860"/>
      <c r="SOP1900" s="2860"/>
      <c r="SOQ1900" s="2860"/>
      <c r="SOR1900" s="2860"/>
      <c r="SOS1900" s="2860"/>
      <c r="SOT1900" s="2860"/>
      <c r="SOU1900" s="2860"/>
      <c r="SOV1900" s="2860"/>
      <c r="SOW1900" s="2860"/>
      <c r="SOX1900" s="2860"/>
      <c r="SOY1900" s="2860"/>
      <c r="SOZ1900" s="2860"/>
      <c r="SPA1900" s="2860"/>
      <c r="SPB1900" s="2860"/>
      <c r="SPC1900" s="2860"/>
      <c r="SPD1900" s="2860"/>
      <c r="SPE1900" s="2860"/>
      <c r="SPF1900" s="2860"/>
      <c r="SPG1900" s="2860"/>
      <c r="SPH1900" s="2860"/>
      <c r="SPI1900" s="2860"/>
      <c r="SPJ1900" s="2860"/>
      <c r="SPK1900" s="2860"/>
      <c r="SPL1900" s="2860"/>
      <c r="SPM1900" s="2860"/>
      <c r="SPN1900" s="2860"/>
      <c r="SPO1900" s="2860"/>
      <c r="SPP1900" s="2860"/>
      <c r="SPQ1900" s="2860"/>
      <c r="SPR1900" s="2860"/>
      <c r="SPS1900" s="2860"/>
      <c r="SPT1900" s="2860"/>
      <c r="SPU1900" s="2860"/>
      <c r="SPV1900" s="2860"/>
      <c r="SPW1900" s="2860"/>
      <c r="SPX1900" s="2860"/>
      <c r="SPY1900" s="2860"/>
      <c r="SPZ1900" s="2860"/>
      <c r="SQA1900" s="2860"/>
      <c r="SQB1900" s="2860"/>
      <c r="SQC1900" s="2860"/>
      <c r="SQD1900" s="2860"/>
      <c r="SQE1900" s="2860"/>
      <c r="SQF1900" s="2860"/>
      <c r="SQG1900" s="2860"/>
      <c r="SQH1900" s="2860"/>
      <c r="SQI1900" s="2860"/>
      <c r="SQJ1900" s="2860"/>
      <c r="SQK1900" s="2860"/>
      <c r="SQL1900" s="2860"/>
      <c r="SQM1900" s="2860"/>
      <c r="SQN1900" s="2860"/>
      <c r="SQO1900" s="2860"/>
      <c r="SQP1900" s="2860"/>
      <c r="SQQ1900" s="2860"/>
      <c r="SQR1900" s="2860"/>
      <c r="SQS1900" s="2860"/>
      <c r="SQT1900" s="2860"/>
      <c r="SQU1900" s="2860"/>
      <c r="SQV1900" s="2860"/>
      <c r="SQW1900" s="2860"/>
      <c r="SQX1900" s="2860"/>
      <c r="SQY1900" s="2860"/>
      <c r="SQZ1900" s="2860"/>
      <c r="SRA1900" s="2860"/>
      <c r="SRB1900" s="2860"/>
      <c r="SRC1900" s="2860"/>
      <c r="SRD1900" s="2860"/>
      <c r="SRE1900" s="2860"/>
      <c r="SRF1900" s="2860"/>
      <c r="SRG1900" s="2860"/>
      <c r="SRH1900" s="2860"/>
      <c r="SRI1900" s="2860"/>
      <c r="SRJ1900" s="2860"/>
      <c r="SRK1900" s="2860"/>
      <c r="SRL1900" s="2860"/>
      <c r="SRM1900" s="2860"/>
      <c r="SRN1900" s="2860"/>
      <c r="SRO1900" s="2860"/>
      <c r="SRP1900" s="2860"/>
      <c r="SRQ1900" s="2860"/>
      <c r="SRR1900" s="2860"/>
      <c r="SRS1900" s="2860"/>
      <c r="SRT1900" s="2860"/>
      <c r="SRU1900" s="2860"/>
      <c r="SRV1900" s="2860"/>
      <c r="SRW1900" s="2860"/>
      <c r="SRX1900" s="2860"/>
      <c r="SRY1900" s="2860"/>
      <c r="SRZ1900" s="2860"/>
      <c r="SSA1900" s="2860"/>
      <c r="SSB1900" s="2860"/>
      <c r="SSC1900" s="2860"/>
      <c r="SSD1900" s="2860"/>
      <c r="SSE1900" s="2860"/>
      <c r="SSF1900" s="2860"/>
      <c r="SSG1900" s="2860"/>
      <c r="SSH1900" s="2860"/>
      <c r="SSI1900" s="2860"/>
      <c r="SSJ1900" s="2860"/>
      <c r="SSK1900" s="2860"/>
      <c r="SSL1900" s="2860"/>
      <c r="SSM1900" s="2860"/>
      <c r="SSN1900" s="2860"/>
      <c r="SSO1900" s="2860"/>
      <c r="SSP1900" s="2860"/>
      <c r="SSQ1900" s="2860"/>
      <c r="SSR1900" s="2860"/>
      <c r="SSS1900" s="2860"/>
      <c r="SST1900" s="2860"/>
      <c r="SSU1900" s="2860"/>
      <c r="SSV1900" s="2860"/>
      <c r="SSW1900" s="2860"/>
      <c r="SSX1900" s="2860"/>
      <c r="SSY1900" s="2860"/>
      <c r="SSZ1900" s="2860"/>
      <c r="STA1900" s="2860"/>
      <c r="STB1900" s="2860"/>
      <c r="STC1900" s="2860"/>
      <c r="STD1900" s="2860"/>
      <c r="STE1900" s="2860"/>
      <c r="STF1900" s="2860"/>
      <c r="STG1900" s="2860"/>
      <c r="STH1900" s="2860"/>
      <c r="STI1900" s="2860"/>
      <c r="STJ1900" s="2860"/>
      <c r="STK1900" s="2860"/>
      <c r="STL1900" s="2860"/>
      <c r="STM1900" s="2860"/>
      <c r="STN1900" s="2860"/>
      <c r="STO1900" s="2860"/>
      <c r="STP1900" s="2860"/>
      <c r="STQ1900" s="2860"/>
      <c r="STR1900" s="2860"/>
      <c r="STS1900" s="2860"/>
      <c r="STT1900" s="2860"/>
      <c r="STU1900" s="2860"/>
      <c r="STV1900" s="2860"/>
      <c r="STW1900" s="2860"/>
      <c r="STX1900" s="2860"/>
      <c r="STY1900" s="2860"/>
      <c r="STZ1900" s="2860"/>
      <c r="SUA1900" s="2860"/>
      <c r="SUB1900" s="2860"/>
      <c r="SUC1900" s="2860"/>
      <c r="SUD1900" s="2860"/>
      <c r="SUE1900" s="2860"/>
      <c r="SUF1900" s="2860"/>
      <c r="SUG1900" s="2860"/>
      <c r="SUH1900" s="2860"/>
      <c r="SUI1900" s="2860"/>
      <c r="SUJ1900" s="2860"/>
      <c r="SUK1900" s="2860"/>
      <c r="SUL1900" s="2860"/>
      <c r="SUM1900" s="2860"/>
      <c r="SUN1900" s="2860"/>
      <c r="SUO1900" s="2860"/>
      <c r="SUP1900" s="2860"/>
      <c r="SUQ1900" s="2860"/>
      <c r="SUR1900" s="2860"/>
      <c r="SUS1900" s="2860"/>
      <c r="SUT1900" s="2860"/>
      <c r="SUU1900" s="2860"/>
      <c r="SUV1900" s="2860"/>
      <c r="SUW1900" s="2860"/>
      <c r="SUX1900" s="2860"/>
      <c r="SUY1900" s="2860"/>
      <c r="SUZ1900" s="2860"/>
      <c r="SVA1900" s="2860"/>
      <c r="SVB1900" s="2860"/>
      <c r="SVC1900" s="2860"/>
      <c r="SVD1900" s="2860"/>
      <c r="SVE1900" s="2860"/>
      <c r="SVF1900" s="2860"/>
      <c r="SVG1900" s="2860"/>
      <c r="SVH1900" s="2860"/>
      <c r="SVI1900" s="2860"/>
      <c r="SVJ1900" s="2860"/>
      <c r="SVK1900" s="2860"/>
      <c r="SVL1900" s="2860"/>
      <c r="SVM1900" s="2860"/>
      <c r="SVN1900" s="2860"/>
      <c r="SVO1900" s="2860"/>
      <c r="SVP1900" s="2860"/>
      <c r="SVQ1900" s="2860"/>
      <c r="SVR1900" s="2860"/>
      <c r="SVS1900" s="2860"/>
      <c r="SVT1900" s="2860"/>
      <c r="SVU1900" s="2860"/>
      <c r="SVV1900" s="2860"/>
      <c r="SVW1900" s="2860"/>
      <c r="SVX1900" s="2860"/>
      <c r="SVY1900" s="2860"/>
      <c r="SVZ1900" s="2860"/>
      <c r="SWA1900" s="2860"/>
      <c r="SWB1900" s="2860"/>
      <c r="SWC1900" s="2860"/>
      <c r="SWD1900" s="2860"/>
      <c r="SWE1900" s="2860"/>
      <c r="SWF1900" s="2860"/>
      <c r="SWG1900" s="2860"/>
      <c r="SWH1900" s="2860"/>
      <c r="SWI1900" s="2860"/>
      <c r="SWJ1900" s="2860"/>
      <c r="SWK1900" s="2860"/>
      <c r="SWL1900" s="2860"/>
      <c r="SWM1900" s="2860"/>
      <c r="SWN1900" s="2860"/>
      <c r="SWO1900" s="2860"/>
      <c r="SWP1900" s="2860"/>
      <c r="SWQ1900" s="2860"/>
      <c r="SWR1900" s="2860"/>
      <c r="SWS1900" s="2860"/>
      <c r="SWT1900" s="2860"/>
      <c r="SWU1900" s="2860"/>
      <c r="SWV1900" s="2860"/>
      <c r="SWW1900" s="2860"/>
      <c r="SWX1900" s="2860"/>
      <c r="SWY1900" s="2860"/>
      <c r="SWZ1900" s="2860"/>
      <c r="SXA1900" s="2860"/>
      <c r="SXB1900" s="2860"/>
      <c r="SXC1900" s="2860"/>
      <c r="SXD1900" s="2860"/>
      <c r="SXE1900" s="2860"/>
      <c r="SXF1900" s="2860"/>
      <c r="SXG1900" s="2860"/>
      <c r="SXH1900" s="2860"/>
      <c r="SXI1900" s="2860"/>
      <c r="SXJ1900" s="2860"/>
      <c r="SXK1900" s="2860"/>
      <c r="SXL1900" s="2860"/>
      <c r="SXM1900" s="2860"/>
      <c r="SXN1900" s="2860"/>
      <c r="SXO1900" s="2860"/>
      <c r="SXP1900" s="2860"/>
      <c r="SXQ1900" s="2860"/>
      <c r="SXR1900" s="2860"/>
      <c r="SXS1900" s="2860"/>
      <c r="SXT1900" s="2860"/>
      <c r="SXU1900" s="2860"/>
      <c r="SXV1900" s="2860"/>
      <c r="SXW1900" s="2860"/>
      <c r="SXX1900" s="2860"/>
      <c r="SXY1900" s="2860"/>
      <c r="SXZ1900" s="2860"/>
      <c r="SYA1900" s="2860"/>
      <c r="SYB1900" s="2860"/>
      <c r="SYC1900" s="2860"/>
      <c r="SYD1900" s="2860"/>
      <c r="SYE1900" s="2860"/>
      <c r="SYF1900" s="2860"/>
      <c r="SYG1900" s="2860"/>
      <c r="SYH1900" s="2860"/>
      <c r="SYI1900" s="2860"/>
      <c r="SYJ1900" s="2860"/>
      <c r="SYK1900" s="2860"/>
      <c r="SYL1900" s="2860"/>
      <c r="SYM1900" s="2860"/>
      <c r="SYN1900" s="2860"/>
      <c r="SYO1900" s="2860"/>
      <c r="SYP1900" s="2860"/>
      <c r="SYQ1900" s="2860"/>
      <c r="SYR1900" s="2860"/>
      <c r="SYS1900" s="2860"/>
      <c r="SYT1900" s="2860"/>
      <c r="SYU1900" s="2860"/>
      <c r="SYV1900" s="2860"/>
      <c r="SYW1900" s="2860"/>
      <c r="SYX1900" s="2860"/>
      <c r="SYY1900" s="2860"/>
      <c r="SYZ1900" s="2860"/>
      <c r="SZA1900" s="2860"/>
      <c r="SZB1900" s="2860"/>
      <c r="SZC1900" s="2860"/>
      <c r="SZD1900" s="2860"/>
      <c r="SZE1900" s="2860"/>
      <c r="SZF1900" s="2860"/>
      <c r="SZG1900" s="2860"/>
      <c r="SZH1900" s="2860"/>
      <c r="SZI1900" s="2860"/>
      <c r="SZJ1900" s="2860"/>
      <c r="SZK1900" s="2860"/>
      <c r="SZL1900" s="2860"/>
      <c r="SZM1900" s="2860"/>
      <c r="SZN1900" s="2860"/>
      <c r="SZO1900" s="2860"/>
      <c r="SZP1900" s="2860"/>
      <c r="SZQ1900" s="2860"/>
      <c r="SZR1900" s="2860"/>
      <c r="SZS1900" s="2860"/>
      <c r="SZT1900" s="2860"/>
      <c r="SZU1900" s="2860"/>
      <c r="SZV1900" s="2860"/>
      <c r="SZW1900" s="2860"/>
      <c r="SZX1900" s="2860"/>
      <c r="SZY1900" s="2860"/>
      <c r="SZZ1900" s="2860"/>
      <c r="TAA1900" s="2860"/>
      <c r="TAB1900" s="2860"/>
      <c r="TAC1900" s="2860"/>
      <c r="TAD1900" s="2860"/>
      <c r="TAE1900" s="2860"/>
      <c r="TAF1900" s="2860"/>
      <c r="TAG1900" s="2860"/>
      <c r="TAH1900" s="2860"/>
      <c r="TAI1900" s="2860"/>
      <c r="TAJ1900" s="2860"/>
      <c r="TAK1900" s="2860"/>
      <c r="TAL1900" s="2860"/>
      <c r="TAM1900" s="2860"/>
      <c r="TAN1900" s="2860"/>
      <c r="TAO1900" s="2860"/>
      <c r="TAP1900" s="2860"/>
      <c r="TAQ1900" s="2860"/>
      <c r="TAR1900" s="2860"/>
      <c r="TAS1900" s="2860"/>
      <c r="TAT1900" s="2860"/>
      <c r="TAU1900" s="2860"/>
      <c r="TAV1900" s="2860"/>
      <c r="TAW1900" s="2860"/>
      <c r="TAX1900" s="2860"/>
      <c r="TAY1900" s="2860"/>
      <c r="TAZ1900" s="2860"/>
      <c r="TBA1900" s="2860"/>
      <c r="TBB1900" s="2860"/>
      <c r="TBC1900" s="2860"/>
      <c r="TBD1900" s="2860"/>
      <c r="TBE1900" s="2860"/>
      <c r="TBF1900" s="2860"/>
      <c r="TBG1900" s="2860"/>
      <c r="TBH1900" s="2860"/>
      <c r="TBI1900" s="2860"/>
      <c r="TBJ1900" s="2860"/>
      <c r="TBK1900" s="2860"/>
      <c r="TBL1900" s="2860"/>
      <c r="TBM1900" s="2860"/>
      <c r="TBN1900" s="2860"/>
      <c r="TBO1900" s="2860"/>
      <c r="TBP1900" s="2860"/>
      <c r="TBQ1900" s="2860"/>
      <c r="TBR1900" s="2860"/>
      <c r="TBS1900" s="2860"/>
      <c r="TBT1900" s="2860"/>
      <c r="TBU1900" s="2860"/>
      <c r="TBV1900" s="2860"/>
      <c r="TBW1900" s="2860"/>
      <c r="TBX1900" s="2860"/>
      <c r="TBY1900" s="2860"/>
      <c r="TBZ1900" s="2860"/>
      <c r="TCA1900" s="2860"/>
      <c r="TCB1900" s="2860"/>
      <c r="TCC1900" s="2860"/>
      <c r="TCD1900" s="2860"/>
      <c r="TCE1900" s="2860"/>
      <c r="TCF1900" s="2860"/>
      <c r="TCG1900" s="2860"/>
      <c r="TCH1900" s="2860"/>
      <c r="TCI1900" s="2860"/>
      <c r="TCJ1900" s="2860"/>
      <c r="TCK1900" s="2860"/>
      <c r="TCL1900" s="2860"/>
      <c r="TCM1900" s="2860"/>
      <c r="TCN1900" s="2860"/>
      <c r="TCO1900" s="2860"/>
      <c r="TCP1900" s="2860"/>
      <c r="TCQ1900" s="2860"/>
      <c r="TCR1900" s="2860"/>
      <c r="TCS1900" s="2860"/>
      <c r="TCT1900" s="2860"/>
      <c r="TCU1900" s="2860"/>
      <c r="TCV1900" s="2860"/>
      <c r="TCW1900" s="2860"/>
      <c r="TCX1900" s="2860"/>
      <c r="TCY1900" s="2860"/>
      <c r="TCZ1900" s="2860"/>
      <c r="TDA1900" s="2860"/>
      <c r="TDB1900" s="2860"/>
      <c r="TDC1900" s="2860"/>
      <c r="TDD1900" s="2860"/>
      <c r="TDE1900" s="2860"/>
      <c r="TDF1900" s="2860"/>
      <c r="TDG1900" s="2860"/>
      <c r="TDH1900" s="2860"/>
      <c r="TDI1900" s="2860"/>
      <c r="TDJ1900" s="2860"/>
      <c r="TDK1900" s="2860"/>
      <c r="TDL1900" s="2860"/>
      <c r="TDM1900" s="2860"/>
      <c r="TDN1900" s="2860"/>
      <c r="TDO1900" s="2860"/>
      <c r="TDP1900" s="2860"/>
      <c r="TDQ1900" s="2860"/>
      <c r="TDR1900" s="2860"/>
      <c r="TDS1900" s="2860"/>
      <c r="TDT1900" s="2860"/>
      <c r="TDU1900" s="2860"/>
      <c r="TDV1900" s="2860"/>
      <c r="TDW1900" s="2860"/>
      <c r="TDX1900" s="2860"/>
      <c r="TDY1900" s="2860"/>
      <c r="TDZ1900" s="2860"/>
      <c r="TEA1900" s="2860"/>
      <c r="TEB1900" s="2860"/>
      <c r="TEC1900" s="2860"/>
      <c r="TED1900" s="2860"/>
      <c r="TEE1900" s="2860"/>
      <c r="TEF1900" s="2860"/>
      <c r="TEG1900" s="2860"/>
      <c r="TEH1900" s="2860"/>
      <c r="TEI1900" s="2860"/>
      <c r="TEJ1900" s="2860"/>
      <c r="TEK1900" s="2860"/>
      <c r="TEL1900" s="2860"/>
      <c r="TEM1900" s="2860"/>
      <c r="TEN1900" s="2860"/>
      <c r="TEO1900" s="2860"/>
      <c r="TEP1900" s="2860"/>
      <c r="TEQ1900" s="2860"/>
      <c r="TER1900" s="2860"/>
      <c r="TES1900" s="2860"/>
      <c r="TET1900" s="2860"/>
      <c r="TEU1900" s="2860"/>
      <c r="TEV1900" s="2860"/>
      <c r="TEW1900" s="2860"/>
      <c r="TEX1900" s="2860"/>
      <c r="TEY1900" s="2860"/>
      <c r="TEZ1900" s="2860"/>
      <c r="TFA1900" s="2860"/>
      <c r="TFB1900" s="2860"/>
      <c r="TFC1900" s="2860"/>
      <c r="TFD1900" s="2860"/>
      <c r="TFE1900" s="2860"/>
      <c r="TFF1900" s="2860"/>
      <c r="TFG1900" s="2860"/>
      <c r="TFH1900" s="2860"/>
      <c r="TFI1900" s="2860"/>
      <c r="TFJ1900" s="2860"/>
      <c r="TFK1900" s="2860"/>
      <c r="TFL1900" s="2860"/>
      <c r="TFM1900" s="2860"/>
      <c r="TFN1900" s="2860"/>
      <c r="TFO1900" s="2860"/>
      <c r="TFP1900" s="2860"/>
      <c r="TFQ1900" s="2860"/>
      <c r="TFR1900" s="2860"/>
      <c r="TFS1900" s="2860"/>
      <c r="TFT1900" s="2860"/>
      <c r="TFU1900" s="2860"/>
      <c r="TFV1900" s="2860"/>
      <c r="TFW1900" s="2860"/>
      <c r="TFX1900" s="2860"/>
      <c r="TFY1900" s="2860"/>
      <c r="TFZ1900" s="2860"/>
      <c r="TGA1900" s="2860"/>
      <c r="TGB1900" s="2860"/>
      <c r="TGC1900" s="2860"/>
      <c r="TGD1900" s="2860"/>
      <c r="TGE1900" s="2860"/>
      <c r="TGF1900" s="2860"/>
      <c r="TGG1900" s="2860"/>
      <c r="TGH1900" s="2860"/>
      <c r="TGI1900" s="2860"/>
      <c r="TGJ1900" s="2860"/>
      <c r="TGK1900" s="2860"/>
      <c r="TGL1900" s="2860"/>
      <c r="TGM1900" s="2860"/>
      <c r="TGN1900" s="2860"/>
      <c r="TGO1900" s="2860"/>
      <c r="TGP1900" s="2860"/>
      <c r="TGQ1900" s="2860"/>
      <c r="TGR1900" s="2860"/>
      <c r="TGS1900" s="2860"/>
      <c r="TGT1900" s="2860"/>
      <c r="TGU1900" s="2860"/>
      <c r="TGV1900" s="2860"/>
      <c r="TGW1900" s="2860"/>
      <c r="TGX1900" s="2860"/>
      <c r="TGY1900" s="2860"/>
      <c r="TGZ1900" s="2860"/>
      <c r="THA1900" s="2860"/>
      <c r="THB1900" s="2860"/>
      <c r="THC1900" s="2860"/>
      <c r="THD1900" s="2860"/>
      <c r="THE1900" s="2860"/>
      <c r="THF1900" s="2860"/>
      <c r="THG1900" s="2860"/>
      <c r="THH1900" s="2860"/>
      <c r="THI1900" s="2860"/>
      <c r="THJ1900" s="2860"/>
      <c r="THK1900" s="2860"/>
      <c r="THL1900" s="2860"/>
      <c r="THM1900" s="2860"/>
      <c r="THN1900" s="2860"/>
      <c r="THO1900" s="2860"/>
      <c r="THP1900" s="2860"/>
      <c r="THQ1900" s="2860"/>
      <c r="THR1900" s="2860"/>
      <c r="THS1900" s="2860"/>
      <c r="THT1900" s="2860"/>
      <c r="THU1900" s="2860"/>
      <c r="THV1900" s="2860"/>
      <c r="THW1900" s="2860"/>
      <c r="THX1900" s="2860"/>
      <c r="THY1900" s="2860"/>
      <c r="THZ1900" s="2860"/>
      <c r="TIA1900" s="2860"/>
      <c r="TIB1900" s="2860"/>
      <c r="TIC1900" s="2860"/>
      <c r="TID1900" s="2860"/>
      <c r="TIE1900" s="2860"/>
      <c r="TIF1900" s="2860"/>
      <c r="TIG1900" s="2860"/>
      <c r="TIH1900" s="2860"/>
      <c r="TII1900" s="2860"/>
      <c r="TIJ1900" s="2860"/>
      <c r="TIK1900" s="2860"/>
      <c r="TIL1900" s="2860"/>
      <c r="TIM1900" s="2860"/>
      <c r="TIN1900" s="2860"/>
      <c r="TIO1900" s="2860"/>
      <c r="TIP1900" s="2860"/>
      <c r="TIQ1900" s="2860"/>
      <c r="TIR1900" s="2860"/>
      <c r="TIS1900" s="2860"/>
      <c r="TIT1900" s="2860"/>
      <c r="TIU1900" s="2860"/>
      <c r="TIV1900" s="2860"/>
      <c r="TIW1900" s="2860"/>
      <c r="TIX1900" s="2860"/>
      <c r="TIY1900" s="2860"/>
      <c r="TIZ1900" s="2860"/>
      <c r="TJA1900" s="2860"/>
      <c r="TJB1900" s="2860"/>
      <c r="TJC1900" s="2860"/>
      <c r="TJD1900" s="2860"/>
      <c r="TJE1900" s="2860"/>
      <c r="TJF1900" s="2860"/>
      <c r="TJG1900" s="2860"/>
      <c r="TJH1900" s="2860"/>
      <c r="TJI1900" s="2860"/>
      <c r="TJJ1900" s="2860"/>
      <c r="TJK1900" s="2860"/>
      <c r="TJL1900" s="2860"/>
      <c r="TJM1900" s="2860"/>
      <c r="TJN1900" s="2860"/>
      <c r="TJO1900" s="2860"/>
      <c r="TJP1900" s="2860"/>
      <c r="TJQ1900" s="2860"/>
      <c r="TJR1900" s="2860"/>
      <c r="TJS1900" s="2860"/>
      <c r="TJT1900" s="2860"/>
      <c r="TJU1900" s="2860"/>
      <c r="TJV1900" s="2860"/>
      <c r="TJW1900" s="2860"/>
      <c r="TJX1900" s="2860"/>
      <c r="TJY1900" s="2860"/>
      <c r="TJZ1900" s="2860"/>
      <c r="TKA1900" s="2860"/>
      <c r="TKB1900" s="2860"/>
      <c r="TKC1900" s="2860"/>
      <c r="TKD1900" s="2860"/>
      <c r="TKE1900" s="2860"/>
      <c r="TKF1900" s="2860"/>
      <c r="TKG1900" s="2860"/>
      <c r="TKH1900" s="2860"/>
      <c r="TKI1900" s="2860"/>
      <c r="TKJ1900" s="2860"/>
      <c r="TKK1900" s="2860"/>
      <c r="TKL1900" s="2860"/>
      <c r="TKM1900" s="2860"/>
      <c r="TKN1900" s="2860"/>
      <c r="TKO1900" s="2860"/>
      <c r="TKP1900" s="2860"/>
      <c r="TKQ1900" s="2860"/>
      <c r="TKR1900" s="2860"/>
      <c r="TKS1900" s="2860"/>
      <c r="TKT1900" s="2860"/>
      <c r="TKU1900" s="2860"/>
      <c r="TKV1900" s="2860"/>
      <c r="TKW1900" s="2860"/>
      <c r="TKX1900" s="2860"/>
      <c r="TKY1900" s="2860"/>
      <c r="TKZ1900" s="2860"/>
      <c r="TLA1900" s="2860"/>
      <c r="TLB1900" s="2860"/>
      <c r="TLC1900" s="2860"/>
      <c r="TLD1900" s="2860"/>
      <c r="TLE1900" s="2860"/>
      <c r="TLF1900" s="2860"/>
      <c r="TLG1900" s="2860"/>
      <c r="TLH1900" s="2860"/>
      <c r="TLI1900" s="2860"/>
      <c r="TLJ1900" s="2860"/>
      <c r="TLK1900" s="2860"/>
      <c r="TLL1900" s="2860"/>
      <c r="TLM1900" s="2860"/>
      <c r="TLN1900" s="2860"/>
      <c r="TLO1900" s="2860"/>
      <c r="TLP1900" s="2860"/>
      <c r="TLQ1900" s="2860"/>
      <c r="TLR1900" s="2860"/>
      <c r="TLS1900" s="2860"/>
      <c r="TLT1900" s="2860"/>
      <c r="TLU1900" s="2860"/>
      <c r="TLV1900" s="2860"/>
      <c r="TLW1900" s="2860"/>
      <c r="TLX1900" s="2860"/>
      <c r="TLY1900" s="2860"/>
      <c r="TLZ1900" s="2860"/>
      <c r="TMA1900" s="2860"/>
      <c r="TMB1900" s="2860"/>
      <c r="TMC1900" s="2860"/>
      <c r="TMD1900" s="2860"/>
      <c r="TME1900" s="2860"/>
      <c r="TMF1900" s="2860"/>
      <c r="TMG1900" s="2860"/>
      <c r="TMH1900" s="2860"/>
      <c r="TMI1900" s="2860"/>
      <c r="TMJ1900" s="2860"/>
      <c r="TMK1900" s="2860"/>
      <c r="TML1900" s="2860"/>
      <c r="TMM1900" s="2860"/>
      <c r="TMN1900" s="2860"/>
      <c r="TMO1900" s="2860"/>
      <c r="TMP1900" s="2860"/>
      <c r="TMQ1900" s="2860"/>
      <c r="TMR1900" s="2860"/>
      <c r="TMS1900" s="2860"/>
      <c r="TMT1900" s="2860"/>
      <c r="TMU1900" s="2860"/>
      <c r="TMV1900" s="2860"/>
      <c r="TMW1900" s="2860"/>
      <c r="TMX1900" s="2860"/>
      <c r="TMY1900" s="2860"/>
      <c r="TMZ1900" s="2860"/>
      <c r="TNA1900" s="2860"/>
      <c r="TNB1900" s="2860"/>
      <c r="TNC1900" s="2860"/>
      <c r="TND1900" s="2860"/>
      <c r="TNE1900" s="2860"/>
      <c r="TNF1900" s="2860"/>
      <c r="TNG1900" s="2860"/>
      <c r="TNH1900" s="2860"/>
      <c r="TNI1900" s="2860"/>
      <c r="TNJ1900" s="2860"/>
      <c r="TNK1900" s="2860"/>
      <c r="TNL1900" s="2860"/>
      <c r="TNM1900" s="2860"/>
      <c r="TNN1900" s="2860"/>
      <c r="TNO1900" s="2860"/>
      <c r="TNP1900" s="2860"/>
      <c r="TNQ1900" s="2860"/>
      <c r="TNR1900" s="2860"/>
      <c r="TNS1900" s="2860"/>
      <c r="TNT1900" s="2860"/>
      <c r="TNU1900" s="2860"/>
      <c r="TNV1900" s="2860"/>
      <c r="TNW1900" s="2860"/>
      <c r="TNX1900" s="2860"/>
      <c r="TNY1900" s="2860"/>
      <c r="TNZ1900" s="2860"/>
      <c r="TOA1900" s="2860"/>
      <c r="TOB1900" s="2860"/>
      <c r="TOC1900" s="2860"/>
      <c r="TOD1900" s="2860"/>
      <c r="TOE1900" s="2860"/>
      <c r="TOF1900" s="2860"/>
      <c r="TOG1900" s="2860"/>
      <c r="TOH1900" s="2860"/>
      <c r="TOI1900" s="2860"/>
      <c r="TOJ1900" s="2860"/>
      <c r="TOK1900" s="2860"/>
      <c r="TOL1900" s="2860"/>
      <c r="TOM1900" s="2860"/>
      <c r="TON1900" s="2860"/>
      <c r="TOO1900" s="2860"/>
      <c r="TOP1900" s="2860"/>
      <c r="TOQ1900" s="2860"/>
      <c r="TOR1900" s="2860"/>
      <c r="TOS1900" s="2860"/>
      <c r="TOT1900" s="2860"/>
      <c r="TOU1900" s="2860"/>
      <c r="TOV1900" s="2860"/>
      <c r="TOW1900" s="2860"/>
      <c r="TOX1900" s="2860"/>
      <c r="TOY1900" s="2860"/>
      <c r="TOZ1900" s="2860"/>
      <c r="TPA1900" s="2860"/>
      <c r="TPB1900" s="2860"/>
      <c r="TPC1900" s="2860"/>
      <c r="TPD1900" s="2860"/>
      <c r="TPE1900" s="2860"/>
      <c r="TPF1900" s="2860"/>
      <c r="TPG1900" s="2860"/>
      <c r="TPH1900" s="2860"/>
      <c r="TPI1900" s="2860"/>
      <c r="TPJ1900" s="2860"/>
      <c r="TPK1900" s="2860"/>
      <c r="TPL1900" s="2860"/>
      <c r="TPM1900" s="2860"/>
      <c r="TPN1900" s="2860"/>
      <c r="TPO1900" s="2860"/>
      <c r="TPP1900" s="2860"/>
      <c r="TPQ1900" s="2860"/>
      <c r="TPR1900" s="2860"/>
      <c r="TPS1900" s="2860"/>
      <c r="TPT1900" s="2860"/>
      <c r="TPU1900" s="2860"/>
      <c r="TPV1900" s="2860"/>
      <c r="TPW1900" s="2860"/>
      <c r="TPX1900" s="2860"/>
      <c r="TPY1900" s="2860"/>
      <c r="TPZ1900" s="2860"/>
      <c r="TQA1900" s="2860"/>
      <c r="TQB1900" s="2860"/>
      <c r="TQC1900" s="2860"/>
      <c r="TQD1900" s="2860"/>
      <c r="TQE1900" s="2860"/>
      <c r="TQF1900" s="2860"/>
      <c r="TQG1900" s="2860"/>
      <c r="TQH1900" s="2860"/>
      <c r="TQI1900" s="2860"/>
      <c r="TQJ1900" s="2860"/>
      <c r="TQK1900" s="2860"/>
      <c r="TQL1900" s="2860"/>
      <c r="TQM1900" s="2860"/>
      <c r="TQN1900" s="2860"/>
      <c r="TQO1900" s="2860"/>
      <c r="TQP1900" s="2860"/>
      <c r="TQQ1900" s="2860"/>
      <c r="TQR1900" s="2860"/>
      <c r="TQS1900" s="2860"/>
      <c r="TQT1900" s="2860"/>
      <c r="TQU1900" s="2860"/>
      <c r="TQV1900" s="2860"/>
      <c r="TQW1900" s="2860"/>
      <c r="TQX1900" s="2860"/>
      <c r="TQY1900" s="2860"/>
      <c r="TQZ1900" s="2860"/>
      <c r="TRA1900" s="2860"/>
      <c r="TRB1900" s="2860"/>
      <c r="TRC1900" s="2860"/>
      <c r="TRD1900" s="2860"/>
      <c r="TRE1900" s="2860"/>
      <c r="TRF1900" s="2860"/>
      <c r="TRG1900" s="2860"/>
      <c r="TRH1900" s="2860"/>
      <c r="TRI1900" s="2860"/>
      <c r="TRJ1900" s="2860"/>
      <c r="TRK1900" s="2860"/>
      <c r="TRL1900" s="2860"/>
      <c r="TRM1900" s="2860"/>
      <c r="TRN1900" s="2860"/>
      <c r="TRO1900" s="2860"/>
      <c r="TRP1900" s="2860"/>
      <c r="TRQ1900" s="2860"/>
      <c r="TRR1900" s="2860"/>
      <c r="TRS1900" s="2860"/>
      <c r="TRT1900" s="2860"/>
      <c r="TRU1900" s="2860"/>
      <c r="TRV1900" s="2860"/>
      <c r="TRW1900" s="2860"/>
      <c r="TRX1900" s="2860"/>
      <c r="TRY1900" s="2860"/>
      <c r="TRZ1900" s="2860"/>
      <c r="TSA1900" s="2860"/>
      <c r="TSB1900" s="2860"/>
      <c r="TSC1900" s="2860"/>
      <c r="TSD1900" s="2860"/>
      <c r="TSE1900" s="2860"/>
      <c r="TSF1900" s="2860"/>
      <c r="TSG1900" s="2860"/>
      <c r="TSH1900" s="2860"/>
      <c r="TSI1900" s="2860"/>
      <c r="TSJ1900" s="2860"/>
      <c r="TSK1900" s="2860"/>
      <c r="TSL1900" s="2860"/>
      <c r="TSM1900" s="2860"/>
      <c r="TSN1900" s="2860"/>
      <c r="TSO1900" s="2860"/>
      <c r="TSP1900" s="2860"/>
      <c r="TSQ1900" s="2860"/>
      <c r="TSR1900" s="2860"/>
      <c r="TSS1900" s="2860"/>
      <c r="TST1900" s="2860"/>
      <c r="TSU1900" s="2860"/>
      <c r="TSV1900" s="2860"/>
      <c r="TSW1900" s="2860"/>
      <c r="TSX1900" s="2860"/>
      <c r="TSY1900" s="2860"/>
      <c r="TSZ1900" s="2860"/>
      <c r="TTA1900" s="2860"/>
      <c r="TTB1900" s="2860"/>
      <c r="TTC1900" s="2860"/>
      <c r="TTD1900" s="2860"/>
      <c r="TTE1900" s="2860"/>
      <c r="TTF1900" s="2860"/>
      <c r="TTG1900" s="2860"/>
      <c r="TTH1900" s="2860"/>
      <c r="TTI1900" s="2860"/>
      <c r="TTJ1900" s="2860"/>
      <c r="TTK1900" s="2860"/>
      <c r="TTL1900" s="2860"/>
      <c r="TTM1900" s="2860"/>
      <c r="TTN1900" s="2860"/>
      <c r="TTO1900" s="2860"/>
      <c r="TTP1900" s="2860"/>
      <c r="TTQ1900" s="2860"/>
      <c r="TTR1900" s="2860"/>
      <c r="TTS1900" s="2860"/>
      <c r="TTT1900" s="2860"/>
      <c r="TTU1900" s="2860"/>
      <c r="TTV1900" s="2860"/>
      <c r="TTW1900" s="2860"/>
      <c r="TTX1900" s="2860"/>
      <c r="TTY1900" s="2860"/>
      <c r="TTZ1900" s="2860"/>
      <c r="TUA1900" s="2860"/>
      <c r="TUB1900" s="2860"/>
      <c r="TUC1900" s="2860"/>
      <c r="TUD1900" s="2860"/>
      <c r="TUE1900" s="2860"/>
      <c r="TUF1900" s="2860"/>
      <c r="TUG1900" s="2860"/>
      <c r="TUH1900" s="2860"/>
      <c r="TUI1900" s="2860"/>
      <c r="TUJ1900" s="2860"/>
      <c r="TUK1900" s="2860"/>
      <c r="TUL1900" s="2860"/>
      <c r="TUM1900" s="2860"/>
      <c r="TUN1900" s="2860"/>
      <c r="TUO1900" s="2860"/>
      <c r="TUP1900" s="2860"/>
      <c r="TUQ1900" s="2860"/>
      <c r="TUR1900" s="2860"/>
      <c r="TUS1900" s="2860"/>
      <c r="TUT1900" s="2860"/>
      <c r="TUU1900" s="2860"/>
      <c r="TUV1900" s="2860"/>
      <c r="TUW1900" s="2860"/>
      <c r="TUX1900" s="2860"/>
      <c r="TUY1900" s="2860"/>
      <c r="TUZ1900" s="2860"/>
      <c r="TVA1900" s="2860"/>
      <c r="TVB1900" s="2860"/>
      <c r="TVC1900" s="2860"/>
      <c r="TVD1900" s="2860"/>
      <c r="TVE1900" s="2860"/>
      <c r="TVF1900" s="2860"/>
      <c r="TVG1900" s="2860"/>
      <c r="TVH1900" s="2860"/>
      <c r="TVI1900" s="2860"/>
      <c r="TVJ1900" s="2860"/>
      <c r="TVK1900" s="2860"/>
      <c r="TVL1900" s="2860"/>
      <c r="TVM1900" s="2860"/>
      <c r="TVN1900" s="2860"/>
      <c r="TVO1900" s="2860"/>
      <c r="TVP1900" s="2860"/>
      <c r="TVQ1900" s="2860"/>
      <c r="TVR1900" s="2860"/>
      <c r="TVS1900" s="2860"/>
      <c r="TVT1900" s="2860"/>
      <c r="TVU1900" s="2860"/>
      <c r="TVV1900" s="2860"/>
      <c r="TVW1900" s="2860"/>
      <c r="TVX1900" s="2860"/>
      <c r="TVY1900" s="2860"/>
      <c r="TVZ1900" s="2860"/>
      <c r="TWA1900" s="2860"/>
      <c r="TWB1900" s="2860"/>
      <c r="TWC1900" s="2860"/>
      <c r="TWD1900" s="2860"/>
      <c r="TWE1900" s="2860"/>
      <c r="TWF1900" s="2860"/>
      <c r="TWG1900" s="2860"/>
      <c r="TWH1900" s="2860"/>
      <c r="TWI1900" s="2860"/>
      <c r="TWJ1900" s="2860"/>
      <c r="TWK1900" s="2860"/>
      <c r="TWL1900" s="2860"/>
      <c r="TWM1900" s="2860"/>
      <c r="TWN1900" s="2860"/>
      <c r="TWO1900" s="2860"/>
      <c r="TWP1900" s="2860"/>
      <c r="TWQ1900" s="2860"/>
      <c r="TWR1900" s="2860"/>
      <c r="TWS1900" s="2860"/>
      <c r="TWT1900" s="2860"/>
      <c r="TWU1900" s="2860"/>
      <c r="TWV1900" s="2860"/>
      <c r="TWW1900" s="2860"/>
      <c r="TWX1900" s="2860"/>
      <c r="TWY1900" s="2860"/>
      <c r="TWZ1900" s="2860"/>
      <c r="TXA1900" s="2860"/>
      <c r="TXB1900" s="2860"/>
      <c r="TXC1900" s="2860"/>
      <c r="TXD1900" s="2860"/>
      <c r="TXE1900" s="2860"/>
      <c r="TXF1900" s="2860"/>
      <c r="TXG1900" s="2860"/>
      <c r="TXH1900" s="2860"/>
      <c r="TXI1900" s="2860"/>
      <c r="TXJ1900" s="2860"/>
      <c r="TXK1900" s="2860"/>
      <c r="TXL1900" s="2860"/>
      <c r="TXM1900" s="2860"/>
      <c r="TXN1900" s="2860"/>
      <c r="TXO1900" s="2860"/>
      <c r="TXP1900" s="2860"/>
      <c r="TXQ1900" s="2860"/>
      <c r="TXR1900" s="2860"/>
      <c r="TXS1900" s="2860"/>
      <c r="TXT1900" s="2860"/>
      <c r="TXU1900" s="2860"/>
      <c r="TXV1900" s="2860"/>
      <c r="TXW1900" s="2860"/>
      <c r="TXX1900" s="2860"/>
      <c r="TXY1900" s="2860"/>
      <c r="TXZ1900" s="2860"/>
      <c r="TYA1900" s="2860"/>
      <c r="TYB1900" s="2860"/>
      <c r="TYC1900" s="2860"/>
      <c r="TYD1900" s="2860"/>
      <c r="TYE1900" s="2860"/>
      <c r="TYF1900" s="2860"/>
      <c r="TYG1900" s="2860"/>
      <c r="TYH1900" s="2860"/>
      <c r="TYI1900" s="2860"/>
      <c r="TYJ1900" s="2860"/>
      <c r="TYK1900" s="2860"/>
      <c r="TYL1900" s="2860"/>
      <c r="TYM1900" s="2860"/>
      <c r="TYN1900" s="2860"/>
      <c r="TYO1900" s="2860"/>
      <c r="TYP1900" s="2860"/>
      <c r="TYQ1900" s="2860"/>
      <c r="TYR1900" s="2860"/>
      <c r="TYS1900" s="2860"/>
      <c r="TYT1900" s="2860"/>
      <c r="TYU1900" s="2860"/>
      <c r="TYV1900" s="2860"/>
      <c r="TYW1900" s="2860"/>
      <c r="TYX1900" s="2860"/>
      <c r="TYY1900" s="2860"/>
      <c r="TYZ1900" s="2860"/>
      <c r="TZA1900" s="2860"/>
      <c r="TZB1900" s="2860"/>
      <c r="TZC1900" s="2860"/>
      <c r="TZD1900" s="2860"/>
      <c r="TZE1900" s="2860"/>
      <c r="TZF1900" s="2860"/>
      <c r="TZG1900" s="2860"/>
      <c r="TZH1900" s="2860"/>
      <c r="TZI1900" s="2860"/>
      <c r="TZJ1900" s="2860"/>
      <c r="TZK1900" s="2860"/>
      <c r="TZL1900" s="2860"/>
      <c r="TZM1900" s="2860"/>
      <c r="TZN1900" s="2860"/>
      <c r="TZO1900" s="2860"/>
      <c r="TZP1900" s="2860"/>
      <c r="TZQ1900" s="2860"/>
      <c r="TZR1900" s="2860"/>
      <c r="TZS1900" s="2860"/>
      <c r="TZT1900" s="2860"/>
      <c r="TZU1900" s="2860"/>
      <c r="TZV1900" s="2860"/>
      <c r="TZW1900" s="2860"/>
      <c r="TZX1900" s="2860"/>
      <c r="TZY1900" s="2860"/>
      <c r="TZZ1900" s="2860"/>
      <c r="UAA1900" s="2860"/>
      <c r="UAB1900" s="2860"/>
      <c r="UAC1900" s="2860"/>
      <c r="UAD1900" s="2860"/>
      <c r="UAE1900" s="2860"/>
      <c r="UAF1900" s="2860"/>
      <c r="UAG1900" s="2860"/>
      <c r="UAH1900" s="2860"/>
      <c r="UAI1900" s="2860"/>
      <c r="UAJ1900" s="2860"/>
      <c r="UAK1900" s="2860"/>
      <c r="UAL1900" s="2860"/>
      <c r="UAM1900" s="2860"/>
      <c r="UAN1900" s="2860"/>
      <c r="UAO1900" s="2860"/>
      <c r="UAP1900" s="2860"/>
      <c r="UAQ1900" s="2860"/>
      <c r="UAR1900" s="2860"/>
      <c r="UAS1900" s="2860"/>
      <c r="UAT1900" s="2860"/>
      <c r="UAU1900" s="2860"/>
      <c r="UAV1900" s="2860"/>
      <c r="UAW1900" s="2860"/>
      <c r="UAX1900" s="2860"/>
      <c r="UAY1900" s="2860"/>
      <c r="UAZ1900" s="2860"/>
      <c r="UBA1900" s="2860"/>
      <c r="UBB1900" s="2860"/>
      <c r="UBC1900" s="2860"/>
      <c r="UBD1900" s="2860"/>
      <c r="UBE1900" s="2860"/>
      <c r="UBF1900" s="2860"/>
      <c r="UBG1900" s="2860"/>
      <c r="UBH1900" s="2860"/>
      <c r="UBI1900" s="2860"/>
      <c r="UBJ1900" s="2860"/>
      <c r="UBK1900" s="2860"/>
      <c r="UBL1900" s="2860"/>
      <c r="UBM1900" s="2860"/>
      <c r="UBN1900" s="2860"/>
      <c r="UBO1900" s="2860"/>
      <c r="UBP1900" s="2860"/>
      <c r="UBQ1900" s="2860"/>
      <c r="UBR1900" s="2860"/>
      <c r="UBS1900" s="2860"/>
      <c r="UBT1900" s="2860"/>
      <c r="UBU1900" s="2860"/>
      <c r="UBV1900" s="2860"/>
      <c r="UBW1900" s="2860"/>
      <c r="UBX1900" s="2860"/>
      <c r="UBY1900" s="2860"/>
      <c r="UBZ1900" s="2860"/>
      <c r="UCA1900" s="2860"/>
      <c r="UCB1900" s="2860"/>
      <c r="UCC1900" s="2860"/>
      <c r="UCD1900" s="2860"/>
      <c r="UCE1900" s="2860"/>
      <c r="UCF1900" s="2860"/>
      <c r="UCG1900" s="2860"/>
      <c r="UCH1900" s="2860"/>
      <c r="UCI1900" s="2860"/>
      <c r="UCJ1900" s="2860"/>
      <c r="UCK1900" s="2860"/>
      <c r="UCL1900" s="2860"/>
      <c r="UCM1900" s="2860"/>
      <c r="UCN1900" s="2860"/>
      <c r="UCO1900" s="2860"/>
      <c r="UCP1900" s="2860"/>
      <c r="UCQ1900" s="2860"/>
      <c r="UCR1900" s="2860"/>
      <c r="UCS1900" s="2860"/>
      <c r="UCT1900" s="2860"/>
      <c r="UCU1900" s="2860"/>
      <c r="UCV1900" s="2860"/>
      <c r="UCW1900" s="2860"/>
      <c r="UCX1900" s="2860"/>
      <c r="UCY1900" s="2860"/>
      <c r="UCZ1900" s="2860"/>
      <c r="UDA1900" s="2860"/>
      <c r="UDB1900" s="2860"/>
      <c r="UDC1900" s="2860"/>
      <c r="UDD1900" s="2860"/>
      <c r="UDE1900" s="2860"/>
      <c r="UDF1900" s="2860"/>
      <c r="UDG1900" s="2860"/>
      <c r="UDH1900" s="2860"/>
      <c r="UDI1900" s="2860"/>
      <c r="UDJ1900" s="2860"/>
      <c r="UDK1900" s="2860"/>
      <c r="UDL1900" s="2860"/>
      <c r="UDM1900" s="2860"/>
      <c r="UDN1900" s="2860"/>
      <c r="UDO1900" s="2860"/>
      <c r="UDP1900" s="2860"/>
      <c r="UDQ1900" s="2860"/>
      <c r="UDR1900" s="2860"/>
      <c r="UDS1900" s="2860"/>
      <c r="UDT1900" s="2860"/>
      <c r="UDU1900" s="2860"/>
      <c r="UDV1900" s="2860"/>
      <c r="UDW1900" s="2860"/>
      <c r="UDX1900" s="2860"/>
      <c r="UDY1900" s="2860"/>
      <c r="UDZ1900" s="2860"/>
      <c r="UEA1900" s="2860"/>
      <c r="UEB1900" s="2860"/>
      <c r="UEC1900" s="2860"/>
      <c r="UED1900" s="2860"/>
      <c r="UEE1900" s="2860"/>
      <c r="UEF1900" s="2860"/>
      <c r="UEG1900" s="2860"/>
      <c r="UEH1900" s="2860"/>
      <c r="UEI1900" s="2860"/>
      <c r="UEJ1900" s="2860"/>
      <c r="UEK1900" s="2860"/>
      <c r="UEL1900" s="2860"/>
      <c r="UEM1900" s="2860"/>
      <c r="UEN1900" s="2860"/>
      <c r="UEO1900" s="2860"/>
      <c r="UEP1900" s="2860"/>
      <c r="UEQ1900" s="2860"/>
      <c r="UER1900" s="2860"/>
      <c r="UES1900" s="2860"/>
      <c r="UET1900" s="2860"/>
      <c r="UEU1900" s="2860"/>
      <c r="UEV1900" s="2860"/>
      <c r="UEW1900" s="2860"/>
      <c r="UEX1900" s="2860"/>
      <c r="UEY1900" s="2860"/>
      <c r="UEZ1900" s="2860"/>
      <c r="UFA1900" s="2860"/>
      <c r="UFB1900" s="2860"/>
      <c r="UFC1900" s="2860"/>
      <c r="UFD1900" s="2860"/>
      <c r="UFE1900" s="2860"/>
      <c r="UFF1900" s="2860"/>
      <c r="UFG1900" s="2860"/>
      <c r="UFH1900" s="2860"/>
      <c r="UFI1900" s="2860"/>
      <c r="UFJ1900" s="2860"/>
      <c r="UFK1900" s="2860"/>
      <c r="UFL1900" s="2860"/>
      <c r="UFM1900" s="2860"/>
      <c r="UFN1900" s="2860"/>
      <c r="UFO1900" s="2860"/>
      <c r="UFP1900" s="2860"/>
      <c r="UFQ1900" s="2860"/>
      <c r="UFR1900" s="2860"/>
      <c r="UFS1900" s="2860"/>
      <c r="UFT1900" s="2860"/>
      <c r="UFU1900" s="2860"/>
      <c r="UFV1900" s="2860"/>
      <c r="UFW1900" s="2860"/>
      <c r="UFX1900" s="2860"/>
      <c r="UFY1900" s="2860"/>
      <c r="UFZ1900" s="2860"/>
      <c r="UGA1900" s="2860"/>
      <c r="UGB1900" s="2860"/>
      <c r="UGC1900" s="2860"/>
      <c r="UGD1900" s="2860"/>
      <c r="UGE1900" s="2860"/>
      <c r="UGF1900" s="2860"/>
      <c r="UGG1900" s="2860"/>
      <c r="UGH1900" s="2860"/>
      <c r="UGI1900" s="2860"/>
      <c r="UGJ1900" s="2860"/>
      <c r="UGK1900" s="2860"/>
      <c r="UGL1900" s="2860"/>
      <c r="UGM1900" s="2860"/>
      <c r="UGN1900" s="2860"/>
      <c r="UGO1900" s="2860"/>
      <c r="UGP1900" s="2860"/>
      <c r="UGQ1900" s="2860"/>
      <c r="UGR1900" s="2860"/>
      <c r="UGS1900" s="2860"/>
      <c r="UGT1900" s="2860"/>
      <c r="UGU1900" s="2860"/>
      <c r="UGV1900" s="2860"/>
      <c r="UGW1900" s="2860"/>
      <c r="UGX1900" s="2860"/>
      <c r="UGY1900" s="2860"/>
      <c r="UGZ1900" s="2860"/>
      <c r="UHA1900" s="2860"/>
      <c r="UHB1900" s="2860"/>
      <c r="UHC1900" s="2860"/>
      <c r="UHD1900" s="2860"/>
      <c r="UHE1900" s="2860"/>
      <c r="UHF1900" s="2860"/>
      <c r="UHG1900" s="2860"/>
      <c r="UHH1900" s="2860"/>
      <c r="UHI1900" s="2860"/>
      <c r="UHJ1900" s="2860"/>
      <c r="UHK1900" s="2860"/>
      <c r="UHL1900" s="2860"/>
      <c r="UHM1900" s="2860"/>
      <c r="UHN1900" s="2860"/>
      <c r="UHO1900" s="2860"/>
      <c r="UHP1900" s="2860"/>
      <c r="UHQ1900" s="2860"/>
      <c r="UHR1900" s="2860"/>
      <c r="UHS1900" s="2860"/>
      <c r="UHT1900" s="2860"/>
      <c r="UHU1900" s="2860"/>
      <c r="UHV1900" s="2860"/>
      <c r="UHW1900" s="2860"/>
      <c r="UHX1900" s="2860"/>
      <c r="UHY1900" s="2860"/>
      <c r="UHZ1900" s="2860"/>
      <c r="UIA1900" s="2860"/>
      <c r="UIB1900" s="2860"/>
      <c r="UIC1900" s="2860"/>
      <c r="UID1900" s="2860"/>
      <c r="UIE1900" s="2860"/>
      <c r="UIF1900" s="2860"/>
      <c r="UIG1900" s="2860"/>
      <c r="UIH1900" s="2860"/>
      <c r="UII1900" s="2860"/>
      <c r="UIJ1900" s="2860"/>
      <c r="UIK1900" s="2860"/>
      <c r="UIL1900" s="2860"/>
      <c r="UIM1900" s="2860"/>
      <c r="UIN1900" s="2860"/>
      <c r="UIO1900" s="2860"/>
      <c r="UIP1900" s="2860"/>
      <c r="UIQ1900" s="2860"/>
      <c r="UIR1900" s="2860"/>
      <c r="UIS1900" s="2860"/>
      <c r="UIT1900" s="2860"/>
      <c r="UIU1900" s="2860"/>
      <c r="UIV1900" s="2860"/>
      <c r="UIW1900" s="2860"/>
      <c r="UIX1900" s="2860"/>
      <c r="UIY1900" s="2860"/>
      <c r="UIZ1900" s="2860"/>
      <c r="UJA1900" s="2860"/>
      <c r="UJB1900" s="2860"/>
      <c r="UJC1900" s="2860"/>
      <c r="UJD1900" s="2860"/>
      <c r="UJE1900" s="2860"/>
      <c r="UJF1900" s="2860"/>
      <c r="UJG1900" s="2860"/>
      <c r="UJH1900" s="2860"/>
      <c r="UJI1900" s="2860"/>
      <c r="UJJ1900" s="2860"/>
      <c r="UJK1900" s="2860"/>
      <c r="UJL1900" s="2860"/>
      <c r="UJM1900" s="2860"/>
      <c r="UJN1900" s="2860"/>
      <c r="UJO1900" s="2860"/>
      <c r="UJP1900" s="2860"/>
      <c r="UJQ1900" s="2860"/>
      <c r="UJR1900" s="2860"/>
      <c r="UJS1900" s="2860"/>
      <c r="UJT1900" s="2860"/>
      <c r="UJU1900" s="2860"/>
      <c r="UJV1900" s="2860"/>
      <c r="UJW1900" s="2860"/>
      <c r="UJX1900" s="2860"/>
      <c r="UJY1900" s="2860"/>
      <c r="UJZ1900" s="2860"/>
      <c r="UKA1900" s="2860"/>
      <c r="UKB1900" s="2860"/>
      <c r="UKC1900" s="2860"/>
      <c r="UKD1900" s="2860"/>
      <c r="UKE1900" s="2860"/>
      <c r="UKF1900" s="2860"/>
      <c r="UKG1900" s="2860"/>
      <c r="UKH1900" s="2860"/>
      <c r="UKI1900" s="2860"/>
      <c r="UKJ1900" s="2860"/>
      <c r="UKK1900" s="2860"/>
      <c r="UKL1900" s="2860"/>
      <c r="UKM1900" s="2860"/>
      <c r="UKN1900" s="2860"/>
      <c r="UKO1900" s="2860"/>
      <c r="UKP1900" s="2860"/>
      <c r="UKQ1900" s="2860"/>
      <c r="UKR1900" s="2860"/>
      <c r="UKS1900" s="2860"/>
      <c r="UKT1900" s="2860"/>
      <c r="UKU1900" s="2860"/>
      <c r="UKV1900" s="2860"/>
      <c r="UKW1900" s="2860"/>
      <c r="UKX1900" s="2860"/>
      <c r="UKY1900" s="2860"/>
      <c r="UKZ1900" s="2860"/>
      <c r="ULA1900" s="2860"/>
      <c r="ULB1900" s="2860"/>
      <c r="ULC1900" s="2860"/>
      <c r="ULD1900" s="2860"/>
      <c r="ULE1900" s="2860"/>
      <c r="ULF1900" s="2860"/>
      <c r="ULG1900" s="2860"/>
      <c r="ULH1900" s="2860"/>
      <c r="ULI1900" s="2860"/>
      <c r="ULJ1900" s="2860"/>
      <c r="ULK1900" s="2860"/>
      <c r="ULL1900" s="2860"/>
      <c r="ULM1900" s="2860"/>
      <c r="ULN1900" s="2860"/>
      <c r="ULO1900" s="2860"/>
      <c r="ULP1900" s="2860"/>
      <c r="ULQ1900" s="2860"/>
      <c r="ULR1900" s="2860"/>
      <c r="ULS1900" s="2860"/>
      <c r="ULT1900" s="2860"/>
      <c r="ULU1900" s="2860"/>
      <c r="ULV1900" s="2860"/>
      <c r="ULW1900" s="2860"/>
      <c r="ULX1900" s="2860"/>
      <c r="ULY1900" s="2860"/>
      <c r="ULZ1900" s="2860"/>
      <c r="UMA1900" s="2860"/>
      <c r="UMB1900" s="2860"/>
      <c r="UMC1900" s="2860"/>
      <c r="UMD1900" s="2860"/>
      <c r="UME1900" s="2860"/>
      <c r="UMF1900" s="2860"/>
      <c r="UMG1900" s="2860"/>
      <c r="UMH1900" s="2860"/>
      <c r="UMI1900" s="2860"/>
      <c r="UMJ1900" s="2860"/>
      <c r="UMK1900" s="2860"/>
      <c r="UML1900" s="2860"/>
      <c r="UMM1900" s="2860"/>
      <c r="UMN1900" s="2860"/>
      <c r="UMO1900" s="2860"/>
      <c r="UMP1900" s="2860"/>
      <c r="UMQ1900" s="2860"/>
      <c r="UMR1900" s="2860"/>
      <c r="UMS1900" s="2860"/>
      <c r="UMT1900" s="2860"/>
      <c r="UMU1900" s="2860"/>
      <c r="UMV1900" s="2860"/>
      <c r="UMW1900" s="2860"/>
      <c r="UMX1900" s="2860"/>
      <c r="UMY1900" s="2860"/>
      <c r="UMZ1900" s="2860"/>
      <c r="UNA1900" s="2860"/>
      <c r="UNB1900" s="2860"/>
      <c r="UNC1900" s="2860"/>
      <c r="UND1900" s="2860"/>
      <c r="UNE1900" s="2860"/>
      <c r="UNF1900" s="2860"/>
      <c r="UNG1900" s="2860"/>
      <c r="UNH1900" s="2860"/>
      <c r="UNI1900" s="2860"/>
      <c r="UNJ1900" s="2860"/>
      <c r="UNK1900" s="2860"/>
      <c r="UNL1900" s="2860"/>
      <c r="UNM1900" s="2860"/>
      <c r="UNN1900" s="2860"/>
      <c r="UNO1900" s="2860"/>
      <c r="UNP1900" s="2860"/>
      <c r="UNQ1900" s="2860"/>
      <c r="UNR1900" s="2860"/>
      <c r="UNS1900" s="2860"/>
      <c r="UNT1900" s="2860"/>
      <c r="UNU1900" s="2860"/>
      <c r="UNV1900" s="2860"/>
      <c r="UNW1900" s="2860"/>
      <c r="UNX1900" s="2860"/>
      <c r="UNY1900" s="2860"/>
      <c r="UNZ1900" s="2860"/>
      <c r="UOA1900" s="2860"/>
      <c r="UOB1900" s="2860"/>
      <c r="UOC1900" s="2860"/>
      <c r="UOD1900" s="2860"/>
      <c r="UOE1900" s="2860"/>
      <c r="UOF1900" s="2860"/>
      <c r="UOG1900" s="2860"/>
      <c r="UOH1900" s="2860"/>
      <c r="UOI1900" s="2860"/>
      <c r="UOJ1900" s="2860"/>
      <c r="UOK1900" s="2860"/>
      <c r="UOL1900" s="2860"/>
      <c r="UOM1900" s="2860"/>
      <c r="UON1900" s="2860"/>
      <c r="UOO1900" s="2860"/>
      <c r="UOP1900" s="2860"/>
      <c r="UOQ1900" s="2860"/>
      <c r="UOR1900" s="2860"/>
      <c r="UOS1900" s="2860"/>
      <c r="UOT1900" s="2860"/>
      <c r="UOU1900" s="2860"/>
      <c r="UOV1900" s="2860"/>
      <c r="UOW1900" s="2860"/>
      <c r="UOX1900" s="2860"/>
      <c r="UOY1900" s="2860"/>
      <c r="UOZ1900" s="2860"/>
      <c r="UPA1900" s="2860"/>
      <c r="UPB1900" s="2860"/>
      <c r="UPC1900" s="2860"/>
      <c r="UPD1900" s="2860"/>
      <c r="UPE1900" s="2860"/>
      <c r="UPF1900" s="2860"/>
      <c r="UPG1900" s="2860"/>
      <c r="UPH1900" s="2860"/>
      <c r="UPI1900" s="2860"/>
      <c r="UPJ1900" s="2860"/>
      <c r="UPK1900" s="2860"/>
      <c r="UPL1900" s="2860"/>
      <c r="UPM1900" s="2860"/>
      <c r="UPN1900" s="2860"/>
      <c r="UPO1900" s="2860"/>
      <c r="UPP1900" s="2860"/>
      <c r="UPQ1900" s="2860"/>
      <c r="UPR1900" s="2860"/>
      <c r="UPS1900" s="2860"/>
      <c r="UPT1900" s="2860"/>
      <c r="UPU1900" s="2860"/>
      <c r="UPV1900" s="2860"/>
      <c r="UPW1900" s="2860"/>
      <c r="UPX1900" s="2860"/>
      <c r="UPY1900" s="2860"/>
      <c r="UPZ1900" s="2860"/>
      <c r="UQA1900" s="2860"/>
      <c r="UQB1900" s="2860"/>
      <c r="UQC1900" s="2860"/>
      <c r="UQD1900" s="2860"/>
      <c r="UQE1900" s="2860"/>
      <c r="UQF1900" s="2860"/>
      <c r="UQG1900" s="2860"/>
      <c r="UQH1900" s="2860"/>
      <c r="UQI1900" s="2860"/>
      <c r="UQJ1900" s="2860"/>
      <c r="UQK1900" s="2860"/>
      <c r="UQL1900" s="2860"/>
      <c r="UQM1900" s="2860"/>
      <c r="UQN1900" s="2860"/>
      <c r="UQO1900" s="2860"/>
      <c r="UQP1900" s="2860"/>
      <c r="UQQ1900" s="2860"/>
      <c r="UQR1900" s="2860"/>
      <c r="UQS1900" s="2860"/>
      <c r="UQT1900" s="2860"/>
      <c r="UQU1900" s="2860"/>
      <c r="UQV1900" s="2860"/>
      <c r="UQW1900" s="2860"/>
      <c r="UQX1900" s="2860"/>
      <c r="UQY1900" s="2860"/>
      <c r="UQZ1900" s="2860"/>
      <c r="URA1900" s="2860"/>
      <c r="URB1900" s="2860"/>
      <c r="URC1900" s="2860"/>
      <c r="URD1900" s="2860"/>
      <c r="URE1900" s="2860"/>
      <c r="URF1900" s="2860"/>
      <c r="URG1900" s="2860"/>
      <c r="URH1900" s="2860"/>
      <c r="URI1900" s="2860"/>
      <c r="URJ1900" s="2860"/>
      <c r="URK1900" s="2860"/>
      <c r="URL1900" s="2860"/>
      <c r="URM1900" s="2860"/>
      <c r="URN1900" s="2860"/>
      <c r="URO1900" s="2860"/>
      <c r="URP1900" s="2860"/>
      <c r="URQ1900" s="2860"/>
      <c r="URR1900" s="2860"/>
      <c r="URS1900" s="2860"/>
      <c r="URT1900" s="2860"/>
      <c r="URU1900" s="2860"/>
      <c r="URV1900" s="2860"/>
      <c r="URW1900" s="2860"/>
      <c r="URX1900" s="2860"/>
      <c r="URY1900" s="2860"/>
      <c r="URZ1900" s="2860"/>
      <c r="USA1900" s="2860"/>
      <c r="USB1900" s="2860"/>
      <c r="USC1900" s="2860"/>
      <c r="USD1900" s="2860"/>
      <c r="USE1900" s="2860"/>
      <c r="USF1900" s="2860"/>
      <c r="USG1900" s="2860"/>
      <c r="USH1900" s="2860"/>
      <c r="USI1900" s="2860"/>
      <c r="USJ1900" s="2860"/>
      <c r="USK1900" s="2860"/>
      <c r="USL1900" s="2860"/>
      <c r="USM1900" s="2860"/>
      <c r="USN1900" s="2860"/>
      <c r="USO1900" s="2860"/>
      <c r="USP1900" s="2860"/>
      <c r="USQ1900" s="2860"/>
      <c r="USR1900" s="2860"/>
      <c r="USS1900" s="2860"/>
      <c r="UST1900" s="2860"/>
      <c r="USU1900" s="2860"/>
      <c r="USV1900" s="2860"/>
      <c r="USW1900" s="2860"/>
      <c r="USX1900" s="2860"/>
      <c r="USY1900" s="2860"/>
      <c r="USZ1900" s="2860"/>
      <c r="UTA1900" s="2860"/>
      <c r="UTB1900" s="2860"/>
      <c r="UTC1900" s="2860"/>
      <c r="UTD1900" s="2860"/>
      <c r="UTE1900" s="2860"/>
      <c r="UTF1900" s="2860"/>
      <c r="UTG1900" s="2860"/>
      <c r="UTH1900" s="2860"/>
      <c r="UTI1900" s="2860"/>
      <c r="UTJ1900" s="2860"/>
      <c r="UTK1900" s="2860"/>
      <c r="UTL1900" s="2860"/>
      <c r="UTM1900" s="2860"/>
      <c r="UTN1900" s="2860"/>
      <c r="UTO1900" s="2860"/>
      <c r="UTP1900" s="2860"/>
      <c r="UTQ1900" s="2860"/>
      <c r="UTR1900" s="2860"/>
      <c r="UTS1900" s="2860"/>
      <c r="UTT1900" s="2860"/>
      <c r="UTU1900" s="2860"/>
      <c r="UTV1900" s="2860"/>
      <c r="UTW1900" s="2860"/>
      <c r="UTX1900" s="2860"/>
      <c r="UTY1900" s="2860"/>
      <c r="UTZ1900" s="2860"/>
      <c r="UUA1900" s="2860"/>
      <c r="UUB1900" s="2860"/>
      <c r="UUC1900" s="2860"/>
      <c r="UUD1900" s="2860"/>
      <c r="UUE1900" s="2860"/>
      <c r="UUF1900" s="2860"/>
      <c r="UUG1900" s="2860"/>
      <c r="UUH1900" s="2860"/>
      <c r="UUI1900" s="2860"/>
      <c r="UUJ1900" s="2860"/>
      <c r="UUK1900" s="2860"/>
      <c r="UUL1900" s="2860"/>
      <c r="UUM1900" s="2860"/>
      <c r="UUN1900" s="2860"/>
      <c r="UUO1900" s="2860"/>
      <c r="UUP1900" s="2860"/>
      <c r="UUQ1900" s="2860"/>
      <c r="UUR1900" s="2860"/>
      <c r="UUS1900" s="2860"/>
      <c r="UUT1900" s="2860"/>
      <c r="UUU1900" s="2860"/>
      <c r="UUV1900" s="2860"/>
      <c r="UUW1900" s="2860"/>
      <c r="UUX1900" s="2860"/>
      <c r="UUY1900" s="2860"/>
      <c r="UUZ1900" s="2860"/>
      <c r="UVA1900" s="2860"/>
      <c r="UVB1900" s="2860"/>
      <c r="UVC1900" s="2860"/>
      <c r="UVD1900" s="2860"/>
      <c r="UVE1900" s="2860"/>
      <c r="UVF1900" s="2860"/>
      <c r="UVG1900" s="2860"/>
      <c r="UVH1900" s="2860"/>
      <c r="UVI1900" s="2860"/>
      <c r="UVJ1900" s="2860"/>
      <c r="UVK1900" s="2860"/>
      <c r="UVL1900" s="2860"/>
      <c r="UVM1900" s="2860"/>
      <c r="UVN1900" s="2860"/>
      <c r="UVO1900" s="2860"/>
      <c r="UVP1900" s="2860"/>
      <c r="UVQ1900" s="2860"/>
      <c r="UVR1900" s="2860"/>
      <c r="UVS1900" s="2860"/>
      <c r="UVT1900" s="2860"/>
      <c r="UVU1900" s="2860"/>
      <c r="UVV1900" s="2860"/>
      <c r="UVW1900" s="2860"/>
      <c r="UVX1900" s="2860"/>
      <c r="UVY1900" s="2860"/>
      <c r="UVZ1900" s="2860"/>
      <c r="UWA1900" s="2860"/>
      <c r="UWB1900" s="2860"/>
      <c r="UWC1900" s="2860"/>
      <c r="UWD1900" s="2860"/>
      <c r="UWE1900" s="2860"/>
      <c r="UWF1900" s="2860"/>
      <c r="UWG1900" s="2860"/>
      <c r="UWH1900" s="2860"/>
      <c r="UWI1900" s="2860"/>
      <c r="UWJ1900" s="2860"/>
      <c r="UWK1900" s="2860"/>
      <c r="UWL1900" s="2860"/>
      <c r="UWM1900" s="2860"/>
      <c r="UWN1900" s="2860"/>
      <c r="UWO1900" s="2860"/>
      <c r="UWP1900" s="2860"/>
      <c r="UWQ1900" s="2860"/>
      <c r="UWR1900" s="2860"/>
      <c r="UWS1900" s="2860"/>
      <c r="UWT1900" s="2860"/>
      <c r="UWU1900" s="2860"/>
      <c r="UWV1900" s="2860"/>
      <c r="UWW1900" s="2860"/>
      <c r="UWX1900" s="2860"/>
      <c r="UWY1900" s="2860"/>
      <c r="UWZ1900" s="2860"/>
      <c r="UXA1900" s="2860"/>
      <c r="UXB1900" s="2860"/>
      <c r="UXC1900" s="2860"/>
      <c r="UXD1900" s="2860"/>
      <c r="UXE1900" s="2860"/>
      <c r="UXF1900" s="2860"/>
      <c r="UXG1900" s="2860"/>
      <c r="UXH1900" s="2860"/>
      <c r="UXI1900" s="2860"/>
      <c r="UXJ1900" s="2860"/>
      <c r="UXK1900" s="2860"/>
      <c r="UXL1900" s="2860"/>
      <c r="UXM1900" s="2860"/>
      <c r="UXN1900" s="2860"/>
      <c r="UXO1900" s="2860"/>
      <c r="UXP1900" s="2860"/>
      <c r="UXQ1900" s="2860"/>
      <c r="UXR1900" s="2860"/>
      <c r="UXS1900" s="2860"/>
      <c r="UXT1900" s="2860"/>
      <c r="UXU1900" s="2860"/>
      <c r="UXV1900" s="2860"/>
      <c r="UXW1900" s="2860"/>
      <c r="UXX1900" s="2860"/>
      <c r="UXY1900" s="2860"/>
      <c r="UXZ1900" s="2860"/>
      <c r="UYA1900" s="2860"/>
      <c r="UYB1900" s="2860"/>
      <c r="UYC1900" s="2860"/>
      <c r="UYD1900" s="2860"/>
      <c r="UYE1900" s="2860"/>
      <c r="UYF1900" s="2860"/>
      <c r="UYG1900" s="2860"/>
      <c r="UYH1900" s="2860"/>
      <c r="UYI1900" s="2860"/>
      <c r="UYJ1900" s="2860"/>
      <c r="UYK1900" s="2860"/>
      <c r="UYL1900" s="2860"/>
      <c r="UYM1900" s="2860"/>
      <c r="UYN1900" s="2860"/>
      <c r="UYO1900" s="2860"/>
      <c r="UYP1900" s="2860"/>
      <c r="UYQ1900" s="2860"/>
      <c r="UYR1900" s="2860"/>
      <c r="UYS1900" s="2860"/>
      <c r="UYT1900" s="2860"/>
      <c r="UYU1900" s="2860"/>
      <c r="UYV1900" s="2860"/>
      <c r="UYW1900" s="2860"/>
      <c r="UYX1900" s="2860"/>
      <c r="UYY1900" s="2860"/>
      <c r="UYZ1900" s="2860"/>
      <c r="UZA1900" s="2860"/>
      <c r="UZB1900" s="2860"/>
      <c r="UZC1900" s="2860"/>
      <c r="UZD1900" s="2860"/>
      <c r="UZE1900" s="2860"/>
      <c r="UZF1900" s="2860"/>
      <c r="UZG1900" s="2860"/>
      <c r="UZH1900" s="2860"/>
      <c r="UZI1900" s="2860"/>
      <c r="UZJ1900" s="2860"/>
      <c r="UZK1900" s="2860"/>
      <c r="UZL1900" s="2860"/>
      <c r="UZM1900" s="2860"/>
      <c r="UZN1900" s="2860"/>
      <c r="UZO1900" s="2860"/>
      <c r="UZP1900" s="2860"/>
      <c r="UZQ1900" s="2860"/>
      <c r="UZR1900" s="2860"/>
      <c r="UZS1900" s="2860"/>
      <c r="UZT1900" s="2860"/>
      <c r="UZU1900" s="2860"/>
      <c r="UZV1900" s="2860"/>
      <c r="UZW1900" s="2860"/>
      <c r="UZX1900" s="2860"/>
      <c r="UZY1900" s="2860"/>
      <c r="UZZ1900" s="2860"/>
      <c r="VAA1900" s="2860"/>
      <c r="VAB1900" s="2860"/>
      <c r="VAC1900" s="2860"/>
      <c r="VAD1900" s="2860"/>
      <c r="VAE1900" s="2860"/>
      <c r="VAF1900" s="2860"/>
      <c r="VAG1900" s="2860"/>
      <c r="VAH1900" s="2860"/>
      <c r="VAI1900" s="2860"/>
      <c r="VAJ1900" s="2860"/>
      <c r="VAK1900" s="2860"/>
      <c r="VAL1900" s="2860"/>
      <c r="VAM1900" s="2860"/>
      <c r="VAN1900" s="2860"/>
      <c r="VAO1900" s="2860"/>
      <c r="VAP1900" s="2860"/>
      <c r="VAQ1900" s="2860"/>
      <c r="VAR1900" s="2860"/>
      <c r="VAS1900" s="2860"/>
      <c r="VAT1900" s="2860"/>
      <c r="VAU1900" s="2860"/>
      <c r="VAV1900" s="2860"/>
      <c r="VAW1900" s="2860"/>
      <c r="VAX1900" s="2860"/>
      <c r="VAY1900" s="2860"/>
      <c r="VAZ1900" s="2860"/>
      <c r="VBA1900" s="2860"/>
      <c r="VBB1900" s="2860"/>
      <c r="VBC1900" s="2860"/>
      <c r="VBD1900" s="2860"/>
      <c r="VBE1900" s="2860"/>
      <c r="VBF1900" s="2860"/>
      <c r="VBG1900" s="2860"/>
      <c r="VBH1900" s="2860"/>
      <c r="VBI1900" s="2860"/>
      <c r="VBJ1900" s="2860"/>
      <c r="VBK1900" s="2860"/>
      <c r="VBL1900" s="2860"/>
      <c r="VBM1900" s="2860"/>
      <c r="VBN1900" s="2860"/>
      <c r="VBO1900" s="2860"/>
      <c r="VBP1900" s="2860"/>
      <c r="VBQ1900" s="2860"/>
      <c r="VBR1900" s="2860"/>
      <c r="VBS1900" s="2860"/>
      <c r="VBT1900" s="2860"/>
      <c r="VBU1900" s="2860"/>
      <c r="VBV1900" s="2860"/>
      <c r="VBW1900" s="2860"/>
      <c r="VBX1900" s="2860"/>
      <c r="VBY1900" s="2860"/>
      <c r="VBZ1900" s="2860"/>
      <c r="VCA1900" s="2860"/>
      <c r="VCB1900" s="2860"/>
      <c r="VCC1900" s="2860"/>
      <c r="VCD1900" s="2860"/>
      <c r="VCE1900" s="2860"/>
      <c r="VCF1900" s="2860"/>
      <c r="VCG1900" s="2860"/>
      <c r="VCH1900" s="2860"/>
      <c r="VCI1900" s="2860"/>
      <c r="VCJ1900" s="2860"/>
      <c r="VCK1900" s="2860"/>
      <c r="VCL1900" s="2860"/>
      <c r="VCM1900" s="2860"/>
      <c r="VCN1900" s="2860"/>
      <c r="VCO1900" s="2860"/>
      <c r="VCP1900" s="2860"/>
      <c r="VCQ1900" s="2860"/>
      <c r="VCR1900" s="2860"/>
      <c r="VCS1900" s="2860"/>
      <c r="VCT1900" s="2860"/>
      <c r="VCU1900" s="2860"/>
      <c r="VCV1900" s="2860"/>
      <c r="VCW1900" s="2860"/>
      <c r="VCX1900" s="2860"/>
      <c r="VCY1900" s="2860"/>
      <c r="VCZ1900" s="2860"/>
      <c r="VDA1900" s="2860"/>
      <c r="VDB1900" s="2860"/>
      <c r="VDC1900" s="2860"/>
      <c r="VDD1900" s="2860"/>
      <c r="VDE1900" s="2860"/>
      <c r="VDF1900" s="2860"/>
      <c r="VDG1900" s="2860"/>
      <c r="VDH1900" s="2860"/>
      <c r="VDI1900" s="2860"/>
      <c r="VDJ1900" s="2860"/>
      <c r="VDK1900" s="2860"/>
      <c r="VDL1900" s="2860"/>
      <c r="VDM1900" s="2860"/>
      <c r="VDN1900" s="2860"/>
      <c r="VDO1900" s="2860"/>
      <c r="VDP1900" s="2860"/>
      <c r="VDQ1900" s="2860"/>
      <c r="VDR1900" s="2860"/>
      <c r="VDS1900" s="2860"/>
      <c r="VDT1900" s="2860"/>
      <c r="VDU1900" s="2860"/>
      <c r="VDV1900" s="2860"/>
      <c r="VDW1900" s="2860"/>
      <c r="VDX1900" s="2860"/>
      <c r="VDY1900" s="2860"/>
      <c r="VDZ1900" s="2860"/>
      <c r="VEA1900" s="2860"/>
      <c r="VEB1900" s="2860"/>
      <c r="VEC1900" s="2860"/>
      <c r="VED1900" s="2860"/>
      <c r="VEE1900" s="2860"/>
      <c r="VEF1900" s="2860"/>
      <c r="VEG1900" s="2860"/>
      <c r="VEH1900" s="2860"/>
      <c r="VEI1900" s="2860"/>
      <c r="VEJ1900" s="2860"/>
      <c r="VEK1900" s="2860"/>
      <c r="VEL1900" s="2860"/>
      <c r="VEM1900" s="2860"/>
      <c r="VEN1900" s="2860"/>
      <c r="VEO1900" s="2860"/>
      <c r="VEP1900" s="2860"/>
      <c r="VEQ1900" s="2860"/>
      <c r="VER1900" s="2860"/>
      <c r="VES1900" s="2860"/>
      <c r="VET1900" s="2860"/>
      <c r="VEU1900" s="2860"/>
      <c r="VEV1900" s="2860"/>
      <c r="VEW1900" s="2860"/>
      <c r="VEX1900" s="2860"/>
      <c r="VEY1900" s="2860"/>
      <c r="VEZ1900" s="2860"/>
      <c r="VFA1900" s="2860"/>
      <c r="VFB1900" s="2860"/>
      <c r="VFC1900" s="2860"/>
      <c r="VFD1900" s="2860"/>
      <c r="VFE1900" s="2860"/>
      <c r="VFF1900" s="2860"/>
      <c r="VFG1900" s="2860"/>
      <c r="VFH1900" s="2860"/>
      <c r="VFI1900" s="2860"/>
      <c r="VFJ1900" s="2860"/>
      <c r="VFK1900" s="2860"/>
      <c r="VFL1900" s="2860"/>
      <c r="VFM1900" s="2860"/>
      <c r="VFN1900" s="2860"/>
      <c r="VFO1900" s="2860"/>
      <c r="VFP1900" s="2860"/>
      <c r="VFQ1900" s="2860"/>
      <c r="VFR1900" s="2860"/>
      <c r="VFS1900" s="2860"/>
      <c r="VFT1900" s="2860"/>
      <c r="VFU1900" s="2860"/>
      <c r="VFV1900" s="2860"/>
      <c r="VFW1900" s="2860"/>
      <c r="VFX1900" s="2860"/>
      <c r="VFY1900" s="2860"/>
      <c r="VFZ1900" s="2860"/>
      <c r="VGA1900" s="2860"/>
      <c r="VGB1900" s="2860"/>
      <c r="VGC1900" s="2860"/>
      <c r="VGD1900" s="2860"/>
      <c r="VGE1900" s="2860"/>
      <c r="VGF1900" s="2860"/>
      <c r="VGG1900" s="2860"/>
      <c r="VGH1900" s="2860"/>
      <c r="VGI1900" s="2860"/>
      <c r="VGJ1900" s="2860"/>
      <c r="VGK1900" s="2860"/>
      <c r="VGL1900" s="2860"/>
      <c r="VGM1900" s="2860"/>
      <c r="VGN1900" s="2860"/>
      <c r="VGO1900" s="2860"/>
      <c r="VGP1900" s="2860"/>
      <c r="VGQ1900" s="2860"/>
      <c r="VGR1900" s="2860"/>
      <c r="VGS1900" s="2860"/>
      <c r="VGT1900" s="2860"/>
      <c r="VGU1900" s="2860"/>
      <c r="VGV1900" s="2860"/>
      <c r="VGW1900" s="2860"/>
      <c r="VGX1900" s="2860"/>
      <c r="VGY1900" s="2860"/>
      <c r="VGZ1900" s="2860"/>
      <c r="VHA1900" s="2860"/>
      <c r="VHB1900" s="2860"/>
      <c r="VHC1900" s="2860"/>
      <c r="VHD1900" s="2860"/>
      <c r="VHE1900" s="2860"/>
      <c r="VHF1900" s="2860"/>
      <c r="VHG1900" s="2860"/>
      <c r="VHH1900" s="2860"/>
      <c r="VHI1900" s="2860"/>
      <c r="VHJ1900" s="2860"/>
      <c r="VHK1900" s="2860"/>
      <c r="VHL1900" s="2860"/>
      <c r="VHM1900" s="2860"/>
      <c r="VHN1900" s="2860"/>
      <c r="VHO1900" s="2860"/>
      <c r="VHP1900" s="2860"/>
      <c r="VHQ1900" s="2860"/>
      <c r="VHR1900" s="2860"/>
      <c r="VHS1900" s="2860"/>
      <c r="VHT1900" s="2860"/>
      <c r="VHU1900" s="2860"/>
      <c r="VHV1900" s="2860"/>
      <c r="VHW1900" s="2860"/>
      <c r="VHX1900" s="2860"/>
      <c r="VHY1900" s="2860"/>
      <c r="VHZ1900" s="2860"/>
      <c r="VIA1900" s="2860"/>
      <c r="VIB1900" s="2860"/>
      <c r="VIC1900" s="2860"/>
      <c r="VID1900" s="2860"/>
      <c r="VIE1900" s="2860"/>
      <c r="VIF1900" s="2860"/>
      <c r="VIG1900" s="2860"/>
      <c r="VIH1900" s="2860"/>
      <c r="VII1900" s="2860"/>
      <c r="VIJ1900" s="2860"/>
      <c r="VIK1900" s="2860"/>
      <c r="VIL1900" s="2860"/>
      <c r="VIM1900" s="2860"/>
      <c r="VIN1900" s="2860"/>
      <c r="VIO1900" s="2860"/>
      <c r="VIP1900" s="2860"/>
      <c r="VIQ1900" s="2860"/>
      <c r="VIR1900" s="2860"/>
      <c r="VIS1900" s="2860"/>
      <c r="VIT1900" s="2860"/>
      <c r="VIU1900" s="2860"/>
      <c r="VIV1900" s="2860"/>
      <c r="VIW1900" s="2860"/>
      <c r="VIX1900" s="2860"/>
      <c r="VIY1900" s="2860"/>
      <c r="VIZ1900" s="2860"/>
      <c r="VJA1900" s="2860"/>
      <c r="VJB1900" s="2860"/>
      <c r="VJC1900" s="2860"/>
      <c r="VJD1900" s="2860"/>
      <c r="VJE1900" s="2860"/>
      <c r="VJF1900" s="2860"/>
      <c r="VJG1900" s="2860"/>
      <c r="VJH1900" s="2860"/>
      <c r="VJI1900" s="2860"/>
      <c r="VJJ1900" s="2860"/>
      <c r="VJK1900" s="2860"/>
      <c r="VJL1900" s="2860"/>
      <c r="VJM1900" s="2860"/>
      <c r="VJN1900" s="2860"/>
      <c r="VJO1900" s="2860"/>
      <c r="VJP1900" s="2860"/>
      <c r="VJQ1900" s="2860"/>
      <c r="VJR1900" s="2860"/>
      <c r="VJS1900" s="2860"/>
      <c r="VJT1900" s="2860"/>
      <c r="VJU1900" s="2860"/>
      <c r="VJV1900" s="2860"/>
      <c r="VJW1900" s="2860"/>
      <c r="VJX1900" s="2860"/>
      <c r="VJY1900" s="2860"/>
      <c r="VJZ1900" s="2860"/>
      <c r="VKA1900" s="2860"/>
      <c r="VKB1900" s="2860"/>
      <c r="VKC1900" s="2860"/>
      <c r="VKD1900" s="2860"/>
      <c r="VKE1900" s="2860"/>
      <c r="VKF1900" s="2860"/>
      <c r="VKG1900" s="2860"/>
      <c r="VKH1900" s="2860"/>
      <c r="VKI1900" s="2860"/>
      <c r="VKJ1900" s="2860"/>
      <c r="VKK1900" s="2860"/>
      <c r="VKL1900" s="2860"/>
      <c r="VKM1900" s="2860"/>
      <c r="VKN1900" s="2860"/>
      <c r="VKO1900" s="2860"/>
      <c r="VKP1900" s="2860"/>
      <c r="VKQ1900" s="2860"/>
      <c r="VKR1900" s="2860"/>
      <c r="VKS1900" s="2860"/>
      <c r="VKT1900" s="2860"/>
      <c r="VKU1900" s="2860"/>
      <c r="VKV1900" s="2860"/>
      <c r="VKW1900" s="2860"/>
      <c r="VKX1900" s="2860"/>
      <c r="VKY1900" s="2860"/>
      <c r="VKZ1900" s="2860"/>
      <c r="VLA1900" s="2860"/>
      <c r="VLB1900" s="2860"/>
      <c r="VLC1900" s="2860"/>
      <c r="VLD1900" s="2860"/>
      <c r="VLE1900" s="2860"/>
      <c r="VLF1900" s="2860"/>
      <c r="VLG1900" s="2860"/>
      <c r="VLH1900" s="2860"/>
      <c r="VLI1900" s="2860"/>
      <c r="VLJ1900" s="2860"/>
      <c r="VLK1900" s="2860"/>
      <c r="VLL1900" s="2860"/>
      <c r="VLM1900" s="2860"/>
      <c r="VLN1900" s="2860"/>
      <c r="VLO1900" s="2860"/>
      <c r="VLP1900" s="2860"/>
      <c r="VLQ1900" s="2860"/>
      <c r="VLR1900" s="2860"/>
      <c r="VLS1900" s="2860"/>
      <c r="VLT1900" s="2860"/>
      <c r="VLU1900" s="2860"/>
      <c r="VLV1900" s="2860"/>
      <c r="VLW1900" s="2860"/>
      <c r="VLX1900" s="2860"/>
      <c r="VLY1900" s="2860"/>
      <c r="VLZ1900" s="2860"/>
      <c r="VMA1900" s="2860"/>
      <c r="VMB1900" s="2860"/>
      <c r="VMC1900" s="2860"/>
      <c r="VMD1900" s="2860"/>
      <c r="VME1900" s="2860"/>
      <c r="VMF1900" s="2860"/>
      <c r="VMG1900" s="2860"/>
      <c r="VMH1900" s="2860"/>
      <c r="VMI1900" s="2860"/>
      <c r="VMJ1900" s="2860"/>
      <c r="VMK1900" s="2860"/>
      <c r="VML1900" s="2860"/>
      <c r="VMM1900" s="2860"/>
      <c r="VMN1900" s="2860"/>
      <c r="VMO1900" s="2860"/>
      <c r="VMP1900" s="2860"/>
      <c r="VMQ1900" s="2860"/>
      <c r="VMR1900" s="2860"/>
      <c r="VMS1900" s="2860"/>
      <c r="VMT1900" s="2860"/>
      <c r="VMU1900" s="2860"/>
      <c r="VMV1900" s="2860"/>
      <c r="VMW1900" s="2860"/>
      <c r="VMX1900" s="2860"/>
      <c r="VMY1900" s="2860"/>
      <c r="VMZ1900" s="2860"/>
      <c r="VNA1900" s="2860"/>
      <c r="VNB1900" s="2860"/>
      <c r="VNC1900" s="2860"/>
      <c r="VND1900" s="2860"/>
      <c r="VNE1900" s="2860"/>
      <c r="VNF1900" s="2860"/>
      <c r="VNG1900" s="2860"/>
      <c r="VNH1900" s="2860"/>
      <c r="VNI1900" s="2860"/>
      <c r="VNJ1900" s="2860"/>
      <c r="VNK1900" s="2860"/>
      <c r="VNL1900" s="2860"/>
      <c r="VNM1900" s="2860"/>
      <c r="VNN1900" s="2860"/>
      <c r="VNO1900" s="2860"/>
      <c r="VNP1900" s="2860"/>
      <c r="VNQ1900" s="2860"/>
      <c r="VNR1900" s="2860"/>
      <c r="VNS1900" s="2860"/>
      <c r="VNT1900" s="2860"/>
      <c r="VNU1900" s="2860"/>
      <c r="VNV1900" s="2860"/>
      <c r="VNW1900" s="2860"/>
      <c r="VNX1900" s="2860"/>
      <c r="VNY1900" s="2860"/>
      <c r="VNZ1900" s="2860"/>
      <c r="VOA1900" s="2860"/>
      <c r="VOB1900" s="2860"/>
      <c r="VOC1900" s="2860"/>
      <c r="VOD1900" s="2860"/>
      <c r="VOE1900" s="2860"/>
      <c r="VOF1900" s="2860"/>
      <c r="VOG1900" s="2860"/>
      <c r="VOH1900" s="2860"/>
      <c r="VOI1900" s="2860"/>
      <c r="VOJ1900" s="2860"/>
      <c r="VOK1900" s="2860"/>
      <c r="VOL1900" s="2860"/>
      <c r="VOM1900" s="2860"/>
      <c r="VON1900" s="2860"/>
      <c r="VOO1900" s="2860"/>
      <c r="VOP1900" s="2860"/>
      <c r="VOQ1900" s="2860"/>
      <c r="VOR1900" s="2860"/>
      <c r="VOS1900" s="2860"/>
      <c r="VOT1900" s="2860"/>
      <c r="VOU1900" s="2860"/>
      <c r="VOV1900" s="2860"/>
      <c r="VOW1900" s="2860"/>
      <c r="VOX1900" s="2860"/>
      <c r="VOY1900" s="2860"/>
      <c r="VOZ1900" s="2860"/>
      <c r="VPA1900" s="2860"/>
      <c r="VPB1900" s="2860"/>
      <c r="VPC1900" s="2860"/>
      <c r="VPD1900" s="2860"/>
      <c r="VPE1900" s="2860"/>
      <c r="VPF1900" s="2860"/>
      <c r="VPG1900" s="2860"/>
      <c r="VPH1900" s="2860"/>
      <c r="VPI1900" s="2860"/>
      <c r="VPJ1900" s="2860"/>
      <c r="VPK1900" s="2860"/>
      <c r="VPL1900" s="2860"/>
      <c r="VPM1900" s="2860"/>
      <c r="VPN1900" s="2860"/>
      <c r="VPO1900" s="2860"/>
      <c r="VPP1900" s="2860"/>
      <c r="VPQ1900" s="2860"/>
      <c r="VPR1900" s="2860"/>
      <c r="VPS1900" s="2860"/>
      <c r="VPT1900" s="2860"/>
      <c r="VPU1900" s="2860"/>
      <c r="VPV1900" s="2860"/>
      <c r="VPW1900" s="2860"/>
      <c r="VPX1900" s="2860"/>
      <c r="VPY1900" s="2860"/>
      <c r="VPZ1900" s="2860"/>
      <c r="VQA1900" s="2860"/>
      <c r="VQB1900" s="2860"/>
      <c r="VQC1900" s="2860"/>
      <c r="VQD1900" s="2860"/>
      <c r="VQE1900" s="2860"/>
      <c r="VQF1900" s="2860"/>
      <c r="VQG1900" s="2860"/>
      <c r="VQH1900" s="2860"/>
      <c r="VQI1900" s="2860"/>
      <c r="VQJ1900" s="2860"/>
      <c r="VQK1900" s="2860"/>
      <c r="VQL1900" s="2860"/>
      <c r="VQM1900" s="2860"/>
      <c r="VQN1900" s="2860"/>
      <c r="VQO1900" s="2860"/>
      <c r="VQP1900" s="2860"/>
      <c r="VQQ1900" s="2860"/>
      <c r="VQR1900" s="2860"/>
      <c r="VQS1900" s="2860"/>
      <c r="VQT1900" s="2860"/>
      <c r="VQU1900" s="2860"/>
      <c r="VQV1900" s="2860"/>
      <c r="VQW1900" s="2860"/>
      <c r="VQX1900" s="2860"/>
      <c r="VQY1900" s="2860"/>
      <c r="VQZ1900" s="2860"/>
      <c r="VRA1900" s="2860"/>
      <c r="VRB1900" s="2860"/>
      <c r="VRC1900" s="2860"/>
      <c r="VRD1900" s="2860"/>
      <c r="VRE1900" s="2860"/>
      <c r="VRF1900" s="2860"/>
      <c r="VRG1900" s="2860"/>
      <c r="VRH1900" s="2860"/>
      <c r="VRI1900" s="2860"/>
      <c r="VRJ1900" s="2860"/>
      <c r="VRK1900" s="2860"/>
      <c r="VRL1900" s="2860"/>
      <c r="VRM1900" s="2860"/>
      <c r="VRN1900" s="2860"/>
      <c r="VRO1900" s="2860"/>
      <c r="VRP1900" s="2860"/>
      <c r="VRQ1900" s="2860"/>
      <c r="VRR1900" s="2860"/>
      <c r="VRS1900" s="2860"/>
      <c r="VRT1900" s="2860"/>
      <c r="VRU1900" s="2860"/>
      <c r="VRV1900" s="2860"/>
      <c r="VRW1900" s="2860"/>
      <c r="VRX1900" s="2860"/>
      <c r="VRY1900" s="2860"/>
      <c r="VRZ1900" s="2860"/>
      <c r="VSA1900" s="2860"/>
      <c r="VSB1900" s="2860"/>
      <c r="VSC1900" s="2860"/>
      <c r="VSD1900" s="2860"/>
      <c r="VSE1900" s="2860"/>
      <c r="VSF1900" s="2860"/>
      <c r="VSG1900" s="2860"/>
      <c r="VSH1900" s="2860"/>
      <c r="VSI1900" s="2860"/>
      <c r="VSJ1900" s="2860"/>
      <c r="VSK1900" s="2860"/>
      <c r="VSL1900" s="2860"/>
      <c r="VSM1900" s="2860"/>
      <c r="VSN1900" s="2860"/>
      <c r="VSO1900" s="2860"/>
      <c r="VSP1900" s="2860"/>
      <c r="VSQ1900" s="2860"/>
      <c r="VSR1900" s="2860"/>
      <c r="VSS1900" s="2860"/>
      <c r="VST1900" s="2860"/>
      <c r="VSU1900" s="2860"/>
      <c r="VSV1900" s="2860"/>
      <c r="VSW1900" s="2860"/>
      <c r="VSX1900" s="2860"/>
      <c r="VSY1900" s="2860"/>
      <c r="VSZ1900" s="2860"/>
      <c r="VTA1900" s="2860"/>
      <c r="VTB1900" s="2860"/>
      <c r="VTC1900" s="2860"/>
      <c r="VTD1900" s="2860"/>
      <c r="VTE1900" s="2860"/>
      <c r="VTF1900" s="2860"/>
      <c r="VTG1900" s="2860"/>
      <c r="VTH1900" s="2860"/>
      <c r="VTI1900" s="2860"/>
      <c r="VTJ1900" s="2860"/>
      <c r="VTK1900" s="2860"/>
      <c r="VTL1900" s="2860"/>
      <c r="VTM1900" s="2860"/>
      <c r="VTN1900" s="2860"/>
      <c r="VTO1900" s="2860"/>
      <c r="VTP1900" s="2860"/>
      <c r="VTQ1900" s="2860"/>
      <c r="VTR1900" s="2860"/>
      <c r="VTS1900" s="2860"/>
      <c r="VTT1900" s="2860"/>
      <c r="VTU1900" s="2860"/>
      <c r="VTV1900" s="2860"/>
      <c r="VTW1900" s="2860"/>
      <c r="VTX1900" s="2860"/>
      <c r="VTY1900" s="2860"/>
      <c r="VTZ1900" s="2860"/>
      <c r="VUA1900" s="2860"/>
      <c r="VUB1900" s="2860"/>
      <c r="VUC1900" s="2860"/>
      <c r="VUD1900" s="2860"/>
      <c r="VUE1900" s="2860"/>
      <c r="VUF1900" s="2860"/>
      <c r="VUG1900" s="2860"/>
      <c r="VUH1900" s="2860"/>
      <c r="VUI1900" s="2860"/>
      <c r="VUJ1900" s="2860"/>
      <c r="VUK1900" s="2860"/>
      <c r="VUL1900" s="2860"/>
      <c r="VUM1900" s="2860"/>
      <c r="VUN1900" s="2860"/>
      <c r="VUO1900" s="2860"/>
      <c r="VUP1900" s="2860"/>
      <c r="VUQ1900" s="2860"/>
      <c r="VUR1900" s="2860"/>
      <c r="VUS1900" s="2860"/>
      <c r="VUT1900" s="2860"/>
      <c r="VUU1900" s="2860"/>
      <c r="VUV1900" s="2860"/>
      <c r="VUW1900" s="2860"/>
      <c r="VUX1900" s="2860"/>
      <c r="VUY1900" s="2860"/>
      <c r="VUZ1900" s="2860"/>
      <c r="VVA1900" s="2860"/>
      <c r="VVB1900" s="2860"/>
      <c r="VVC1900" s="2860"/>
      <c r="VVD1900" s="2860"/>
      <c r="VVE1900" s="2860"/>
      <c r="VVF1900" s="2860"/>
      <c r="VVG1900" s="2860"/>
      <c r="VVH1900" s="2860"/>
      <c r="VVI1900" s="2860"/>
      <c r="VVJ1900" s="2860"/>
      <c r="VVK1900" s="2860"/>
      <c r="VVL1900" s="2860"/>
      <c r="VVM1900" s="2860"/>
      <c r="VVN1900" s="2860"/>
      <c r="VVO1900" s="2860"/>
      <c r="VVP1900" s="2860"/>
      <c r="VVQ1900" s="2860"/>
      <c r="VVR1900" s="2860"/>
      <c r="VVS1900" s="2860"/>
      <c r="VVT1900" s="2860"/>
      <c r="VVU1900" s="2860"/>
      <c r="VVV1900" s="2860"/>
      <c r="VVW1900" s="2860"/>
      <c r="VVX1900" s="2860"/>
      <c r="VVY1900" s="2860"/>
      <c r="VVZ1900" s="2860"/>
      <c r="VWA1900" s="2860"/>
      <c r="VWB1900" s="2860"/>
      <c r="VWC1900" s="2860"/>
      <c r="VWD1900" s="2860"/>
      <c r="VWE1900" s="2860"/>
      <c r="VWF1900" s="2860"/>
      <c r="VWG1900" s="2860"/>
      <c r="VWH1900" s="2860"/>
      <c r="VWI1900" s="2860"/>
      <c r="VWJ1900" s="2860"/>
      <c r="VWK1900" s="2860"/>
      <c r="VWL1900" s="2860"/>
      <c r="VWM1900" s="2860"/>
      <c r="VWN1900" s="2860"/>
      <c r="VWO1900" s="2860"/>
      <c r="VWP1900" s="2860"/>
      <c r="VWQ1900" s="2860"/>
      <c r="VWR1900" s="2860"/>
      <c r="VWS1900" s="2860"/>
      <c r="VWT1900" s="2860"/>
      <c r="VWU1900" s="2860"/>
      <c r="VWV1900" s="2860"/>
      <c r="VWW1900" s="2860"/>
      <c r="VWX1900" s="2860"/>
      <c r="VWY1900" s="2860"/>
      <c r="VWZ1900" s="2860"/>
      <c r="VXA1900" s="2860"/>
      <c r="VXB1900" s="2860"/>
      <c r="VXC1900" s="2860"/>
      <c r="VXD1900" s="2860"/>
      <c r="VXE1900" s="2860"/>
      <c r="VXF1900" s="2860"/>
      <c r="VXG1900" s="2860"/>
      <c r="VXH1900" s="2860"/>
      <c r="VXI1900" s="2860"/>
      <c r="VXJ1900" s="2860"/>
      <c r="VXK1900" s="2860"/>
      <c r="VXL1900" s="2860"/>
      <c r="VXM1900" s="2860"/>
      <c r="VXN1900" s="2860"/>
      <c r="VXO1900" s="2860"/>
      <c r="VXP1900" s="2860"/>
      <c r="VXQ1900" s="2860"/>
      <c r="VXR1900" s="2860"/>
      <c r="VXS1900" s="2860"/>
      <c r="VXT1900" s="2860"/>
      <c r="VXU1900" s="2860"/>
      <c r="VXV1900" s="2860"/>
      <c r="VXW1900" s="2860"/>
      <c r="VXX1900" s="2860"/>
      <c r="VXY1900" s="2860"/>
      <c r="VXZ1900" s="2860"/>
      <c r="VYA1900" s="2860"/>
      <c r="VYB1900" s="2860"/>
      <c r="VYC1900" s="2860"/>
      <c r="VYD1900" s="2860"/>
      <c r="VYE1900" s="2860"/>
      <c r="VYF1900" s="2860"/>
      <c r="VYG1900" s="2860"/>
      <c r="VYH1900" s="2860"/>
      <c r="VYI1900" s="2860"/>
      <c r="VYJ1900" s="2860"/>
      <c r="VYK1900" s="2860"/>
      <c r="VYL1900" s="2860"/>
      <c r="VYM1900" s="2860"/>
      <c r="VYN1900" s="2860"/>
      <c r="VYO1900" s="2860"/>
      <c r="VYP1900" s="2860"/>
      <c r="VYQ1900" s="2860"/>
      <c r="VYR1900" s="2860"/>
      <c r="VYS1900" s="2860"/>
      <c r="VYT1900" s="2860"/>
      <c r="VYU1900" s="2860"/>
      <c r="VYV1900" s="2860"/>
      <c r="VYW1900" s="2860"/>
      <c r="VYX1900" s="2860"/>
      <c r="VYY1900" s="2860"/>
      <c r="VYZ1900" s="2860"/>
      <c r="VZA1900" s="2860"/>
      <c r="VZB1900" s="2860"/>
      <c r="VZC1900" s="2860"/>
      <c r="VZD1900" s="2860"/>
      <c r="VZE1900" s="2860"/>
      <c r="VZF1900" s="2860"/>
      <c r="VZG1900" s="2860"/>
      <c r="VZH1900" s="2860"/>
      <c r="VZI1900" s="2860"/>
      <c r="VZJ1900" s="2860"/>
      <c r="VZK1900" s="2860"/>
      <c r="VZL1900" s="2860"/>
      <c r="VZM1900" s="2860"/>
      <c r="VZN1900" s="2860"/>
      <c r="VZO1900" s="2860"/>
      <c r="VZP1900" s="2860"/>
      <c r="VZQ1900" s="2860"/>
      <c r="VZR1900" s="2860"/>
      <c r="VZS1900" s="2860"/>
      <c r="VZT1900" s="2860"/>
      <c r="VZU1900" s="2860"/>
      <c r="VZV1900" s="2860"/>
      <c r="VZW1900" s="2860"/>
      <c r="VZX1900" s="2860"/>
      <c r="VZY1900" s="2860"/>
      <c r="VZZ1900" s="2860"/>
      <c r="WAA1900" s="2860"/>
      <c r="WAB1900" s="2860"/>
      <c r="WAC1900" s="2860"/>
      <c r="WAD1900" s="2860"/>
      <c r="WAE1900" s="2860"/>
      <c r="WAF1900" s="2860"/>
      <c r="WAG1900" s="2860"/>
      <c r="WAH1900" s="2860"/>
      <c r="WAI1900" s="2860"/>
      <c r="WAJ1900" s="2860"/>
      <c r="WAK1900" s="2860"/>
      <c r="WAL1900" s="2860"/>
      <c r="WAM1900" s="2860"/>
      <c r="WAN1900" s="2860"/>
      <c r="WAO1900" s="2860"/>
      <c r="WAP1900" s="2860"/>
      <c r="WAQ1900" s="2860"/>
      <c r="WAR1900" s="2860"/>
      <c r="WAS1900" s="2860"/>
      <c r="WAT1900" s="2860"/>
      <c r="WAU1900" s="2860"/>
      <c r="WAV1900" s="2860"/>
      <c r="WAW1900" s="2860"/>
      <c r="WAX1900" s="2860"/>
      <c r="WAY1900" s="2860"/>
      <c r="WAZ1900" s="2860"/>
      <c r="WBA1900" s="2860"/>
      <c r="WBB1900" s="2860"/>
      <c r="WBC1900" s="2860"/>
      <c r="WBD1900" s="2860"/>
      <c r="WBE1900" s="2860"/>
      <c r="WBF1900" s="2860"/>
      <c r="WBG1900" s="2860"/>
      <c r="WBH1900" s="2860"/>
      <c r="WBI1900" s="2860"/>
      <c r="WBJ1900" s="2860"/>
      <c r="WBK1900" s="2860"/>
      <c r="WBL1900" s="2860"/>
      <c r="WBM1900" s="2860"/>
      <c r="WBN1900" s="2860"/>
      <c r="WBO1900" s="2860"/>
      <c r="WBP1900" s="2860"/>
      <c r="WBQ1900" s="2860"/>
      <c r="WBR1900" s="2860"/>
      <c r="WBS1900" s="2860"/>
      <c r="WBT1900" s="2860"/>
      <c r="WBU1900" s="2860"/>
      <c r="WBV1900" s="2860"/>
      <c r="WBW1900" s="2860"/>
      <c r="WBX1900" s="2860"/>
      <c r="WBY1900" s="2860"/>
      <c r="WBZ1900" s="2860"/>
      <c r="WCA1900" s="2860"/>
      <c r="WCB1900" s="2860"/>
      <c r="WCC1900" s="2860"/>
      <c r="WCD1900" s="2860"/>
      <c r="WCE1900" s="2860"/>
      <c r="WCF1900" s="2860"/>
      <c r="WCG1900" s="2860"/>
      <c r="WCH1900" s="2860"/>
      <c r="WCI1900" s="2860"/>
      <c r="WCJ1900" s="2860"/>
      <c r="WCK1900" s="2860"/>
      <c r="WCL1900" s="2860"/>
      <c r="WCM1900" s="2860"/>
      <c r="WCN1900" s="2860"/>
      <c r="WCO1900" s="2860"/>
      <c r="WCP1900" s="2860"/>
      <c r="WCQ1900" s="2860"/>
      <c r="WCR1900" s="2860"/>
      <c r="WCS1900" s="2860"/>
      <c r="WCT1900" s="2860"/>
      <c r="WCU1900" s="2860"/>
      <c r="WCV1900" s="2860"/>
      <c r="WCW1900" s="2860"/>
      <c r="WCX1900" s="2860"/>
      <c r="WCY1900" s="2860"/>
      <c r="WCZ1900" s="2860"/>
      <c r="WDA1900" s="2860"/>
      <c r="WDB1900" s="2860"/>
      <c r="WDC1900" s="2860"/>
      <c r="WDD1900" s="2860"/>
      <c r="WDE1900" s="2860"/>
      <c r="WDF1900" s="2860"/>
      <c r="WDG1900" s="2860"/>
      <c r="WDH1900" s="2860"/>
      <c r="WDI1900" s="2860"/>
      <c r="WDJ1900" s="2860"/>
      <c r="WDK1900" s="2860"/>
      <c r="WDL1900" s="2860"/>
      <c r="WDM1900" s="2860"/>
      <c r="WDN1900" s="2860"/>
      <c r="WDO1900" s="2860"/>
      <c r="WDP1900" s="2860"/>
      <c r="WDQ1900" s="2860"/>
      <c r="WDR1900" s="2860"/>
      <c r="WDS1900" s="2860"/>
      <c r="WDT1900" s="2860"/>
      <c r="WDU1900" s="2860"/>
      <c r="WDV1900" s="2860"/>
      <c r="WDW1900" s="2860"/>
      <c r="WDX1900" s="2860"/>
      <c r="WDY1900" s="2860"/>
      <c r="WDZ1900" s="2860"/>
      <c r="WEA1900" s="2860"/>
      <c r="WEB1900" s="2860"/>
      <c r="WEC1900" s="2860"/>
      <c r="WED1900" s="2860"/>
      <c r="WEE1900" s="2860"/>
      <c r="WEF1900" s="2860"/>
      <c r="WEG1900" s="2860"/>
      <c r="WEH1900" s="2860"/>
      <c r="WEI1900" s="2860"/>
      <c r="WEJ1900" s="2860"/>
      <c r="WEK1900" s="2860"/>
      <c r="WEL1900" s="2860"/>
      <c r="WEM1900" s="2860"/>
      <c r="WEN1900" s="2860"/>
      <c r="WEO1900" s="2860"/>
      <c r="WEP1900" s="2860"/>
      <c r="WEQ1900" s="2860"/>
      <c r="WER1900" s="2860"/>
      <c r="WES1900" s="2860"/>
      <c r="WET1900" s="2860"/>
      <c r="WEU1900" s="2860"/>
      <c r="WEV1900" s="2860"/>
      <c r="WEW1900" s="2860"/>
      <c r="WEX1900" s="2860"/>
      <c r="WEY1900" s="2860"/>
      <c r="WEZ1900" s="2860"/>
      <c r="WFA1900" s="2860"/>
      <c r="WFB1900" s="2860"/>
      <c r="WFC1900" s="2860"/>
      <c r="WFD1900" s="2860"/>
      <c r="WFE1900" s="2860"/>
      <c r="WFF1900" s="2860"/>
      <c r="WFG1900" s="2860"/>
      <c r="WFH1900" s="2860"/>
      <c r="WFI1900" s="2860"/>
      <c r="WFJ1900" s="2860"/>
      <c r="WFK1900" s="2860"/>
      <c r="WFL1900" s="2860"/>
      <c r="WFM1900" s="2860"/>
      <c r="WFN1900" s="2860"/>
      <c r="WFO1900" s="2860"/>
      <c r="WFP1900" s="2860"/>
      <c r="WFQ1900" s="2860"/>
      <c r="WFR1900" s="2860"/>
      <c r="WFS1900" s="2860"/>
      <c r="WFT1900" s="2860"/>
      <c r="WFU1900" s="2860"/>
      <c r="WFV1900" s="2860"/>
      <c r="WFW1900" s="2860"/>
      <c r="WFX1900" s="2860"/>
      <c r="WFY1900" s="2860"/>
      <c r="WFZ1900" s="2860"/>
      <c r="WGA1900" s="2860"/>
      <c r="WGB1900" s="2860"/>
      <c r="WGC1900" s="2860"/>
      <c r="WGD1900" s="2860"/>
      <c r="WGE1900" s="2860"/>
      <c r="WGF1900" s="2860"/>
      <c r="WGG1900" s="2860"/>
      <c r="WGH1900" s="2860"/>
      <c r="WGI1900" s="2860"/>
      <c r="WGJ1900" s="2860"/>
      <c r="WGK1900" s="2860"/>
      <c r="WGL1900" s="2860"/>
      <c r="WGM1900" s="2860"/>
      <c r="WGN1900" s="2860"/>
      <c r="WGO1900" s="2860"/>
      <c r="WGP1900" s="2860"/>
      <c r="WGQ1900" s="2860"/>
      <c r="WGR1900" s="2860"/>
      <c r="WGS1900" s="2860"/>
      <c r="WGT1900" s="2860"/>
      <c r="WGU1900" s="2860"/>
      <c r="WGV1900" s="2860"/>
      <c r="WGW1900" s="2860"/>
      <c r="WGX1900" s="2860"/>
      <c r="WGY1900" s="2860"/>
      <c r="WGZ1900" s="2860"/>
      <c r="WHA1900" s="2860"/>
      <c r="WHB1900" s="2860"/>
      <c r="WHC1900" s="2860"/>
      <c r="WHD1900" s="2860"/>
      <c r="WHE1900" s="2860"/>
      <c r="WHF1900" s="2860"/>
      <c r="WHG1900" s="2860"/>
      <c r="WHH1900" s="2860"/>
      <c r="WHI1900" s="2860"/>
      <c r="WHJ1900" s="2860"/>
      <c r="WHK1900" s="2860"/>
      <c r="WHL1900" s="2860"/>
      <c r="WHM1900" s="2860"/>
      <c r="WHN1900" s="2860"/>
      <c r="WHO1900" s="2860"/>
      <c r="WHP1900" s="2860"/>
      <c r="WHQ1900" s="2860"/>
      <c r="WHR1900" s="2860"/>
      <c r="WHS1900" s="2860"/>
      <c r="WHT1900" s="2860"/>
      <c r="WHU1900" s="2860"/>
      <c r="WHV1900" s="2860"/>
      <c r="WHW1900" s="2860"/>
      <c r="WHX1900" s="2860"/>
      <c r="WHY1900" s="2860"/>
      <c r="WHZ1900" s="2860"/>
      <c r="WIA1900" s="2860"/>
      <c r="WIB1900" s="2860"/>
      <c r="WIC1900" s="2860"/>
      <c r="WID1900" s="2860"/>
      <c r="WIE1900" s="2860"/>
      <c r="WIF1900" s="2860"/>
      <c r="WIG1900" s="2860"/>
      <c r="WIH1900" s="2860"/>
      <c r="WII1900" s="2860"/>
      <c r="WIJ1900" s="2860"/>
      <c r="WIK1900" s="2860"/>
      <c r="WIL1900" s="2860"/>
      <c r="WIM1900" s="2860"/>
      <c r="WIN1900" s="2860"/>
      <c r="WIO1900" s="2860"/>
      <c r="WIP1900" s="2860"/>
      <c r="WIQ1900" s="2860"/>
      <c r="WIR1900" s="2860"/>
      <c r="WIS1900" s="2860"/>
      <c r="WIT1900" s="2860"/>
      <c r="WIU1900" s="2860"/>
      <c r="WIV1900" s="2860"/>
      <c r="WIW1900" s="2860"/>
      <c r="WIX1900" s="2860"/>
      <c r="WIY1900" s="2860"/>
      <c r="WIZ1900" s="2860"/>
      <c r="WJA1900" s="2860"/>
      <c r="WJB1900" s="2860"/>
      <c r="WJC1900" s="2860"/>
      <c r="WJD1900" s="2860"/>
      <c r="WJE1900" s="2860"/>
      <c r="WJF1900" s="2860"/>
      <c r="WJG1900" s="2860"/>
      <c r="WJH1900" s="2860"/>
      <c r="WJI1900" s="2860"/>
      <c r="WJJ1900" s="2860"/>
      <c r="WJK1900" s="2860"/>
      <c r="WJL1900" s="2860"/>
      <c r="WJM1900" s="2860"/>
      <c r="WJN1900" s="2860"/>
      <c r="WJO1900" s="2860"/>
      <c r="WJP1900" s="2860"/>
      <c r="WJQ1900" s="2860"/>
      <c r="WJR1900" s="2860"/>
      <c r="WJS1900" s="2860"/>
      <c r="WJT1900" s="2860"/>
      <c r="WJU1900" s="2860"/>
      <c r="WJV1900" s="2860"/>
      <c r="WJW1900" s="2860"/>
      <c r="WJX1900" s="2860"/>
      <c r="WJY1900" s="2860"/>
      <c r="WJZ1900" s="2860"/>
      <c r="WKA1900" s="2860"/>
      <c r="WKB1900" s="2860"/>
      <c r="WKC1900" s="2860"/>
      <c r="WKD1900" s="2860"/>
      <c r="WKE1900" s="2860"/>
      <c r="WKF1900" s="2860"/>
      <c r="WKG1900" s="2860"/>
      <c r="WKH1900" s="2860"/>
      <c r="WKI1900" s="2860"/>
      <c r="WKJ1900" s="2860"/>
      <c r="WKK1900" s="2860"/>
      <c r="WKL1900" s="2860"/>
      <c r="WKM1900" s="2860"/>
      <c r="WKN1900" s="2860"/>
      <c r="WKO1900" s="2860"/>
      <c r="WKP1900" s="2860"/>
      <c r="WKQ1900" s="2860"/>
      <c r="WKR1900" s="2860"/>
      <c r="WKS1900" s="2860"/>
      <c r="WKT1900" s="2860"/>
      <c r="WKU1900" s="2860"/>
      <c r="WKV1900" s="2860"/>
      <c r="WKW1900" s="2860"/>
      <c r="WKX1900" s="2860"/>
      <c r="WKY1900" s="2860"/>
      <c r="WKZ1900" s="2860"/>
      <c r="WLA1900" s="2860"/>
      <c r="WLB1900" s="2860"/>
      <c r="WLC1900" s="2860"/>
      <c r="WLD1900" s="2860"/>
      <c r="WLE1900" s="2860"/>
      <c r="WLF1900" s="2860"/>
      <c r="WLG1900" s="2860"/>
      <c r="WLH1900" s="2860"/>
      <c r="WLI1900" s="2860"/>
      <c r="WLJ1900" s="2860"/>
      <c r="WLK1900" s="2860"/>
      <c r="WLL1900" s="2860"/>
      <c r="WLM1900" s="2860"/>
      <c r="WLN1900" s="2860"/>
      <c r="WLO1900" s="2860"/>
      <c r="WLP1900" s="2860"/>
      <c r="WLQ1900" s="2860"/>
      <c r="WLR1900" s="2860"/>
      <c r="WLS1900" s="2860"/>
      <c r="WLT1900" s="2860"/>
      <c r="WLU1900" s="2860"/>
      <c r="WLV1900" s="2860"/>
      <c r="WLW1900" s="2860"/>
      <c r="WLX1900" s="2860"/>
      <c r="WLY1900" s="2860"/>
      <c r="WLZ1900" s="2860"/>
      <c r="WMA1900" s="2860"/>
      <c r="WMB1900" s="2860"/>
      <c r="WMC1900" s="2860"/>
      <c r="WMD1900" s="2860"/>
      <c r="WME1900" s="2860"/>
      <c r="WMF1900" s="2860"/>
      <c r="WMG1900" s="2860"/>
      <c r="WMH1900" s="2860"/>
      <c r="WMI1900" s="2860"/>
      <c r="WMJ1900" s="2860"/>
      <c r="WMK1900" s="2860"/>
      <c r="WML1900" s="2860"/>
      <c r="WMM1900" s="2860"/>
      <c r="WMN1900" s="2860"/>
      <c r="WMO1900" s="2860"/>
      <c r="WMP1900" s="2860"/>
      <c r="WMQ1900" s="2860"/>
      <c r="WMR1900" s="2860"/>
      <c r="WMS1900" s="2860"/>
      <c r="WMT1900" s="2860"/>
      <c r="WMU1900" s="2860"/>
      <c r="WMV1900" s="2860"/>
      <c r="WMW1900" s="2860"/>
      <c r="WMX1900" s="2860"/>
      <c r="WMY1900" s="2860"/>
      <c r="WMZ1900" s="2860"/>
      <c r="WNA1900" s="2860"/>
      <c r="WNB1900" s="2860"/>
      <c r="WNC1900" s="2860"/>
      <c r="WND1900" s="2860"/>
      <c r="WNE1900" s="2860"/>
      <c r="WNF1900" s="2860"/>
      <c r="WNG1900" s="2860"/>
      <c r="WNH1900" s="2860"/>
      <c r="WNI1900" s="2860"/>
      <c r="WNJ1900" s="2860"/>
      <c r="WNK1900" s="2860"/>
      <c r="WNL1900" s="2860"/>
      <c r="WNM1900" s="2860"/>
      <c r="WNN1900" s="2860"/>
      <c r="WNO1900" s="2860"/>
      <c r="WNP1900" s="2860"/>
      <c r="WNQ1900" s="2860"/>
      <c r="WNR1900" s="2860"/>
      <c r="WNS1900" s="2860"/>
      <c r="WNT1900" s="2860"/>
      <c r="WNU1900" s="2860"/>
      <c r="WNV1900" s="2860"/>
      <c r="WNW1900" s="2860"/>
      <c r="WNX1900" s="2860"/>
      <c r="WNY1900" s="2860"/>
      <c r="WNZ1900" s="2860"/>
      <c r="WOA1900" s="2860"/>
      <c r="WOB1900" s="2860"/>
      <c r="WOC1900" s="2860"/>
      <c r="WOD1900" s="2860"/>
      <c r="WOE1900" s="2860"/>
      <c r="WOF1900" s="2860"/>
      <c r="WOG1900" s="2860"/>
      <c r="WOH1900" s="2860"/>
      <c r="WOI1900" s="2860"/>
      <c r="WOJ1900" s="2860"/>
      <c r="WOK1900" s="2860"/>
      <c r="WOL1900" s="2860"/>
      <c r="WOM1900" s="2860"/>
      <c r="WON1900" s="2860"/>
      <c r="WOO1900" s="2860"/>
      <c r="WOP1900" s="2860"/>
      <c r="WOQ1900" s="2860"/>
      <c r="WOR1900" s="2860"/>
      <c r="WOS1900" s="2860"/>
      <c r="WOT1900" s="2860"/>
      <c r="WOU1900" s="2860"/>
      <c r="WOV1900" s="2860"/>
      <c r="WOW1900" s="2860"/>
      <c r="WOX1900" s="2860"/>
      <c r="WOY1900" s="2860"/>
      <c r="WOZ1900" s="2860"/>
      <c r="WPA1900" s="2860"/>
      <c r="WPB1900" s="2860"/>
      <c r="WPC1900" s="2860"/>
      <c r="WPD1900" s="2860"/>
      <c r="WPE1900" s="2860"/>
      <c r="WPF1900" s="2860"/>
      <c r="WPG1900" s="2860"/>
      <c r="WPH1900" s="2860"/>
      <c r="WPI1900" s="2860"/>
      <c r="WPJ1900" s="2860"/>
      <c r="WPK1900" s="2860"/>
      <c r="WPL1900" s="2860"/>
      <c r="WPM1900" s="2860"/>
      <c r="WPN1900" s="2860"/>
      <c r="WPO1900" s="2860"/>
      <c r="WPP1900" s="2860"/>
      <c r="WPQ1900" s="2860"/>
      <c r="WPR1900" s="2860"/>
      <c r="WPS1900" s="2860"/>
      <c r="WPT1900" s="2860"/>
      <c r="WPU1900" s="2860"/>
      <c r="WPV1900" s="2860"/>
      <c r="WPW1900" s="2860"/>
      <c r="WPX1900" s="2860"/>
      <c r="WPY1900" s="2860"/>
      <c r="WPZ1900" s="2860"/>
      <c r="WQA1900" s="2860"/>
      <c r="WQB1900" s="2860"/>
      <c r="WQC1900" s="2860"/>
      <c r="WQD1900" s="2860"/>
      <c r="WQE1900" s="2860"/>
      <c r="WQF1900" s="2860"/>
      <c r="WQG1900" s="2860"/>
      <c r="WQH1900" s="2860"/>
      <c r="WQI1900" s="2860"/>
      <c r="WQJ1900" s="2860"/>
      <c r="WQK1900" s="2860"/>
      <c r="WQL1900" s="2860"/>
      <c r="WQM1900" s="2860"/>
      <c r="WQN1900" s="2860"/>
      <c r="WQO1900" s="2860"/>
      <c r="WQP1900" s="2860"/>
      <c r="WQQ1900" s="2860"/>
      <c r="WQR1900" s="2860"/>
      <c r="WQS1900" s="2860"/>
      <c r="WQT1900" s="2860"/>
      <c r="WQU1900" s="2860"/>
      <c r="WQV1900" s="2860"/>
      <c r="WQW1900" s="2860"/>
      <c r="WQX1900" s="2860"/>
      <c r="WQY1900" s="2860"/>
      <c r="WQZ1900" s="2860"/>
      <c r="WRA1900" s="2860"/>
      <c r="WRB1900" s="2860"/>
      <c r="WRC1900" s="2860"/>
      <c r="WRD1900" s="2860"/>
      <c r="WRE1900" s="2860"/>
      <c r="WRF1900" s="2860"/>
      <c r="WRG1900" s="2860"/>
      <c r="WRH1900" s="2860"/>
      <c r="WRI1900" s="2860"/>
      <c r="WRJ1900" s="2860"/>
      <c r="WRK1900" s="2860"/>
      <c r="WRL1900" s="2860"/>
      <c r="WRM1900" s="2860"/>
      <c r="WRN1900" s="2860"/>
      <c r="WRO1900" s="2860"/>
      <c r="WRP1900" s="2860"/>
      <c r="WRQ1900" s="2860"/>
      <c r="WRR1900" s="2860"/>
      <c r="WRS1900" s="2860"/>
      <c r="WRT1900" s="2860"/>
      <c r="WRU1900" s="2860"/>
      <c r="WRV1900" s="2860"/>
      <c r="WRW1900" s="2860"/>
      <c r="WRX1900" s="2860"/>
      <c r="WRY1900" s="2860"/>
      <c r="WRZ1900" s="2860"/>
      <c r="WSA1900" s="2860"/>
      <c r="WSB1900" s="2860"/>
      <c r="WSC1900" s="2860"/>
      <c r="WSD1900" s="2860"/>
      <c r="WSE1900" s="2860"/>
      <c r="WSF1900" s="2860"/>
      <c r="WSG1900" s="2860"/>
      <c r="WSH1900" s="2860"/>
      <c r="WSI1900" s="2860"/>
      <c r="WSJ1900" s="2860"/>
      <c r="WSK1900" s="2860"/>
      <c r="WSL1900" s="2860"/>
      <c r="WSM1900" s="2860"/>
      <c r="WSN1900" s="2860"/>
      <c r="WSO1900" s="2860"/>
      <c r="WSP1900" s="2860"/>
      <c r="WSQ1900" s="2860"/>
      <c r="WSR1900" s="2860"/>
      <c r="WSS1900" s="2860"/>
      <c r="WST1900" s="2860"/>
      <c r="WSU1900" s="2860"/>
      <c r="WSV1900" s="2860"/>
      <c r="WSW1900" s="2860"/>
      <c r="WSX1900" s="2860"/>
      <c r="WSY1900" s="2860"/>
      <c r="WSZ1900" s="2860"/>
      <c r="WTA1900" s="2860"/>
      <c r="WTB1900" s="2860"/>
      <c r="WTC1900" s="2860"/>
      <c r="WTD1900" s="2860"/>
      <c r="WTE1900" s="2860"/>
      <c r="WTF1900" s="2860"/>
      <c r="WTG1900" s="2860"/>
      <c r="WTH1900" s="2860"/>
      <c r="WTI1900" s="2860"/>
      <c r="WTJ1900" s="2860"/>
      <c r="WTK1900" s="2860"/>
      <c r="WTL1900" s="2860"/>
      <c r="WTM1900" s="2860"/>
      <c r="WTN1900" s="2860"/>
      <c r="WTO1900" s="2860"/>
      <c r="WTP1900" s="2860"/>
      <c r="WTQ1900" s="2860"/>
      <c r="WTR1900" s="2860"/>
      <c r="WTS1900" s="2860"/>
      <c r="WTT1900" s="2860"/>
      <c r="WTU1900" s="2860"/>
      <c r="WTV1900" s="2860"/>
      <c r="WTW1900" s="2860"/>
      <c r="WTX1900" s="2860"/>
      <c r="WTY1900" s="2860"/>
      <c r="WTZ1900" s="2860"/>
      <c r="WUA1900" s="2860"/>
      <c r="WUB1900" s="2860"/>
      <c r="WUC1900" s="2860"/>
      <c r="WUD1900" s="2860"/>
      <c r="WUE1900" s="2860"/>
      <c r="WUF1900" s="2860"/>
      <c r="WUG1900" s="2860"/>
      <c r="WUH1900" s="2860"/>
      <c r="WUI1900" s="2860"/>
      <c r="WUJ1900" s="2860"/>
      <c r="WUK1900" s="2860"/>
      <c r="WUL1900" s="2860"/>
      <c r="WUM1900" s="2860"/>
      <c r="WUN1900" s="2860"/>
      <c r="WUO1900" s="2860"/>
      <c r="WUP1900" s="2860"/>
      <c r="WUQ1900" s="2860"/>
      <c r="WUR1900" s="2860"/>
      <c r="WUS1900" s="2860"/>
      <c r="WUT1900" s="2860"/>
      <c r="WUU1900" s="2860"/>
      <c r="WUV1900" s="2860"/>
      <c r="WUW1900" s="2860"/>
      <c r="WUX1900" s="2860"/>
      <c r="WUY1900" s="2860"/>
      <c r="WUZ1900" s="2860"/>
      <c r="WVA1900" s="2860"/>
      <c r="WVB1900" s="2860"/>
      <c r="WVC1900" s="2860"/>
      <c r="WVD1900" s="2860"/>
      <c r="WVE1900" s="2860"/>
      <c r="WVF1900" s="2860"/>
      <c r="WVG1900" s="2860"/>
      <c r="WVH1900" s="2860"/>
      <c r="WVI1900" s="2860"/>
      <c r="WVJ1900" s="2860"/>
      <c r="WVK1900" s="2860"/>
      <c r="WVL1900" s="2860"/>
      <c r="WVM1900" s="2860"/>
      <c r="WVN1900" s="2860"/>
      <c r="WVO1900" s="2860"/>
      <c r="WVP1900" s="2860"/>
      <c r="WVQ1900" s="2860"/>
      <c r="WVR1900" s="2860"/>
      <c r="WVS1900" s="2860"/>
      <c r="WVT1900" s="2860"/>
      <c r="WVU1900" s="2860"/>
      <c r="WVV1900" s="2860"/>
      <c r="WVW1900" s="2860"/>
      <c r="WVX1900" s="2860"/>
      <c r="WVY1900" s="2860"/>
      <c r="WVZ1900" s="2860"/>
      <c r="WWA1900" s="2860"/>
      <c r="WWB1900" s="2860"/>
      <c r="WWC1900" s="2860"/>
      <c r="WWD1900" s="2860"/>
      <c r="WWE1900" s="2860"/>
      <c r="WWF1900" s="2860"/>
      <c r="WWG1900" s="2860"/>
      <c r="WWH1900" s="2860"/>
      <c r="WWI1900" s="2860"/>
      <c r="WWJ1900" s="2860"/>
      <c r="WWK1900" s="2860"/>
      <c r="WWL1900" s="2860"/>
      <c r="WWM1900" s="2860"/>
      <c r="WWN1900" s="2860"/>
      <c r="WWO1900" s="2860"/>
      <c r="WWP1900" s="2860"/>
      <c r="WWQ1900" s="2860"/>
      <c r="WWR1900" s="2860"/>
      <c r="WWS1900" s="2860"/>
      <c r="WWT1900" s="2860"/>
      <c r="WWU1900" s="2860"/>
      <c r="WWV1900" s="2860"/>
      <c r="WWW1900" s="2860"/>
      <c r="WWX1900" s="2860"/>
      <c r="WWY1900" s="2860"/>
      <c r="WWZ1900" s="2860"/>
      <c r="WXA1900" s="2860"/>
      <c r="WXB1900" s="2860"/>
      <c r="WXC1900" s="2860"/>
      <c r="WXD1900" s="2860"/>
      <c r="WXE1900" s="2860"/>
      <c r="WXF1900" s="2860"/>
      <c r="WXG1900" s="2860"/>
      <c r="WXH1900" s="2860"/>
      <c r="WXI1900" s="2860"/>
      <c r="WXJ1900" s="2860"/>
      <c r="WXK1900" s="2860"/>
      <c r="WXL1900" s="2860"/>
      <c r="WXM1900" s="2860"/>
      <c r="WXN1900" s="2860"/>
      <c r="WXO1900" s="2860"/>
      <c r="WXP1900" s="2860"/>
      <c r="WXQ1900" s="2860"/>
      <c r="WXR1900" s="2860"/>
      <c r="WXS1900" s="2860"/>
      <c r="WXT1900" s="2860"/>
      <c r="WXU1900" s="2860"/>
      <c r="WXV1900" s="2860"/>
      <c r="WXW1900" s="2860"/>
      <c r="WXX1900" s="2860"/>
      <c r="WXY1900" s="2860"/>
      <c r="WXZ1900" s="2860"/>
      <c r="WYA1900" s="2860"/>
      <c r="WYB1900" s="2860"/>
      <c r="WYC1900" s="2860"/>
      <c r="WYD1900" s="2860"/>
      <c r="WYE1900" s="2860"/>
      <c r="WYF1900" s="2860"/>
      <c r="WYG1900" s="2860"/>
      <c r="WYH1900" s="2860"/>
      <c r="WYI1900" s="2860"/>
      <c r="WYJ1900" s="2860"/>
      <c r="WYK1900" s="2860"/>
      <c r="WYL1900" s="2860"/>
      <c r="WYM1900" s="2860"/>
      <c r="WYN1900" s="2860"/>
      <c r="WYO1900" s="2860"/>
      <c r="WYP1900" s="2860"/>
      <c r="WYQ1900" s="2860"/>
      <c r="WYR1900" s="2860"/>
      <c r="WYS1900" s="2860"/>
      <c r="WYT1900" s="2860"/>
      <c r="WYU1900" s="2860"/>
      <c r="WYV1900" s="2860"/>
      <c r="WYW1900" s="2860"/>
      <c r="WYX1900" s="2860"/>
      <c r="WYY1900" s="2860"/>
      <c r="WYZ1900" s="2860"/>
      <c r="WZA1900" s="2860"/>
      <c r="WZB1900" s="2860"/>
      <c r="WZC1900" s="2860"/>
      <c r="WZD1900" s="2860"/>
      <c r="WZE1900" s="2860"/>
      <c r="WZF1900" s="2860"/>
      <c r="WZG1900" s="2860"/>
      <c r="WZH1900" s="2860"/>
      <c r="WZI1900" s="2860"/>
      <c r="WZJ1900" s="2860"/>
      <c r="WZK1900" s="2860"/>
      <c r="WZL1900" s="2860"/>
      <c r="WZM1900" s="2860"/>
      <c r="WZN1900" s="2860"/>
      <c r="WZO1900" s="2860"/>
      <c r="WZP1900" s="2860"/>
      <c r="WZQ1900" s="2860"/>
      <c r="WZR1900" s="2860"/>
      <c r="WZS1900" s="2860"/>
      <c r="WZT1900" s="2860"/>
      <c r="WZU1900" s="2860"/>
      <c r="WZV1900" s="2860"/>
      <c r="WZW1900" s="2860"/>
      <c r="WZX1900" s="2860"/>
      <c r="WZY1900" s="2860"/>
      <c r="WZZ1900" s="2860"/>
      <c r="XAA1900" s="2860"/>
      <c r="XAB1900" s="2860"/>
      <c r="XAC1900" s="2860"/>
      <c r="XAD1900" s="2860"/>
      <c r="XAE1900" s="2860"/>
      <c r="XAF1900" s="2860"/>
      <c r="XAG1900" s="2860"/>
      <c r="XAH1900" s="2860"/>
      <c r="XAI1900" s="2860"/>
      <c r="XAJ1900" s="2860"/>
      <c r="XAK1900" s="2860"/>
      <c r="XAL1900" s="2860"/>
      <c r="XAM1900" s="2860"/>
      <c r="XAN1900" s="2860"/>
      <c r="XAO1900" s="2860"/>
      <c r="XAP1900" s="2860"/>
      <c r="XAQ1900" s="2860"/>
      <c r="XAR1900" s="2860"/>
      <c r="XAS1900" s="2860"/>
      <c r="XAT1900" s="2860"/>
      <c r="XAU1900" s="2860"/>
      <c r="XAV1900" s="2860"/>
      <c r="XAW1900" s="2860"/>
      <c r="XAX1900" s="2860"/>
      <c r="XAY1900" s="2860"/>
      <c r="XAZ1900" s="2860"/>
      <c r="XBA1900" s="2860"/>
      <c r="XBB1900" s="2860"/>
      <c r="XBC1900" s="2860"/>
      <c r="XBD1900" s="2860"/>
      <c r="XBE1900" s="2860"/>
      <c r="XBF1900" s="2860"/>
      <c r="XBG1900" s="2860"/>
      <c r="XBH1900" s="2860"/>
      <c r="XBI1900" s="2860"/>
      <c r="XBJ1900" s="2860"/>
      <c r="XBK1900" s="2860"/>
      <c r="XBL1900" s="2860"/>
      <c r="XBM1900" s="2860"/>
      <c r="XBN1900" s="2860"/>
      <c r="XBO1900" s="2860"/>
      <c r="XBP1900" s="2860"/>
      <c r="XBQ1900" s="2860"/>
      <c r="XBR1900" s="2860"/>
      <c r="XBS1900" s="2860"/>
      <c r="XBT1900" s="2860"/>
      <c r="XBU1900" s="2860"/>
      <c r="XBV1900" s="2860"/>
      <c r="XBW1900" s="2860"/>
      <c r="XBX1900" s="2860"/>
      <c r="XBY1900" s="2860"/>
      <c r="XBZ1900" s="2860"/>
      <c r="XCA1900" s="2860"/>
      <c r="XCB1900" s="2860"/>
      <c r="XCC1900" s="2860"/>
      <c r="XCD1900" s="2860"/>
      <c r="XCE1900" s="2860"/>
      <c r="XCF1900" s="2860"/>
      <c r="XCG1900" s="2860"/>
      <c r="XCH1900" s="2860"/>
      <c r="XCI1900" s="2860"/>
      <c r="XCJ1900" s="2860"/>
      <c r="XCK1900" s="2860"/>
      <c r="XCL1900" s="2860"/>
      <c r="XCM1900" s="2860"/>
      <c r="XCN1900" s="2860"/>
      <c r="XCO1900" s="2860"/>
      <c r="XCP1900" s="2860"/>
      <c r="XCQ1900" s="2860"/>
      <c r="XCR1900" s="2860"/>
      <c r="XCS1900" s="2860"/>
      <c r="XCT1900" s="2860"/>
      <c r="XCU1900" s="2860"/>
      <c r="XCV1900" s="2860"/>
      <c r="XCW1900" s="2860"/>
      <c r="XCX1900" s="2860"/>
      <c r="XCY1900" s="2860"/>
      <c r="XCZ1900" s="2860"/>
      <c r="XDA1900" s="2860"/>
      <c r="XDB1900" s="2860"/>
      <c r="XDC1900" s="2860"/>
      <c r="XDD1900" s="2860"/>
      <c r="XDE1900" s="2860"/>
    </row>
    <row r="1901" spans="1:16333" s="2858" customFormat="1">
      <c r="A1901" s="2805"/>
      <c r="B1901" s="2805" t="s">
        <v>2204</v>
      </c>
      <c r="C1901" s="2815"/>
      <c r="D1901" s="2756" t="s">
        <v>15158</v>
      </c>
    </row>
    <row r="1902" spans="1:16333" s="2858" customFormat="1">
      <c r="A1902" s="2805"/>
      <c r="B1902" s="2805" t="s">
        <v>2205</v>
      </c>
      <c r="C1902" s="2815"/>
      <c r="D1902" s="2756" t="s">
        <v>15158</v>
      </c>
    </row>
    <row r="1903" spans="1:16333" s="2858" customFormat="1">
      <c r="A1903" s="2760" t="s">
        <v>7358</v>
      </c>
      <c r="B1903" s="2762" t="s">
        <v>2206</v>
      </c>
      <c r="C1903" s="2762" t="s">
        <v>4661</v>
      </c>
      <c r="D1903" s="2756" t="s">
        <v>15158</v>
      </c>
    </row>
    <row r="1904" spans="1:16333" s="2858" customFormat="1">
      <c r="A1904" s="2760" t="s">
        <v>4995</v>
      </c>
      <c r="B1904" s="2762" t="s">
        <v>4104</v>
      </c>
      <c r="C1904" s="2762" t="s">
        <v>4661</v>
      </c>
      <c r="D1904" s="2756" t="s">
        <v>15158</v>
      </c>
    </row>
    <row r="1905" spans="1:4" s="2858" customFormat="1">
      <c r="A1905" s="2760">
        <v>3603280634</v>
      </c>
      <c r="B1905" s="2762" t="s">
        <v>4660</v>
      </c>
      <c r="C1905" s="2762" t="s">
        <v>4661</v>
      </c>
      <c r="D1905" s="2756" t="s">
        <v>15158</v>
      </c>
    </row>
    <row r="1906" spans="1:4" s="2858" customFormat="1">
      <c r="A1906" s="2768">
        <v>3603275377</v>
      </c>
      <c r="B1906" s="2762" t="s">
        <v>7673</v>
      </c>
      <c r="C1906" s="2762" t="s">
        <v>4661</v>
      </c>
      <c r="D1906" s="2756" t="s">
        <v>15158</v>
      </c>
    </row>
    <row r="1907" spans="1:4" s="2858" customFormat="1">
      <c r="A1907" s="2760">
        <v>3603304564</v>
      </c>
      <c r="B1907" s="2762" t="s">
        <v>5045</v>
      </c>
      <c r="C1907" s="2762" t="s">
        <v>4661</v>
      </c>
      <c r="D1907" s="2756" t="s">
        <v>15158</v>
      </c>
    </row>
    <row r="1908" spans="1:4" s="2858" customFormat="1">
      <c r="A1908" s="2760" t="s">
        <v>5666</v>
      </c>
      <c r="B1908" s="2768" t="s">
        <v>5247</v>
      </c>
      <c r="C1908" s="2762" t="s">
        <v>4661</v>
      </c>
      <c r="D1908" s="2756" t="s">
        <v>15158</v>
      </c>
    </row>
    <row r="1909" spans="1:4" s="2858" customFormat="1">
      <c r="A1909" s="2760" t="s">
        <v>5664</v>
      </c>
      <c r="B1909" s="2768" t="s">
        <v>5422</v>
      </c>
      <c r="C1909" s="2762" t="s">
        <v>4661</v>
      </c>
      <c r="D1909" s="2756" t="s">
        <v>15158</v>
      </c>
    </row>
    <row r="1910" spans="1:4" s="2858" customFormat="1">
      <c r="A1910" s="2760" t="s">
        <v>5669</v>
      </c>
      <c r="B1910" s="2768" t="s">
        <v>5367</v>
      </c>
      <c r="C1910" s="2762" t="s">
        <v>4661</v>
      </c>
      <c r="D1910" s="2756" t="s">
        <v>15158</v>
      </c>
    </row>
    <row r="1911" spans="1:4" s="2858" customFormat="1">
      <c r="A1911" s="2760">
        <v>3603413411</v>
      </c>
      <c r="B1911" s="2762" t="s">
        <v>5630</v>
      </c>
      <c r="C1911" s="2762" t="s">
        <v>4661</v>
      </c>
      <c r="D1911" s="2756" t="s">
        <v>15158</v>
      </c>
    </row>
    <row r="1912" spans="1:4" s="2858" customFormat="1">
      <c r="A1912" s="2760">
        <v>3603586735</v>
      </c>
      <c r="B1912" s="2762" t="s">
        <v>7705</v>
      </c>
      <c r="C1912" s="2762" t="s">
        <v>4661</v>
      </c>
      <c r="D1912" s="2756" t="s">
        <v>15158</v>
      </c>
    </row>
    <row r="1913" spans="1:4" s="2858" customFormat="1" ht="22.5">
      <c r="A1913" s="2753"/>
      <c r="B1913" s="2791" t="s">
        <v>9368</v>
      </c>
      <c r="C1913" s="2762" t="s">
        <v>4661</v>
      </c>
      <c r="D1913" s="2756" t="s">
        <v>15579</v>
      </c>
    </row>
    <row r="1914" spans="1:4" s="2858" customFormat="1" ht="33.75">
      <c r="A1914" s="2753" t="s">
        <v>9457</v>
      </c>
      <c r="B1914" s="2791" t="s">
        <v>9369</v>
      </c>
      <c r="C1914" s="2762" t="s">
        <v>4661</v>
      </c>
      <c r="D1914" s="2756" t="s">
        <v>15395</v>
      </c>
    </row>
    <row r="1915" spans="1:4" s="2858" customFormat="1" ht="22.5">
      <c r="A1915" s="2753"/>
      <c r="B1915" s="2791" t="s">
        <v>9371</v>
      </c>
      <c r="C1915" s="2762" t="s">
        <v>4661</v>
      </c>
      <c r="D1915" s="2756" t="s">
        <v>15158</v>
      </c>
    </row>
    <row r="1916" spans="1:4" s="2858" customFormat="1">
      <c r="A1916" s="2753">
        <v>3602933739</v>
      </c>
      <c r="B1916" s="2791" t="s">
        <v>9372</v>
      </c>
      <c r="C1916" s="2762" t="s">
        <v>4661</v>
      </c>
      <c r="D1916" s="2756" t="s">
        <v>15158</v>
      </c>
    </row>
    <row r="1917" spans="1:4" s="2858" customFormat="1">
      <c r="A1917" s="2753">
        <v>3602789179</v>
      </c>
      <c r="B1917" s="2791" t="s">
        <v>9373</v>
      </c>
      <c r="C1917" s="2762" t="s">
        <v>4661</v>
      </c>
      <c r="D1917" s="2756" t="s">
        <v>15158</v>
      </c>
    </row>
    <row r="1918" spans="1:4" s="2858" customFormat="1">
      <c r="A1918" s="2753">
        <v>3603189110</v>
      </c>
      <c r="B1918" s="2791" t="s">
        <v>9374</v>
      </c>
      <c r="C1918" s="2762" t="s">
        <v>4661</v>
      </c>
      <c r="D1918" s="2756" t="s">
        <v>15158</v>
      </c>
    </row>
    <row r="1919" spans="1:4" s="2858" customFormat="1">
      <c r="A1919" s="2753" t="s">
        <v>9458</v>
      </c>
      <c r="B1919" s="2791" t="s">
        <v>9375</v>
      </c>
      <c r="C1919" s="2762" t="s">
        <v>4661</v>
      </c>
      <c r="D1919" s="2756" t="s">
        <v>15158</v>
      </c>
    </row>
    <row r="1920" spans="1:4" s="2858" customFormat="1" ht="22.5">
      <c r="A1920" s="2753" t="s">
        <v>9459</v>
      </c>
      <c r="B1920" s="2791" t="s">
        <v>9376</v>
      </c>
      <c r="C1920" s="2762" t="s">
        <v>4661</v>
      </c>
      <c r="D1920" s="2756" t="s">
        <v>15158</v>
      </c>
    </row>
    <row r="1921" spans="1:4" s="2858" customFormat="1">
      <c r="A1921" s="2753" t="s">
        <v>9460</v>
      </c>
      <c r="B1921" s="2791" t="s">
        <v>9377</v>
      </c>
      <c r="C1921" s="2762" t="s">
        <v>4661</v>
      </c>
      <c r="D1921" s="2756" t="s">
        <v>15158</v>
      </c>
    </row>
    <row r="1922" spans="1:4" s="2858" customFormat="1" ht="22.5">
      <c r="A1922" s="2772" t="s">
        <v>9378</v>
      </c>
      <c r="B1922" s="2791" t="s">
        <v>9379</v>
      </c>
      <c r="C1922" s="2762" t="s">
        <v>4661</v>
      </c>
      <c r="D1922" s="2756" t="s">
        <v>15158</v>
      </c>
    </row>
    <row r="1923" spans="1:4" s="2858" customFormat="1" ht="22.5">
      <c r="A1923" s="2772">
        <v>4662413331</v>
      </c>
      <c r="B1923" s="2791" t="s">
        <v>9380</v>
      </c>
      <c r="C1923" s="2762" t="s">
        <v>4661</v>
      </c>
      <c r="D1923" s="2756" t="s">
        <v>15158</v>
      </c>
    </row>
    <row r="1924" spans="1:4" s="2858" customFormat="1">
      <c r="A1924" s="2781"/>
      <c r="B1924" s="2782" t="s">
        <v>2209</v>
      </c>
      <c r="C1924" s="2783"/>
      <c r="D1924" s="2756" t="s">
        <v>15158</v>
      </c>
    </row>
    <row r="1925" spans="1:4" s="2858" customFormat="1">
      <c r="A1925" s="2781"/>
      <c r="B1925" s="2782" t="s">
        <v>2210</v>
      </c>
      <c r="C1925" s="2783"/>
      <c r="D1925" s="2756" t="s">
        <v>15158</v>
      </c>
    </row>
    <row r="1926" spans="1:4" s="2858" customFormat="1">
      <c r="A1926" s="2760" t="s">
        <v>9461</v>
      </c>
      <c r="B1926" s="2762" t="s">
        <v>3666</v>
      </c>
      <c r="C1926" s="2762"/>
      <c r="D1926" s="2756" t="s">
        <v>15458</v>
      </c>
    </row>
    <row r="1927" spans="1:4" s="2858" customFormat="1">
      <c r="A1927" s="2760">
        <v>3603078259</v>
      </c>
      <c r="B1927" s="2812" t="s">
        <v>3728</v>
      </c>
      <c r="C1927" s="2812" t="s">
        <v>4070</v>
      </c>
      <c r="D1927" s="2756" t="s">
        <v>15580</v>
      </c>
    </row>
    <row r="1928" spans="1:4" s="2858" customFormat="1">
      <c r="A1928" s="2760">
        <v>3600663685</v>
      </c>
      <c r="B1928" s="2762" t="s">
        <v>4162</v>
      </c>
      <c r="C1928" s="2812" t="s">
        <v>4070</v>
      </c>
      <c r="D1928" s="2756" t="s">
        <v>15208</v>
      </c>
    </row>
    <row r="1929" spans="1:4" s="2858" customFormat="1">
      <c r="A1929" s="2760">
        <v>3603176697</v>
      </c>
      <c r="B1929" s="2762" t="s">
        <v>4198</v>
      </c>
      <c r="C1929" s="2812" t="s">
        <v>4070</v>
      </c>
      <c r="D1929" s="2756" t="s">
        <v>15200</v>
      </c>
    </row>
    <row r="1930" spans="1:4" s="2858" customFormat="1">
      <c r="A1930" s="2760">
        <v>3603205210</v>
      </c>
      <c r="B1930" s="2762" t="s">
        <v>4303</v>
      </c>
      <c r="C1930" s="2812" t="s">
        <v>4070</v>
      </c>
      <c r="D1930" s="2756" t="s">
        <v>15551</v>
      </c>
    </row>
    <row r="1931" spans="1:4" s="2858" customFormat="1">
      <c r="A1931" s="2760">
        <v>3603265675</v>
      </c>
      <c r="B1931" s="2762" t="s">
        <v>4486</v>
      </c>
      <c r="C1931" s="2812" t="s">
        <v>4070</v>
      </c>
      <c r="D1931" s="2756" t="s">
        <v>15158</v>
      </c>
    </row>
    <row r="1932" spans="1:4" s="2858" customFormat="1">
      <c r="A1932" s="2760">
        <v>3603287277</v>
      </c>
      <c r="B1932" s="2762" t="s">
        <v>4690</v>
      </c>
      <c r="C1932" s="2812" t="s">
        <v>4070</v>
      </c>
      <c r="D1932" s="2756" t="s">
        <v>15160</v>
      </c>
    </row>
    <row r="1933" spans="1:4" s="2858" customFormat="1">
      <c r="A1933" s="2760">
        <v>3603328290</v>
      </c>
      <c r="B1933" s="2762" t="s">
        <v>5090</v>
      </c>
      <c r="C1933" s="2812" t="s">
        <v>4070</v>
      </c>
      <c r="D1933" s="2756" t="s">
        <v>15581</v>
      </c>
    </row>
    <row r="1934" spans="1:4" s="2858" customFormat="1">
      <c r="A1934" s="2760" t="s">
        <v>6003</v>
      </c>
      <c r="B1934" s="2762" t="s">
        <v>5689</v>
      </c>
      <c r="C1934" s="2812" t="s">
        <v>4070</v>
      </c>
      <c r="D1934" s="2756" t="s">
        <v>15195</v>
      </c>
    </row>
    <row r="1935" spans="1:4" s="2858" customFormat="1">
      <c r="A1935" s="2760">
        <v>3603417737</v>
      </c>
      <c r="B1935" s="2762" t="s">
        <v>5709</v>
      </c>
      <c r="C1935" s="2812" t="s">
        <v>4070</v>
      </c>
      <c r="D1935" s="2756" t="s">
        <v>15158</v>
      </c>
    </row>
    <row r="1936" spans="1:4" s="2858" customFormat="1">
      <c r="A1936" s="2760" t="s">
        <v>6959</v>
      </c>
      <c r="B1936" s="2762" t="s">
        <v>6387</v>
      </c>
      <c r="C1936" s="2812" t="s">
        <v>4070</v>
      </c>
      <c r="D1936" s="2756" t="s">
        <v>15502</v>
      </c>
    </row>
    <row r="1937" spans="1:4" s="2858" customFormat="1">
      <c r="A1937" s="2760">
        <v>314116929</v>
      </c>
      <c r="B1937" s="2762" t="s">
        <v>7082</v>
      </c>
      <c r="C1937" s="2812" t="s">
        <v>4070</v>
      </c>
      <c r="D1937" s="2756" t="s">
        <v>15158</v>
      </c>
    </row>
    <row r="1938" spans="1:4" s="2858" customFormat="1">
      <c r="A1938" s="2760">
        <v>3603539478</v>
      </c>
      <c r="B1938" s="2762" t="s">
        <v>7303</v>
      </c>
      <c r="C1938" s="2812" t="s">
        <v>4070</v>
      </c>
      <c r="D1938" s="2756" t="s">
        <v>15158</v>
      </c>
    </row>
    <row r="1939" spans="1:4" s="2858" customFormat="1">
      <c r="A1939" s="2760">
        <v>3603186688</v>
      </c>
      <c r="B1939" s="2762" t="s">
        <v>7304</v>
      </c>
      <c r="C1939" s="2812" t="s">
        <v>4070</v>
      </c>
      <c r="D1939" s="2756" t="s">
        <v>15158</v>
      </c>
    </row>
    <row r="1940" spans="1:4" s="2858" customFormat="1">
      <c r="A1940" s="2760">
        <v>3603552888</v>
      </c>
      <c r="B1940" s="2762" t="s">
        <v>7391</v>
      </c>
      <c r="C1940" s="2812" t="s">
        <v>4070</v>
      </c>
      <c r="D1940" s="2756" t="s">
        <v>15158</v>
      </c>
    </row>
    <row r="1941" spans="1:4" s="2858" customFormat="1">
      <c r="A1941" s="2760">
        <v>3603561226</v>
      </c>
      <c r="B1941" s="2762" t="s">
        <v>7474</v>
      </c>
      <c r="C1941" s="2812" t="s">
        <v>4070</v>
      </c>
      <c r="D1941" s="2756" t="s">
        <v>15158</v>
      </c>
    </row>
    <row r="1942" spans="1:4" s="2858" customFormat="1">
      <c r="A1942" s="2760">
        <v>3603559805</v>
      </c>
      <c r="B1942" s="2762" t="s">
        <v>7475</v>
      </c>
      <c r="C1942" s="2812" t="s">
        <v>4070</v>
      </c>
      <c r="D1942" s="2756" t="s">
        <v>15158</v>
      </c>
    </row>
    <row r="1943" spans="1:4" s="2858" customFormat="1">
      <c r="A1943" s="2760">
        <v>3603559989</v>
      </c>
      <c r="B1943" s="2762" t="s">
        <v>7476</v>
      </c>
      <c r="C1943" s="2812" t="s">
        <v>4070</v>
      </c>
      <c r="D1943" s="2756" t="s">
        <v>15158</v>
      </c>
    </row>
    <row r="1944" spans="1:4" s="2858" customFormat="1">
      <c r="A1944" s="2760">
        <v>3600719200</v>
      </c>
      <c r="B1944" s="2762" t="s">
        <v>7528</v>
      </c>
      <c r="C1944" s="2812" t="s">
        <v>4070</v>
      </c>
      <c r="D1944" s="2756" t="s">
        <v>15158</v>
      </c>
    </row>
    <row r="1945" spans="1:4" s="2858" customFormat="1">
      <c r="A1945" s="2760">
        <v>3603567203</v>
      </c>
      <c r="B1945" s="2762" t="s">
        <v>7529</v>
      </c>
      <c r="C1945" s="2812" t="s">
        <v>4070</v>
      </c>
      <c r="D1945" s="2756" t="s">
        <v>15158</v>
      </c>
    </row>
    <row r="1946" spans="1:4" s="2858" customFormat="1">
      <c r="A1946" s="2760">
        <v>3603574257</v>
      </c>
      <c r="B1946" s="2762" t="s">
        <v>7686</v>
      </c>
      <c r="C1946" s="2812" t="s">
        <v>4070</v>
      </c>
      <c r="D1946" s="2756" t="s">
        <v>15158</v>
      </c>
    </row>
    <row r="1947" spans="1:4" s="2858" customFormat="1">
      <c r="A1947" s="2760">
        <v>3603580518</v>
      </c>
      <c r="B1947" s="2762" t="s">
        <v>7678</v>
      </c>
      <c r="C1947" s="2812" t="s">
        <v>4070</v>
      </c>
      <c r="D1947" s="2756" t="s">
        <v>15158</v>
      </c>
    </row>
    <row r="1948" spans="1:4" s="2858" customFormat="1">
      <c r="A1948" s="2760">
        <v>3603582307</v>
      </c>
      <c r="B1948" s="2762" t="s">
        <v>7734</v>
      </c>
      <c r="C1948" s="2812" t="s">
        <v>4070</v>
      </c>
      <c r="D1948" s="2756" t="s">
        <v>15158</v>
      </c>
    </row>
    <row r="1949" spans="1:4" s="2858" customFormat="1">
      <c r="A1949" s="2760">
        <v>3603591044</v>
      </c>
      <c r="B1949" s="2762" t="s">
        <v>7814</v>
      </c>
      <c r="C1949" s="2812" t="s">
        <v>4070</v>
      </c>
      <c r="D1949" s="2756" t="s">
        <v>15158</v>
      </c>
    </row>
    <row r="1950" spans="1:4" s="2858" customFormat="1">
      <c r="A1950" s="2760">
        <v>3603592471</v>
      </c>
      <c r="B1950" s="2762" t="s">
        <v>7815</v>
      </c>
      <c r="C1950" s="2812" t="s">
        <v>4070</v>
      </c>
      <c r="D1950" s="2756" t="s">
        <v>15158</v>
      </c>
    </row>
    <row r="1951" spans="1:4" s="2858" customFormat="1">
      <c r="A1951" s="2760">
        <v>3603594077</v>
      </c>
      <c r="B1951" s="2762" t="s">
        <v>8024</v>
      </c>
      <c r="C1951" s="2812" t="s">
        <v>4070</v>
      </c>
      <c r="D1951" s="2756" t="s">
        <v>15158</v>
      </c>
    </row>
    <row r="1952" spans="1:4" s="2858" customFormat="1">
      <c r="A1952" s="2760">
        <v>3603600958</v>
      </c>
      <c r="B1952" s="2762" t="s">
        <v>8025</v>
      </c>
      <c r="C1952" s="2812" t="s">
        <v>4070</v>
      </c>
      <c r="D1952" s="2756" t="s">
        <v>15158</v>
      </c>
    </row>
    <row r="1953" spans="1:4" s="2858" customFormat="1">
      <c r="A1953" s="2760">
        <v>3603604670</v>
      </c>
      <c r="B1953" s="2762" t="s">
        <v>8073</v>
      </c>
      <c r="C1953" s="2812" t="s">
        <v>4070</v>
      </c>
      <c r="D1953" s="2756" t="s">
        <v>15158</v>
      </c>
    </row>
    <row r="1954" spans="1:4" s="2858" customFormat="1">
      <c r="A1954" s="2760">
        <v>3603592471</v>
      </c>
      <c r="B1954" s="2762" t="s">
        <v>8150</v>
      </c>
      <c r="C1954" s="2812" t="s">
        <v>4070</v>
      </c>
      <c r="D1954" s="2756" t="s">
        <v>15158</v>
      </c>
    </row>
    <row r="1955" spans="1:4" s="2858" customFormat="1">
      <c r="A1955" s="2760"/>
      <c r="B1955" s="2762" t="s">
        <v>8437</v>
      </c>
      <c r="C1955" s="2812" t="s">
        <v>4070</v>
      </c>
      <c r="D1955" s="2756" t="s">
        <v>15158</v>
      </c>
    </row>
    <row r="1956" spans="1:4" s="2858" customFormat="1">
      <c r="A1956" s="2760">
        <v>3603652025</v>
      </c>
      <c r="B1956" s="2762" t="s">
        <v>8618</v>
      </c>
      <c r="C1956" s="2812" t="s">
        <v>4070</v>
      </c>
      <c r="D1956" s="2756" t="s">
        <v>15158</v>
      </c>
    </row>
    <row r="1957" spans="1:4" s="2858" customFormat="1">
      <c r="A1957" s="2760"/>
      <c r="B1957" s="2762" t="s">
        <v>9600</v>
      </c>
      <c r="C1957" s="2812" t="s">
        <v>4070</v>
      </c>
      <c r="D1957" s="2756" t="s">
        <v>15158</v>
      </c>
    </row>
    <row r="1958" spans="1:4" s="2858" customFormat="1">
      <c r="A1958" s="2760"/>
      <c r="B1958" s="2762" t="s">
        <v>9601</v>
      </c>
      <c r="C1958" s="2812" t="s">
        <v>4070</v>
      </c>
      <c r="D1958" s="2756" t="s">
        <v>15158</v>
      </c>
    </row>
    <row r="1959" spans="1:4" s="2858" customFormat="1">
      <c r="A1959" s="2760">
        <v>3603667293</v>
      </c>
      <c r="B1959" s="2762" t="s">
        <v>9602</v>
      </c>
      <c r="C1959" s="2812" t="s">
        <v>4070</v>
      </c>
      <c r="D1959" s="2756" t="s">
        <v>15158</v>
      </c>
    </row>
    <row r="1960" spans="1:4" s="2858" customFormat="1">
      <c r="A1960" s="2760">
        <v>3603659101</v>
      </c>
      <c r="B1960" s="2762" t="s">
        <v>9603</v>
      </c>
      <c r="C1960" s="2812" t="s">
        <v>4070</v>
      </c>
      <c r="D1960" s="2756" t="s">
        <v>15158</v>
      </c>
    </row>
    <row r="1961" spans="1:4" s="2858" customFormat="1">
      <c r="A1961" s="2760">
        <v>3603674702</v>
      </c>
      <c r="B1961" s="2762" t="s">
        <v>9604</v>
      </c>
      <c r="C1961" s="2812" t="s">
        <v>4070</v>
      </c>
      <c r="D1961" s="2756" t="s">
        <v>15158</v>
      </c>
    </row>
    <row r="1962" spans="1:4" s="2858" customFormat="1">
      <c r="A1962" s="2772" t="s">
        <v>9582</v>
      </c>
      <c r="B1962" s="2791" t="s">
        <v>9583</v>
      </c>
      <c r="C1962" s="2812" t="s">
        <v>4070</v>
      </c>
      <c r="D1962" s="2756" t="s">
        <v>15158</v>
      </c>
    </row>
    <row r="1963" spans="1:4" s="2858" customFormat="1" ht="22.5">
      <c r="A1963" s="2760">
        <v>3603613770</v>
      </c>
      <c r="B1963" s="2791" t="s">
        <v>9381</v>
      </c>
      <c r="C1963" s="2812" t="s">
        <v>4070</v>
      </c>
      <c r="D1963" s="2756" t="s">
        <v>15158</v>
      </c>
    </row>
    <row r="1964" spans="1:4" s="2858" customFormat="1">
      <c r="A1964" s="2753">
        <v>3600642822</v>
      </c>
      <c r="B1964" s="2791" t="s">
        <v>9382</v>
      </c>
      <c r="C1964" s="2812" t="s">
        <v>4070</v>
      </c>
      <c r="D1964" s="2756" t="s">
        <v>15158</v>
      </c>
    </row>
    <row r="1965" spans="1:4" s="2858" customFormat="1" ht="22.5">
      <c r="A1965" s="2753" t="s">
        <v>9462</v>
      </c>
      <c r="B1965" s="2791" t="s">
        <v>9383</v>
      </c>
      <c r="C1965" s="2812" t="s">
        <v>4070</v>
      </c>
      <c r="D1965" s="2756" t="s">
        <v>15158</v>
      </c>
    </row>
    <row r="1966" spans="1:4" s="2858" customFormat="1">
      <c r="A1966" s="2772">
        <v>4624261681</v>
      </c>
      <c r="B1966" s="2791" t="s">
        <v>9384</v>
      </c>
      <c r="C1966" s="2812" t="s">
        <v>4070</v>
      </c>
      <c r="D1966" s="2756" t="s">
        <v>15158</v>
      </c>
    </row>
    <row r="1967" spans="1:4" s="2858" customFormat="1">
      <c r="A1967" s="2772" t="s">
        <v>9385</v>
      </c>
      <c r="B1967" s="2791" t="s">
        <v>9386</v>
      </c>
      <c r="C1967" s="2812" t="s">
        <v>4070</v>
      </c>
      <c r="D1967" s="2756" t="s">
        <v>15158</v>
      </c>
    </row>
    <row r="1968" spans="1:4" s="2858" customFormat="1">
      <c r="A1968" s="2772" t="s">
        <v>9387</v>
      </c>
      <c r="B1968" s="2791" t="s">
        <v>9388</v>
      </c>
      <c r="C1968" s="2812" t="s">
        <v>4070</v>
      </c>
      <c r="D1968" s="2756" t="s">
        <v>15158</v>
      </c>
    </row>
    <row r="1969" spans="1:4" s="2858" customFormat="1">
      <c r="A1969" s="2772" t="s">
        <v>9389</v>
      </c>
      <c r="B1969" s="2791" t="s">
        <v>9390</v>
      </c>
      <c r="C1969" s="2812" t="s">
        <v>4070</v>
      </c>
      <c r="D1969" s="2756" t="s">
        <v>15158</v>
      </c>
    </row>
    <row r="1970" spans="1:4" s="2858" customFormat="1" ht="33.75">
      <c r="A1970" s="2772" t="s">
        <v>9391</v>
      </c>
      <c r="B1970" s="2791" t="s">
        <v>9392</v>
      </c>
      <c r="C1970" s="2812" t="s">
        <v>4070</v>
      </c>
      <c r="D1970" s="2756" t="s">
        <v>15158</v>
      </c>
    </row>
    <row r="1971" spans="1:4" s="2858" customFormat="1" ht="22.5">
      <c r="A1971" s="2772" t="s">
        <v>9393</v>
      </c>
      <c r="B1971" s="2791" t="s">
        <v>9394</v>
      </c>
      <c r="C1971" s="2812" t="s">
        <v>4070</v>
      </c>
      <c r="D1971" s="2756" t="s">
        <v>15158</v>
      </c>
    </row>
    <row r="1972" spans="1:4" s="2858" customFormat="1">
      <c r="A1972" s="2772">
        <v>5404648448</v>
      </c>
      <c r="B1972" s="2791" t="s">
        <v>9395</v>
      </c>
      <c r="C1972" s="2812" t="s">
        <v>4070</v>
      </c>
      <c r="D1972" s="2756" t="s">
        <v>15158</v>
      </c>
    </row>
    <row r="1973" spans="1:4" s="2858" customFormat="1">
      <c r="A1973" s="2772">
        <v>8861881064</v>
      </c>
      <c r="B1973" s="2791" t="s">
        <v>9396</v>
      </c>
      <c r="C1973" s="2812" t="s">
        <v>4070</v>
      </c>
      <c r="D1973" s="2756" t="s">
        <v>15158</v>
      </c>
    </row>
    <row r="1974" spans="1:4" s="2858" customFormat="1">
      <c r="A1974" s="2772">
        <v>3603604430</v>
      </c>
      <c r="B1974" s="2791" t="s">
        <v>9581</v>
      </c>
      <c r="C1974" s="2812" t="s">
        <v>4070</v>
      </c>
      <c r="D1974" s="2756" t="s">
        <v>15158</v>
      </c>
    </row>
    <row r="1975" spans="1:4" s="2858" customFormat="1">
      <c r="A1975" s="2772">
        <v>3603639440</v>
      </c>
      <c r="B1975" s="2791" t="s">
        <v>9605</v>
      </c>
      <c r="C1975" s="2812" t="s">
        <v>4070</v>
      </c>
      <c r="D1975" s="2756" t="s">
        <v>15158</v>
      </c>
    </row>
    <row r="1976" spans="1:4" s="2858" customFormat="1">
      <c r="A1976" s="2781"/>
      <c r="B1976" s="2782" t="s">
        <v>2211</v>
      </c>
      <c r="C1976" s="2783"/>
      <c r="D1976" s="2756" t="s">
        <v>15158</v>
      </c>
    </row>
    <row r="1977" spans="1:4" s="2858" customFormat="1">
      <c r="A1977" s="2781"/>
      <c r="B1977" s="2782" t="s">
        <v>2828</v>
      </c>
      <c r="C1977" s="2783"/>
      <c r="D1977" s="2756" t="s">
        <v>15158</v>
      </c>
    </row>
    <row r="1978" spans="1:4" s="2858" customFormat="1">
      <c r="A1978" s="2763" t="s">
        <v>3521</v>
      </c>
      <c r="B1978" s="2794" t="s">
        <v>3768</v>
      </c>
      <c r="C1978" s="2762" t="s">
        <v>4071</v>
      </c>
      <c r="D1978" s="2756" t="s">
        <v>15158</v>
      </c>
    </row>
    <row r="1979" spans="1:4" s="2858" customFormat="1">
      <c r="A1979" s="2760" t="s">
        <v>3503</v>
      </c>
      <c r="B1979" s="2794" t="s">
        <v>2900</v>
      </c>
      <c r="C1979" s="2762" t="s">
        <v>4071</v>
      </c>
      <c r="D1979" s="2756" t="s">
        <v>15158</v>
      </c>
    </row>
    <row r="1980" spans="1:4" s="2858" customFormat="1">
      <c r="A1980" s="2760">
        <v>3700662244</v>
      </c>
      <c r="B1980" s="2794" t="s">
        <v>2901</v>
      </c>
      <c r="C1980" s="2762" t="s">
        <v>4071</v>
      </c>
      <c r="D1980" s="2756" t="s">
        <v>15582</v>
      </c>
    </row>
    <row r="1981" spans="1:4" s="2858" customFormat="1">
      <c r="A1981" s="2760" t="s">
        <v>8103</v>
      </c>
      <c r="B1981" s="2794" t="s">
        <v>3724</v>
      </c>
      <c r="C1981" s="2762" t="s">
        <v>4071</v>
      </c>
      <c r="D1981" s="2756" t="s">
        <v>15158</v>
      </c>
    </row>
    <row r="1982" spans="1:4" s="2858" customFormat="1">
      <c r="A1982" s="2760">
        <v>3603210193</v>
      </c>
      <c r="B1982" s="2794" t="s">
        <v>4312</v>
      </c>
      <c r="C1982" s="2762" t="s">
        <v>4071</v>
      </c>
      <c r="D1982" s="2756" t="s">
        <v>15158</v>
      </c>
    </row>
    <row r="1983" spans="1:4" s="2858" customFormat="1">
      <c r="A1983" s="2760">
        <v>3603266679</v>
      </c>
      <c r="B1983" s="2794" t="s">
        <v>4561</v>
      </c>
      <c r="C1983" s="2762" t="s">
        <v>4071</v>
      </c>
      <c r="D1983" s="2756" t="s">
        <v>15158</v>
      </c>
    </row>
    <row r="1984" spans="1:4" s="2858" customFormat="1">
      <c r="A1984" s="2760">
        <v>3603273242</v>
      </c>
      <c r="B1984" s="2794" t="s">
        <v>4619</v>
      </c>
      <c r="C1984" s="2762" t="s">
        <v>4071</v>
      </c>
      <c r="D1984" s="2756" t="s">
        <v>15158</v>
      </c>
    </row>
    <row r="1985" spans="1:4" s="2858" customFormat="1">
      <c r="A1985" s="2760">
        <v>3603321305</v>
      </c>
      <c r="B1985" s="2794" t="s">
        <v>5031</v>
      </c>
      <c r="C1985" s="2762" t="s">
        <v>4071</v>
      </c>
      <c r="D1985" s="2756" t="s">
        <v>15158</v>
      </c>
    </row>
    <row r="1986" spans="1:4" s="2858" customFormat="1">
      <c r="A1986" s="2760">
        <v>3603321270</v>
      </c>
      <c r="B1986" s="2794" t="s">
        <v>6928</v>
      </c>
      <c r="C1986" s="2762" t="s">
        <v>4071</v>
      </c>
      <c r="D1986" s="2756" t="s">
        <v>15158</v>
      </c>
    </row>
    <row r="1987" spans="1:4" s="2858" customFormat="1">
      <c r="A1987" s="2760" t="s">
        <v>5670</v>
      </c>
      <c r="B1987" s="2768" t="s">
        <v>5368</v>
      </c>
      <c r="C1987" s="2762" t="s">
        <v>4071</v>
      </c>
      <c r="D1987" s="2756" t="s">
        <v>15158</v>
      </c>
    </row>
    <row r="1988" spans="1:4" s="2858" customFormat="1">
      <c r="A1988" s="2760">
        <v>3603422279</v>
      </c>
      <c r="B1988" s="2794" t="s">
        <v>5545</v>
      </c>
      <c r="C1988" s="2762" t="s">
        <v>4071</v>
      </c>
      <c r="D1988" s="2756" t="s">
        <v>15158</v>
      </c>
    </row>
    <row r="1989" spans="1:4" s="2858" customFormat="1">
      <c r="A1989" s="2760">
        <v>3600818804</v>
      </c>
      <c r="B1989" s="2794" t="s">
        <v>5959</v>
      </c>
      <c r="C1989" s="2762" t="s">
        <v>4071</v>
      </c>
      <c r="D1989" s="2756" t="s">
        <v>15158</v>
      </c>
    </row>
    <row r="1990" spans="1:4" s="2858" customFormat="1">
      <c r="A1990" s="2760">
        <v>3603432943</v>
      </c>
      <c r="B1990" s="2794" t="s">
        <v>7729</v>
      </c>
      <c r="C1990" s="2762" t="s">
        <v>4071</v>
      </c>
      <c r="D1990" s="2756" t="s">
        <v>15158</v>
      </c>
    </row>
    <row r="1991" spans="1:4" s="2858" customFormat="1">
      <c r="A1991" s="2772">
        <v>3600785789</v>
      </c>
      <c r="B1991" s="2791" t="s">
        <v>9397</v>
      </c>
      <c r="C1991" s="2762" t="s">
        <v>4071</v>
      </c>
      <c r="D1991" s="2756" t="s">
        <v>15158</v>
      </c>
    </row>
    <row r="1992" spans="1:4" s="2858" customFormat="1">
      <c r="A1992" s="2772">
        <v>3600278732</v>
      </c>
      <c r="B1992" s="2791" t="s">
        <v>9398</v>
      </c>
      <c r="C1992" s="2762" t="s">
        <v>4071</v>
      </c>
      <c r="D1992" s="2756" t="s">
        <v>15583</v>
      </c>
    </row>
    <row r="1993" spans="1:4" s="2858" customFormat="1">
      <c r="A1993" s="2753"/>
      <c r="B1993" s="2791" t="s">
        <v>9400</v>
      </c>
      <c r="C1993" s="2762" t="s">
        <v>4071</v>
      </c>
      <c r="D1993" s="2756" t="s">
        <v>15158</v>
      </c>
    </row>
    <row r="1994" spans="1:4" s="2858" customFormat="1">
      <c r="A1994" s="2772" t="s">
        <v>9401</v>
      </c>
      <c r="B1994" s="2791" t="s">
        <v>9402</v>
      </c>
      <c r="C1994" s="2762" t="s">
        <v>4071</v>
      </c>
      <c r="D1994" s="2756" t="s">
        <v>15158</v>
      </c>
    </row>
    <row r="1995" spans="1:4" s="2858" customFormat="1">
      <c r="A1995" s="2781"/>
      <c r="B1995" s="2782" t="s">
        <v>2830</v>
      </c>
      <c r="C1995" s="2783"/>
      <c r="D1995" s="2756" t="s">
        <v>15158</v>
      </c>
    </row>
    <row r="1996" spans="1:4" s="2858" customFormat="1">
      <c r="A1996" s="2781"/>
      <c r="B1996" s="2782" t="s">
        <v>4808</v>
      </c>
      <c r="C1996" s="2783"/>
      <c r="D1996" s="2756" t="s">
        <v>15158</v>
      </c>
    </row>
    <row r="1997" spans="1:4" s="2858" customFormat="1">
      <c r="A1997" s="2763">
        <v>3603295006</v>
      </c>
      <c r="B1997" s="2794" t="s">
        <v>4802</v>
      </c>
      <c r="C1997" s="2762" t="s">
        <v>4807</v>
      </c>
      <c r="D1997" s="2756" t="s">
        <v>15158</v>
      </c>
    </row>
    <row r="1998" spans="1:4" s="2858" customFormat="1">
      <c r="A1998" s="2781"/>
      <c r="B1998" s="2782" t="s">
        <v>4809</v>
      </c>
      <c r="C1998" s="2783"/>
      <c r="D1998" s="2756" t="s">
        <v>15158</v>
      </c>
    </row>
    <row r="1999" spans="1:4" s="2858" customFormat="1">
      <c r="A1999" s="2781"/>
      <c r="B1999" s="2804" t="s">
        <v>2212</v>
      </c>
      <c r="C1999" s="2783"/>
      <c r="D1999" s="2756" t="s">
        <v>15158</v>
      </c>
    </row>
    <row r="2000" spans="1:4" s="2858" customFormat="1">
      <c r="A2000" s="2770" t="s">
        <v>3504</v>
      </c>
      <c r="B2000" s="2769" t="s">
        <v>2213</v>
      </c>
      <c r="C2000" s="2786"/>
      <c r="D2000" s="2756" t="s">
        <v>15158</v>
      </c>
    </row>
    <row r="2001" spans="2:2">
      <c r="B2001" s="628"/>
    </row>
    <row r="2002" spans="2:2">
      <c r="B2002" s="628"/>
    </row>
    <row r="2003" spans="2:2">
      <c r="B2003" s="628"/>
    </row>
    <row r="2004" spans="2:2">
      <c r="B2004" s="628"/>
    </row>
    <row r="2005" spans="2:2">
      <c r="B2005" s="628"/>
    </row>
    <row r="2006" spans="2:2">
      <c r="B2006" s="628"/>
    </row>
    <row r="2007" spans="2:2">
      <c r="B2007" s="628"/>
    </row>
    <row r="2008" spans="2:2">
      <c r="B2008" s="628"/>
    </row>
    <row r="2009" spans="2:2">
      <c r="B2009" s="628"/>
    </row>
    <row r="2010" spans="2:2">
      <c r="B2010" s="628"/>
    </row>
    <row r="2011" spans="2:2">
      <c r="B2011" s="628"/>
    </row>
    <row r="2012" spans="2:2">
      <c r="B2012" s="628"/>
    </row>
    <row r="2013" spans="2:2">
      <c r="B2013" s="628"/>
    </row>
    <row r="2014" spans="2:2">
      <c r="B2014" s="628"/>
    </row>
    <row r="2015" spans="2:2">
      <c r="B2015" s="628"/>
    </row>
    <row r="2016" spans="2:2">
      <c r="B2016" s="628"/>
    </row>
    <row r="2017" spans="2:2">
      <c r="B2017" s="628"/>
    </row>
    <row r="2018" spans="2:2">
      <c r="B2018" s="628"/>
    </row>
    <row r="2019" spans="2:2">
      <c r="B2019" s="628"/>
    </row>
    <row r="2020" spans="2:2">
      <c r="B2020" s="628"/>
    </row>
    <row r="2021" spans="2:2">
      <c r="B2021" s="628"/>
    </row>
    <row r="2022" spans="2:2">
      <c r="B2022" s="628"/>
    </row>
    <row r="2023" spans="2:2">
      <c r="B2023" s="628"/>
    </row>
    <row r="2024" spans="2:2">
      <c r="B2024" s="628"/>
    </row>
    <row r="2025" spans="2:2">
      <c r="B2025" s="628"/>
    </row>
    <row r="2026" spans="2:2">
      <c r="B2026" s="628"/>
    </row>
    <row r="2027" spans="2:2">
      <c r="B2027" s="628"/>
    </row>
    <row r="2028" spans="2:2">
      <c r="B2028" s="628"/>
    </row>
    <row r="2029" spans="2:2">
      <c r="B2029" s="628"/>
    </row>
    <row r="2030" spans="2:2">
      <c r="B2030" s="628"/>
    </row>
    <row r="2031" spans="2:2">
      <c r="B2031" s="628"/>
    </row>
    <row r="2032" spans="2:2">
      <c r="B2032" s="628"/>
    </row>
    <row r="2033" spans="2:2">
      <c r="B2033" s="628"/>
    </row>
    <row r="2034" spans="2:2">
      <c r="B2034" s="628"/>
    </row>
    <row r="2035" spans="2:2">
      <c r="B2035" s="628"/>
    </row>
    <row r="2036" spans="2:2">
      <c r="B2036" s="628"/>
    </row>
    <row r="2037" spans="2:2">
      <c r="B2037" s="628"/>
    </row>
    <row r="2038" spans="2:2">
      <c r="B2038" s="628"/>
    </row>
    <row r="2039" spans="2:2">
      <c r="B2039" s="628"/>
    </row>
    <row r="2040" spans="2:2">
      <c r="B2040" s="628"/>
    </row>
    <row r="2041" spans="2:2">
      <c r="B2041" s="628"/>
    </row>
    <row r="2042" spans="2:2">
      <c r="B2042" s="628"/>
    </row>
    <row r="2043" spans="2:2">
      <c r="B2043" s="628"/>
    </row>
    <row r="2044" spans="2:2">
      <c r="B2044" s="628"/>
    </row>
    <row r="2045" spans="2:2">
      <c r="B2045" s="628"/>
    </row>
    <row r="2046" spans="2:2">
      <c r="B2046" s="628"/>
    </row>
    <row r="2047" spans="2:2">
      <c r="B2047" s="628"/>
    </row>
    <row r="2048" spans="2:2">
      <c r="B2048" s="628"/>
    </row>
    <row r="2049" spans="2:2">
      <c r="B2049" s="628"/>
    </row>
    <row r="2050" spans="2:2">
      <c r="B2050" s="628"/>
    </row>
    <row r="2051" spans="2:2">
      <c r="B2051" s="628"/>
    </row>
    <row r="2052" spans="2:2">
      <c r="B2052" s="628"/>
    </row>
    <row r="2053" spans="2:2">
      <c r="B2053" s="628"/>
    </row>
    <row r="2054" spans="2:2">
      <c r="B2054" s="628"/>
    </row>
    <row r="2055" spans="2:2">
      <c r="B2055" s="628"/>
    </row>
    <row r="2056" spans="2:2">
      <c r="B2056" s="628"/>
    </row>
    <row r="2057" spans="2:2">
      <c r="B2057" s="628"/>
    </row>
    <row r="2058" spans="2:2">
      <c r="B2058" s="628"/>
    </row>
    <row r="2059" spans="2:2">
      <c r="B2059" s="628"/>
    </row>
    <row r="2060" spans="2:2">
      <c r="B2060" s="628"/>
    </row>
    <row r="2061" spans="2:2">
      <c r="B2061" s="628"/>
    </row>
    <row r="2062" spans="2:2">
      <c r="B2062" s="628"/>
    </row>
    <row r="2063" spans="2:2">
      <c r="B2063" s="628"/>
    </row>
  </sheetData>
  <mergeCells count="3">
    <mergeCell ref="A1:D1"/>
    <mergeCell ref="A2:D2"/>
    <mergeCell ref="A3:D3"/>
  </mergeCells>
  <hyperlinks>
    <hyperlink ref="A136" r:id="rId1" display="javascript:__doPostBack('ctl00$C$UC_ENT_LIST1$CtlList$ctl03$Cmd2','')"/>
    <hyperlink ref="A1518" r:id="rId2" display="javascript:__doPostBack('ctl00$C$UC_ENT_LIST1$CtlList$ctl02$Cmd2','')"/>
    <hyperlink ref="A866" r:id="rId3" display="javascript:__doPostBack('ctl00$C$UC_ENT_LIST1$CtlList$ctl02$Cmd2','')"/>
    <hyperlink ref="A3" r:id="rId4"/>
  </hyperlinks>
  <pageMargins left="0.7" right="0.7" top="0.75" bottom="0.75" header="0.3" footer="0.3"/>
  <pageSetup orientation="portrait"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55"/>
  <sheetViews>
    <sheetView view="pageBreakPreview" topLeftCell="A321" zoomScale="60" zoomScaleNormal="145" workbookViewId="0">
      <selection activeCell="A2" sqref="A2:V328"/>
    </sheetView>
  </sheetViews>
  <sheetFormatPr defaultRowHeight="17.25"/>
  <cols>
    <col min="1" max="1" width="4.375" customWidth="1"/>
    <col min="2" max="2" width="12.125" customWidth="1"/>
    <col min="3" max="3" width="9.375" style="1895" hidden="1" customWidth="1"/>
    <col min="4" max="4" width="12.375" hidden="1" customWidth="1"/>
    <col min="5" max="5" width="9.125" hidden="1" customWidth="1"/>
    <col min="6" max="6" width="9.125" style="1896" hidden="1" customWidth="1"/>
    <col min="7" max="7" width="9.125" style="1897" hidden="1" customWidth="1"/>
    <col min="8" max="8" width="23.75" customWidth="1"/>
    <col min="9" max="9" width="5.75" hidden="1" customWidth="1"/>
    <col min="10" max="10" width="6.75" style="1898" customWidth="1"/>
    <col min="11" max="12" width="8.125" hidden="1" customWidth="1"/>
    <col min="13" max="13" width="8.125" style="1899" hidden="1" customWidth="1"/>
    <col min="14" max="14" width="5" style="1900" hidden="1" customWidth="1"/>
    <col min="15" max="15" width="13.75" style="1901" hidden="1" customWidth="1"/>
    <col min="16" max="16" width="10.5" style="1902" hidden="1" customWidth="1"/>
    <col min="17" max="17" width="23.875" hidden="1" customWidth="1"/>
    <col min="18" max="18" width="11.25" hidden="1" customWidth="1"/>
    <col min="19" max="19" width="18.125" hidden="1" customWidth="1"/>
    <col min="20" max="20" width="9.75" style="1903" hidden="1" customWidth="1"/>
    <col min="21" max="21" width="9.625" hidden="1" customWidth="1"/>
    <col min="22" max="22" width="13.5" style="1904" customWidth="1"/>
    <col min="23" max="26" width="13.5" hidden="1" customWidth="1"/>
    <col min="27" max="28" width="11" hidden="1" customWidth="1"/>
    <col min="29" max="29" width="8.125" customWidth="1"/>
    <col min="30" max="30" width="8.5" customWidth="1"/>
    <col min="31" max="31" width="12.125" customWidth="1"/>
    <col min="257" max="257" width="4.375" customWidth="1"/>
    <col min="258" max="258" width="12.125" customWidth="1"/>
    <col min="259" max="263" width="0" hidden="1" customWidth="1"/>
    <col min="264" max="264" width="23.75" customWidth="1"/>
    <col min="265" max="265" width="0" hidden="1" customWidth="1"/>
    <col min="266" max="266" width="6.75" customWidth="1"/>
    <col min="267" max="277" width="0" hidden="1" customWidth="1"/>
    <col min="278" max="278" width="13.5" customWidth="1"/>
    <col min="279" max="284" width="0" hidden="1" customWidth="1"/>
    <col min="285" max="285" width="8.125" customWidth="1"/>
    <col min="286" max="286" width="8.5" customWidth="1"/>
    <col min="287" max="287" width="12.125" customWidth="1"/>
    <col min="513" max="513" width="4.375" customWidth="1"/>
    <col min="514" max="514" width="12.125" customWidth="1"/>
    <col min="515" max="519" width="0" hidden="1" customWidth="1"/>
    <col min="520" max="520" width="23.75" customWidth="1"/>
    <col min="521" max="521" width="0" hidden="1" customWidth="1"/>
    <col min="522" max="522" width="6.75" customWidth="1"/>
    <col min="523" max="533" width="0" hidden="1" customWidth="1"/>
    <col min="534" max="534" width="13.5" customWidth="1"/>
    <col min="535" max="540" width="0" hidden="1" customWidth="1"/>
    <col min="541" max="541" width="8.125" customWidth="1"/>
    <col min="542" max="542" width="8.5" customWidth="1"/>
    <col min="543" max="543" width="12.125" customWidth="1"/>
    <col min="769" max="769" width="4.375" customWidth="1"/>
    <col min="770" max="770" width="12.125" customWidth="1"/>
    <col min="771" max="775" width="0" hidden="1" customWidth="1"/>
    <col min="776" max="776" width="23.75" customWidth="1"/>
    <col min="777" max="777" width="0" hidden="1" customWidth="1"/>
    <col min="778" max="778" width="6.75" customWidth="1"/>
    <col min="779" max="789" width="0" hidden="1" customWidth="1"/>
    <col min="790" max="790" width="13.5" customWidth="1"/>
    <col min="791" max="796" width="0" hidden="1" customWidth="1"/>
    <col min="797" max="797" width="8.125" customWidth="1"/>
    <col min="798" max="798" width="8.5" customWidth="1"/>
    <col min="799" max="799" width="12.125" customWidth="1"/>
    <col min="1025" max="1025" width="4.375" customWidth="1"/>
    <col min="1026" max="1026" width="12.125" customWidth="1"/>
    <col min="1027" max="1031" width="0" hidden="1" customWidth="1"/>
    <col min="1032" max="1032" width="23.75" customWidth="1"/>
    <col min="1033" max="1033" width="0" hidden="1" customWidth="1"/>
    <col min="1034" max="1034" width="6.75" customWidth="1"/>
    <col min="1035" max="1045" width="0" hidden="1" customWidth="1"/>
    <col min="1046" max="1046" width="13.5" customWidth="1"/>
    <col min="1047" max="1052" width="0" hidden="1" customWidth="1"/>
    <col min="1053" max="1053" width="8.125" customWidth="1"/>
    <col min="1054" max="1054" width="8.5" customWidth="1"/>
    <col min="1055" max="1055" width="12.125" customWidth="1"/>
    <col min="1281" max="1281" width="4.375" customWidth="1"/>
    <col min="1282" max="1282" width="12.125" customWidth="1"/>
    <col min="1283" max="1287" width="0" hidden="1" customWidth="1"/>
    <col min="1288" max="1288" width="23.75" customWidth="1"/>
    <col min="1289" max="1289" width="0" hidden="1" customWidth="1"/>
    <col min="1290" max="1290" width="6.75" customWidth="1"/>
    <col min="1291" max="1301" width="0" hidden="1" customWidth="1"/>
    <col min="1302" max="1302" width="13.5" customWidth="1"/>
    <col min="1303" max="1308" width="0" hidden="1" customWidth="1"/>
    <col min="1309" max="1309" width="8.125" customWidth="1"/>
    <col min="1310" max="1310" width="8.5" customWidth="1"/>
    <col min="1311" max="1311" width="12.125" customWidth="1"/>
    <col min="1537" max="1537" width="4.375" customWidth="1"/>
    <col min="1538" max="1538" width="12.125" customWidth="1"/>
    <col min="1539" max="1543" width="0" hidden="1" customWidth="1"/>
    <col min="1544" max="1544" width="23.75" customWidth="1"/>
    <col min="1545" max="1545" width="0" hidden="1" customWidth="1"/>
    <col min="1546" max="1546" width="6.75" customWidth="1"/>
    <col min="1547" max="1557" width="0" hidden="1" customWidth="1"/>
    <col min="1558" max="1558" width="13.5" customWidth="1"/>
    <col min="1559" max="1564" width="0" hidden="1" customWidth="1"/>
    <col min="1565" max="1565" width="8.125" customWidth="1"/>
    <col min="1566" max="1566" width="8.5" customWidth="1"/>
    <col min="1567" max="1567" width="12.125" customWidth="1"/>
    <col min="1793" max="1793" width="4.375" customWidth="1"/>
    <col min="1794" max="1794" width="12.125" customWidth="1"/>
    <col min="1795" max="1799" width="0" hidden="1" customWidth="1"/>
    <col min="1800" max="1800" width="23.75" customWidth="1"/>
    <col min="1801" max="1801" width="0" hidden="1" customWidth="1"/>
    <col min="1802" max="1802" width="6.75" customWidth="1"/>
    <col min="1803" max="1813" width="0" hidden="1" customWidth="1"/>
    <col min="1814" max="1814" width="13.5" customWidth="1"/>
    <col min="1815" max="1820" width="0" hidden="1" customWidth="1"/>
    <col min="1821" max="1821" width="8.125" customWidth="1"/>
    <col min="1822" max="1822" width="8.5" customWidth="1"/>
    <col min="1823" max="1823" width="12.125" customWidth="1"/>
    <col min="2049" max="2049" width="4.375" customWidth="1"/>
    <col min="2050" max="2050" width="12.125" customWidth="1"/>
    <col min="2051" max="2055" width="0" hidden="1" customWidth="1"/>
    <col min="2056" max="2056" width="23.75" customWidth="1"/>
    <col min="2057" max="2057" width="0" hidden="1" customWidth="1"/>
    <col min="2058" max="2058" width="6.75" customWidth="1"/>
    <col min="2059" max="2069" width="0" hidden="1" customWidth="1"/>
    <col min="2070" max="2070" width="13.5" customWidth="1"/>
    <col min="2071" max="2076" width="0" hidden="1" customWidth="1"/>
    <col min="2077" max="2077" width="8.125" customWidth="1"/>
    <col min="2078" max="2078" width="8.5" customWidth="1"/>
    <col min="2079" max="2079" width="12.125" customWidth="1"/>
    <col min="2305" max="2305" width="4.375" customWidth="1"/>
    <col min="2306" max="2306" width="12.125" customWidth="1"/>
    <col min="2307" max="2311" width="0" hidden="1" customWidth="1"/>
    <col min="2312" max="2312" width="23.75" customWidth="1"/>
    <col min="2313" max="2313" width="0" hidden="1" customWidth="1"/>
    <col min="2314" max="2314" width="6.75" customWidth="1"/>
    <col min="2315" max="2325" width="0" hidden="1" customWidth="1"/>
    <col min="2326" max="2326" width="13.5" customWidth="1"/>
    <col min="2327" max="2332" width="0" hidden="1" customWidth="1"/>
    <col min="2333" max="2333" width="8.125" customWidth="1"/>
    <col min="2334" max="2334" width="8.5" customWidth="1"/>
    <col min="2335" max="2335" width="12.125" customWidth="1"/>
    <col min="2561" max="2561" width="4.375" customWidth="1"/>
    <col min="2562" max="2562" width="12.125" customWidth="1"/>
    <col min="2563" max="2567" width="0" hidden="1" customWidth="1"/>
    <col min="2568" max="2568" width="23.75" customWidth="1"/>
    <col min="2569" max="2569" width="0" hidden="1" customWidth="1"/>
    <col min="2570" max="2570" width="6.75" customWidth="1"/>
    <col min="2571" max="2581" width="0" hidden="1" customWidth="1"/>
    <col min="2582" max="2582" width="13.5" customWidth="1"/>
    <col min="2583" max="2588" width="0" hidden="1" customWidth="1"/>
    <col min="2589" max="2589" width="8.125" customWidth="1"/>
    <col min="2590" max="2590" width="8.5" customWidth="1"/>
    <col min="2591" max="2591" width="12.125" customWidth="1"/>
    <col min="2817" max="2817" width="4.375" customWidth="1"/>
    <col min="2818" max="2818" width="12.125" customWidth="1"/>
    <col min="2819" max="2823" width="0" hidden="1" customWidth="1"/>
    <col min="2824" max="2824" width="23.75" customWidth="1"/>
    <col min="2825" max="2825" width="0" hidden="1" customWidth="1"/>
    <col min="2826" max="2826" width="6.75" customWidth="1"/>
    <col min="2827" max="2837" width="0" hidden="1" customWidth="1"/>
    <col min="2838" max="2838" width="13.5" customWidth="1"/>
    <col min="2839" max="2844" width="0" hidden="1" customWidth="1"/>
    <col min="2845" max="2845" width="8.125" customWidth="1"/>
    <col min="2846" max="2846" width="8.5" customWidth="1"/>
    <col min="2847" max="2847" width="12.125" customWidth="1"/>
    <col min="3073" max="3073" width="4.375" customWidth="1"/>
    <col min="3074" max="3074" width="12.125" customWidth="1"/>
    <col min="3075" max="3079" width="0" hidden="1" customWidth="1"/>
    <col min="3080" max="3080" width="23.75" customWidth="1"/>
    <col min="3081" max="3081" width="0" hidden="1" customWidth="1"/>
    <col min="3082" max="3082" width="6.75" customWidth="1"/>
    <col min="3083" max="3093" width="0" hidden="1" customWidth="1"/>
    <col min="3094" max="3094" width="13.5" customWidth="1"/>
    <col min="3095" max="3100" width="0" hidden="1" customWidth="1"/>
    <col min="3101" max="3101" width="8.125" customWidth="1"/>
    <col min="3102" max="3102" width="8.5" customWidth="1"/>
    <col min="3103" max="3103" width="12.125" customWidth="1"/>
    <col min="3329" max="3329" width="4.375" customWidth="1"/>
    <col min="3330" max="3330" width="12.125" customWidth="1"/>
    <col min="3331" max="3335" width="0" hidden="1" customWidth="1"/>
    <col min="3336" max="3336" width="23.75" customWidth="1"/>
    <col min="3337" max="3337" width="0" hidden="1" customWidth="1"/>
    <col min="3338" max="3338" width="6.75" customWidth="1"/>
    <col min="3339" max="3349" width="0" hidden="1" customWidth="1"/>
    <col min="3350" max="3350" width="13.5" customWidth="1"/>
    <col min="3351" max="3356" width="0" hidden="1" customWidth="1"/>
    <col min="3357" max="3357" width="8.125" customWidth="1"/>
    <col min="3358" max="3358" width="8.5" customWidth="1"/>
    <col min="3359" max="3359" width="12.125" customWidth="1"/>
    <col min="3585" max="3585" width="4.375" customWidth="1"/>
    <col min="3586" max="3586" width="12.125" customWidth="1"/>
    <col min="3587" max="3591" width="0" hidden="1" customWidth="1"/>
    <col min="3592" max="3592" width="23.75" customWidth="1"/>
    <col min="3593" max="3593" width="0" hidden="1" customWidth="1"/>
    <col min="3594" max="3594" width="6.75" customWidth="1"/>
    <col min="3595" max="3605" width="0" hidden="1" customWidth="1"/>
    <col min="3606" max="3606" width="13.5" customWidth="1"/>
    <col min="3607" max="3612" width="0" hidden="1" customWidth="1"/>
    <col min="3613" max="3613" width="8.125" customWidth="1"/>
    <col min="3614" max="3614" width="8.5" customWidth="1"/>
    <col min="3615" max="3615" width="12.125" customWidth="1"/>
    <col min="3841" max="3841" width="4.375" customWidth="1"/>
    <col min="3842" max="3842" width="12.125" customWidth="1"/>
    <col min="3843" max="3847" width="0" hidden="1" customWidth="1"/>
    <col min="3848" max="3848" width="23.75" customWidth="1"/>
    <col min="3849" max="3849" width="0" hidden="1" customWidth="1"/>
    <col min="3850" max="3850" width="6.75" customWidth="1"/>
    <col min="3851" max="3861" width="0" hidden="1" customWidth="1"/>
    <col min="3862" max="3862" width="13.5" customWidth="1"/>
    <col min="3863" max="3868" width="0" hidden="1" customWidth="1"/>
    <col min="3869" max="3869" width="8.125" customWidth="1"/>
    <col min="3870" max="3870" width="8.5" customWidth="1"/>
    <col min="3871" max="3871" width="12.125" customWidth="1"/>
    <col min="4097" max="4097" width="4.375" customWidth="1"/>
    <col min="4098" max="4098" width="12.125" customWidth="1"/>
    <col min="4099" max="4103" width="0" hidden="1" customWidth="1"/>
    <col min="4104" max="4104" width="23.75" customWidth="1"/>
    <col min="4105" max="4105" width="0" hidden="1" customWidth="1"/>
    <col min="4106" max="4106" width="6.75" customWidth="1"/>
    <col min="4107" max="4117" width="0" hidden="1" customWidth="1"/>
    <col min="4118" max="4118" width="13.5" customWidth="1"/>
    <col min="4119" max="4124" width="0" hidden="1" customWidth="1"/>
    <col min="4125" max="4125" width="8.125" customWidth="1"/>
    <col min="4126" max="4126" width="8.5" customWidth="1"/>
    <col min="4127" max="4127" width="12.125" customWidth="1"/>
    <col min="4353" max="4353" width="4.375" customWidth="1"/>
    <col min="4354" max="4354" width="12.125" customWidth="1"/>
    <col min="4355" max="4359" width="0" hidden="1" customWidth="1"/>
    <col min="4360" max="4360" width="23.75" customWidth="1"/>
    <col min="4361" max="4361" width="0" hidden="1" customWidth="1"/>
    <col min="4362" max="4362" width="6.75" customWidth="1"/>
    <col min="4363" max="4373" width="0" hidden="1" customWidth="1"/>
    <col min="4374" max="4374" width="13.5" customWidth="1"/>
    <col min="4375" max="4380" width="0" hidden="1" customWidth="1"/>
    <col min="4381" max="4381" width="8.125" customWidth="1"/>
    <col min="4382" max="4382" width="8.5" customWidth="1"/>
    <col min="4383" max="4383" width="12.125" customWidth="1"/>
    <col min="4609" max="4609" width="4.375" customWidth="1"/>
    <col min="4610" max="4610" width="12.125" customWidth="1"/>
    <col min="4611" max="4615" width="0" hidden="1" customWidth="1"/>
    <col min="4616" max="4616" width="23.75" customWidth="1"/>
    <col min="4617" max="4617" width="0" hidden="1" customWidth="1"/>
    <col min="4618" max="4618" width="6.75" customWidth="1"/>
    <col min="4619" max="4629" width="0" hidden="1" customWidth="1"/>
    <col min="4630" max="4630" width="13.5" customWidth="1"/>
    <col min="4631" max="4636" width="0" hidden="1" customWidth="1"/>
    <col min="4637" max="4637" width="8.125" customWidth="1"/>
    <col min="4638" max="4638" width="8.5" customWidth="1"/>
    <col min="4639" max="4639" width="12.125" customWidth="1"/>
    <col min="4865" max="4865" width="4.375" customWidth="1"/>
    <col min="4866" max="4866" width="12.125" customWidth="1"/>
    <col min="4867" max="4871" width="0" hidden="1" customWidth="1"/>
    <col min="4872" max="4872" width="23.75" customWidth="1"/>
    <col min="4873" max="4873" width="0" hidden="1" customWidth="1"/>
    <col min="4874" max="4874" width="6.75" customWidth="1"/>
    <col min="4875" max="4885" width="0" hidden="1" customWidth="1"/>
    <col min="4886" max="4886" width="13.5" customWidth="1"/>
    <col min="4887" max="4892" width="0" hidden="1" customWidth="1"/>
    <col min="4893" max="4893" width="8.125" customWidth="1"/>
    <col min="4894" max="4894" width="8.5" customWidth="1"/>
    <col min="4895" max="4895" width="12.125" customWidth="1"/>
    <col min="5121" max="5121" width="4.375" customWidth="1"/>
    <col min="5122" max="5122" width="12.125" customWidth="1"/>
    <col min="5123" max="5127" width="0" hidden="1" customWidth="1"/>
    <col min="5128" max="5128" width="23.75" customWidth="1"/>
    <col min="5129" max="5129" width="0" hidden="1" customWidth="1"/>
    <col min="5130" max="5130" width="6.75" customWidth="1"/>
    <col min="5131" max="5141" width="0" hidden="1" customWidth="1"/>
    <col min="5142" max="5142" width="13.5" customWidth="1"/>
    <col min="5143" max="5148" width="0" hidden="1" customWidth="1"/>
    <col min="5149" max="5149" width="8.125" customWidth="1"/>
    <col min="5150" max="5150" width="8.5" customWidth="1"/>
    <col min="5151" max="5151" width="12.125" customWidth="1"/>
    <col min="5377" max="5377" width="4.375" customWidth="1"/>
    <col min="5378" max="5378" width="12.125" customWidth="1"/>
    <col min="5379" max="5383" width="0" hidden="1" customWidth="1"/>
    <col min="5384" max="5384" width="23.75" customWidth="1"/>
    <col min="5385" max="5385" width="0" hidden="1" customWidth="1"/>
    <col min="5386" max="5386" width="6.75" customWidth="1"/>
    <col min="5387" max="5397" width="0" hidden="1" customWidth="1"/>
    <col min="5398" max="5398" width="13.5" customWidth="1"/>
    <col min="5399" max="5404" width="0" hidden="1" customWidth="1"/>
    <col min="5405" max="5405" width="8.125" customWidth="1"/>
    <col min="5406" max="5406" width="8.5" customWidth="1"/>
    <col min="5407" max="5407" width="12.125" customWidth="1"/>
    <col min="5633" max="5633" width="4.375" customWidth="1"/>
    <col min="5634" max="5634" width="12.125" customWidth="1"/>
    <col min="5635" max="5639" width="0" hidden="1" customWidth="1"/>
    <col min="5640" max="5640" width="23.75" customWidth="1"/>
    <col min="5641" max="5641" width="0" hidden="1" customWidth="1"/>
    <col min="5642" max="5642" width="6.75" customWidth="1"/>
    <col min="5643" max="5653" width="0" hidden="1" customWidth="1"/>
    <col min="5654" max="5654" width="13.5" customWidth="1"/>
    <col min="5655" max="5660" width="0" hidden="1" customWidth="1"/>
    <col min="5661" max="5661" width="8.125" customWidth="1"/>
    <col min="5662" max="5662" width="8.5" customWidth="1"/>
    <col min="5663" max="5663" width="12.125" customWidth="1"/>
    <col min="5889" max="5889" width="4.375" customWidth="1"/>
    <col min="5890" max="5890" width="12.125" customWidth="1"/>
    <col min="5891" max="5895" width="0" hidden="1" customWidth="1"/>
    <col min="5896" max="5896" width="23.75" customWidth="1"/>
    <col min="5897" max="5897" width="0" hidden="1" customWidth="1"/>
    <col min="5898" max="5898" width="6.75" customWidth="1"/>
    <col min="5899" max="5909" width="0" hidden="1" customWidth="1"/>
    <col min="5910" max="5910" width="13.5" customWidth="1"/>
    <col min="5911" max="5916" width="0" hidden="1" customWidth="1"/>
    <col min="5917" max="5917" width="8.125" customWidth="1"/>
    <col min="5918" max="5918" width="8.5" customWidth="1"/>
    <col min="5919" max="5919" width="12.125" customWidth="1"/>
    <col min="6145" max="6145" width="4.375" customWidth="1"/>
    <col min="6146" max="6146" width="12.125" customWidth="1"/>
    <col min="6147" max="6151" width="0" hidden="1" customWidth="1"/>
    <col min="6152" max="6152" width="23.75" customWidth="1"/>
    <col min="6153" max="6153" width="0" hidden="1" customWidth="1"/>
    <col min="6154" max="6154" width="6.75" customWidth="1"/>
    <col min="6155" max="6165" width="0" hidden="1" customWidth="1"/>
    <col min="6166" max="6166" width="13.5" customWidth="1"/>
    <col min="6167" max="6172" width="0" hidden="1" customWidth="1"/>
    <col min="6173" max="6173" width="8.125" customWidth="1"/>
    <col min="6174" max="6174" width="8.5" customWidth="1"/>
    <col min="6175" max="6175" width="12.125" customWidth="1"/>
    <col min="6401" max="6401" width="4.375" customWidth="1"/>
    <col min="6402" max="6402" width="12.125" customWidth="1"/>
    <col min="6403" max="6407" width="0" hidden="1" customWidth="1"/>
    <col min="6408" max="6408" width="23.75" customWidth="1"/>
    <col min="6409" max="6409" width="0" hidden="1" customWidth="1"/>
    <col min="6410" max="6410" width="6.75" customWidth="1"/>
    <col min="6411" max="6421" width="0" hidden="1" customWidth="1"/>
    <col min="6422" max="6422" width="13.5" customWidth="1"/>
    <col min="6423" max="6428" width="0" hidden="1" customWidth="1"/>
    <col min="6429" max="6429" width="8.125" customWidth="1"/>
    <col min="6430" max="6430" width="8.5" customWidth="1"/>
    <col min="6431" max="6431" width="12.125" customWidth="1"/>
    <col min="6657" max="6657" width="4.375" customWidth="1"/>
    <col min="6658" max="6658" width="12.125" customWidth="1"/>
    <col min="6659" max="6663" width="0" hidden="1" customWidth="1"/>
    <col min="6664" max="6664" width="23.75" customWidth="1"/>
    <col min="6665" max="6665" width="0" hidden="1" customWidth="1"/>
    <col min="6666" max="6666" width="6.75" customWidth="1"/>
    <col min="6667" max="6677" width="0" hidden="1" customWidth="1"/>
    <col min="6678" max="6678" width="13.5" customWidth="1"/>
    <col min="6679" max="6684" width="0" hidden="1" customWidth="1"/>
    <col min="6685" max="6685" width="8.125" customWidth="1"/>
    <col min="6686" max="6686" width="8.5" customWidth="1"/>
    <col min="6687" max="6687" width="12.125" customWidth="1"/>
    <col min="6913" max="6913" width="4.375" customWidth="1"/>
    <col min="6914" max="6914" width="12.125" customWidth="1"/>
    <col min="6915" max="6919" width="0" hidden="1" customWidth="1"/>
    <col min="6920" max="6920" width="23.75" customWidth="1"/>
    <col min="6921" max="6921" width="0" hidden="1" customWidth="1"/>
    <col min="6922" max="6922" width="6.75" customWidth="1"/>
    <col min="6923" max="6933" width="0" hidden="1" customWidth="1"/>
    <col min="6934" max="6934" width="13.5" customWidth="1"/>
    <col min="6935" max="6940" width="0" hidden="1" customWidth="1"/>
    <col min="6941" max="6941" width="8.125" customWidth="1"/>
    <col min="6942" max="6942" width="8.5" customWidth="1"/>
    <col min="6943" max="6943" width="12.125" customWidth="1"/>
    <col min="7169" max="7169" width="4.375" customWidth="1"/>
    <col min="7170" max="7170" width="12.125" customWidth="1"/>
    <col min="7171" max="7175" width="0" hidden="1" customWidth="1"/>
    <col min="7176" max="7176" width="23.75" customWidth="1"/>
    <col min="7177" max="7177" width="0" hidden="1" customWidth="1"/>
    <col min="7178" max="7178" width="6.75" customWidth="1"/>
    <col min="7179" max="7189" width="0" hidden="1" customWidth="1"/>
    <col min="7190" max="7190" width="13.5" customWidth="1"/>
    <col min="7191" max="7196" width="0" hidden="1" customWidth="1"/>
    <col min="7197" max="7197" width="8.125" customWidth="1"/>
    <col min="7198" max="7198" width="8.5" customWidth="1"/>
    <col min="7199" max="7199" width="12.125" customWidth="1"/>
    <col min="7425" max="7425" width="4.375" customWidth="1"/>
    <col min="7426" max="7426" width="12.125" customWidth="1"/>
    <col min="7427" max="7431" width="0" hidden="1" customWidth="1"/>
    <col min="7432" max="7432" width="23.75" customWidth="1"/>
    <col min="7433" max="7433" width="0" hidden="1" customWidth="1"/>
    <col min="7434" max="7434" width="6.75" customWidth="1"/>
    <col min="7435" max="7445" width="0" hidden="1" customWidth="1"/>
    <col min="7446" max="7446" width="13.5" customWidth="1"/>
    <col min="7447" max="7452" width="0" hidden="1" customWidth="1"/>
    <col min="7453" max="7453" width="8.125" customWidth="1"/>
    <col min="7454" max="7454" width="8.5" customWidth="1"/>
    <col min="7455" max="7455" width="12.125" customWidth="1"/>
    <col min="7681" max="7681" width="4.375" customWidth="1"/>
    <col min="7682" max="7682" width="12.125" customWidth="1"/>
    <col min="7683" max="7687" width="0" hidden="1" customWidth="1"/>
    <col min="7688" max="7688" width="23.75" customWidth="1"/>
    <col min="7689" max="7689" width="0" hidden="1" customWidth="1"/>
    <col min="7690" max="7690" width="6.75" customWidth="1"/>
    <col min="7691" max="7701" width="0" hidden="1" customWidth="1"/>
    <col min="7702" max="7702" width="13.5" customWidth="1"/>
    <col min="7703" max="7708" width="0" hidden="1" customWidth="1"/>
    <col min="7709" max="7709" width="8.125" customWidth="1"/>
    <col min="7710" max="7710" width="8.5" customWidth="1"/>
    <col min="7711" max="7711" width="12.125" customWidth="1"/>
    <col min="7937" max="7937" width="4.375" customWidth="1"/>
    <col min="7938" max="7938" width="12.125" customWidth="1"/>
    <col min="7939" max="7943" width="0" hidden="1" customWidth="1"/>
    <col min="7944" max="7944" width="23.75" customWidth="1"/>
    <col min="7945" max="7945" width="0" hidden="1" customWidth="1"/>
    <col min="7946" max="7946" width="6.75" customWidth="1"/>
    <col min="7947" max="7957" width="0" hidden="1" customWidth="1"/>
    <col min="7958" max="7958" width="13.5" customWidth="1"/>
    <col min="7959" max="7964" width="0" hidden="1" customWidth="1"/>
    <col min="7965" max="7965" width="8.125" customWidth="1"/>
    <col min="7966" max="7966" width="8.5" customWidth="1"/>
    <col min="7967" max="7967" width="12.125" customWidth="1"/>
    <col min="8193" max="8193" width="4.375" customWidth="1"/>
    <col min="8194" max="8194" width="12.125" customWidth="1"/>
    <col min="8195" max="8199" width="0" hidden="1" customWidth="1"/>
    <col min="8200" max="8200" width="23.75" customWidth="1"/>
    <col min="8201" max="8201" width="0" hidden="1" customWidth="1"/>
    <col min="8202" max="8202" width="6.75" customWidth="1"/>
    <col min="8203" max="8213" width="0" hidden="1" customWidth="1"/>
    <col min="8214" max="8214" width="13.5" customWidth="1"/>
    <col min="8215" max="8220" width="0" hidden="1" customWidth="1"/>
    <col min="8221" max="8221" width="8.125" customWidth="1"/>
    <col min="8222" max="8222" width="8.5" customWidth="1"/>
    <col min="8223" max="8223" width="12.125" customWidth="1"/>
    <col min="8449" max="8449" width="4.375" customWidth="1"/>
    <col min="8450" max="8450" width="12.125" customWidth="1"/>
    <col min="8451" max="8455" width="0" hidden="1" customWidth="1"/>
    <col min="8456" max="8456" width="23.75" customWidth="1"/>
    <col min="8457" max="8457" width="0" hidden="1" customWidth="1"/>
    <col min="8458" max="8458" width="6.75" customWidth="1"/>
    <col min="8459" max="8469" width="0" hidden="1" customWidth="1"/>
    <col min="8470" max="8470" width="13.5" customWidth="1"/>
    <col min="8471" max="8476" width="0" hidden="1" customWidth="1"/>
    <col min="8477" max="8477" width="8.125" customWidth="1"/>
    <col min="8478" max="8478" width="8.5" customWidth="1"/>
    <col min="8479" max="8479" width="12.125" customWidth="1"/>
    <col min="8705" max="8705" width="4.375" customWidth="1"/>
    <col min="8706" max="8706" width="12.125" customWidth="1"/>
    <col min="8707" max="8711" width="0" hidden="1" customWidth="1"/>
    <col min="8712" max="8712" width="23.75" customWidth="1"/>
    <col min="8713" max="8713" width="0" hidden="1" customWidth="1"/>
    <col min="8714" max="8714" width="6.75" customWidth="1"/>
    <col min="8715" max="8725" width="0" hidden="1" customWidth="1"/>
    <col min="8726" max="8726" width="13.5" customWidth="1"/>
    <col min="8727" max="8732" width="0" hidden="1" customWidth="1"/>
    <col min="8733" max="8733" width="8.125" customWidth="1"/>
    <col min="8734" max="8734" width="8.5" customWidth="1"/>
    <col min="8735" max="8735" width="12.125" customWidth="1"/>
    <col min="8961" max="8961" width="4.375" customWidth="1"/>
    <col min="8962" max="8962" width="12.125" customWidth="1"/>
    <col min="8963" max="8967" width="0" hidden="1" customWidth="1"/>
    <col min="8968" max="8968" width="23.75" customWidth="1"/>
    <col min="8969" max="8969" width="0" hidden="1" customWidth="1"/>
    <col min="8970" max="8970" width="6.75" customWidth="1"/>
    <col min="8971" max="8981" width="0" hidden="1" customWidth="1"/>
    <col min="8982" max="8982" width="13.5" customWidth="1"/>
    <col min="8983" max="8988" width="0" hidden="1" customWidth="1"/>
    <col min="8989" max="8989" width="8.125" customWidth="1"/>
    <col min="8990" max="8990" width="8.5" customWidth="1"/>
    <col min="8991" max="8991" width="12.125" customWidth="1"/>
    <col min="9217" max="9217" width="4.375" customWidth="1"/>
    <col min="9218" max="9218" width="12.125" customWidth="1"/>
    <col min="9219" max="9223" width="0" hidden="1" customWidth="1"/>
    <col min="9224" max="9224" width="23.75" customWidth="1"/>
    <col min="9225" max="9225" width="0" hidden="1" customWidth="1"/>
    <col min="9226" max="9226" width="6.75" customWidth="1"/>
    <col min="9227" max="9237" width="0" hidden="1" customWidth="1"/>
    <col min="9238" max="9238" width="13.5" customWidth="1"/>
    <col min="9239" max="9244" width="0" hidden="1" customWidth="1"/>
    <col min="9245" max="9245" width="8.125" customWidth="1"/>
    <col min="9246" max="9246" width="8.5" customWidth="1"/>
    <col min="9247" max="9247" width="12.125" customWidth="1"/>
    <col min="9473" max="9473" width="4.375" customWidth="1"/>
    <col min="9474" max="9474" width="12.125" customWidth="1"/>
    <col min="9475" max="9479" width="0" hidden="1" customWidth="1"/>
    <col min="9480" max="9480" width="23.75" customWidth="1"/>
    <col min="9481" max="9481" width="0" hidden="1" customWidth="1"/>
    <col min="9482" max="9482" width="6.75" customWidth="1"/>
    <col min="9483" max="9493" width="0" hidden="1" customWidth="1"/>
    <col min="9494" max="9494" width="13.5" customWidth="1"/>
    <col min="9495" max="9500" width="0" hidden="1" customWidth="1"/>
    <col min="9501" max="9501" width="8.125" customWidth="1"/>
    <col min="9502" max="9502" width="8.5" customWidth="1"/>
    <col min="9503" max="9503" width="12.125" customWidth="1"/>
    <col min="9729" max="9729" width="4.375" customWidth="1"/>
    <col min="9730" max="9730" width="12.125" customWidth="1"/>
    <col min="9731" max="9735" width="0" hidden="1" customWidth="1"/>
    <col min="9736" max="9736" width="23.75" customWidth="1"/>
    <col min="9737" max="9737" width="0" hidden="1" customWidth="1"/>
    <col min="9738" max="9738" width="6.75" customWidth="1"/>
    <col min="9739" max="9749" width="0" hidden="1" customWidth="1"/>
    <col min="9750" max="9750" width="13.5" customWidth="1"/>
    <col min="9751" max="9756" width="0" hidden="1" customWidth="1"/>
    <col min="9757" max="9757" width="8.125" customWidth="1"/>
    <col min="9758" max="9758" width="8.5" customWidth="1"/>
    <col min="9759" max="9759" width="12.125" customWidth="1"/>
    <col min="9985" max="9985" width="4.375" customWidth="1"/>
    <col min="9986" max="9986" width="12.125" customWidth="1"/>
    <col min="9987" max="9991" width="0" hidden="1" customWidth="1"/>
    <col min="9992" max="9992" width="23.75" customWidth="1"/>
    <col min="9993" max="9993" width="0" hidden="1" customWidth="1"/>
    <col min="9994" max="9994" width="6.75" customWidth="1"/>
    <col min="9995" max="10005" width="0" hidden="1" customWidth="1"/>
    <col min="10006" max="10006" width="13.5" customWidth="1"/>
    <col min="10007" max="10012" width="0" hidden="1" customWidth="1"/>
    <col min="10013" max="10013" width="8.125" customWidth="1"/>
    <col min="10014" max="10014" width="8.5" customWidth="1"/>
    <col min="10015" max="10015" width="12.125" customWidth="1"/>
    <col min="10241" max="10241" width="4.375" customWidth="1"/>
    <col min="10242" max="10242" width="12.125" customWidth="1"/>
    <col min="10243" max="10247" width="0" hidden="1" customWidth="1"/>
    <col min="10248" max="10248" width="23.75" customWidth="1"/>
    <col min="10249" max="10249" width="0" hidden="1" customWidth="1"/>
    <col min="10250" max="10250" width="6.75" customWidth="1"/>
    <col min="10251" max="10261" width="0" hidden="1" customWidth="1"/>
    <col min="10262" max="10262" width="13.5" customWidth="1"/>
    <col min="10263" max="10268" width="0" hidden="1" customWidth="1"/>
    <col min="10269" max="10269" width="8.125" customWidth="1"/>
    <col min="10270" max="10270" width="8.5" customWidth="1"/>
    <col min="10271" max="10271" width="12.125" customWidth="1"/>
    <col min="10497" max="10497" width="4.375" customWidth="1"/>
    <col min="10498" max="10498" width="12.125" customWidth="1"/>
    <col min="10499" max="10503" width="0" hidden="1" customWidth="1"/>
    <col min="10504" max="10504" width="23.75" customWidth="1"/>
    <col min="10505" max="10505" width="0" hidden="1" customWidth="1"/>
    <col min="10506" max="10506" width="6.75" customWidth="1"/>
    <col min="10507" max="10517" width="0" hidden="1" customWidth="1"/>
    <col min="10518" max="10518" width="13.5" customWidth="1"/>
    <col min="10519" max="10524" width="0" hidden="1" customWidth="1"/>
    <col min="10525" max="10525" width="8.125" customWidth="1"/>
    <col min="10526" max="10526" width="8.5" customWidth="1"/>
    <col min="10527" max="10527" width="12.125" customWidth="1"/>
    <col min="10753" max="10753" width="4.375" customWidth="1"/>
    <col min="10754" max="10754" width="12.125" customWidth="1"/>
    <col min="10755" max="10759" width="0" hidden="1" customWidth="1"/>
    <col min="10760" max="10760" width="23.75" customWidth="1"/>
    <col min="10761" max="10761" width="0" hidden="1" customWidth="1"/>
    <col min="10762" max="10762" width="6.75" customWidth="1"/>
    <col min="10763" max="10773" width="0" hidden="1" customWidth="1"/>
    <col min="10774" max="10774" width="13.5" customWidth="1"/>
    <col min="10775" max="10780" width="0" hidden="1" customWidth="1"/>
    <col min="10781" max="10781" width="8.125" customWidth="1"/>
    <col min="10782" max="10782" width="8.5" customWidth="1"/>
    <col min="10783" max="10783" width="12.125" customWidth="1"/>
    <col min="11009" max="11009" width="4.375" customWidth="1"/>
    <col min="11010" max="11010" width="12.125" customWidth="1"/>
    <col min="11011" max="11015" width="0" hidden="1" customWidth="1"/>
    <col min="11016" max="11016" width="23.75" customWidth="1"/>
    <col min="11017" max="11017" width="0" hidden="1" customWidth="1"/>
    <col min="11018" max="11018" width="6.75" customWidth="1"/>
    <col min="11019" max="11029" width="0" hidden="1" customWidth="1"/>
    <col min="11030" max="11030" width="13.5" customWidth="1"/>
    <col min="11031" max="11036" width="0" hidden="1" customWidth="1"/>
    <col min="11037" max="11037" width="8.125" customWidth="1"/>
    <col min="11038" max="11038" width="8.5" customWidth="1"/>
    <col min="11039" max="11039" width="12.125" customWidth="1"/>
    <col min="11265" max="11265" width="4.375" customWidth="1"/>
    <col min="11266" max="11266" width="12.125" customWidth="1"/>
    <col min="11267" max="11271" width="0" hidden="1" customWidth="1"/>
    <col min="11272" max="11272" width="23.75" customWidth="1"/>
    <col min="11273" max="11273" width="0" hidden="1" customWidth="1"/>
    <col min="11274" max="11274" width="6.75" customWidth="1"/>
    <col min="11275" max="11285" width="0" hidden="1" customWidth="1"/>
    <col min="11286" max="11286" width="13.5" customWidth="1"/>
    <col min="11287" max="11292" width="0" hidden="1" customWidth="1"/>
    <col min="11293" max="11293" width="8.125" customWidth="1"/>
    <col min="11294" max="11294" width="8.5" customWidth="1"/>
    <col min="11295" max="11295" width="12.125" customWidth="1"/>
    <col min="11521" max="11521" width="4.375" customWidth="1"/>
    <col min="11522" max="11522" width="12.125" customWidth="1"/>
    <col min="11523" max="11527" width="0" hidden="1" customWidth="1"/>
    <col min="11528" max="11528" width="23.75" customWidth="1"/>
    <col min="11529" max="11529" width="0" hidden="1" customWidth="1"/>
    <col min="11530" max="11530" width="6.75" customWidth="1"/>
    <col min="11531" max="11541" width="0" hidden="1" customWidth="1"/>
    <col min="11542" max="11542" width="13.5" customWidth="1"/>
    <col min="11543" max="11548" width="0" hidden="1" customWidth="1"/>
    <col min="11549" max="11549" width="8.125" customWidth="1"/>
    <col min="11550" max="11550" width="8.5" customWidth="1"/>
    <col min="11551" max="11551" width="12.125" customWidth="1"/>
    <col min="11777" max="11777" width="4.375" customWidth="1"/>
    <col min="11778" max="11778" width="12.125" customWidth="1"/>
    <col min="11779" max="11783" width="0" hidden="1" customWidth="1"/>
    <col min="11784" max="11784" width="23.75" customWidth="1"/>
    <col min="11785" max="11785" width="0" hidden="1" customWidth="1"/>
    <col min="11786" max="11786" width="6.75" customWidth="1"/>
    <col min="11787" max="11797" width="0" hidden="1" customWidth="1"/>
    <col min="11798" max="11798" width="13.5" customWidth="1"/>
    <col min="11799" max="11804" width="0" hidden="1" customWidth="1"/>
    <col min="11805" max="11805" width="8.125" customWidth="1"/>
    <col min="11806" max="11806" width="8.5" customWidth="1"/>
    <col min="11807" max="11807" width="12.125" customWidth="1"/>
    <col min="12033" max="12033" width="4.375" customWidth="1"/>
    <col min="12034" max="12034" width="12.125" customWidth="1"/>
    <col min="12035" max="12039" width="0" hidden="1" customWidth="1"/>
    <col min="12040" max="12040" width="23.75" customWidth="1"/>
    <col min="12041" max="12041" width="0" hidden="1" customWidth="1"/>
    <col min="12042" max="12042" width="6.75" customWidth="1"/>
    <col min="12043" max="12053" width="0" hidden="1" customWidth="1"/>
    <col min="12054" max="12054" width="13.5" customWidth="1"/>
    <col min="12055" max="12060" width="0" hidden="1" customWidth="1"/>
    <col min="12061" max="12061" width="8.125" customWidth="1"/>
    <col min="12062" max="12062" width="8.5" customWidth="1"/>
    <col min="12063" max="12063" width="12.125" customWidth="1"/>
    <col min="12289" max="12289" width="4.375" customWidth="1"/>
    <col min="12290" max="12290" width="12.125" customWidth="1"/>
    <col min="12291" max="12295" width="0" hidden="1" customWidth="1"/>
    <col min="12296" max="12296" width="23.75" customWidth="1"/>
    <col min="12297" max="12297" width="0" hidden="1" customWidth="1"/>
    <col min="12298" max="12298" width="6.75" customWidth="1"/>
    <col min="12299" max="12309" width="0" hidden="1" customWidth="1"/>
    <col min="12310" max="12310" width="13.5" customWidth="1"/>
    <col min="12311" max="12316" width="0" hidden="1" customWidth="1"/>
    <col min="12317" max="12317" width="8.125" customWidth="1"/>
    <col min="12318" max="12318" width="8.5" customWidth="1"/>
    <col min="12319" max="12319" width="12.125" customWidth="1"/>
    <col min="12545" max="12545" width="4.375" customWidth="1"/>
    <col min="12546" max="12546" width="12.125" customWidth="1"/>
    <col min="12547" max="12551" width="0" hidden="1" customWidth="1"/>
    <col min="12552" max="12552" width="23.75" customWidth="1"/>
    <col min="12553" max="12553" width="0" hidden="1" customWidth="1"/>
    <col min="12554" max="12554" width="6.75" customWidth="1"/>
    <col min="12555" max="12565" width="0" hidden="1" customWidth="1"/>
    <col min="12566" max="12566" width="13.5" customWidth="1"/>
    <col min="12567" max="12572" width="0" hidden="1" customWidth="1"/>
    <col min="12573" max="12573" width="8.125" customWidth="1"/>
    <col min="12574" max="12574" width="8.5" customWidth="1"/>
    <col min="12575" max="12575" width="12.125" customWidth="1"/>
    <col min="12801" max="12801" width="4.375" customWidth="1"/>
    <col min="12802" max="12802" width="12.125" customWidth="1"/>
    <col min="12803" max="12807" width="0" hidden="1" customWidth="1"/>
    <col min="12808" max="12808" width="23.75" customWidth="1"/>
    <col min="12809" max="12809" width="0" hidden="1" customWidth="1"/>
    <col min="12810" max="12810" width="6.75" customWidth="1"/>
    <col min="12811" max="12821" width="0" hidden="1" customWidth="1"/>
    <col min="12822" max="12822" width="13.5" customWidth="1"/>
    <col min="12823" max="12828" width="0" hidden="1" customWidth="1"/>
    <col min="12829" max="12829" width="8.125" customWidth="1"/>
    <col min="12830" max="12830" width="8.5" customWidth="1"/>
    <col min="12831" max="12831" width="12.125" customWidth="1"/>
    <col min="13057" max="13057" width="4.375" customWidth="1"/>
    <col min="13058" max="13058" width="12.125" customWidth="1"/>
    <col min="13059" max="13063" width="0" hidden="1" customWidth="1"/>
    <col min="13064" max="13064" width="23.75" customWidth="1"/>
    <col min="13065" max="13065" width="0" hidden="1" customWidth="1"/>
    <col min="13066" max="13066" width="6.75" customWidth="1"/>
    <col min="13067" max="13077" width="0" hidden="1" customWidth="1"/>
    <col min="13078" max="13078" width="13.5" customWidth="1"/>
    <col min="13079" max="13084" width="0" hidden="1" customWidth="1"/>
    <col min="13085" max="13085" width="8.125" customWidth="1"/>
    <col min="13086" max="13086" width="8.5" customWidth="1"/>
    <col min="13087" max="13087" width="12.125" customWidth="1"/>
    <col min="13313" max="13313" width="4.375" customWidth="1"/>
    <col min="13314" max="13314" width="12.125" customWidth="1"/>
    <col min="13315" max="13319" width="0" hidden="1" customWidth="1"/>
    <col min="13320" max="13320" width="23.75" customWidth="1"/>
    <col min="13321" max="13321" width="0" hidden="1" customWidth="1"/>
    <col min="13322" max="13322" width="6.75" customWidth="1"/>
    <col min="13323" max="13333" width="0" hidden="1" customWidth="1"/>
    <col min="13334" max="13334" width="13.5" customWidth="1"/>
    <col min="13335" max="13340" width="0" hidden="1" customWidth="1"/>
    <col min="13341" max="13341" width="8.125" customWidth="1"/>
    <col min="13342" max="13342" width="8.5" customWidth="1"/>
    <col min="13343" max="13343" width="12.125" customWidth="1"/>
    <col min="13569" max="13569" width="4.375" customWidth="1"/>
    <col min="13570" max="13570" width="12.125" customWidth="1"/>
    <col min="13571" max="13575" width="0" hidden="1" customWidth="1"/>
    <col min="13576" max="13576" width="23.75" customWidth="1"/>
    <col min="13577" max="13577" width="0" hidden="1" customWidth="1"/>
    <col min="13578" max="13578" width="6.75" customWidth="1"/>
    <col min="13579" max="13589" width="0" hidden="1" customWidth="1"/>
    <col min="13590" max="13590" width="13.5" customWidth="1"/>
    <col min="13591" max="13596" width="0" hidden="1" customWidth="1"/>
    <col min="13597" max="13597" width="8.125" customWidth="1"/>
    <col min="13598" max="13598" width="8.5" customWidth="1"/>
    <col min="13599" max="13599" width="12.125" customWidth="1"/>
    <col min="13825" max="13825" width="4.375" customWidth="1"/>
    <col min="13826" max="13826" width="12.125" customWidth="1"/>
    <col min="13827" max="13831" width="0" hidden="1" customWidth="1"/>
    <col min="13832" max="13832" width="23.75" customWidth="1"/>
    <col min="13833" max="13833" width="0" hidden="1" customWidth="1"/>
    <col min="13834" max="13834" width="6.75" customWidth="1"/>
    <col min="13835" max="13845" width="0" hidden="1" customWidth="1"/>
    <col min="13846" max="13846" width="13.5" customWidth="1"/>
    <col min="13847" max="13852" width="0" hidden="1" customWidth="1"/>
    <col min="13853" max="13853" width="8.125" customWidth="1"/>
    <col min="13854" max="13854" width="8.5" customWidth="1"/>
    <col min="13855" max="13855" width="12.125" customWidth="1"/>
    <col min="14081" max="14081" width="4.375" customWidth="1"/>
    <col min="14082" max="14082" width="12.125" customWidth="1"/>
    <col min="14083" max="14087" width="0" hidden="1" customWidth="1"/>
    <col min="14088" max="14088" width="23.75" customWidth="1"/>
    <col min="14089" max="14089" width="0" hidden="1" customWidth="1"/>
    <col min="14090" max="14090" width="6.75" customWidth="1"/>
    <col min="14091" max="14101" width="0" hidden="1" customWidth="1"/>
    <col min="14102" max="14102" width="13.5" customWidth="1"/>
    <col min="14103" max="14108" width="0" hidden="1" customWidth="1"/>
    <col min="14109" max="14109" width="8.125" customWidth="1"/>
    <col min="14110" max="14110" width="8.5" customWidth="1"/>
    <col min="14111" max="14111" width="12.125" customWidth="1"/>
    <col min="14337" max="14337" width="4.375" customWidth="1"/>
    <col min="14338" max="14338" width="12.125" customWidth="1"/>
    <col min="14339" max="14343" width="0" hidden="1" customWidth="1"/>
    <col min="14344" max="14344" width="23.75" customWidth="1"/>
    <col min="14345" max="14345" width="0" hidden="1" customWidth="1"/>
    <col min="14346" max="14346" width="6.75" customWidth="1"/>
    <col min="14347" max="14357" width="0" hidden="1" customWidth="1"/>
    <col min="14358" max="14358" width="13.5" customWidth="1"/>
    <col min="14359" max="14364" width="0" hidden="1" customWidth="1"/>
    <col min="14365" max="14365" width="8.125" customWidth="1"/>
    <col min="14366" max="14366" width="8.5" customWidth="1"/>
    <col min="14367" max="14367" width="12.125" customWidth="1"/>
    <col min="14593" max="14593" width="4.375" customWidth="1"/>
    <col min="14594" max="14594" width="12.125" customWidth="1"/>
    <col min="14595" max="14599" width="0" hidden="1" customWidth="1"/>
    <col min="14600" max="14600" width="23.75" customWidth="1"/>
    <col min="14601" max="14601" width="0" hidden="1" customWidth="1"/>
    <col min="14602" max="14602" width="6.75" customWidth="1"/>
    <col min="14603" max="14613" width="0" hidden="1" customWidth="1"/>
    <col min="14614" max="14614" width="13.5" customWidth="1"/>
    <col min="14615" max="14620" width="0" hidden="1" customWidth="1"/>
    <col min="14621" max="14621" width="8.125" customWidth="1"/>
    <col min="14622" max="14622" width="8.5" customWidth="1"/>
    <col min="14623" max="14623" width="12.125" customWidth="1"/>
    <col min="14849" max="14849" width="4.375" customWidth="1"/>
    <col min="14850" max="14850" width="12.125" customWidth="1"/>
    <col min="14851" max="14855" width="0" hidden="1" customWidth="1"/>
    <col min="14856" max="14856" width="23.75" customWidth="1"/>
    <col min="14857" max="14857" width="0" hidden="1" customWidth="1"/>
    <col min="14858" max="14858" width="6.75" customWidth="1"/>
    <col min="14859" max="14869" width="0" hidden="1" customWidth="1"/>
    <col min="14870" max="14870" width="13.5" customWidth="1"/>
    <col min="14871" max="14876" width="0" hidden="1" customWidth="1"/>
    <col min="14877" max="14877" width="8.125" customWidth="1"/>
    <col min="14878" max="14878" width="8.5" customWidth="1"/>
    <col min="14879" max="14879" width="12.125" customWidth="1"/>
    <col min="15105" max="15105" width="4.375" customWidth="1"/>
    <col min="15106" max="15106" width="12.125" customWidth="1"/>
    <col min="15107" max="15111" width="0" hidden="1" customWidth="1"/>
    <col min="15112" max="15112" width="23.75" customWidth="1"/>
    <col min="15113" max="15113" width="0" hidden="1" customWidth="1"/>
    <col min="15114" max="15114" width="6.75" customWidth="1"/>
    <col min="15115" max="15125" width="0" hidden="1" customWidth="1"/>
    <col min="15126" max="15126" width="13.5" customWidth="1"/>
    <col min="15127" max="15132" width="0" hidden="1" customWidth="1"/>
    <col min="15133" max="15133" width="8.125" customWidth="1"/>
    <col min="15134" max="15134" width="8.5" customWidth="1"/>
    <col min="15135" max="15135" width="12.125" customWidth="1"/>
    <col min="15361" max="15361" width="4.375" customWidth="1"/>
    <col min="15362" max="15362" width="12.125" customWidth="1"/>
    <col min="15363" max="15367" width="0" hidden="1" customWidth="1"/>
    <col min="15368" max="15368" width="23.75" customWidth="1"/>
    <col min="15369" max="15369" width="0" hidden="1" customWidth="1"/>
    <col min="15370" max="15370" width="6.75" customWidth="1"/>
    <col min="15371" max="15381" width="0" hidden="1" customWidth="1"/>
    <col min="15382" max="15382" width="13.5" customWidth="1"/>
    <col min="15383" max="15388" width="0" hidden="1" customWidth="1"/>
    <col min="15389" max="15389" width="8.125" customWidth="1"/>
    <col min="15390" max="15390" width="8.5" customWidth="1"/>
    <col min="15391" max="15391" width="12.125" customWidth="1"/>
    <col min="15617" max="15617" width="4.375" customWidth="1"/>
    <col min="15618" max="15618" width="12.125" customWidth="1"/>
    <col min="15619" max="15623" width="0" hidden="1" customWidth="1"/>
    <col min="15624" max="15624" width="23.75" customWidth="1"/>
    <col min="15625" max="15625" width="0" hidden="1" customWidth="1"/>
    <col min="15626" max="15626" width="6.75" customWidth="1"/>
    <col min="15627" max="15637" width="0" hidden="1" customWidth="1"/>
    <col min="15638" max="15638" width="13.5" customWidth="1"/>
    <col min="15639" max="15644" width="0" hidden="1" customWidth="1"/>
    <col min="15645" max="15645" width="8.125" customWidth="1"/>
    <col min="15646" max="15646" width="8.5" customWidth="1"/>
    <col min="15647" max="15647" width="12.125" customWidth="1"/>
    <col min="15873" max="15873" width="4.375" customWidth="1"/>
    <col min="15874" max="15874" width="12.125" customWidth="1"/>
    <col min="15875" max="15879" width="0" hidden="1" customWidth="1"/>
    <col min="15880" max="15880" width="23.75" customWidth="1"/>
    <col min="15881" max="15881" width="0" hidden="1" customWidth="1"/>
    <col min="15882" max="15882" width="6.75" customWidth="1"/>
    <col min="15883" max="15893" width="0" hidden="1" customWidth="1"/>
    <col min="15894" max="15894" width="13.5" customWidth="1"/>
    <col min="15895" max="15900" width="0" hidden="1" customWidth="1"/>
    <col min="15901" max="15901" width="8.125" customWidth="1"/>
    <col min="15902" max="15902" width="8.5" customWidth="1"/>
    <col min="15903" max="15903" width="12.125" customWidth="1"/>
    <col min="16129" max="16129" width="4.375" customWidth="1"/>
    <col min="16130" max="16130" width="12.125" customWidth="1"/>
    <col min="16131" max="16135" width="0" hidden="1" customWidth="1"/>
    <col min="16136" max="16136" width="23.75" customWidth="1"/>
    <col min="16137" max="16137" width="0" hidden="1" customWidth="1"/>
    <col min="16138" max="16138" width="6.75" customWidth="1"/>
    <col min="16139" max="16149" width="0" hidden="1" customWidth="1"/>
    <col min="16150" max="16150" width="13.5" customWidth="1"/>
    <col min="16151" max="16156" width="0" hidden="1" customWidth="1"/>
    <col min="16157" max="16157" width="8.125" customWidth="1"/>
    <col min="16158" max="16158" width="8.5" customWidth="1"/>
    <col min="16159" max="16159" width="12.125" customWidth="1"/>
  </cols>
  <sheetData>
    <row r="1" spans="1:29" ht="33" customHeight="1">
      <c r="A1" s="773" t="s">
        <v>9606</v>
      </c>
      <c r="B1" s="774"/>
      <c r="C1" s="775"/>
      <c r="D1" s="776"/>
      <c r="E1" s="777"/>
      <c r="F1" s="778"/>
      <c r="G1" s="779"/>
      <c r="H1" s="777"/>
      <c r="I1" s="777"/>
      <c r="J1" s="777"/>
      <c r="K1" s="777"/>
      <c r="L1" s="777"/>
      <c r="M1" s="780"/>
      <c r="N1" s="781"/>
      <c r="O1" s="782"/>
      <c r="P1" s="783"/>
      <c r="Q1" s="777"/>
      <c r="R1" s="784"/>
      <c r="S1" s="785"/>
      <c r="T1" s="786"/>
      <c r="U1" s="777"/>
      <c r="V1" s="787"/>
      <c r="W1" s="788"/>
      <c r="X1" s="788"/>
      <c r="Y1" s="788"/>
      <c r="Z1" s="788"/>
      <c r="AA1" s="789"/>
      <c r="AB1" s="789"/>
      <c r="AC1" s="790"/>
    </row>
    <row r="2" spans="1:29" s="771" customFormat="1" ht="76.150000000000006" customHeight="1">
      <c r="A2" s="791" t="s">
        <v>380</v>
      </c>
      <c r="B2" s="792" t="s">
        <v>9607</v>
      </c>
      <c r="C2" s="793" t="s">
        <v>9608</v>
      </c>
      <c r="D2" s="794" t="s">
        <v>9609</v>
      </c>
      <c r="E2" s="795" t="s">
        <v>9610</v>
      </c>
      <c r="F2" s="796" t="s">
        <v>9611</v>
      </c>
      <c r="G2" s="795" t="s">
        <v>9610</v>
      </c>
      <c r="H2" s="797" t="s">
        <v>2982</v>
      </c>
      <c r="I2" s="798" t="s">
        <v>9612</v>
      </c>
      <c r="J2" s="799" t="s">
        <v>2527</v>
      </c>
      <c r="K2" s="800" t="s">
        <v>9613</v>
      </c>
      <c r="L2" s="800" t="s">
        <v>9614</v>
      </c>
      <c r="M2" s="801" t="s">
        <v>9615</v>
      </c>
      <c r="N2" s="802" t="s">
        <v>9403</v>
      </c>
      <c r="O2" s="803" t="s">
        <v>9616</v>
      </c>
      <c r="P2" s="804" t="s">
        <v>9617</v>
      </c>
      <c r="Q2" s="791" t="s">
        <v>9618</v>
      </c>
      <c r="R2" s="805" t="s">
        <v>9619</v>
      </c>
      <c r="S2" s="806" t="s">
        <v>9620</v>
      </c>
      <c r="T2" s="804" t="s">
        <v>9621</v>
      </c>
      <c r="U2" s="807" t="s">
        <v>707</v>
      </c>
      <c r="V2" s="808" t="s">
        <v>9622</v>
      </c>
      <c r="W2" s="809" t="s">
        <v>9623</v>
      </c>
      <c r="X2" s="810" t="s">
        <v>9624</v>
      </c>
      <c r="Y2" s="810"/>
      <c r="Z2" s="809" t="s">
        <v>9625</v>
      </c>
      <c r="AA2" s="811" t="s">
        <v>8748</v>
      </c>
      <c r="AB2" s="811" t="s">
        <v>9404</v>
      </c>
      <c r="AC2" s="812" t="s">
        <v>9626</v>
      </c>
    </row>
    <row r="3" spans="1:29" ht="23.25" customHeight="1">
      <c r="A3" s="813"/>
      <c r="B3" s="814"/>
      <c r="C3" s="815"/>
      <c r="D3" s="816"/>
      <c r="E3" s="817"/>
      <c r="F3" s="818"/>
      <c r="G3" s="817"/>
      <c r="H3" s="819" t="s">
        <v>9627</v>
      </c>
      <c r="I3" s="820"/>
      <c r="J3" s="821"/>
      <c r="K3" s="822"/>
      <c r="L3" s="822"/>
      <c r="M3" s="823"/>
      <c r="N3" s="824"/>
      <c r="O3" s="825"/>
      <c r="P3" s="826"/>
      <c r="Q3" s="827"/>
      <c r="R3" s="828"/>
      <c r="S3" s="829"/>
      <c r="T3" s="830"/>
      <c r="U3" s="831"/>
      <c r="V3" s="832"/>
      <c r="W3" s="833"/>
      <c r="X3" s="833"/>
      <c r="Y3" s="833"/>
      <c r="Z3" s="833"/>
      <c r="AA3" s="834"/>
      <c r="AB3" s="834"/>
      <c r="AC3" s="834"/>
    </row>
    <row r="4" spans="1:29" ht="147.75">
      <c r="A4" s="835">
        <v>1</v>
      </c>
      <c r="B4" s="836">
        <v>472023000895</v>
      </c>
      <c r="C4" s="837">
        <v>40794</v>
      </c>
      <c r="D4" s="838"/>
      <c r="E4" s="839" t="s">
        <v>9628</v>
      </c>
      <c r="F4" s="840">
        <v>5432746121</v>
      </c>
      <c r="G4" s="839">
        <v>42783</v>
      </c>
      <c r="H4" s="841" t="s">
        <v>9629</v>
      </c>
      <c r="I4" s="842"/>
      <c r="J4" s="843" t="s">
        <v>7389</v>
      </c>
      <c r="K4" s="844"/>
      <c r="L4" s="845"/>
      <c r="M4" s="846"/>
      <c r="N4" s="847">
        <v>2</v>
      </c>
      <c r="O4" s="848"/>
      <c r="P4" s="849"/>
      <c r="Q4" s="850" t="s">
        <v>2671</v>
      </c>
      <c r="R4" s="851">
        <v>1000000</v>
      </c>
      <c r="S4" s="852"/>
      <c r="T4" s="853" t="s">
        <v>9630</v>
      </c>
      <c r="U4" s="854" t="s">
        <v>9631</v>
      </c>
      <c r="V4" s="855" t="s">
        <v>9632</v>
      </c>
      <c r="W4" s="856"/>
      <c r="X4" s="856" t="s">
        <v>9633</v>
      </c>
      <c r="Y4" s="857" t="s">
        <v>9634</v>
      </c>
      <c r="Z4" s="857"/>
      <c r="AA4" s="844" t="s">
        <v>8756</v>
      </c>
      <c r="AB4" s="844" t="s">
        <v>9635</v>
      </c>
      <c r="AC4" s="858" t="str">
        <f t="shared" ref="AC4:AC30" si="0">IF(J4="VN",N4," ")</f>
        <v xml:space="preserve"> </v>
      </c>
    </row>
    <row r="5" spans="1:29" ht="54.75" customHeight="1">
      <c r="A5" s="859">
        <v>2</v>
      </c>
      <c r="B5" s="860">
        <v>47221000959</v>
      </c>
      <c r="C5" s="861" t="s">
        <v>9636</v>
      </c>
      <c r="D5" s="862"/>
      <c r="E5" s="863">
        <v>41880</v>
      </c>
      <c r="F5" s="840"/>
      <c r="G5" s="839"/>
      <c r="H5" s="864" t="s">
        <v>9156</v>
      </c>
      <c r="I5" s="865"/>
      <c r="J5" s="866" t="s">
        <v>8775</v>
      </c>
      <c r="K5" s="867"/>
      <c r="L5" s="867"/>
      <c r="M5" s="868"/>
      <c r="N5" s="869">
        <v>1</v>
      </c>
      <c r="O5" s="870"/>
      <c r="P5" s="871"/>
      <c r="Q5" s="872" t="s">
        <v>9637</v>
      </c>
      <c r="R5" s="873"/>
      <c r="S5" s="874">
        <v>631627000000</v>
      </c>
      <c r="T5" s="875"/>
      <c r="U5" s="876"/>
      <c r="V5" s="877" t="s">
        <v>9638</v>
      </c>
      <c r="W5" s="878"/>
      <c r="X5" s="879" t="s">
        <v>9639</v>
      </c>
      <c r="Y5" s="880" t="s">
        <v>9640</v>
      </c>
      <c r="Z5" s="880"/>
      <c r="AA5" s="881" t="s">
        <v>8756</v>
      </c>
      <c r="AB5" s="882"/>
      <c r="AC5" s="858">
        <f t="shared" si="0"/>
        <v>1</v>
      </c>
    </row>
    <row r="6" spans="1:29" ht="27.75" customHeight="1">
      <c r="A6" s="835">
        <v>3</v>
      </c>
      <c r="B6" s="883" t="s">
        <v>9641</v>
      </c>
      <c r="C6" s="884">
        <v>38471</v>
      </c>
      <c r="D6" s="885"/>
      <c r="E6" s="886"/>
      <c r="F6" s="840"/>
      <c r="G6" s="839"/>
      <c r="H6" s="887" t="s">
        <v>9642</v>
      </c>
      <c r="I6" s="888"/>
      <c r="J6" s="889" t="s">
        <v>7389</v>
      </c>
      <c r="K6" s="890">
        <v>1000</v>
      </c>
      <c r="L6" s="890"/>
      <c r="M6" s="891"/>
      <c r="N6" s="888">
        <v>3</v>
      </c>
      <c r="O6" s="892"/>
      <c r="P6" s="893"/>
      <c r="Q6" s="894" t="s">
        <v>9643</v>
      </c>
      <c r="R6" s="895">
        <v>200000</v>
      </c>
      <c r="S6" s="896"/>
      <c r="T6" s="897" t="s">
        <v>9644</v>
      </c>
      <c r="U6" s="898" t="s">
        <v>9645</v>
      </c>
      <c r="V6" s="899"/>
      <c r="W6" s="900"/>
      <c r="X6" s="900"/>
      <c r="Y6" s="900"/>
      <c r="Z6" s="900"/>
      <c r="AA6" s="901"/>
      <c r="AB6" s="901"/>
      <c r="AC6" s="858" t="str">
        <f t="shared" si="0"/>
        <v xml:space="preserve"> </v>
      </c>
    </row>
    <row r="7" spans="1:29" ht="47.25" customHeight="1">
      <c r="A7" s="835">
        <v>4</v>
      </c>
      <c r="B7" s="902">
        <v>472043001190</v>
      </c>
      <c r="C7" s="903">
        <v>42023</v>
      </c>
      <c r="D7" s="904"/>
      <c r="E7" s="905"/>
      <c r="F7" s="840"/>
      <c r="G7" s="839"/>
      <c r="H7" s="906" t="s">
        <v>9646</v>
      </c>
      <c r="I7" s="888"/>
      <c r="J7" s="907" t="s">
        <v>2466</v>
      </c>
      <c r="K7" s="895">
        <v>48554</v>
      </c>
      <c r="L7" s="895"/>
      <c r="M7" s="908"/>
      <c r="N7" s="888">
        <v>1</v>
      </c>
      <c r="O7" s="892"/>
      <c r="P7" s="893" t="s">
        <v>9647</v>
      </c>
      <c r="Q7" s="909" t="s">
        <v>9648</v>
      </c>
      <c r="R7" s="910">
        <v>12000000</v>
      </c>
      <c r="S7" s="911"/>
      <c r="T7" s="912" t="s">
        <v>9649</v>
      </c>
      <c r="U7" s="913" t="s">
        <v>9650</v>
      </c>
      <c r="V7" s="914" t="s">
        <v>9651</v>
      </c>
      <c r="W7" s="900"/>
      <c r="X7" s="900" t="s">
        <v>9652</v>
      </c>
      <c r="Y7" s="900" t="s">
        <v>9653</v>
      </c>
      <c r="Z7" s="900"/>
      <c r="AA7" s="915" t="s">
        <v>8756</v>
      </c>
      <c r="AB7" s="901"/>
      <c r="AC7" s="858" t="str">
        <f t="shared" si="0"/>
        <v xml:space="preserve"> </v>
      </c>
    </row>
    <row r="8" spans="1:29" ht="27.75" customHeight="1">
      <c r="A8" s="859">
        <v>5</v>
      </c>
      <c r="B8" s="916">
        <v>47221000992</v>
      </c>
      <c r="C8" s="917">
        <v>41311</v>
      </c>
      <c r="D8" s="918"/>
      <c r="E8" s="919">
        <v>41877</v>
      </c>
      <c r="F8" s="840"/>
      <c r="G8" s="839"/>
      <c r="H8" s="920" t="s">
        <v>9157</v>
      </c>
      <c r="I8" s="921"/>
      <c r="J8" s="866" t="s">
        <v>8775</v>
      </c>
      <c r="K8" s="922">
        <v>129177</v>
      </c>
      <c r="L8" s="922"/>
      <c r="M8" s="923"/>
      <c r="N8" s="924">
        <v>1</v>
      </c>
      <c r="O8" s="925"/>
      <c r="P8" s="926"/>
      <c r="Q8" s="894" t="s">
        <v>9654</v>
      </c>
      <c r="R8" s="927"/>
      <c r="S8" s="928">
        <v>74000000000</v>
      </c>
      <c r="T8" s="929" t="s">
        <v>9655</v>
      </c>
      <c r="U8" s="930" t="s">
        <v>9656</v>
      </c>
      <c r="V8" s="931" t="s">
        <v>9657</v>
      </c>
      <c r="W8" s="932"/>
      <c r="X8" s="932" t="s">
        <v>9658</v>
      </c>
      <c r="Y8" s="932" t="s">
        <v>9659</v>
      </c>
      <c r="Z8" s="932"/>
      <c r="AA8" s="881" t="s">
        <v>8756</v>
      </c>
      <c r="AB8" s="933" t="s">
        <v>9660</v>
      </c>
      <c r="AC8" s="858">
        <f t="shared" si="0"/>
        <v>1</v>
      </c>
    </row>
    <row r="9" spans="1:29" ht="49.5" customHeight="1">
      <c r="A9" s="835">
        <v>6</v>
      </c>
      <c r="B9" s="934">
        <v>472043001028</v>
      </c>
      <c r="C9" s="935">
        <v>41471</v>
      </c>
      <c r="D9" s="936">
        <v>472023001028</v>
      </c>
      <c r="E9" s="937">
        <v>42030</v>
      </c>
      <c r="F9" s="938">
        <v>6521830255</v>
      </c>
      <c r="G9" s="905">
        <v>43186</v>
      </c>
      <c r="H9" s="939" t="s">
        <v>7922</v>
      </c>
      <c r="I9" s="921"/>
      <c r="J9" s="940" t="s">
        <v>9661</v>
      </c>
      <c r="K9" s="941"/>
      <c r="L9" s="941">
        <v>1500</v>
      </c>
      <c r="M9" s="942"/>
      <c r="N9" s="924">
        <v>1</v>
      </c>
      <c r="O9" s="925"/>
      <c r="P9" s="926"/>
      <c r="Q9" s="939" t="s">
        <v>3702</v>
      </c>
      <c r="R9" s="943">
        <v>500000</v>
      </c>
      <c r="S9" s="911"/>
      <c r="T9" s="912" t="s">
        <v>9662</v>
      </c>
      <c r="U9" s="913"/>
      <c r="V9" s="899" t="s">
        <v>9663</v>
      </c>
      <c r="W9" s="900"/>
      <c r="X9" s="900" t="s">
        <v>9664</v>
      </c>
      <c r="Y9" s="900" t="s">
        <v>9665</v>
      </c>
      <c r="Z9" s="900"/>
      <c r="AA9" s="915" t="s">
        <v>8756</v>
      </c>
      <c r="AB9" s="901"/>
      <c r="AC9" s="858" t="str">
        <f t="shared" si="0"/>
        <v xml:space="preserve"> </v>
      </c>
    </row>
    <row r="10" spans="1:29" ht="56.25">
      <c r="A10" s="835">
        <v>7</v>
      </c>
      <c r="B10" s="944">
        <v>47212001090</v>
      </c>
      <c r="C10" s="945">
        <v>41664</v>
      </c>
      <c r="D10" s="946"/>
      <c r="E10" s="839">
        <v>41869</v>
      </c>
      <c r="F10" s="947">
        <v>5442040635</v>
      </c>
      <c r="G10" s="919">
        <v>42906</v>
      </c>
      <c r="H10" s="939" t="s">
        <v>9666</v>
      </c>
      <c r="I10" s="921"/>
      <c r="J10" s="948" t="s">
        <v>121</v>
      </c>
      <c r="K10" s="949"/>
      <c r="L10" s="949">
        <v>7000</v>
      </c>
      <c r="M10" s="950"/>
      <c r="N10" s="951">
        <v>1</v>
      </c>
      <c r="O10" s="952"/>
      <c r="P10" s="912" t="s">
        <v>9667</v>
      </c>
      <c r="Q10" s="939" t="s">
        <v>9668</v>
      </c>
      <c r="R10" s="953">
        <v>550000</v>
      </c>
      <c r="S10" s="954"/>
      <c r="T10" s="912"/>
      <c r="U10" s="955"/>
      <c r="V10" s="914" t="s">
        <v>9669</v>
      </c>
      <c r="W10" s="956"/>
      <c r="X10" s="956" t="s">
        <v>9670</v>
      </c>
      <c r="Y10" s="956"/>
      <c r="Z10" s="956"/>
      <c r="AA10" s="915" t="s">
        <v>8756</v>
      </c>
      <c r="AB10" s="957"/>
      <c r="AC10" s="858" t="str">
        <f t="shared" si="0"/>
        <v xml:space="preserve"> </v>
      </c>
    </row>
    <row r="11" spans="1:29" ht="27.75" customHeight="1">
      <c r="A11" s="859">
        <v>8</v>
      </c>
      <c r="B11" s="934">
        <v>472043001096</v>
      </c>
      <c r="C11" s="935">
        <v>41695</v>
      </c>
      <c r="D11" s="936"/>
      <c r="E11" s="958">
        <v>42146</v>
      </c>
      <c r="F11" s="840">
        <v>9861253673</v>
      </c>
      <c r="G11" s="839">
        <v>42648</v>
      </c>
      <c r="H11" s="939" t="s">
        <v>9671</v>
      </c>
      <c r="I11" s="921"/>
      <c r="J11" s="948" t="s">
        <v>7389</v>
      </c>
      <c r="K11" s="959"/>
      <c r="L11" s="959">
        <v>6180</v>
      </c>
      <c r="M11" s="960"/>
      <c r="N11" s="951">
        <v>1</v>
      </c>
      <c r="O11" s="952"/>
      <c r="P11" s="912" t="s">
        <v>9667</v>
      </c>
      <c r="Q11" s="939" t="s">
        <v>9672</v>
      </c>
      <c r="R11" s="961">
        <v>2000000</v>
      </c>
      <c r="S11" s="962"/>
      <c r="T11" s="912" t="s">
        <v>9673</v>
      </c>
      <c r="U11" s="963"/>
      <c r="V11" s="964" t="s">
        <v>9674</v>
      </c>
      <c r="W11" s="965"/>
      <c r="X11" s="965" t="s">
        <v>9675</v>
      </c>
      <c r="Y11" s="966" t="s">
        <v>9676</v>
      </c>
      <c r="Z11" s="966"/>
      <c r="AA11" s="915" t="s">
        <v>8756</v>
      </c>
      <c r="AB11" s="966"/>
      <c r="AC11" s="858" t="str">
        <f t="shared" si="0"/>
        <v xml:space="preserve"> </v>
      </c>
    </row>
    <row r="12" spans="1:29" ht="27.75" customHeight="1">
      <c r="A12" s="835">
        <v>9</v>
      </c>
      <c r="B12" s="934">
        <v>472043001125</v>
      </c>
      <c r="C12" s="935">
        <v>41800</v>
      </c>
      <c r="D12" s="936"/>
      <c r="E12" s="958"/>
      <c r="F12" s="840">
        <v>5482822017</v>
      </c>
      <c r="G12" s="839">
        <v>42306</v>
      </c>
      <c r="H12" s="939" t="s">
        <v>4254</v>
      </c>
      <c r="I12" s="921"/>
      <c r="J12" s="948" t="s">
        <v>121</v>
      </c>
      <c r="K12" s="959">
        <v>40000</v>
      </c>
      <c r="L12" s="959"/>
      <c r="M12" s="960"/>
      <c r="N12" s="951">
        <v>1</v>
      </c>
      <c r="O12" s="952"/>
      <c r="P12" s="912" t="s">
        <v>9677</v>
      </c>
      <c r="Q12" s="939" t="s">
        <v>9678</v>
      </c>
      <c r="R12" s="961">
        <v>80000000</v>
      </c>
      <c r="S12" s="962"/>
      <c r="T12" s="912" t="s">
        <v>9679</v>
      </c>
      <c r="U12" s="963" t="s">
        <v>9680</v>
      </c>
      <c r="V12" s="964" t="s">
        <v>5968</v>
      </c>
      <c r="W12" s="965"/>
      <c r="X12" s="965"/>
      <c r="Y12" s="956"/>
      <c r="Z12" s="956"/>
      <c r="AA12" s="915" t="s">
        <v>8756</v>
      </c>
      <c r="AB12" s="966"/>
      <c r="AC12" s="858" t="str">
        <f t="shared" si="0"/>
        <v xml:space="preserve"> </v>
      </c>
    </row>
    <row r="13" spans="1:29" ht="27.75" customHeight="1">
      <c r="A13" s="835">
        <v>10</v>
      </c>
      <c r="B13" s="934">
        <v>47211001133</v>
      </c>
      <c r="C13" s="935">
        <v>41828</v>
      </c>
      <c r="D13" s="936"/>
      <c r="E13" s="958"/>
      <c r="F13" s="840"/>
      <c r="G13" s="839"/>
      <c r="H13" s="939" t="s">
        <v>9158</v>
      </c>
      <c r="I13" s="921"/>
      <c r="J13" s="948" t="s">
        <v>8775</v>
      </c>
      <c r="K13" s="959">
        <v>50000</v>
      </c>
      <c r="L13" s="959"/>
      <c r="M13" s="960"/>
      <c r="N13" s="951">
        <v>1</v>
      </c>
      <c r="O13" s="952"/>
      <c r="P13" s="912"/>
      <c r="Q13" s="939" t="s">
        <v>9681</v>
      </c>
      <c r="R13" s="961"/>
      <c r="S13" s="962">
        <v>80000000000</v>
      </c>
      <c r="T13" s="967" t="s">
        <v>9682</v>
      </c>
      <c r="U13" s="963"/>
      <c r="V13" s="968" t="s">
        <v>9683</v>
      </c>
      <c r="W13" s="965"/>
      <c r="X13" s="965" t="s">
        <v>9684</v>
      </c>
      <c r="Y13" s="956" t="s">
        <v>9685</v>
      </c>
      <c r="Z13" s="956"/>
      <c r="AA13" s="881" t="s">
        <v>8756</v>
      </c>
      <c r="AB13" s="957" t="s">
        <v>9686</v>
      </c>
      <c r="AC13" s="858">
        <f t="shared" si="0"/>
        <v>1</v>
      </c>
    </row>
    <row r="14" spans="1:29" ht="27.75" customHeight="1">
      <c r="A14" s="859">
        <v>11</v>
      </c>
      <c r="B14" s="934">
        <v>472043001254</v>
      </c>
      <c r="C14" s="935">
        <v>42185</v>
      </c>
      <c r="D14" s="936">
        <v>2186720666</v>
      </c>
      <c r="E14" s="958">
        <v>42839</v>
      </c>
      <c r="F14" s="840">
        <v>2186720666</v>
      </c>
      <c r="G14" s="839">
        <v>42839</v>
      </c>
      <c r="H14" s="939" t="s">
        <v>9687</v>
      </c>
      <c r="I14" s="921"/>
      <c r="J14" s="948" t="s">
        <v>7389</v>
      </c>
      <c r="K14" s="959">
        <v>30000</v>
      </c>
      <c r="L14" s="959"/>
      <c r="M14" s="960"/>
      <c r="N14" s="951">
        <v>1</v>
      </c>
      <c r="O14" s="952"/>
      <c r="P14" s="912"/>
      <c r="Q14" s="939" t="s">
        <v>9688</v>
      </c>
      <c r="R14" s="961">
        <v>20000000</v>
      </c>
      <c r="S14" s="962"/>
      <c r="T14" s="969" t="s">
        <v>9689</v>
      </c>
      <c r="U14" s="970" t="s">
        <v>9690</v>
      </c>
      <c r="V14" s="968" t="s">
        <v>9691</v>
      </c>
      <c r="W14" s="971"/>
      <c r="X14" s="965" t="s">
        <v>9692</v>
      </c>
      <c r="Y14" s="972" t="s">
        <v>9693</v>
      </c>
      <c r="Z14" s="972"/>
      <c r="AA14" s="915" t="s">
        <v>8757</v>
      </c>
      <c r="AB14" s="966"/>
      <c r="AC14" s="858" t="str">
        <f t="shared" si="0"/>
        <v xml:space="preserve"> </v>
      </c>
    </row>
    <row r="15" spans="1:29" ht="91.5">
      <c r="A15" s="835">
        <v>12</v>
      </c>
      <c r="B15" s="934">
        <v>472043001260</v>
      </c>
      <c r="C15" s="935">
        <v>42185</v>
      </c>
      <c r="D15" s="936"/>
      <c r="E15" s="958"/>
      <c r="F15" s="840">
        <v>9863777582</v>
      </c>
      <c r="G15" s="839">
        <v>42703</v>
      </c>
      <c r="H15" s="973" t="s">
        <v>9694</v>
      </c>
      <c r="I15" s="921"/>
      <c r="J15" s="948" t="str">
        <f>'[1]CAP FDI 2015'!$R$88</f>
        <v>Anh</v>
      </c>
      <c r="K15" s="959"/>
      <c r="L15" s="959">
        <v>2000</v>
      </c>
      <c r="M15" s="960"/>
      <c r="N15" s="951">
        <v>4</v>
      </c>
      <c r="O15" s="952"/>
      <c r="P15" s="912" t="s">
        <v>9695</v>
      </c>
      <c r="Q15" s="939" t="s">
        <v>9696</v>
      </c>
      <c r="R15" s="961">
        <v>500000</v>
      </c>
      <c r="S15" s="962"/>
      <c r="T15" s="969" t="s">
        <v>9697</v>
      </c>
      <c r="U15" s="970" t="s">
        <v>9698</v>
      </c>
      <c r="V15" s="968" t="s">
        <v>9699</v>
      </c>
      <c r="W15" s="965"/>
      <c r="X15" s="965" t="s">
        <v>9700</v>
      </c>
      <c r="Y15" s="956" t="s">
        <v>9701</v>
      </c>
      <c r="Z15" s="956"/>
      <c r="AA15" s="915" t="s">
        <v>8756</v>
      </c>
      <c r="AB15" s="966" t="s">
        <v>9702</v>
      </c>
      <c r="AC15" s="858" t="str">
        <f t="shared" si="0"/>
        <v xml:space="preserve"> </v>
      </c>
    </row>
    <row r="16" spans="1:29" ht="27.75" customHeight="1">
      <c r="A16" s="835">
        <v>13</v>
      </c>
      <c r="B16" s="934">
        <v>4334046503</v>
      </c>
      <c r="C16" s="935">
        <v>42362</v>
      </c>
      <c r="D16" s="936"/>
      <c r="E16" s="958"/>
      <c r="F16" s="840"/>
      <c r="G16" s="839" t="s">
        <v>879</v>
      </c>
      <c r="H16" s="939" t="s">
        <v>9703</v>
      </c>
      <c r="I16" s="921"/>
      <c r="J16" s="948" t="s">
        <v>9704</v>
      </c>
      <c r="K16" s="959"/>
      <c r="L16" s="959">
        <v>1000</v>
      </c>
      <c r="M16" s="960"/>
      <c r="N16" s="951">
        <v>1</v>
      </c>
      <c r="O16" s="952"/>
      <c r="P16" s="912"/>
      <c r="Q16" s="939" t="s">
        <v>9705</v>
      </c>
      <c r="R16" s="961">
        <v>300000</v>
      </c>
      <c r="S16" s="962"/>
      <c r="T16" s="912"/>
      <c r="U16" s="963"/>
      <c r="V16" s="964" t="s">
        <v>9706</v>
      </c>
      <c r="W16" s="965"/>
      <c r="X16" s="965"/>
      <c r="Y16" s="965"/>
      <c r="Z16" s="965"/>
      <c r="AA16" s="915" t="s">
        <v>8756</v>
      </c>
      <c r="AB16" s="966"/>
      <c r="AC16" s="858" t="str">
        <f t="shared" si="0"/>
        <v xml:space="preserve"> </v>
      </c>
    </row>
    <row r="17" spans="1:29" ht="27.75" customHeight="1">
      <c r="A17" s="859">
        <v>14</v>
      </c>
      <c r="B17" s="944">
        <v>472043001244</v>
      </c>
      <c r="C17" s="945">
        <v>42171</v>
      </c>
      <c r="D17" s="974"/>
      <c r="E17" s="975">
        <v>42822</v>
      </c>
      <c r="F17" s="840">
        <v>3236324241</v>
      </c>
      <c r="G17" s="839" t="s">
        <v>6243</v>
      </c>
      <c r="H17" s="976" t="s">
        <v>9707</v>
      </c>
      <c r="I17" s="976"/>
      <c r="J17" s="977" t="s">
        <v>9704</v>
      </c>
      <c r="K17" s="978"/>
      <c r="L17" s="978">
        <v>100</v>
      </c>
      <c r="M17" s="979"/>
      <c r="N17" s="980">
        <v>1</v>
      </c>
      <c r="O17" s="981"/>
      <c r="P17" s="982" t="s">
        <v>9708</v>
      </c>
      <c r="Q17" s="939" t="s">
        <v>4741</v>
      </c>
      <c r="R17" s="983">
        <v>250000</v>
      </c>
      <c r="S17" s="984"/>
      <c r="T17" s="985" t="s">
        <v>9709</v>
      </c>
      <c r="U17" s="986"/>
      <c r="V17" s="987" t="s">
        <v>9710</v>
      </c>
      <c r="W17" s="988"/>
      <c r="X17" s="988"/>
      <c r="Y17" s="988"/>
      <c r="Z17" s="988"/>
      <c r="AA17" s="915" t="s">
        <v>8756</v>
      </c>
      <c r="AB17" s="989"/>
      <c r="AC17" s="858" t="str">
        <f t="shared" si="0"/>
        <v xml:space="preserve"> </v>
      </c>
    </row>
    <row r="18" spans="1:29" ht="27.75" customHeight="1">
      <c r="A18" s="835">
        <v>15</v>
      </c>
      <c r="B18" s="944">
        <v>7663657351</v>
      </c>
      <c r="C18" s="945">
        <v>42465</v>
      </c>
      <c r="D18" s="974"/>
      <c r="E18" s="975">
        <v>42870</v>
      </c>
      <c r="F18" s="840"/>
      <c r="G18" s="839"/>
      <c r="H18" s="976" t="s">
        <v>9711</v>
      </c>
      <c r="I18" s="976"/>
      <c r="J18" s="977" t="s">
        <v>9704</v>
      </c>
      <c r="K18" s="978"/>
      <c r="L18" s="978">
        <v>500</v>
      </c>
      <c r="M18" s="979"/>
      <c r="N18" s="980">
        <v>1</v>
      </c>
      <c r="O18" s="981"/>
      <c r="P18" s="982"/>
      <c r="Q18" s="990" t="s">
        <v>9712</v>
      </c>
      <c r="R18" s="983">
        <v>420000</v>
      </c>
      <c r="S18" s="984"/>
      <c r="T18" s="985"/>
      <c r="U18" s="986"/>
      <c r="V18" s="987" t="s">
        <v>9713</v>
      </c>
      <c r="W18" s="988"/>
      <c r="X18" s="988" t="s">
        <v>9714</v>
      </c>
      <c r="Y18" s="988"/>
      <c r="Z18" s="988"/>
      <c r="AA18" s="915" t="s">
        <v>8756</v>
      </c>
      <c r="AB18" s="989"/>
      <c r="AC18" s="858" t="str">
        <f t="shared" si="0"/>
        <v xml:space="preserve"> </v>
      </c>
    </row>
    <row r="19" spans="1:29" ht="27.75" customHeight="1">
      <c r="A19" s="835">
        <v>16</v>
      </c>
      <c r="B19" s="944">
        <v>8763770840</v>
      </c>
      <c r="C19" s="945">
        <v>42471</v>
      </c>
      <c r="D19" s="974"/>
      <c r="E19" s="975"/>
      <c r="F19" s="840"/>
      <c r="G19" s="839"/>
      <c r="H19" s="976" t="s">
        <v>6758</v>
      </c>
      <c r="I19" s="976"/>
      <c r="J19" s="977" t="s">
        <v>7389</v>
      </c>
      <c r="K19" s="978">
        <v>20000</v>
      </c>
      <c r="L19" s="978"/>
      <c r="M19" s="979"/>
      <c r="N19" s="980">
        <v>1</v>
      </c>
      <c r="O19" s="981"/>
      <c r="P19" s="982" t="s">
        <v>9715</v>
      </c>
      <c r="Q19" s="939" t="s">
        <v>9716</v>
      </c>
      <c r="R19" s="983">
        <v>6000000</v>
      </c>
      <c r="S19" s="984"/>
      <c r="T19" s="991" t="s">
        <v>9717</v>
      </c>
      <c r="U19" s="992" t="s">
        <v>9718</v>
      </c>
      <c r="V19" s="993" t="s">
        <v>9719</v>
      </c>
      <c r="W19" s="988"/>
      <c r="X19" s="988" t="s">
        <v>9720</v>
      </c>
      <c r="Y19" s="988"/>
      <c r="Z19" s="988"/>
      <c r="AA19" s="915" t="s">
        <v>8755</v>
      </c>
      <c r="AB19" s="989"/>
      <c r="AC19" s="858" t="str">
        <f t="shared" si="0"/>
        <v xml:space="preserve"> </v>
      </c>
    </row>
    <row r="20" spans="1:29" ht="27.75" customHeight="1">
      <c r="A20" s="859">
        <v>17</v>
      </c>
      <c r="B20" s="944">
        <v>2138624601</v>
      </c>
      <c r="C20" s="945">
        <v>42619</v>
      </c>
      <c r="D20" s="974"/>
      <c r="E20" s="975"/>
      <c r="F20" s="840"/>
      <c r="G20" s="839">
        <v>43200</v>
      </c>
      <c r="H20" s="976" t="s">
        <v>5562</v>
      </c>
      <c r="I20" s="976"/>
      <c r="J20" s="977" t="s">
        <v>435</v>
      </c>
      <c r="K20" s="978">
        <v>40000</v>
      </c>
      <c r="L20" s="978"/>
      <c r="M20" s="979"/>
      <c r="N20" s="980">
        <v>3</v>
      </c>
      <c r="O20" s="981"/>
      <c r="P20" s="982"/>
      <c r="Q20" s="939" t="s">
        <v>9721</v>
      </c>
      <c r="R20" s="983">
        <v>10000000</v>
      </c>
      <c r="S20" s="984"/>
      <c r="T20" s="985"/>
      <c r="U20" s="986"/>
      <c r="V20" s="994"/>
      <c r="W20" s="988"/>
      <c r="X20" s="988"/>
      <c r="Y20" s="988"/>
      <c r="Z20" s="988"/>
      <c r="AA20" s="915" t="s">
        <v>8756</v>
      </c>
      <c r="AB20" s="989"/>
      <c r="AC20" s="858" t="str">
        <f t="shared" si="0"/>
        <v xml:space="preserve"> </v>
      </c>
    </row>
    <row r="21" spans="1:29" ht="27.75" customHeight="1">
      <c r="A21" s="835">
        <v>18</v>
      </c>
      <c r="B21" s="944">
        <v>3251882221</v>
      </c>
      <c r="C21" s="945" t="s">
        <v>6070</v>
      </c>
      <c r="D21" s="974"/>
      <c r="E21" s="975">
        <v>42893</v>
      </c>
      <c r="F21" s="840"/>
      <c r="G21" s="839"/>
      <c r="H21" s="976" t="s">
        <v>9722</v>
      </c>
      <c r="I21" s="976"/>
      <c r="J21" s="977" t="s">
        <v>7389</v>
      </c>
      <c r="K21" s="995"/>
      <c r="L21" s="978">
        <v>5680</v>
      </c>
      <c r="M21" s="979"/>
      <c r="N21" s="996">
        <v>1</v>
      </c>
      <c r="O21" s="997"/>
      <c r="P21" s="982"/>
      <c r="Q21" s="998" t="s">
        <v>9723</v>
      </c>
      <c r="R21" s="983">
        <v>1000000</v>
      </c>
      <c r="S21" s="984"/>
      <c r="T21" s="985" t="s">
        <v>9724</v>
      </c>
      <c r="U21" s="986" t="s">
        <v>9724</v>
      </c>
      <c r="V21" s="999" t="s">
        <v>9725</v>
      </c>
      <c r="W21" s="988"/>
      <c r="X21" s="988" t="s">
        <v>9726</v>
      </c>
      <c r="Y21" s="988"/>
      <c r="Z21" s="988"/>
      <c r="AA21" s="915" t="s">
        <v>8755</v>
      </c>
      <c r="AB21" s="989"/>
      <c r="AC21" s="858" t="str">
        <f t="shared" si="0"/>
        <v xml:space="preserve"> </v>
      </c>
    </row>
    <row r="22" spans="1:29" ht="34.5" customHeight="1">
      <c r="A22" s="835">
        <v>19</v>
      </c>
      <c r="B22" s="944">
        <v>6543266446</v>
      </c>
      <c r="C22" s="945">
        <v>42887</v>
      </c>
      <c r="D22" s="974"/>
      <c r="E22" s="975"/>
      <c r="F22" s="840"/>
      <c r="G22" s="839"/>
      <c r="H22" s="976" t="s">
        <v>9727</v>
      </c>
      <c r="I22" s="976"/>
      <c r="J22" s="977" t="s">
        <v>7389</v>
      </c>
      <c r="K22" s="978"/>
      <c r="L22" s="978">
        <v>1400</v>
      </c>
      <c r="M22" s="979"/>
      <c r="N22" s="980">
        <v>1</v>
      </c>
      <c r="O22" s="981"/>
      <c r="P22" s="982"/>
      <c r="Q22" s="939" t="s">
        <v>9728</v>
      </c>
      <c r="R22" s="983">
        <v>1000000</v>
      </c>
      <c r="S22" s="984"/>
      <c r="T22" s="985"/>
      <c r="U22" s="986"/>
      <c r="V22" s="994"/>
      <c r="W22" s="988"/>
      <c r="X22" s="988"/>
      <c r="Y22" s="988"/>
      <c r="Z22" s="988"/>
      <c r="AA22" s="915" t="s">
        <v>8755</v>
      </c>
      <c r="AB22" s="989"/>
      <c r="AC22" s="858" t="str">
        <f t="shared" si="0"/>
        <v xml:space="preserve"> </v>
      </c>
    </row>
    <row r="23" spans="1:29" ht="27.75" customHeight="1">
      <c r="A23" s="859">
        <v>20</v>
      </c>
      <c r="B23" s="944">
        <v>1083203670</v>
      </c>
      <c r="C23" s="945">
        <v>42779</v>
      </c>
      <c r="D23" s="974"/>
      <c r="E23" s="975"/>
      <c r="F23" s="840"/>
      <c r="G23" s="839"/>
      <c r="H23" s="976" t="s">
        <v>9729</v>
      </c>
      <c r="I23" s="976"/>
      <c r="J23" s="977" t="s">
        <v>9704</v>
      </c>
      <c r="K23" s="978"/>
      <c r="L23" s="978">
        <v>500</v>
      </c>
      <c r="M23" s="979"/>
      <c r="N23" s="1000">
        <v>1</v>
      </c>
      <c r="O23" s="1001"/>
      <c r="P23" s="982"/>
      <c r="Q23" s="939" t="s">
        <v>6152</v>
      </c>
      <c r="R23" s="983">
        <v>600000</v>
      </c>
      <c r="S23" s="984"/>
      <c r="T23" s="985"/>
      <c r="U23" s="986"/>
      <c r="V23" s="987" t="s">
        <v>9730</v>
      </c>
      <c r="W23" s="988"/>
      <c r="X23" s="988"/>
      <c r="Y23" s="988"/>
      <c r="Z23" s="988"/>
      <c r="AA23" s="915" t="s">
        <v>8756</v>
      </c>
      <c r="AB23" s="989"/>
      <c r="AC23" s="858" t="str">
        <f t="shared" si="0"/>
        <v xml:space="preserve"> </v>
      </c>
    </row>
    <row r="24" spans="1:29" ht="36.75" customHeight="1">
      <c r="A24" s="835">
        <v>21</v>
      </c>
      <c r="B24" s="944">
        <v>2174424520</v>
      </c>
      <c r="C24" s="945">
        <v>42769</v>
      </c>
      <c r="D24" s="974"/>
      <c r="E24" s="975"/>
      <c r="F24" s="840">
        <v>2174424520</v>
      </c>
      <c r="G24" s="839">
        <v>43087</v>
      </c>
      <c r="H24" s="976" t="s">
        <v>9731</v>
      </c>
      <c r="I24" s="976"/>
      <c r="J24" s="977" t="s">
        <v>9704</v>
      </c>
      <c r="K24" s="978"/>
      <c r="L24" s="978">
        <v>1000</v>
      </c>
      <c r="M24" s="979"/>
      <c r="N24" s="980">
        <v>1</v>
      </c>
      <c r="O24" s="981"/>
      <c r="P24" s="982"/>
      <c r="Q24" s="939" t="s">
        <v>6193</v>
      </c>
      <c r="R24" s="983">
        <v>2000000</v>
      </c>
      <c r="S24" s="984"/>
      <c r="T24" s="985"/>
      <c r="U24" s="986"/>
      <c r="V24" s="987" t="s">
        <v>9732</v>
      </c>
      <c r="W24" s="988"/>
      <c r="X24" s="988"/>
      <c r="Y24" s="988"/>
      <c r="Z24" s="988"/>
      <c r="AA24" s="915" t="s">
        <v>8756</v>
      </c>
      <c r="AB24" s="989"/>
      <c r="AC24" s="858" t="str">
        <f t="shared" si="0"/>
        <v xml:space="preserve"> </v>
      </c>
    </row>
    <row r="25" spans="1:29" s="1013" customFormat="1" ht="27.75" customHeight="1">
      <c r="A25" s="835">
        <v>22</v>
      </c>
      <c r="B25" s="1002">
        <v>4384002826</v>
      </c>
      <c r="C25" s="1003" t="s">
        <v>6305</v>
      </c>
      <c r="D25" s="1004"/>
      <c r="E25" s="1005"/>
      <c r="F25" s="840"/>
      <c r="G25" s="839"/>
      <c r="H25" s="933" t="s">
        <v>9733</v>
      </c>
      <c r="I25" s="939"/>
      <c r="J25" s="977" t="s">
        <v>9704</v>
      </c>
      <c r="K25" s="1006"/>
      <c r="L25" s="1007">
        <v>544</v>
      </c>
      <c r="M25" s="1008"/>
      <c r="N25" s="1000">
        <v>1</v>
      </c>
      <c r="O25" s="1001"/>
      <c r="P25" s="1009"/>
      <c r="Q25" s="939" t="s">
        <v>9734</v>
      </c>
      <c r="R25" s="1010">
        <v>675000</v>
      </c>
      <c r="S25" s="1011"/>
      <c r="T25" s="1012"/>
      <c r="U25" s="988"/>
      <c r="V25" s="987" t="s">
        <v>9735</v>
      </c>
      <c r="W25" s="988"/>
      <c r="X25" s="988"/>
      <c r="Y25" s="988"/>
      <c r="Z25" s="988"/>
      <c r="AA25" s="915" t="s">
        <v>8756</v>
      </c>
      <c r="AB25" s="988"/>
      <c r="AC25" s="858" t="str">
        <f t="shared" si="0"/>
        <v xml:space="preserve"> </v>
      </c>
    </row>
    <row r="26" spans="1:29" s="1013" customFormat="1" ht="27.75" customHeight="1">
      <c r="A26" s="859">
        <v>23</v>
      </c>
      <c r="B26" s="933">
        <v>7605474250</v>
      </c>
      <c r="C26" s="1003" t="s">
        <v>6349</v>
      </c>
      <c r="D26" s="1014"/>
      <c r="E26" s="1015"/>
      <c r="F26" s="840"/>
      <c r="G26" s="839"/>
      <c r="H26" s="1002" t="s">
        <v>6350</v>
      </c>
      <c r="I26" s="1016"/>
      <c r="J26" s="948" t="s">
        <v>4171</v>
      </c>
      <c r="K26" s="1017">
        <v>60000</v>
      </c>
      <c r="L26" s="1018"/>
      <c r="M26" s="1019"/>
      <c r="N26" s="866">
        <v>1</v>
      </c>
      <c r="O26" s="1020"/>
      <c r="P26" s="932"/>
      <c r="Q26" s="939" t="s">
        <v>6348</v>
      </c>
      <c r="R26" s="1010">
        <v>25000000</v>
      </c>
      <c r="S26" s="1021"/>
      <c r="T26" s="1022"/>
      <c r="U26" s="932"/>
      <c r="V26" s="968"/>
      <c r="W26" s="965"/>
      <c r="X26" s="965"/>
      <c r="Y26" s="965"/>
      <c r="Z26" s="965"/>
      <c r="AA26" s="881" t="s">
        <v>8755</v>
      </c>
      <c r="AB26" s="1023"/>
      <c r="AC26" s="858" t="str">
        <f t="shared" si="0"/>
        <v xml:space="preserve"> </v>
      </c>
    </row>
    <row r="27" spans="1:29" s="1013" customFormat="1" ht="27.75" customHeight="1">
      <c r="A27" s="835">
        <v>24</v>
      </c>
      <c r="B27" s="933">
        <v>6422266728</v>
      </c>
      <c r="C27" s="1003" t="s">
        <v>6349</v>
      </c>
      <c r="D27" s="1014"/>
      <c r="E27" s="1015"/>
      <c r="F27" s="840"/>
      <c r="G27" s="839"/>
      <c r="H27" s="1002" t="s">
        <v>9162</v>
      </c>
      <c r="I27" s="1016"/>
      <c r="J27" s="948" t="s">
        <v>9736</v>
      </c>
      <c r="K27" s="1017"/>
      <c r="L27" s="1018"/>
      <c r="M27" s="1019"/>
      <c r="N27" s="1024">
        <v>1</v>
      </c>
      <c r="O27" s="1020"/>
      <c r="P27" s="932"/>
      <c r="Q27" s="939" t="s">
        <v>9737</v>
      </c>
      <c r="R27" s="1010"/>
      <c r="S27" s="1021">
        <v>85000000000</v>
      </c>
      <c r="T27" s="967" t="s">
        <v>9738</v>
      </c>
      <c r="U27" s="932"/>
      <c r="V27" s="968"/>
      <c r="W27" s="965"/>
      <c r="X27" s="965"/>
      <c r="Y27" s="965"/>
      <c r="Z27" s="965"/>
      <c r="AA27" s="881" t="s">
        <v>8756</v>
      </c>
      <c r="AB27" s="1023"/>
      <c r="AC27" s="858" t="str">
        <f t="shared" si="0"/>
        <v xml:space="preserve"> </v>
      </c>
    </row>
    <row r="28" spans="1:29" s="1013" customFormat="1" ht="57.6" customHeight="1">
      <c r="A28" s="835">
        <v>25</v>
      </c>
      <c r="B28" s="933">
        <v>6845410506</v>
      </c>
      <c r="C28" s="1003">
        <v>42942</v>
      </c>
      <c r="D28" s="1014"/>
      <c r="E28" s="1015"/>
      <c r="F28" s="840"/>
      <c r="G28" s="839"/>
      <c r="H28" s="1002" t="s">
        <v>9739</v>
      </c>
      <c r="I28" s="1016"/>
      <c r="J28" s="948" t="s">
        <v>8775</v>
      </c>
      <c r="K28" s="1017"/>
      <c r="L28" s="1018">
        <v>670</v>
      </c>
      <c r="M28" s="1019"/>
      <c r="N28" s="866">
        <v>1</v>
      </c>
      <c r="O28" s="1020"/>
      <c r="P28" s="932"/>
      <c r="Q28" s="939" t="s">
        <v>9740</v>
      </c>
      <c r="R28" s="1010"/>
      <c r="S28" s="1021">
        <v>3000000000</v>
      </c>
      <c r="T28" s="1022"/>
      <c r="U28" s="932"/>
      <c r="V28" s="968"/>
      <c r="W28" s="965"/>
      <c r="X28" s="965"/>
      <c r="Y28" s="965"/>
      <c r="Z28" s="965"/>
      <c r="AA28" s="915" t="s">
        <v>8756</v>
      </c>
      <c r="AB28" s="1023"/>
      <c r="AC28" s="858">
        <f t="shared" si="0"/>
        <v>1</v>
      </c>
    </row>
    <row r="29" spans="1:29" s="1013" customFormat="1" ht="27.75" customHeight="1">
      <c r="A29" s="859">
        <v>26</v>
      </c>
      <c r="B29" s="933">
        <v>3205962108</v>
      </c>
      <c r="C29" s="1003" t="s">
        <v>9741</v>
      </c>
      <c r="D29" s="1014"/>
      <c r="E29" s="1015"/>
      <c r="F29" s="840"/>
      <c r="G29" s="839"/>
      <c r="H29" s="1002" t="s">
        <v>9742</v>
      </c>
      <c r="I29" s="1016"/>
      <c r="J29" s="948" t="s">
        <v>7389</v>
      </c>
      <c r="K29" s="1017">
        <v>43000</v>
      </c>
      <c r="L29" s="1018"/>
      <c r="M29" s="1019"/>
      <c r="N29" s="1024">
        <v>2</v>
      </c>
      <c r="O29" s="1020"/>
      <c r="P29" s="932"/>
      <c r="Q29" s="939" t="s">
        <v>6903</v>
      </c>
      <c r="R29" s="1010">
        <v>4700000</v>
      </c>
      <c r="S29" s="1021"/>
      <c r="T29" s="1022"/>
      <c r="U29" s="932"/>
      <c r="V29" s="968"/>
      <c r="W29" s="965"/>
      <c r="X29" s="965"/>
      <c r="Y29" s="965"/>
      <c r="Z29" s="965"/>
      <c r="AA29" s="881" t="s">
        <v>8759</v>
      </c>
      <c r="AB29" s="1023"/>
      <c r="AC29" s="858" t="str">
        <f t="shared" si="0"/>
        <v xml:space="preserve"> </v>
      </c>
    </row>
    <row r="30" spans="1:29" s="1013" customFormat="1" ht="27.75" customHeight="1">
      <c r="A30" s="835">
        <v>27</v>
      </c>
      <c r="B30" s="933">
        <v>6542147390</v>
      </c>
      <c r="C30" s="1003">
        <v>43090</v>
      </c>
      <c r="D30" s="1014"/>
      <c r="E30" s="1015"/>
      <c r="F30" s="840"/>
      <c r="G30" s="839"/>
      <c r="H30" s="1002" t="s">
        <v>9743</v>
      </c>
      <c r="I30" s="1016"/>
      <c r="J30" s="948" t="s">
        <v>9704</v>
      </c>
      <c r="K30" s="1017"/>
      <c r="L30" s="1018">
        <v>3000</v>
      </c>
      <c r="M30" s="1019"/>
      <c r="N30" s="866">
        <v>1</v>
      </c>
      <c r="O30" s="1020"/>
      <c r="P30" s="932"/>
      <c r="Q30" s="939" t="s">
        <v>7105</v>
      </c>
      <c r="R30" s="1010">
        <v>1000000</v>
      </c>
      <c r="S30" s="1021"/>
      <c r="T30" s="1022"/>
      <c r="U30" s="932"/>
      <c r="V30" s="964" t="s">
        <v>9744</v>
      </c>
      <c r="W30" s="965"/>
      <c r="X30" s="965" t="s">
        <v>9745</v>
      </c>
      <c r="Y30" s="965"/>
      <c r="Z30" s="965"/>
      <c r="AA30" s="915" t="s">
        <v>8756</v>
      </c>
      <c r="AB30" s="1023"/>
      <c r="AC30" s="858" t="str">
        <f t="shared" si="0"/>
        <v xml:space="preserve"> </v>
      </c>
    </row>
    <row r="31" spans="1:29" s="1013" customFormat="1" ht="27.75" customHeight="1">
      <c r="A31" s="835">
        <v>28</v>
      </c>
      <c r="B31" s="933">
        <v>7683731724</v>
      </c>
      <c r="C31" s="1003">
        <v>43095</v>
      </c>
      <c r="D31" s="1014"/>
      <c r="E31" s="1015"/>
      <c r="F31" s="840"/>
      <c r="G31" s="839">
        <v>43101</v>
      </c>
      <c r="H31" s="1002" t="s">
        <v>7112</v>
      </c>
      <c r="I31" s="1016"/>
      <c r="J31" s="948" t="s">
        <v>9704</v>
      </c>
      <c r="K31" s="1017">
        <v>14700</v>
      </c>
      <c r="L31" s="1018"/>
      <c r="M31" s="1019"/>
      <c r="N31" s="1024">
        <v>2</v>
      </c>
      <c r="O31" s="1020"/>
      <c r="P31" s="932"/>
      <c r="Q31" s="939" t="s">
        <v>9746</v>
      </c>
      <c r="R31" s="1010">
        <v>4500000</v>
      </c>
      <c r="S31" s="1021"/>
      <c r="T31" s="1022"/>
      <c r="U31" s="932"/>
      <c r="V31" s="968"/>
      <c r="W31" s="965"/>
      <c r="X31" s="965"/>
      <c r="Y31" s="965"/>
      <c r="Z31" s="965"/>
      <c r="AA31" s="881" t="s">
        <v>8755</v>
      </c>
      <c r="AB31" s="1023"/>
      <c r="AC31" s="858"/>
    </row>
    <row r="32" spans="1:29" s="1013" customFormat="1" ht="34.5" customHeight="1">
      <c r="A32" s="859">
        <v>29</v>
      </c>
      <c r="B32" s="933">
        <v>5456801665</v>
      </c>
      <c r="C32" s="1003">
        <v>43158</v>
      </c>
      <c r="D32" s="1014"/>
      <c r="E32" s="1015"/>
      <c r="F32" s="840"/>
      <c r="G32" s="839"/>
      <c r="H32" s="1002" t="s">
        <v>9747</v>
      </c>
      <c r="I32" s="1016"/>
      <c r="J32" s="948" t="s">
        <v>3803</v>
      </c>
      <c r="K32" s="1017"/>
      <c r="L32" s="1018">
        <v>1000</v>
      </c>
      <c r="M32" s="1019"/>
      <c r="N32" s="866">
        <v>3</v>
      </c>
      <c r="O32" s="1020" t="s">
        <v>9748</v>
      </c>
      <c r="P32" s="932"/>
      <c r="Q32" s="939" t="s">
        <v>9749</v>
      </c>
      <c r="R32" s="1010">
        <v>1000000</v>
      </c>
      <c r="S32" s="1021"/>
      <c r="T32" s="1022"/>
      <c r="U32" s="932"/>
      <c r="V32" s="968"/>
      <c r="W32" s="965"/>
      <c r="X32" s="965"/>
      <c r="Y32" s="965"/>
      <c r="Z32" s="965"/>
      <c r="AA32" s="915" t="s">
        <v>8756</v>
      </c>
      <c r="AB32" s="1023"/>
      <c r="AC32" s="858"/>
    </row>
    <row r="33" spans="1:29" s="1013" customFormat="1" ht="27.75" customHeight="1">
      <c r="A33" s="835">
        <v>30</v>
      </c>
      <c r="B33" s="933">
        <v>9871804933</v>
      </c>
      <c r="C33" s="1003">
        <v>43139</v>
      </c>
      <c r="D33" s="1014"/>
      <c r="E33" s="1015"/>
      <c r="F33" s="840"/>
      <c r="G33" s="839"/>
      <c r="H33" s="1002" t="s">
        <v>9750</v>
      </c>
      <c r="I33" s="1016"/>
      <c r="J33" s="948" t="s">
        <v>7389</v>
      </c>
      <c r="K33" s="1017">
        <v>10214</v>
      </c>
      <c r="L33" s="1018"/>
      <c r="M33" s="1019"/>
      <c r="N33" s="866">
        <v>1</v>
      </c>
      <c r="O33" s="1020" t="s">
        <v>9751</v>
      </c>
      <c r="P33" s="932"/>
      <c r="Q33" s="939" t="s">
        <v>9752</v>
      </c>
      <c r="R33" s="1010">
        <v>2000000</v>
      </c>
      <c r="S33" s="1021"/>
      <c r="T33" s="1022"/>
      <c r="U33" s="932"/>
      <c r="V33" s="968"/>
      <c r="W33" s="965"/>
      <c r="X33" s="965"/>
      <c r="Y33" s="965"/>
      <c r="Z33" s="965"/>
      <c r="AA33" s="881" t="s">
        <v>8755</v>
      </c>
      <c r="AB33" s="1023"/>
      <c r="AC33" s="858"/>
    </row>
    <row r="34" spans="1:29" s="1036" customFormat="1" ht="54.75" customHeight="1">
      <c r="A34" s="835">
        <v>31</v>
      </c>
      <c r="B34" s="1025">
        <v>8784345058</v>
      </c>
      <c r="C34" s="945">
        <v>42874</v>
      </c>
      <c r="D34" s="1026"/>
      <c r="E34" s="1026"/>
      <c r="F34" s="840"/>
      <c r="G34" s="839">
        <v>42991</v>
      </c>
      <c r="H34" s="944" t="s">
        <v>9753</v>
      </c>
      <c r="I34" s="1027">
        <v>1</v>
      </c>
      <c r="J34" s="1028" t="s">
        <v>3904</v>
      </c>
      <c r="K34" s="1029"/>
      <c r="L34" s="1029">
        <v>2000</v>
      </c>
      <c r="M34" s="981"/>
      <c r="N34" s="1030">
        <v>1</v>
      </c>
      <c r="O34" s="1031"/>
      <c r="P34" s="1032"/>
      <c r="Q34" s="939" t="s">
        <v>9754</v>
      </c>
      <c r="R34" s="1033">
        <v>1000000</v>
      </c>
      <c r="S34" s="1027"/>
      <c r="T34" s="1034"/>
      <c r="U34" s="1027"/>
      <c r="V34" s="1035" t="s">
        <v>9755</v>
      </c>
      <c r="W34" s="1027"/>
      <c r="X34" s="1027"/>
      <c r="Y34" s="1027"/>
      <c r="Z34" s="1027"/>
      <c r="AA34" s="915" t="s">
        <v>8756</v>
      </c>
      <c r="AB34" s="1027"/>
      <c r="AC34" s="1027"/>
    </row>
    <row r="35" spans="1:29" ht="42.75" customHeight="1">
      <c r="A35" s="859">
        <v>32</v>
      </c>
      <c r="B35" s="944">
        <v>472043001179</v>
      </c>
      <c r="C35" s="945">
        <v>41985</v>
      </c>
      <c r="D35" s="974"/>
      <c r="E35" s="1037">
        <v>42130</v>
      </c>
      <c r="F35" s="1038">
        <v>1066145463</v>
      </c>
      <c r="G35" s="1037">
        <v>43165</v>
      </c>
      <c r="H35" s="976" t="s">
        <v>9756</v>
      </c>
      <c r="I35" s="976"/>
      <c r="J35" s="977" t="s">
        <v>9704</v>
      </c>
      <c r="K35" s="978"/>
      <c r="L35" s="978">
        <v>160</v>
      </c>
      <c r="M35" s="979"/>
      <c r="N35" s="996">
        <v>1</v>
      </c>
      <c r="O35" s="997"/>
      <c r="P35" s="982"/>
      <c r="Q35" s="939" t="s">
        <v>4402</v>
      </c>
      <c r="R35" s="983">
        <v>200000</v>
      </c>
      <c r="S35" s="984"/>
      <c r="T35" s="985"/>
      <c r="U35" s="986"/>
      <c r="V35" s="994"/>
      <c r="W35" s="988"/>
      <c r="X35" s="988"/>
      <c r="Y35" s="988"/>
      <c r="Z35" s="988"/>
      <c r="AA35" s="915" t="s">
        <v>8756</v>
      </c>
      <c r="AB35" s="989"/>
      <c r="AC35" s="858"/>
    </row>
    <row r="36" spans="1:29" ht="27.75" customHeight="1">
      <c r="A36" s="835">
        <v>33</v>
      </c>
      <c r="B36" s="934">
        <v>472043001097</v>
      </c>
      <c r="C36" s="935">
        <v>41695</v>
      </c>
      <c r="D36" s="1039"/>
      <c r="E36" s="937">
        <v>41925</v>
      </c>
      <c r="F36" s="1040">
        <v>7616541837</v>
      </c>
      <c r="G36" s="937">
        <v>43161</v>
      </c>
      <c r="H36" s="1041" t="s">
        <v>9757</v>
      </c>
      <c r="I36" s="1042"/>
      <c r="J36" s="1043" t="s">
        <v>9704</v>
      </c>
      <c r="K36" s="959"/>
      <c r="L36" s="959">
        <v>200</v>
      </c>
      <c r="M36" s="960"/>
      <c r="N36" s="951">
        <v>1</v>
      </c>
      <c r="O36" s="952"/>
      <c r="P36" s="1044"/>
      <c r="Q36" s="939" t="s">
        <v>9672</v>
      </c>
      <c r="R36" s="961">
        <v>97480</v>
      </c>
      <c r="S36" s="1045"/>
      <c r="T36" s="967"/>
      <c r="U36" s="971"/>
      <c r="V36" s="1046" t="s">
        <v>9758</v>
      </c>
      <c r="W36" s="1047"/>
      <c r="X36" s="1047" t="s">
        <v>9759</v>
      </c>
      <c r="Y36" s="1048" t="s">
        <v>9760</v>
      </c>
      <c r="Z36" s="1048"/>
      <c r="AA36" s="915" t="s">
        <v>8756</v>
      </c>
      <c r="AB36" s="844"/>
      <c r="AC36" s="858" t="str">
        <f>IF(J36="VN",N36," ")</f>
        <v xml:space="preserve"> </v>
      </c>
    </row>
    <row r="37" spans="1:29" ht="27.75" customHeight="1">
      <c r="A37" s="835">
        <v>34</v>
      </c>
      <c r="B37" s="934">
        <v>472043001001</v>
      </c>
      <c r="C37" s="935">
        <v>41358</v>
      </c>
      <c r="D37" s="1049">
        <v>7620624036</v>
      </c>
      <c r="E37" s="937">
        <v>43012</v>
      </c>
      <c r="F37" s="1040">
        <v>7620624036</v>
      </c>
      <c r="G37" s="937">
        <v>43165</v>
      </c>
      <c r="H37" s="1041" t="s">
        <v>9761</v>
      </c>
      <c r="I37" s="1050">
        <v>1</v>
      </c>
      <c r="J37" s="1043" t="s">
        <v>9704</v>
      </c>
      <c r="K37" s="959"/>
      <c r="L37" s="959">
        <v>280</v>
      </c>
      <c r="M37" s="960"/>
      <c r="N37" s="1051">
        <v>1</v>
      </c>
      <c r="O37" s="1052"/>
      <c r="P37" s="1053"/>
      <c r="Q37" s="939" t="s">
        <v>3662</v>
      </c>
      <c r="R37" s="1054">
        <v>400000</v>
      </c>
      <c r="S37" s="1033"/>
      <c r="T37" s="967" t="s">
        <v>9762</v>
      </c>
      <c r="U37" s="1055"/>
      <c r="V37" s="1056" t="s">
        <v>9758</v>
      </c>
      <c r="W37" s="1048"/>
      <c r="X37" s="1048" t="s">
        <v>9760</v>
      </c>
      <c r="Y37" s="1047" t="s">
        <v>9759</v>
      </c>
      <c r="Z37" s="1047"/>
      <c r="AA37" s="915" t="s">
        <v>8756</v>
      </c>
      <c r="AB37" s="844"/>
      <c r="AC37" s="858" t="str">
        <f>IF(J37="VN",N37," ")</f>
        <v xml:space="preserve"> </v>
      </c>
    </row>
    <row r="38" spans="1:29" s="1036" customFormat="1" ht="27.75" customHeight="1">
      <c r="A38" s="859">
        <v>35</v>
      </c>
      <c r="B38" s="1057">
        <v>1046633106</v>
      </c>
      <c r="C38" s="1058">
        <v>42472</v>
      </c>
      <c r="D38" s="1059"/>
      <c r="E38" s="1058"/>
      <c r="F38" s="1060"/>
      <c r="G38" s="1060">
        <v>43235</v>
      </c>
      <c r="H38" s="1061" t="s">
        <v>9763</v>
      </c>
      <c r="I38" s="1062"/>
      <c r="J38" s="1028" t="s">
        <v>9704</v>
      </c>
      <c r="K38" s="1063"/>
      <c r="L38" s="1063">
        <v>60</v>
      </c>
      <c r="M38" s="997"/>
      <c r="N38" s="1064">
        <v>1</v>
      </c>
      <c r="O38" s="1065"/>
      <c r="P38" s="1032"/>
      <c r="Q38" s="939" t="s">
        <v>9764</v>
      </c>
      <c r="R38" s="1033">
        <v>600000</v>
      </c>
      <c r="S38" s="928"/>
      <c r="T38" s="1034"/>
      <c r="U38" s="1027"/>
      <c r="V38" s="1035" t="s">
        <v>9765</v>
      </c>
      <c r="W38" s="1027"/>
      <c r="X38" s="1027"/>
      <c r="Y38" s="1027"/>
      <c r="Z38" s="1027"/>
      <c r="AA38" s="915" t="s">
        <v>8756</v>
      </c>
      <c r="AB38" s="1027"/>
      <c r="AC38" s="1027"/>
    </row>
    <row r="39" spans="1:29" ht="27.75" customHeight="1">
      <c r="A39" s="835">
        <v>36</v>
      </c>
      <c r="B39" s="934">
        <v>472043001007</v>
      </c>
      <c r="C39" s="935">
        <v>41366</v>
      </c>
      <c r="D39" s="1049"/>
      <c r="E39" s="937">
        <v>42097</v>
      </c>
      <c r="F39" s="840">
        <v>6544313840</v>
      </c>
      <c r="G39" s="839">
        <v>43187</v>
      </c>
      <c r="H39" s="1041" t="s">
        <v>9766</v>
      </c>
      <c r="I39" s="1066"/>
      <c r="J39" s="1043" t="s">
        <v>9704</v>
      </c>
      <c r="K39" s="959"/>
      <c r="L39" s="941">
        <v>110</v>
      </c>
      <c r="M39" s="960">
        <v>44927</v>
      </c>
      <c r="N39" s="985">
        <v>1</v>
      </c>
      <c r="O39" s="1067"/>
      <c r="P39" s="1068"/>
      <c r="Q39" s="939" t="s">
        <v>9767</v>
      </c>
      <c r="R39" s="1054">
        <v>350000</v>
      </c>
      <c r="S39" s="1033"/>
      <c r="T39" s="967" t="s">
        <v>9762</v>
      </c>
      <c r="U39" s="1069"/>
      <c r="V39" s="1070" t="s">
        <v>9768</v>
      </c>
      <c r="W39" s="1048"/>
      <c r="X39" s="1048" t="s">
        <v>9769</v>
      </c>
      <c r="Y39" s="1047" t="s">
        <v>9770</v>
      </c>
      <c r="Z39" s="1047"/>
      <c r="AA39" s="915" t="s">
        <v>8756</v>
      </c>
      <c r="AB39" s="844"/>
      <c r="AC39" s="858" t="str">
        <f>IF(J39="VN",N39," ")</f>
        <v xml:space="preserve"> </v>
      </c>
    </row>
    <row r="40" spans="1:29" s="1076" customFormat="1" ht="67.5">
      <c r="A40" s="835">
        <v>37</v>
      </c>
      <c r="B40" s="934">
        <v>8759385019</v>
      </c>
      <c r="C40" s="935">
        <v>43284</v>
      </c>
      <c r="D40" s="1049"/>
      <c r="E40" s="937"/>
      <c r="F40" s="1038"/>
      <c r="G40" s="1037"/>
      <c r="H40" s="1041" t="s">
        <v>9771</v>
      </c>
      <c r="I40" s="1071">
        <v>1</v>
      </c>
      <c r="J40" s="1043" t="s">
        <v>9704</v>
      </c>
      <c r="K40" s="959"/>
      <c r="L40" s="959">
        <v>6528</v>
      </c>
      <c r="M40" s="960" t="s">
        <v>9772</v>
      </c>
      <c r="N40" s="985">
        <v>2</v>
      </c>
      <c r="O40" s="1067" t="s">
        <v>9773</v>
      </c>
      <c r="P40" s="1068"/>
      <c r="Q40" s="939" t="s">
        <v>7598</v>
      </c>
      <c r="R40" s="1054">
        <v>4000000</v>
      </c>
      <c r="S40" s="1033"/>
      <c r="T40" s="1072"/>
      <c r="U40" s="1073"/>
      <c r="V40" s="1074"/>
      <c r="W40" s="879"/>
      <c r="X40" s="879"/>
      <c r="Y40" s="880"/>
      <c r="Z40" s="880"/>
      <c r="AA40" s="1075" t="s">
        <v>8756</v>
      </c>
      <c r="AB40" s="844"/>
      <c r="AC40" s="882"/>
    </row>
    <row r="41" spans="1:29" s="1076" customFormat="1" ht="90">
      <c r="A41" s="859">
        <v>38</v>
      </c>
      <c r="B41" s="934">
        <v>1026891619</v>
      </c>
      <c r="C41" s="935">
        <v>43291</v>
      </c>
      <c r="D41" s="1049"/>
      <c r="E41" s="937"/>
      <c r="F41" s="1038"/>
      <c r="G41" s="1037"/>
      <c r="H41" s="1041" t="s">
        <v>9774</v>
      </c>
      <c r="I41" s="1071">
        <v>1</v>
      </c>
      <c r="J41" s="1043" t="s">
        <v>9704</v>
      </c>
      <c r="K41" s="959"/>
      <c r="L41" s="959">
        <v>1088</v>
      </c>
      <c r="M41" s="960"/>
      <c r="N41" s="985">
        <v>1</v>
      </c>
      <c r="O41" s="1067" t="s">
        <v>9775</v>
      </c>
      <c r="P41" s="1068"/>
      <c r="Q41" s="939" t="s">
        <v>7599</v>
      </c>
      <c r="R41" s="1054">
        <v>800000</v>
      </c>
      <c r="S41" s="1033"/>
      <c r="T41" s="1072"/>
      <c r="U41" s="1073"/>
      <c r="V41" s="1074"/>
      <c r="W41" s="879"/>
      <c r="X41" s="879"/>
      <c r="Y41" s="880"/>
      <c r="Z41" s="880"/>
      <c r="AA41" s="1075" t="s">
        <v>8756</v>
      </c>
      <c r="AB41" s="844"/>
      <c r="AC41" s="882"/>
    </row>
    <row r="42" spans="1:29" s="1091" customFormat="1" ht="27.75" customHeight="1">
      <c r="A42" s="835">
        <v>39</v>
      </c>
      <c r="B42" s="1077">
        <v>3286261747</v>
      </c>
      <c r="C42" s="1078">
        <v>43298</v>
      </c>
      <c r="D42" s="1079"/>
      <c r="E42" s="1080"/>
      <c r="F42" s="1081"/>
      <c r="G42" s="1082"/>
      <c r="H42" s="1083" t="s">
        <v>7604</v>
      </c>
      <c r="I42" s="948"/>
      <c r="J42" s="907" t="s">
        <v>7389</v>
      </c>
      <c r="K42" s="1084">
        <v>100778</v>
      </c>
      <c r="L42" s="1084"/>
      <c r="M42" s="1085"/>
      <c r="N42" s="951">
        <v>3</v>
      </c>
      <c r="O42" s="952" t="s">
        <v>9776</v>
      </c>
      <c r="P42" s="1086"/>
      <c r="Q42" s="1087" t="s">
        <v>9777</v>
      </c>
      <c r="R42" s="1088">
        <v>28421052</v>
      </c>
      <c r="S42" s="1063"/>
      <c r="T42" s="1064"/>
      <c r="U42" s="1089"/>
      <c r="V42" s="964"/>
      <c r="W42" s="965"/>
      <c r="X42" s="965"/>
      <c r="Y42" s="956"/>
      <c r="Z42" s="956"/>
      <c r="AA42" s="881" t="s">
        <v>8754</v>
      </c>
      <c r="AB42" s="957"/>
      <c r="AC42" s="1090"/>
    </row>
    <row r="43" spans="1:29" s="1076" customFormat="1" ht="67.5">
      <c r="A43" s="835">
        <v>40</v>
      </c>
      <c r="B43" s="934">
        <v>7648839254</v>
      </c>
      <c r="C43" s="935">
        <v>43306</v>
      </c>
      <c r="D43" s="1049"/>
      <c r="E43" s="937"/>
      <c r="F43" s="1038"/>
      <c r="G43" s="1037"/>
      <c r="H43" s="1041" t="s">
        <v>9778</v>
      </c>
      <c r="I43" s="1071"/>
      <c r="J43" s="1043" t="s">
        <v>9704</v>
      </c>
      <c r="K43" s="959"/>
      <c r="L43" s="959">
        <v>1632</v>
      </c>
      <c r="M43" s="960" t="s">
        <v>9779</v>
      </c>
      <c r="N43" s="985">
        <v>1</v>
      </c>
      <c r="O43" s="1067" t="s">
        <v>9780</v>
      </c>
      <c r="P43" s="1068"/>
      <c r="Q43" s="939" t="s">
        <v>7600</v>
      </c>
      <c r="R43" s="1054">
        <v>3000000</v>
      </c>
      <c r="S43" s="1033"/>
      <c r="T43" s="1072"/>
      <c r="U43" s="1073"/>
      <c r="V43" s="1074"/>
      <c r="W43" s="879"/>
      <c r="X43" s="879"/>
      <c r="Y43" s="880"/>
      <c r="Z43" s="880"/>
      <c r="AA43" s="1075" t="s">
        <v>8756</v>
      </c>
      <c r="AB43" s="844"/>
      <c r="AC43" s="882"/>
    </row>
    <row r="44" spans="1:29" s="1076" customFormat="1" ht="56.25">
      <c r="A44" s="859">
        <v>41</v>
      </c>
      <c r="B44" s="934">
        <v>2105655251</v>
      </c>
      <c r="C44" s="935">
        <v>43307</v>
      </c>
      <c r="D44" s="1049"/>
      <c r="E44" s="937"/>
      <c r="F44" s="1038"/>
      <c r="G44" s="1037"/>
      <c r="H44" s="1041" t="s">
        <v>9781</v>
      </c>
      <c r="I44" s="1071"/>
      <c r="J44" s="1043" t="s">
        <v>7389</v>
      </c>
      <c r="K44" s="959"/>
      <c r="L44" s="959">
        <v>1400</v>
      </c>
      <c r="M44" s="960">
        <v>44561</v>
      </c>
      <c r="N44" s="1092">
        <v>1</v>
      </c>
      <c r="O44" s="1067" t="s">
        <v>9782</v>
      </c>
      <c r="P44" s="1068"/>
      <c r="Q44" s="939" t="s">
        <v>9783</v>
      </c>
      <c r="R44" s="1054">
        <v>1000000</v>
      </c>
      <c r="S44" s="1033"/>
      <c r="T44" s="1072"/>
      <c r="U44" s="1073"/>
      <c r="V44" s="1074"/>
      <c r="W44" s="879"/>
      <c r="X44" s="879"/>
      <c r="Y44" s="880"/>
      <c r="Z44" s="880"/>
      <c r="AA44" s="1075" t="s">
        <v>8755</v>
      </c>
      <c r="AB44" s="844"/>
      <c r="AC44" s="882"/>
    </row>
    <row r="45" spans="1:29" s="1100" customFormat="1" ht="45">
      <c r="A45" s="835">
        <v>42</v>
      </c>
      <c r="B45" s="939">
        <v>7661937762</v>
      </c>
      <c r="C45" s="1019">
        <v>43409</v>
      </c>
      <c r="D45" s="1093"/>
      <c r="E45" s="1015"/>
      <c r="F45" s="1094"/>
      <c r="G45" s="1015"/>
      <c r="H45" s="1095" t="s">
        <v>9784</v>
      </c>
      <c r="I45" s="1096"/>
      <c r="J45" s="1071" t="s">
        <v>2465</v>
      </c>
      <c r="K45" s="1010"/>
      <c r="L45" s="1018">
        <v>3025.28</v>
      </c>
      <c r="M45" s="1019">
        <v>44501</v>
      </c>
      <c r="N45" s="1012">
        <v>1</v>
      </c>
      <c r="O45" s="1097" t="s">
        <v>9785</v>
      </c>
      <c r="P45" s="1098"/>
      <c r="Q45" s="939" t="s">
        <v>9786</v>
      </c>
      <c r="R45" s="1010">
        <v>1000000</v>
      </c>
      <c r="S45" s="1010"/>
      <c r="T45" s="853"/>
      <c r="U45" s="1098"/>
      <c r="V45" s="1099"/>
      <c r="W45" s="879"/>
      <c r="X45" s="879"/>
      <c r="Y45" s="879"/>
      <c r="Z45" s="879"/>
      <c r="AA45" s="1075" t="s">
        <v>8755</v>
      </c>
      <c r="AB45" s="988"/>
      <c r="AC45" s="882"/>
    </row>
    <row r="46" spans="1:29" s="1013" customFormat="1" ht="123.75">
      <c r="A46" s="835">
        <v>43</v>
      </c>
      <c r="B46" s="1101">
        <v>9982103340</v>
      </c>
      <c r="C46" s="839">
        <v>43489</v>
      </c>
      <c r="D46" s="1014"/>
      <c r="E46" s="1015"/>
      <c r="F46" s="1094"/>
      <c r="G46" s="1015"/>
      <c r="H46" s="1066" t="s">
        <v>9787</v>
      </c>
      <c r="I46" s="1016"/>
      <c r="J46" s="948"/>
      <c r="K46" s="1102"/>
      <c r="L46" s="1102">
        <v>1088</v>
      </c>
      <c r="M46" s="1019"/>
      <c r="N46" s="866">
        <v>1</v>
      </c>
      <c r="O46" s="1103" t="s">
        <v>9788</v>
      </c>
      <c r="P46" s="932"/>
      <c r="Q46" s="1104" t="s">
        <v>8274</v>
      </c>
      <c r="R46" s="1105">
        <v>1200000</v>
      </c>
      <c r="S46" s="1021"/>
      <c r="T46" s="1022"/>
      <c r="U46" s="932"/>
      <c r="V46" s="968"/>
      <c r="W46" s="965"/>
      <c r="X46" s="965"/>
      <c r="Y46" s="965"/>
      <c r="Z46" s="965"/>
      <c r="AA46" s="915" t="s">
        <v>8756</v>
      </c>
      <c r="AB46" s="1023"/>
      <c r="AC46" s="858"/>
    </row>
    <row r="47" spans="1:29" s="1110" customFormat="1" ht="27.75" customHeight="1">
      <c r="A47" s="859">
        <v>44</v>
      </c>
      <c r="B47" s="1106">
        <v>6520130076</v>
      </c>
      <c r="C47" s="1037">
        <v>43489</v>
      </c>
      <c r="D47" s="933"/>
      <c r="E47" s="1015"/>
      <c r="F47" s="1094"/>
      <c r="G47" s="1015"/>
      <c r="H47" s="1037" t="s">
        <v>9789</v>
      </c>
      <c r="I47" s="1016"/>
      <c r="J47" s="1071" t="s">
        <v>121</v>
      </c>
      <c r="K47" s="1033">
        <v>10000</v>
      </c>
      <c r="L47" s="1033"/>
      <c r="M47" s="1019"/>
      <c r="N47" s="866"/>
      <c r="O47" s="1107" t="s">
        <v>9790</v>
      </c>
      <c r="P47" s="932"/>
      <c r="Q47" s="1071" t="s">
        <v>8275</v>
      </c>
      <c r="R47" s="1108">
        <v>10000000</v>
      </c>
      <c r="S47" s="1021"/>
      <c r="T47" s="1022"/>
      <c r="U47" s="932"/>
      <c r="V47" s="965"/>
      <c r="W47" s="965"/>
      <c r="X47" s="965"/>
      <c r="Y47" s="965"/>
      <c r="Z47" s="965"/>
      <c r="AA47" s="1109"/>
      <c r="AB47" s="1023"/>
      <c r="AC47" s="858"/>
    </row>
    <row r="48" spans="1:29" s="1110" customFormat="1" ht="27.75" customHeight="1">
      <c r="A48" s="835">
        <v>45</v>
      </c>
      <c r="B48" s="1101"/>
      <c r="C48" s="839"/>
      <c r="D48" s="933"/>
      <c r="E48" s="1015"/>
      <c r="F48" s="1094"/>
      <c r="G48" s="1015"/>
      <c r="H48" s="1041" t="s">
        <v>9791</v>
      </c>
      <c r="I48" s="1016"/>
      <c r="J48" s="948" t="s">
        <v>8775</v>
      </c>
      <c r="K48" s="1033"/>
      <c r="L48" s="1033"/>
      <c r="M48" s="1019"/>
      <c r="N48" s="866">
        <v>2</v>
      </c>
      <c r="O48" s="1020"/>
      <c r="P48" s="932"/>
      <c r="Q48" s="1071"/>
      <c r="R48" s="1108"/>
      <c r="S48" s="1021"/>
      <c r="T48" s="1022"/>
      <c r="U48" s="932"/>
      <c r="V48" s="965"/>
      <c r="W48" s="965"/>
      <c r="X48" s="965"/>
      <c r="Y48" s="965"/>
      <c r="Z48" s="965"/>
      <c r="AA48" s="1072" t="s">
        <v>8755</v>
      </c>
      <c r="AB48" s="1023"/>
      <c r="AC48" s="858"/>
    </row>
    <row r="49" spans="1:29" s="1110" customFormat="1" ht="27.75" customHeight="1">
      <c r="A49" s="835">
        <v>46</v>
      </c>
      <c r="B49" s="1101"/>
      <c r="C49" s="839"/>
      <c r="D49" s="933"/>
      <c r="E49" s="1015"/>
      <c r="F49" s="1094"/>
      <c r="G49" s="1015"/>
      <c r="H49" s="1025" t="s">
        <v>9792</v>
      </c>
      <c r="I49" s="1016"/>
      <c r="J49" s="948" t="s">
        <v>8775</v>
      </c>
      <c r="K49" s="1033"/>
      <c r="L49" s="1033"/>
      <c r="M49" s="1019"/>
      <c r="N49" s="866"/>
      <c r="O49" s="1020"/>
      <c r="P49" s="932"/>
      <c r="Q49" s="1071"/>
      <c r="R49" s="1108"/>
      <c r="S49" s="1021"/>
      <c r="T49" s="967" t="s">
        <v>9793</v>
      </c>
      <c r="U49" s="932"/>
      <c r="V49" s="965"/>
      <c r="W49" s="965"/>
      <c r="X49" s="965"/>
      <c r="Y49" s="965"/>
      <c r="Z49" s="965"/>
      <c r="AA49" s="1109" t="s">
        <v>8755</v>
      </c>
      <c r="AB49" s="1023"/>
      <c r="AC49" s="858"/>
    </row>
    <row r="50" spans="1:29" s="1110" customFormat="1" ht="27.75" customHeight="1">
      <c r="A50" s="859">
        <v>47</v>
      </c>
      <c r="B50" s="1101"/>
      <c r="C50" s="839"/>
      <c r="D50" s="933"/>
      <c r="E50" s="1015"/>
      <c r="F50" s="1094"/>
      <c r="G50" s="1015"/>
      <c r="H50" s="1111" t="s">
        <v>9794</v>
      </c>
      <c r="I50" s="1016"/>
      <c r="J50" s="948" t="s">
        <v>8775</v>
      </c>
      <c r="K50" s="1033"/>
      <c r="L50" s="1033"/>
      <c r="M50" s="1019"/>
      <c r="N50" s="866">
        <v>2</v>
      </c>
      <c r="O50" s="1020"/>
      <c r="P50" s="932"/>
      <c r="Q50" s="1071"/>
      <c r="R50" s="1108"/>
      <c r="S50" s="1021"/>
      <c r="T50" s="1066" t="s">
        <v>9795</v>
      </c>
      <c r="U50" s="932"/>
      <c r="V50" s="965"/>
      <c r="W50" s="965"/>
      <c r="X50" s="965"/>
      <c r="Y50" s="965"/>
      <c r="Z50" s="965"/>
      <c r="AA50" s="1109" t="s">
        <v>8755</v>
      </c>
      <c r="AB50" s="1023"/>
      <c r="AC50" s="858"/>
    </row>
    <row r="51" spans="1:29" s="1110" customFormat="1" ht="27.75" customHeight="1">
      <c r="A51" s="835">
        <v>48</v>
      </c>
      <c r="B51" s="1101"/>
      <c r="C51" s="839"/>
      <c r="D51" s="933"/>
      <c r="E51" s="1015"/>
      <c r="F51" s="1094"/>
      <c r="G51" s="1015"/>
      <c r="H51" s="1112" t="s">
        <v>9796</v>
      </c>
      <c r="I51" s="1016"/>
      <c r="J51" s="948" t="s">
        <v>8775</v>
      </c>
      <c r="K51" s="1033"/>
      <c r="L51" s="1033"/>
      <c r="M51" s="1019"/>
      <c r="N51" s="866">
        <v>2</v>
      </c>
      <c r="O51" s="1020"/>
      <c r="P51" s="932"/>
      <c r="Q51" s="1071"/>
      <c r="R51" s="1108"/>
      <c r="S51" s="1021"/>
      <c r="T51" s="1022"/>
      <c r="U51" s="932"/>
      <c r="V51" s="965"/>
      <c r="W51" s="965"/>
      <c r="X51" s="965"/>
      <c r="Y51" s="965"/>
      <c r="Z51" s="965"/>
      <c r="AA51" s="1109" t="s">
        <v>8755</v>
      </c>
      <c r="AB51" s="1023"/>
      <c r="AC51" s="858"/>
    </row>
    <row r="52" spans="1:29" s="1110" customFormat="1" ht="27.75" customHeight="1">
      <c r="A52" s="835">
        <v>49</v>
      </c>
      <c r="B52" s="1101"/>
      <c r="C52" s="839"/>
      <c r="D52" s="933"/>
      <c r="E52" s="1015"/>
      <c r="F52" s="1094"/>
      <c r="G52" s="1015"/>
      <c r="H52" s="1025" t="s">
        <v>9797</v>
      </c>
      <c r="I52" s="1016"/>
      <c r="J52" s="948" t="s">
        <v>8775</v>
      </c>
      <c r="K52" s="1033"/>
      <c r="L52" s="1033"/>
      <c r="M52" s="1019"/>
      <c r="N52" s="866"/>
      <c r="O52" s="1020"/>
      <c r="P52" s="932"/>
      <c r="Q52" s="1071"/>
      <c r="R52" s="1108"/>
      <c r="S52" s="1021"/>
      <c r="T52" s="1113" t="s">
        <v>9798</v>
      </c>
      <c r="U52" s="932"/>
      <c r="V52" s="965"/>
      <c r="W52" s="965"/>
      <c r="X52" s="965"/>
      <c r="Y52" s="965"/>
      <c r="Z52" s="965"/>
      <c r="AA52" s="1109" t="s">
        <v>8759</v>
      </c>
      <c r="AB52" s="1023"/>
      <c r="AC52" s="858"/>
    </row>
    <row r="53" spans="1:29" s="1110" customFormat="1" ht="27.75" customHeight="1">
      <c r="A53" s="859">
        <v>50</v>
      </c>
      <c r="B53" s="1101"/>
      <c r="C53" s="839"/>
      <c r="D53" s="933"/>
      <c r="E53" s="1015"/>
      <c r="F53" s="1094"/>
      <c r="G53" s="1015"/>
      <c r="H53" s="1025" t="s">
        <v>9799</v>
      </c>
      <c r="I53" s="1016"/>
      <c r="J53" s="948" t="s">
        <v>8775</v>
      </c>
      <c r="K53" s="1033"/>
      <c r="L53" s="1033"/>
      <c r="M53" s="1019"/>
      <c r="N53" s="866">
        <v>2</v>
      </c>
      <c r="O53" s="1020"/>
      <c r="P53" s="932"/>
      <c r="Q53" s="1071"/>
      <c r="R53" s="1108"/>
      <c r="S53" s="1021"/>
      <c r="T53" s="1022"/>
      <c r="U53" s="932"/>
      <c r="V53" s="965"/>
      <c r="W53" s="965"/>
      <c r="X53" s="965"/>
      <c r="Y53" s="965"/>
      <c r="Z53" s="965"/>
      <c r="AA53" s="1072" t="s">
        <v>8755</v>
      </c>
      <c r="AB53" s="1023"/>
      <c r="AC53" s="858"/>
    </row>
    <row r="54" spans="1:29" s="1110" customFormat="1" ht="27.75" customHeight="1">
      <c r="A54" s="835">
        <v>51</v>
      </c>
      <c r="B54" s="1101"/>
      <c r="C54" s="839"/>
      <c r="D54" s="933"/>
      <c r="E54" s="1015"/>
      <c r="F54" s="1094"/>
      <c r="G54" s="1015"/>
      <c r="H54" s="1025" t="s">
        <v>8374</v>
      </c>
      <c r="I54" s="1016"/>
      <c r="J54" s="948" t="s">
        <v>8775</v>
      </c>
      <c r="K54" s="1033"/>
      <c r="L54" s="1033"/>
      <c r="M54" s="1019"/>
      <c r="N54" s="866">
        <v>2</v>
      </c>
      <c r="O54" s="1020"/>
      <c r="P54" s="932"/>
      <c r="Q54" s="1071"/>
      <c r="R54" s="1108"/>
      <c r="S54" s="1021"/>
      <c r="T54" s="1022"/>
      <c r="U54" s="932"/>
      <c r="V54" s="965"/>
      <c r="W54" s="965"/>
      <c r="X54" s="965"/>
      <c r="Y54" s="965"/>
      <c r="Z54" s="965"/>
      <c r="AA54" s="1072" t="s">
        <v>8755</v>
      </c>
      <c r="AB54" s="1023"/>
      <c r="AC54" s="858"/>
    </row>
    <row r="55" spans="1:29" s="1013" customFormat="1" ht="27.75" customHeight="1">
      <c r="A55" s="835">
        <v>52</v>
      </c>
      <c r="B55" s="933"/>
      <c r="C55" s="1003"/>
      <c r="D55" s="1014"/>
      <c r="E55" s="1015"/>
      <c r="F55" s="1094"/>
      <c r="G55" s="1015"/>
      <c r="H55" s="1025" t="s">
        <v>9800</v>
      </c>
      <c r="I55" s="1016"/>
      <c r="J55" s="948" t="s">
        <v>8775</v>
      </c>
      <c r="K55" s="1017"/>
      <c r="L55" s="1018"/>
      <c r="M55" s="1019"/>
      <c r="N55" s="866">
        <v>3</v>
      </c>
      <c r="O55" s="1020"/>
      <c r="P55" s="932"/>
      <c r="Q55" s="939"/>
      <c r="R55" s="1010"/>
      <c r="S55" s="1021"/>
      <c r="T55" s="1022"/>
      <c r="U55" s="932"/>
      <c r="V55" s="968"/>
      <c r="W55" s="965"/>
      <c r="X55" s="965"/>
      <c r="Y55" s="965"/>
      <c r="Z55" s="965"/>
      <c r="AA55" s="1114" t="s">
        <v>8754</v>
      </c>
      <c r="AB55" s="1023"/>
      <c r="AC55" s="858">
        <f>IF(J55="VN",N55," ")</f>
        <v>3</v>
      </c>
    </row>
    <row r="56" spans="1:29" s="1013" customFormat="1" ht="27.75" customHeight="1">
      <c r="A56" s="859"/>
      <c r="B56" s="933"/>
      <c r="C56" s="1003"/>
      <c r="D56" s="1014"/>
      <c r="E56" s="1015"/>
      <c r="F56" s="1094"/>
      <c r="G56" s="1015"/>
      <c r="H56" s="1115"/>
      <c r="I56" s="1016"/>
      <c r="J56" s="948"/>
      <c r="K56" s="1017"/>
      <c r="L56" s="1018"/>
      <c r="M56" s="1019"/>
      <c r="N56" s="866"/>
      <c r="O56" s="1020"/>
      <c r="P56" s="932"/>
      <c r="Q56" s="939"/>
      <c r="R56" s="1010"/>
      <c r="S56" s="1021"/>
      <c r="T56" s="1022"/>
      <c r="U56" s="932"/>
      <c r="V56" s="968"/>
      <c r="W56" s="965"/>
      <c r="X56" s="965"/>
      <c r="Y56" s="965"/>
      <c r="Z56" s="965"/>
      <c r="AA56" s="1023"/>
      <c r="AB56" s="1023"/>
      <c r="AC56" s="858"/>
    </row>
    <row r="57" spans="1:29" ht="27.75" customHeight="1">
      <c r="A57" s="1116">
        <f>SUBTOTAL(2,A4:A55)</f>
        <v>52</v>
      </c>
      <c r="B57" s="1117"/>
      <c r="C57" s="1118"/>
      <c r="D57" s="1119"/>
      <c r="E57" s="1120"/>
      <c r="F57" s="1121"/>
      <c r="G57" s="1120"/>
      <c r="H57" s="1122" t="s">
        <v>9801</v>
      </c>
      <c r="I57" s="1116">
        <f>SUBTOTAL(9,I5:I55)</f>
        <v>4</v>
      </c>
      <c r="J57" s="1123"/>
      <c r="K57" s="1116">
        <f>SUBTOTAL(9,K5:K55)</f>
        <v>597423</v>
      </c>
      <c r="L57" s="1116">
        <f>SUBTOTAL(9,L5:L55)</f>
        <v>49645.279999999999</v>
      </c>
      <c r="M57" s="1124"/>
      <c r="N57" s="1125"/>
      <c r="O57" s="1126"/>
      <c r="P57" s="1127"/>
      <c r="Q57" s="1128"/>
      <c r="R57" s="1129">
        <f>SUBTOTAL(9,R5:R55)</f>
        <v>228263532</v>
      </c>
      <c r="S57" s="1130">
        <f>SUBTOTAL(9,S5:S55)</f>
        <v>873627000000</v>
      </c>
      <c r="T57" s="1127"/>
      <c r="U57" s="1131"/>
      <c r="V57" s="1132"/>
      <c r="W57" s="1133"/>
      <c r="X57" s="1133"/>
      <c r="Y57" s="1133"/>
      <c r="Z57" s="1133"/>
      <c r="AA57" s="1134"/>
      <c r="AB57" s="1134"/>
      <c r="AC57" s="1135"/>
    </row>
    <row r="58" spans="1:29" ht="27.75" customHeight="1">
      <c r="A58" s="1136"/>
      <c r="B58" s="1137"/>
      <c r="C58" s="1138"/>
      <c r="D58" s="1139"/>
      <c r="E58" s="1140"/>
      <c r="F58" s="1141"/>
      <c r="G58" s="1140"/>
      <c r="H58" s="1142" t="s">
        <v>9802</v>
      </c>
      <c r="I58" s="1143"/>
      <c r="J58" s="1144"/>
      <c r="K58" s="1145"/>
      <c r="L58" s="1145"/>
      <c r="M58" s="1146"/>
      <c r="N58" s="1147"/>
      <c r="O58" s="1148"/>
      <c r="P58" s="1149"/>
      <c r="Q58" s="1150"/>
      <c r="R58" s="1151"/>
      <c r="S58" s="1152"/>
      <c r="T58" s="1153"/>
      <c r="U58" s="1154"/>
      <c r="V58" s="1155"/>
      <c r="W58" s="1156"/>
      <c r="X58" s="1156"/>
      <c r="Y58" s="1156"/>
      <c r="Z58" s="1156"/>
      <c r="AA58" s="1157"/>
      <c r="AB58" s="1157"/>
      <c r="AC58" s="1157"/>
    </row>
    <row r="59" spans="1:29" ht="27.75" customHeight="1">
      <c r="A59" s="859">
        <v>1</v>
      </c>
      <c r="B59" s="1158">
        <v>47221000262</v>
      </c>
      <c r="C59" s="1159" t="s">
        <v>2857</v>
      </c>
      <c r="D59" s="1160"/>
      <c r="E59" s="1161">
        <v>40984</v>
      </c>
      <c r="F59" s="840"/>
      <c r="G59" s="839"/>
      <c r="H59" s="1162" t="s">
        <v>9803</v>
      </c>
      <c r="I59" s="1051"/>
      <c r="J59" s="1043" t="s">
        <v>9804</v>
      </c>
      <c r="K59" s="1163"/>
      <c r="L59" s="1163"/>
      <c r="M59" s="1164"/>
      <c r="N59" s="869">
        <v>1</v>
      </c>
      <c r="O59" s="870"/>
      <c r="P59" s="1165"/>
      <c r="Q59" s="909" t="s">
        <v>2859</v>
      </c>
      <c r="R59" s="953">
        <v>52014596</v>
      </c>
      <c r="S59" s="1166"/>
      <c r="T59" s="1066" t="s">
        <v>9805</v>
      </c>
      <c r="U59" s="1167" t="s">
        <v>9806</v>
      </c>
      <c r="V59" s="1056" t="s">
        <v>9807</v>
      </c>
      <c r="W59" s="1048"/>
      <c r="X59" s="1048" t="s">
        <v>9808</v>
      </c>
      <c r="Y59" s="1048" t="s">
        <v>9809</v>
      </c>
      <c r="Z59" s="1048"/>
      <c r="AA59" s="1168" t="s">
        <v>9810</v>
      </c>
      <c r="AB59" s="844"/>
      <c r="AC59" s="858" t="str">
        <f t="shared" ref="AC59:AC91" si="1">IF(J59="VN",N59," ")</f>
        <v xml:space="preserve"> </v>
      </c>
    </row>
    <row r="60" spans="1:29" ht="27.75" customHeight="1">
      <c r="A60" s="859">
        <v>2</v>
      </c>
      <c r="B60" s="934">
        <v>2110078748</v>
      </c>
      <c r="C60" s="945">
        <v>42465</v>
      </c>
      <c r="D60" s="946"/>
      <c r="E60" s="839"/>
      <c r="F60" s="840"/>
      <c r="G60" s="839"/>
      <c r="H60" s="1112" t="s">
        <v>9811</v>
      </c>
      <c r="I60" s="980"/>
      <c r="J60" s="1043" t="s">
        <v>9704</v>
      </c>
      <c r="K60" s="1169">
        <v>10000</v>
      </c>
      <c r="L60" s="1169"/>
      <c r="M60" s="1170"/>
      <c r="N60" s="869">
        <v>1</v>
      </c>
      <c r="O60" s="870"/>
      <c r="P60" s="1165"/>
      <c r="Q60" s="933" t="s">
        <v>9812</v>
      </c>
      <c r="R60" s="953">
        <v>3084789.7</v>
      </c>
      <c r="S60" s="1029"/>
      <c r="T60" s="1066" t="s">
        <v>9813</v>
      </c>
      <c r="U60" s="1069"/>
      <c r="V60" s="1056" t="s">
        <v>9814</v>
      </c>
      <c r="W60" s="1048"/>
      <c r="X60" s="1048" t="s">
        <v>9815</v>
      </c>
      <c r="Y60" s="1047" t="s">
        <v>9816</v>
      </c>
      <c r="Z60" s="1047"/>
      <c r="AA60" s="1168" t="s">
        <v>9817</v>
      </c>
      <c r="AB60" s="844"/>
      <c r="AC60" s="858" t="str">
        <f t="shared" si="1"/>
        <v xml:space="preserve"> </v>
      </c>
    </row>
    <row r="61" spans="1:29" ht="27.75" customHeight="1">
      <c r="A61" s="859">
        <v>3</v>
      </c>
      <c r="B61" s="934">
        <v>472023000929</v>
      </c>
      <c r="C61" s="945">
        <v>40991</v>
      </c>
      <c r="D61" s="946"/>
      <c r="E61" s="839">
        <v>42009</v>
      </c>
      <c r="F61" s="840">
        <v>4334411783</v>
      </c>
      <c r="G61" s="839">
        <v>42593</v>
      </c>
      <c r="H61" s="1112" t="s">
        <v>9818</v>
      </c>
      <c r="I61" s="980">
        <v>1</v>
      </c>
      <c r="J61" s="1043" t="s">
        <v>9704</v>
      </c>
      <c r="K61" s="1171">
        <v>10000</v>
      </c>
      <c r="L61" s="1171"/>
      <c r="M61" s="1172"/>
      <c r="N61" s="869">
        <v>1</v>
      </c>
      <c r="O61" s="870"/>
      <c r="P61" s="1165"/>
      <c r="Q61" s="933" t="s">
        <v>9819</v>
      </c>
      <c r="R61" s="953">
        <v>4375000</v>
      </c>
      <c r="S61" s="1173"/>
      <c r="T61" s="1174" t="s">
        <v>9820</v>
      </c>
      <c r="U61" s="1175" t="s">
        <v>9821</v>
      </c>
      <c r="V61" s="1046" t="s">
        <v>9822</v>
      </c>
      <c r="W61" s="1176" t="s">
        <v>9823</v>
      </c>
      <c r="X61" s="1047" t="s">
        <v>9824</v>
      </c>
      <c r="Y61" s="1047" t="s">
        <v>9825</v>
      </c>
      <c r="Z61" s="1047"/>
      <c r="AA61" s="1168" t="s">
        <v>9817</v>
      </c>
      <c r="AB61" s="844"/>
      <c r="AC61" s="858" t="str">
        <f t="shared" si="1"/>
        <v xml:space="preserve"> </v>
      </c>
    </row>
    <row r="62" spans="1:29" ht="27.75" customHeight="1">
      <c r="A62" s="859">
        <v>4</v>
      </c>
      <c r="B62" s="934">
        <v>472043000932</v>
      </c>
      <c r="C62" s="945">
        <v>41003</v>
      </c>
      <c r="D62" s="946"/>
      <c r="E62" s="839">
        <v>42863</v>
      </c>
      <c r="F62" s="840">
        <v>7601436517</v>
      </c>
      <c r="G62" s="839">
        <v>42863</v>
      </c>
      <c r="H62" s="1112" t="s">
        <v>9826</v>
      </c>
      <c r="I62" s="980">
        <v>1</v>
      </c>
      <c r="J62" s="1043" t="s">
        <v>9704</v>
      </c>
      <c r="K62" s="1171">
        <v>550000</v>
      </c>
      <c r="L62" s="1171"/>
      <c r="M62" s="1172"/>
      <c r="N62" s="869">
        <v>1</v>
      </c>
      <c r="O62" s="870"/>
      <c r="P62" s="1177" t="s">
        <v>4289</v>
      </c>
      <c r="Q62" s="933" t="s">
        <v>9827</v>
      </c>
      <c r="R62" s="953">
        <v>441000000</v>
      </c>
      <c r="S62" s="1029"/>
      <c r="T62" s="1174" t="s">
        <v>9828</v>
      </c>
      <c r="U62" s="1175" t="s">
        <v>9829</v>
      </c>
      <c r="V62" s="1056" t="s">
        <v>9830</v>
      </c>
      <c r="W62" s="1048"/>
      <c r="X62" s="1048" t="s">
        <v>9831</v>
      </c>
      <c r="Y62" s="1048" t="s">
        <v>9832</v>
      </c>
      <c r="Z62" s="1048"/>
      <c r="AA62" s="1168" t="s">
        <v>9833</v>
      </c>
      <c r="AB62" s="844"/>
      <c r="AC62" s="858" t="str">
        <f t="shared" si="1"/>
        <v xml:space="preserve"> </v>
      </c>
    </row>
    <row r="63" spans="1:29" ht="27.75" customHeight="1">
      <c r="A63" s="859">
        <v>5</v>
      </c>
      <c r="B63" s="934">
        <v>47212000975</v>
      </c>
      <c r="C63" s="945">
        <v>41232</v>
      </c>
      <c r="D63" s="946"/>
      <c r="E63" s="839">
        <v>41550</v>
      </c>
      <c r="F63" s="840">
        <v>3213656184</v>
      </c>
      <c r="G63" s="839">
        <v>42328</v>
      </c>
      <c r="H63" s="1112" t="s">
        <v>2962</v>
      </c>
      <c r="I63" s="1066"/>
      <c r="J63" s="1043" t="s">
        <v>9704</v>
      </c>
      <c r="K63" s="1169">
        <v>7000</v>
      </c>
      <c r="L63" s="1169"/>
      <c r="M63" s="1170"/>
      <c r="N63" s="980">
        <v>1</v>
      </c>
      <c r="O63" s="981"/>
      <c r="P63" s="982"/>
      <c r="Q63" s="909" t="s">
        <v>3742</v>
      </c>
      <c r="R63" s="1169">
        <v>2170000</v>
      </c>
      <c r="S63" s="1166"/>
      <c r="T63" s="967"/>
      <c r="U63" s="1069"/>
      <c r="V63" s="1046" t="s">
        <v>9834</v>
      </c>
      <c r="W63" s="1047"/>
      <c r="X63" s="1047" t="s">
        <v>9835</v>
      </c>
      <c r="Y63" s="1047"/>
      <c r="Z63" s="1047"/>
      <c r="AA63" s="1168" t="s">
        <v>9836</v>
      </c>
      <c r="AB63" s="844"/>
      <c r="AC63" s="858" t="str">
        <f t="shared" si="1"/>
        <v xml:space="preserve"> </v>
      </c>
    </row>
    <row r="64" spans="1:29" ht="27.75" customHeight="1">
      <c r="A64" s="859">
        <v>6</v>
      </c>
      <c r="B64" s="934">
        <v>472043000987</v>
      </c>
      <c r="C64" s="1159">
        <v>41281</v>
      </c>
      <c r="D64" s="1160"/>
      <c r="E64" s="1161"/>
      <c r="F64" s="1178">
        <v>1017108421</v>
      </c>
      <c r="G64" s="1161">
        <v>43214</v>
      </c>
      <c r="H64" s="1041" t="s">
        <v>2999</v>
      </c>
      <c r="I64" s="1066"/>
      <c r="J64" s="1043" t="s">
        <v>3803</v>
      </c>
      <c r="K64" s="959">
        <v>98728</v>
      </c>
      <c r="L64" s="959"/>
      <c r="M64" s="960"/>
      <c r="N64" s="1050">
        <v>1</v>
      </c>
      <c r="O64" s="1179"/>
      <c r="P64" s="1180" t="s">
        <v>4289</v>
      </c>
      <c r="Q64" s="939" t="s">
        <v>9837</v>
      </c>
      <c r="R64" s="943">
        <v>174700000</v>
      </c>
      <c r="S64" s="1029"/>
      <c r="T64" s="1181" t="s">
        <v>9838</v>
      </c>
      <c r="U64" s="1175" t="s">
        <v>9839</v>
      </c>
      <c r="V64" s="1046" t="s">
        <v>9840</v>
      </c>
      <c r="W64" s="1048"/>
      <c r="X64" s="1048" t="s">
        <v>9841</v>
      </c>
      <c r="Y64" s="1048" t="s">
        <v>9842</v>
      </c>
      <c r="Z64" s="1048"/>
      <c r="AA64" s="1168" t="s">
        <v>9810</v>
      </c>
      <c r="AB64" s="844"/>
      <c r="AC64" s="858" t="str">
        <f t="shared" si="1"/>
        <v xml:space="preserve"> </v>
      </c>
    </row>
    <row r="65" spans="1:29" ht="27.75" customHeight="1">
      <c r="A65" s="859">
        <v>7</v>
      </c>
      <c r="B65" s="934">
        <v>472023000999</v>
      </c>
      <c r="C65" s="935" t="s">
        <v>9843</v>
      </c>
      <c r="D65" s="1049"/>
      <c r="E65" s="937">
        <v>42950</v>
      </c>
      <c r="F65" s="840">
        <v>1016612233</v>
      </c>
      <c r="G65" s="839">
        <v>42949</v>
      </c>
      <c r="H65" s="1041" t="s">
        <v>3655</v>
      </c>
      <c r="I65" s="1050">
        <v>1</v>
      </c>
      <c r="J65" s="1043" t="s">
        <v>9704</v>
      </c>
      <c r="K65" s="959">
        <v>19164</v>
      </c>
      <c r="L65" s="959"/>
      <c r="M65" s="960"/>
      <c r="N65" s="1108">
        <v>1</v>
      </c>
      <c r="O65" s="1182"/>
      <c r="P65" s="1107"/>
      <c r="Q65" s="939" t="s">
        <v>3656</v>
      </c>
      <c r="R65" s="1054">
        <v>20000000</v>
      </c>
      <c r="S65" s="1183"/>
      <c r="T65" s="875" t="s">
        <v>9844</v>
      </c>
      <c r="U65" s="1055"/>
      <c r="V65" s="1046" t="s">
        <v>9845</v>
      </c>
      <c r="W65" s="988"/>
      <c r="X65" s="988" t="s">
        <v>9846</v>
      </c>
      <c r="Y65" s="988" t="s">
        <v>9847</v>
      </c>
      <c r="Z65" s="988"/>
      <c r="AA65" s="1168" t="s">
        <v>9848</v>
      </c>
      <c r="AB65" s="844"/>
      <c r="AC65" s="858" t="str">
        <f t="shared" si="1"/>
        <v xml:space="preserve"> </v>
      </c>
    </row>
    <row r="66" spans="1:29" ht="27.75" customHeight="1">
      <c r="A66" s="859">
        <v>8</v>
      </c>
      <c r="B66" s="934">
        <v>472043001002</v>
      </c>
      <c r="C66" s="935">
        <v>41358</v>
      </c>
      <c r="D66" s="1049">
        <v>8778075723</v>
      </c>
      <c r="E66" s="937">
        <v>42851</v>
      </c>
      <c r="F66" s="840">
        <v>8778075723</v>
      </c>
      <c r="G66" s="839">
        <v>42851</v>
      </c>
      <c r="H66" s="1041" t="s">
        <v>9849</v>
      </c>
      <c r="I66" s="1050"/>
      <c r="J66" s="1043" t="s">
        <v>9704</v>
      </c>
      <c r="K66" s="959"/>
      <c r="L66" s="959">
        <v>1024</v>
      </c>
      <c r="M66" s="960"/>
      <c r="N66" s="1051">
        <v>1</v>
      </c>
      <c r="O66" s="1052"/>
      <c r="P66" s="1053" t="s">
        <v>9850</v>
      </c>
      <c r="Q66" s="939" t="s">
        <v>9851</v>
      </c>
      <c r="R66" s="1054">
        <v>10782100</v>
      </c>
      <c r="S66" s="1033"/>
      <c r="T66" s="967" t="s">
        <v>9852</v>
      </c>
      <c r="U66" s="1055"/>
      <c r="V66" s="1056" t="s">
        <v>9853</v>
      </c>
      <c r="W66" s="1048"/>
      <c r="X66" s="1048" t="s">
        <v>9854</v>
      </c>
      <c r="Y66" s="1047"/>
      <c r="Z66" s="1047"/>
      <c r="AA66" s="1168" t="s">
        <v>9855</v>
      </c>
      <c r="AB66" s="844"/>
      <c r="AC66" s="858" t="str">
        <f t="shared" si="1"/>
        <v xml:space="preserve"> </v>
      </c>
    </row>
    <row r="67" spans="1:29" ht="27.75" customHeight="1">
      <c r="A67" s="859">
        <v>9</v>
      </c>
      <c r="B67" s="934">
        <v>472043001004</v>
      </c>
      <c r="C67" s="935">
        <v>41361</v>
      </c>
      <c r="D67" s="1049"/>
      <c r="E67" s="937">
        <v>41779</v>
      </c>
      <c r="F67" s="840">
        <v>3238377670</v>
      </c>
      <c r="G67" s="839">
        <v>43073</v>
      </c>
      <c r="H67" s="1041" t="s">
        <v>9856</v>
      </c>
      <c r="I67" s="1071">
        <v>1</v>
      </c>
      <c r="J67" s="1043" t="s">
        <v>9704</v>
      </c>
      <c r="K67" s="1184">
        <v>9976.5</v>
      </c>
      <c r="L67" s="1184"/>
      <c r="M67" s="960"/>
      <c r="N67" s="985">
        <v>1</v>
      </c>
      <c r="O67" s="1067"/>
      <c r="P67" s="875">
        <v>2014</v>
      </c>
      <c r="Q67" s="939" t="s">
        <v>9857</v>
      </c>
      <c r="R67" s="1054">
        <v>13000000</v>
      </c>
      <c r="S67" s="1033"/>
      <c r="T67" s="967" t="s">
        <v>9858</v>
      </c>
      <c r="U67" s="1069"/>
      <c r="V67" s="1056" t="s">
        <v>9859</v>
      </c>
      <c r="W67" s="1048"/>
      <c r="X67" s="1048" t="s">
        <v>9860</v>
      </c>
      <c r="Y67" s="1048" t="s">
        <v>9861</v>
      </c>
      <c r="Z67" s="1048"/>
      <c r="AA67" s="1168" t="s">
        <v>9862</v>
      </c>
      <c r="AB67" s="844"/>
      <c r="AC67" s="858" t="str">
        <f t="shared" si="1"/>
        <v xml:space="preserve"> </v>
      </c>
    </row>
    <row r="68" spans="1:29" ht="27.75" customHeight="1">
      <c r="A68" s="859">
        <v>10</v>
      </c>
      <c r="B68" s="1185">
        <v>47212001050</v>
      </c>
      <c r="C68" s="1186" t="s">
        <v>9863</v>
      </c>
      <c r="D68" s="1187"/>
      <c r="E68" s="1188">
        <v>42184</v>
      </c>
      <c r="F68" s="840"/>
      <c r="G68" s="839"/>
      <c r="H68" s="976" t="s">
        <v>9864</v>
      </c>
      <c r="I68" s="1189"/>
      <c r="J68" s="1043" t="s">
        <v>9704</v>
      </c>
      <c r="K68" s="1190"/>
      <c r="L68" s="1190">
        <v>73</v>
      </c>
      <c r="M68" s="1191"/>
      <c r="N68" s="985">
        <v>1</v>
      </c>
      <c r="O68" s="1067"/>
      <c r="P68" s="1044"/>
      <c r="Q68" s="939" t="s">
        <v>3738</v>
      </c>
      <c r="R68" s="961">
        <v>1193000</v>
      </c>
      <c r="S68" s="1192"/>
      <c r="T68" s="1193" t="s">
        <v>9865</v>
      </c>
      <c r="U68" s="1194"/>
      <c r="V68" s="1195" t="s">
        <v>9866</v>
      </c>
      <c r="W68" s="880"/>
      <c r="X68" s="880" t="s">
        <v>9867</v>
      </c>
      <c r="Y68" s="880"/>
      <c r="Z68" s="880"/>
      <c r="AA68" s="1168" t="s">
        <v>9868</v>
      </c>
      <c r="AB68" s="989"/>
      <c r="AC68" s="858" t="str">
        <f t="shared" si="1"/>
        <v xml:space="preserve"> </v>
      </c>
    </row>
    <row r="69" spans="1:29" ht="27.75" customHeight="1">
      <c r="A69" s="859">
        <v>11</v>
      </c>
      <c r="B69" s="934">
        <v>472043001018</v>
      </c>
      <c r="C69" s="935">
        <v>41415</v>
      </c>
      <c r="D69" s="1049"/>
      <c r="E69" s="937">
        <v>42845</v>
      </c>
      <c r="F69" s="840">
        <v>4382523503</v>
      </c>
      <c r="G69" s="839">
        <v>43068</v>
      </c>
      <c r="H69" s="976" t="s">
        <v>9869</v>
      </c>
      <c r="I69" s="1050">
        <v>1</v>
      </c>
      <c r="J69" s="1043" t="s">
        <v>9704</v>
      </c>
      <c r="K69" s="959"/>
      <c r="L69" s="959">
        <v>768</v>
      </c>
      <c r="M69" s="960"/>
      <c r="N69" s="985">
        <v>1</v>
      </c>
      <c r="O69" s="1067"/>
      <c r="P69" s="1044" t="s">
        <v>4289</v>
      </c>
      <c r="Q69" s="998" t="s">
        <v>9870</v>
      </c>
      <c r="R69" s="1054">
        <v>575000</v>
      </c>
      <c r="S69" s="1033"/>
      <c r="T69" s="1066" t="s">
        <v>9871</v>
      </c>
      <c r="U69" s="1069" t="s">
        <v>9872</v>
      </c>
      <c r="V69" s="1196" t="s">
        <v>9873</v>
      </c>
      <c r="W69" s="1047"/>
      <c r="X69" s="1047" t="s">
        <v>9874</v>
      </c>
      <c r="Y69" s="1047"/>
      <c r="Z69" s="1047"/>
      <c r="AA69" s="1168" t="s">
        <v>9855</v>
      </c>
      <c r="AB69" s="844"/>
      <c r="AC69" s="858" t="str">
        <f t="shared" si="1"/>
        <v xml:space="preserve"> </v>
      </c>
    </row>
    <row r="70" spans="1:29" ht="27.75" customHeight="1">
      <c r="A70" s="859">
        <v>12</v>
      </c>
      <c r="B70" s="934">
        <v>472043001029</v>
      </c>
      <c r="C70" s="935">
        <v>41474</v>
      </c>
      <c r="D70" s="1049"/>
      <c r="E70" s="937">
        <v>42864</v>
      </c>
      <c r="F70" s="840">
        <v>7623360757</v>
      </c>
      <c r="G70" s="839">
        <v>43217</v>
      </c>
      <c r="H70" s="976" t="s">
        <v>3703</v>
      </c>
      <c r="I70" s="1050">
        <v>1</v>
      </c>
      <c r="J70" s="1043" t="s">
        <v>9704</v>
      </c>
      <c r="K70" s="959">
        <v>59928</v>
      </c>
      <c r="L70" s="959"/>
      <c r="M70" s="960"/>
      <c r="N70" s="985">
        <v>1</v>
      </c>
      <c r="O70" s="1067"/>
      <c r="P70" s="1197">
        <v>2014</v>
      </c>
      <c r="Q70" s="939" t="s">
        <v>9875</v>
      </c>
      <c r="R70" s="943">
        <v>20000000</v>
      </c>
      <c r="S70" s="1033"/>
      <c r="T70" s="967">
        <v>613681211</v>
      </c>
      <c r="U70" s="1069">
        <v>613681199</v>
      </c>
      <c r="V70" s="1046" t="s">
        <v>9876</v>
      </c>
      <c r="W70" s="1047"/>
      <c r="X70" s="1047" t="s">
        <v>9877</v>
      </c>
      <c r="Y70" s="1047" t="s">
        <v>9878</v>
      </c>
      <c r="Z70" s="1047"/>
      <c r="AA70" s="1168" t="s">
        <v>9879</v>
      </c>
      <c r="AB70" s="844"/>
      <c r="AC70" s="858" t="str">
        <f t="shared" si="1"/>
        <v xml:space="preserve"> </v>
      </c>
    </row>
    <row r="71" spans="1:29" ht="27.75" customHeight="1">
      <c r="A71" s="859">
        <v>13</v>
      </c>
      <c r="B71" s="934">
        <v>472043001030</v>
      </c>
      <c r="C71" s="935">
        <v>41474</v>
      </c>
      <c r="D71" s="1049"/>
      <c r="E71" s="937">
        <v>42019</v>
      </c>
      <c r="F71" s="840">
        <v>1023685533</v>
      </c>
      <c r="G71" s="839">
        <v>43073</v>
      </c>
      <c r="H71" s="976" t="s">
        <v>3704</v>
      </c>
      <c r="I71" s="1050">
        <v>1</v>
      </c>
      <c r="J71" s="1043" t="s">
        <v>121</v>
      </c>
      <c r="K71" s="959">
        <v>30000</v>
      </c>
      <c r="L71" s="959"/>
      <c r="M71" s="960"/>
      <c r="N71" s="985">
        <v>1</v>
      </c>
      <c r="O71" s="1067"/>
      <c r="P71" s="1044"/>
      <c r="Q71" s="939" t="s">
        <v>9880</v>
      </c>
      <c r="R71" s="943">
        <v>10500000</v>
      </c>
      <c r="S71" s="1033"/>
      <c r="T71" s="1066" t="s">
        <v>9881</v>
      </c>
      <c r="U71" s="1069" t="s">
        <v>9882</v>
      </c>
      <c r="V71" s="1198" t="s">
        <v>9883</v>
      </c>
      <c r="W71" s="1199"/>
      <c r="X71" s="1200" t="s">
        <v>9884</v>
      </c>
      <c r="Y71" s="1201" t="s">
        <v>9885</v>
      </c>
      <c r="Z71" s="1201"/>
      <c r="AA71" s="1168" t="s">
        <v>9886</v>
      </c>
      <c r="AB71" s="844"/>
      <c r="AC71" s="858" t="str">
        <f t="shared" si="1"/>
        <v xml:space="preserve"> </v>
      </c>
    </row>
    <row r="72" spans="1:29" ht="27.75" customHeight="1">
      <c r="A72" s="859">
        <v>14</v>
      </c>
      <c r="B72" s="934">
        <v>472043000996</v>
      </c>
      <c r="C72" s="935">
        <v>41344</v>
      </c>
      <c r="D72" s="1049"/>
      <c r="E72" s="937">
        <v>41603</v>
      </c>
      <c r="F72" s="840"/>
      <c r="G72" s="839">
        <v>42185</v>
      </c>
      <c r="H72" s="1041" t="s">
        <v>3647</v>
      </c>
      <c r="I72" s="1071"/>
      <c r="J72" s="1043" t="s">
        <v>9704</v>
      </c>
      <c r="K72" s="1184">
        <v>9961.5</v>
      </c>
      <c r="L72" s="1184"/>
      <c r="M72" s="960"/>
      <c r="N72" s="985">
        <v>1</v>
      </c>
      <c r="O72" s="1067"/>
      <c r="P72" s="1197">
        <v>2014</v>
      </c>
      <c r="Q72" s="939" t="s">
        <v>3648</v>
      </c>
      <c r="R72" s="943">
        <v>5500000</v>
      </c>
      <c r="S72" s="1033"/>
      <c r="T72" s="853" t="s">
        <v>9887</v>
      </c>
      <c r="U72" s="1055"/>
      <c r="V72" s="987" t="s">
        <v>9888</v>
      </c>
      <c r="W72" s="988"/>
      <c r="X72" s="988" t="s">
        <v>9854</v>
      </c>
      <c r="Y72" s="1202" t="s">
        <v>9889</v>
      </c>
      <c r="Z72" s="1202"/>
      <c r="AA72" s="1168" t="s">
        <v>9890</v>
      </c>
      <c r="AB72" s="844"/>
      <c r="AC72" s="858" t="str">
        <f t="shared" si="1"/>
        <v xml:space="preserve"> </v>
      </c>
    </row>
    <row r="73" spans="1:29" ht="27.75" customHeight="1">
      <c r="A73" s="859">
        <v>15</v>
      </c>
      <c r="B73" s="1185">
        <v>472043000966</v>
      </c>
      <c r="C73" s="1186">
        <v>41186</v>
      </c>
      <c r="D73" s="1187"/>
      <c r="E73" s="1188">
        <v>42079</v>
      </c>
      <c r="F73" s="840">
        <v>7614555082</v>
      </c>
      <c r="G73" s="839">
        <v>42446</v>
      </c>
      <c r="H73" s="976" t="s">
        <v>9891</v>
      </c>
      <c r="I73" s="1189"/>
      <c r="J73" s="1043" t="s">
        <v>9704</v>
      </c>
      <c r="K73" s="1203">
        <v>9997.5</v>
      </c>
      <c r="L73" s="1203"/>
      <c r="M73" s="1191"/>
      <c r="N73" s="985">
        <v>1</v>
      </c>
      <c r="O73" s="1067"/>
      <c r="P73" s="1044"/>
      <c r="Q73" s="939" t="s">
        <v>4633</v>
      </c>
      <c r="R73" s="961">
        <v>12000000</v>
      </c>
      <c r="S73" s="1192"/>
      <c r="T73" s="1072" t="s">
        <v>9892</v>
      </c>
      <c r="U73" s="1194" t="s">
        <v>9893</v>
      </c>
      <c r="V73" s="1074" t="s">
        <v>9894</v>
      </c>
      <c r="W73" s="878"/>
      <c r="X73" s="879" t="s">
        <v>9895</v>
      </c>
      <c r="Y73" s="879"/>
      <c r="Z73" s="879"/>
      <c r="AA73" s="1168" t="s">
        <v>9890</v>
      </c>
      <c r="AB73" s="989"/>
      <c r="AC73" s="858" t="str">
        <f t="shared" si="1"/>
        <v xml:space="preserve"> </v>
      </c>
    </row>
    <row r="74" spans="1:29" ht="27.75" customHeight="1">
      <c r="A74" s="859">
        <v>16</v>
      </c>
      <c r="B74" s="934">
        <v>472023001063</v>
      </c>
      <c r="C74" s="935" t="s">
        <v>9896</v>
      </c>
      <c r="D74" s="936"/>
      <c r="E74" s="958">
        <v>42836</v>
      </c>
      <c r="F74" s="840">
        <v>4344111503</v>
      </c>
      <c r="G74" s="839">
        <v>43083</v>
      </c>
      <c r="H74" s="976" t="s">
        <v>3788</v>
      </c>
      <c r="I74" s="1189"/>
      <c r="J74" s="1043" t="s">
        <v>9704</v>
      </c>
      <c r="K74" s="1184">
        <v>10012.5</v>
      </c>
      <c r="L74" s="959"/>
      <c r="M74" s="960"/>
      <c r="N74" s="985">
        <v>1</v>
      </c>
      <c r="O74" s="1067"/>
      <c r="P74" s="875" t="s">
        <v>9897</v>
      </c>
      <c r="Q74" s="990" t="s">
        <v>9898</v>
      </c>
      <c r="R74" s="961">
        <v>17850000</v>
      </c>
      <c r="S74" s="1192"/>
      <c r="T74" s="967" t="s">
        <v>9899</v>
      </c>
      <c r="U74" s="1025" t="s">
        <v>9900</v>
      </c>
      <c r="V74" s="1056" t="s">
        <v>9901</v>
      </c>
      <c r="W74" s="1048"/>
      <c r="X74" s="1048" t="s">
        <v>9902</v>
      </c>
      <c r="Y74" s="1048" t="s">
        <v>9903</v>
      </c>
      <c r="Z74" s="1048"/>
      <c r="AA74" s="1168" t="s">
        <v>9879</v>
      </c>
      <c r="AB74" s="989" t="s">
        <v>9904</v>
      </c>
      <c r="AC74" s="858" t="str">
        <f t="shared" si="1"/>
        <v xml:space="preserve"> </v>
      </c>
    </row>
    <row r="75" spans="1:29" ht="27.75" customHeight="1">
      <c r="A75" s="859">
        <v>17</v>
      </c>
      <c r="B75" s="934">
        <v>472023001035</v>
      </c>
      <c r="C75" s="935">
        <v>41498</v>
      </c>
      <c r="D75" s="936"/>
      <c r="E75" s="958">
        <v>41921</v>
      </c>
      <c r="F75" s="1178">
        <v>2154200095</v>
      </c>
      <c r="G75" s="958">
        <v>43164</v>
      </c>
      <c r="H75" s="976" t="s">
        <v>3718</v>
      </c>
      <c r="I75" s="1189"/>
      <c r="J75" s="1043" t="s">
        <v>9704</v>
      </c>
      <c r="K75" s="959">
        <v>29864</v>
      </c>
      <c r="L75" s="959"/>
      <c r="M75" s="960"/>
      <c r="N75" s="985">
        <v>1</v>
      </c>
      <c r="O75" s="1067"/>
      <c r="P75" s="1044"/>
      <c r="Q75" s="939" t="s">
        <v>9905</v>
      </c>
      <c r="R75" s="961">
        <v>12000000</v>
      </c>
      <c r="S75" s="1192"/>
      <c r="T75" s="1181" t="s">
        <v>9906</v>
      </c>
      <c r="U75" s="1025">
        <v>3681216</v>
      </c>
      <c r="V75" s="1056" t="s">
        <v>9907</v>
      </c>
      <c r="W75" s="1048"/>
      <c r="X75" s="933" t="s">
        <v>9908</v>
      </c>
      <c r="Y75" s="933" t="s">
        <v>9909</v>
      </c>
      <c r="Z75" s="933"/>
      <c r="AA75" s="1168" t="s">
        <v>9910</v>
      </c>
      <c r="AB75" s="989"/>
      <c r="AC75" s="858" t="str">
        <f t="shared" si="1"/>
        <v xml:space="preserve"> </v>
      </c>
    </row>
    <row r="76" spans="1:29" ht="27.75" customHeight="1">
      <c r="A76" s="859">
        <v>18</v>
      </c>
      <c r="B76" s="934">
        <v>472043001074</v>
      </c>
      <c r="C76" s="935">
        <v>41626</v>
      </c>
      <c r="D76" s="936"/>
      <c r="E76" s="958">
        <v>41991</v>
      </c>
      <c r="F76" s="840">
        <v>3254831900</v>
      </c>
      <c r="G76" s="839">
        <v>43000</v>
      </c>
      <c r="H76" s="976" t="s">
        <v>3794</v>
      </c>
      <c r="I76" s="1189"/>
      <c r="J76" s="1043" t="s">
        <v>9704</v>
      </c>
      <c r="K76" s="959">
        <v>25000</v>
      </c>
      <c r="L76" s="959"/>
      <c r="M76" s="960"/>
      <c r="N76" s="985">
        <v>1</v>
      </c>
      <c r="O76" s="1067"/>
      <c r="P76" s="1044" t="s">
        <v>9911</v>
      </c>
      <c r="Q76" s="939" t="s">
        <v>9912</v>
      </c>
      <c r="R76" s="961">
        <v>12400000</v>
      </c>
      <c r="S76" s="1192"/>
      <c r="T76" s="1193" t="s">
        <v>9913</v>
      </c>
      <c r="U76" s="1204" t="s">
        <v>9914</v>
      </c>
      <c r="V76" s="1099" t="s">
        <v>9915</v>
      </c>
      <c r="W76" s="879"/>
      <c r="X76" s="879" t="s">
        <v>9916</v>
      </c>
      <c r="Y76" s="879" t="s">
        <v>9917</v>
      </c>
      <c r="Z76" s="879"/>
      <c r="AA76" s="1168" t="s">
        <v>9918</v>
      </c>
      <c r="AB76" s="989"/>
      <c r="AC76" s="858" t="str">
        <f t="shared" si="1"/>
        <v xml:space="preserve"> </v>
      </c>
    </row>
    <row r="77" spans="1:29" ht="27.75" customHeight="1">
      <c r="A77" s="859">
        <v>19</v>
      </c>
      <c r="B77" s="934">
        <v>472043001086</v>
      </c>
      <c r="C77" s="935">
        <v>41654</v>
      </c>
      <c r="D77" s="936"/>
      <c r="E77" s="958">
        <v>41991</v>
      </c>
      <c r="F77" s="840">
        <v>7602457302</v>
      </c>
      <c r="G77" s="839">
        <v>42559</v>
      </c>
      <c r="H77" s="976" t="s">
        <v>3896</v>
      </c>
      <c r="I77" s="1050"/>
      <c r="J77" s="1043" t="s">
        <v>9704</v>
      </c>
      <c r="K77" s="959">
        <v>9976.5</v>
      </c>
      <c r="L77" s="959"/>
      <c r="M77" s="960"/>
      <c r="N77" s="1205">
        <v>1</v>
      </c>
      <c r="O77" s="1067"/>
      <c r="P77" s="1044"/>
      <c r="Q77" s="939" t="s">
        <v>9919</v>
      </c>
      <c r="R77" s="943">
        <v>6000000</v>
      </c>
      <c r="S77" s="1033"/>
      <c r="T77" s="967"/>
      <c r="U77" s="1069"/>
      <c r="V77" s="1099" t="s">
        <v>9920</v>
      </c>
      <c r="W77" s="1047"/>
      <c r="X77" s="1047"/>
      <c r="Y77" s="1047"/>
      <c r="Z77" s="1047"/>
      <c r="AA77" s="1168" t="s">
        <v>9879</v>
      </c>
      <c r="AB77" s="844"/>
      <c r="AC77" s="858" t="str">
        <f t="shared" si="1"/>
        <v xml:space="preserve"> </v>
      </c>
    </row>
    <row r="78" spans="1:29" ht="27.75" customHeight="1">
      <c r="A78" s="859">
        <v>20</v>
      </c>
      <c r="B78" s="934">
        <v>472043001093</v>
      </c>
      <c r="C78" s="935">
        <v>41682</v>
      </c>
      <c r="D78" s="936"/>
      <c r="E78" s="958">
        <v>41961</v>
      </c>
      <c r="F78" s="1178">
        <v>2132768430</v>
      </c>
      <c r="G78" s="958">
        <v>43173</v>
      </c>
      <c r="H78" s="976" t="s">
        <v>4094</v>
      </c>
      <c r="I78" s="1189"/>
      <c r="J78" s="1043" t="s">
        <v>9704</v>
      </c>
      <c r="K78" s="959">
        <v>15000</v>
      </c>
      <c r="L78" s="959"/>
      <c r="M78" s="960"/>
      <c r="N78" s="985">
        <v>1</v>
      </c>
      <c r="O78" s="1067"/>
      <c r="P78" s="1044" t="s">
        <v>9921</v>
      </c>
      <c r="Q78" s="939" t="s">
        <v>9922</v>
      </c>
      <c r="R78" s="961">
        <v>16000000</v>
      </c>
      <c r="S78" s="1192"/>
      <c r="T78" s="967" t="s">
        <v>9923</v>
      </c>
      <c r="U78" s="1025"/>
      <c r="V78" s="1046" t="s">
        <v>9924</v>
      </c>
      <c r="W78" s="1047"/>
      <c r="X78" s="1047" t="s">
        <v>9925</v>
      </c>
      <c r="Y78" s="1047"/>
      <c r="Z78" s="1047"/>
      <c r="AA78" s="1168" t="s">
        <v>9886</v>
      </c>
      <c r="AB78" s="989"/>
      <c r="AC78" s="858" t="str">
        <f t="shared" si="1"/>
        <v xml:space="preserve"> </v>
      </c>
    </row>
    <row r="79" spans="1:29" s="1209" customFormat="1" ht="27.75" customHeight="1">
      <c r="A79" s="859">
        <v>21</v>
      </c>
      <c r="B79" s="934">
        <v>472043001105</v>
      </c>
      <c r="C79" s="935">
        <v>41718</v>
      </c>
      <c r="D79" s="936"/>
      <c r="E79" s="958"/>
      <c r="F79" s="840">
        <v>6571172572</v>
      </c>
      <c r="G79" s="839">
        <v>42992</v>
      </c>
      <c r="H79" s="976" t="s">
        <v>4154</v>
      </c>
      <c r="I79" s="1189"/>
      <c r="J79" s="1043" t="s">
        <v>121</v>
      </c>
      <c r="K79" s="1206">
        <v>59979.35</v>
      </c>
      <c r="L79" s="1206"/>
      <c r="M79" s="960"/>
      <c r="N79" s="985">
        <v>1</v>
      </c>
      <c r="O79" s="1067"/>
      <c r="P79" s="1044" t="s">
        <v>9926</v>
      </c>
      <c r="Q79" s="976" t="s">
        <v>4155</v>
      </c>
      <c r="R79" s="961">
        <v>14000000</v>
      </c>
      <c r="S79" s="1192"/>
      <c r="T79" s="967" t="s">
        <v>9927</v>
      </c>
      <c r="U79" s="1025" t="s">
        <v>9928</v>
      </c>
      <c r="V79" s="1207" t="s">
        <v>9929</v>
      </c>
      <c r="W79" s="1208" t="s">
        <v>9930</v>
      </c>
      <c r="X79" s="1047" t="s">
        <v>9931</v>
      </c>
      <c r="Y79" s="1047"/>
      <c r="Z79" s="1047"/>
      <c r="AA79" s="1168" t="s">
        <v>9862</v>
      </c>
      <c r="AB79" s="989"/>
      <c r="AC79" s="858" t="str">
        <f t="shared" si="1"/>
        <v xml:space="preserve"> </v>
      </c>
    </row>
    <row r="80" spans="1:29" ht="27.75" customHeight="1">
      <c r="A80" s="859">
        <v>22</v>
      </c>
      <c r="B80" s="944">
        <v>472043001120</v>
      </c>
      <c r="C80" s="945">
        <v>41778</v>
      </c>
      <c r="D80" s="974"/>
      <c r="E80" s="975"/>
      <c r="F80" s="1210">
        <v>6576523382</v>
      </c>
      <c r="G80" s="975">
        <v>43129</v>
      </c>
      <c r="H80" s="976" t="s">
        <v>9932</v>
      </c>
      <c r="I80" s="976"/>
      <c r="J80" s="977" t="s">
        <v>9704</v>
      </c>
      <c r="K80" s="978"/>
      <c r="L80" s="978">
        <v>200</v>
      </c>
      <c r="M80" s="979" t="s">
        <v>9933</v>
      </c>
      <c r="N80" s="1211">
        <v>1</v>
      </c>
      <c r="O80" s="1212"/>
      <c r="P80" s="982"/>
      <c r="Q80" s="939" t="s">
        <v>9934</v>
      </c>
      <c r="R80" s="983">
        <v>146430</v>
      </c>
      <c r="S80" s="984"/>
      <c r="T80" s="985"/>
      <c r="U80" s="986"/>
      <c r="V80" s="1070" t="s">
        <v>9935</v>
      </c>
      <c r="W80" s="995"/>
      <c r="X80" s="1048" t="s">
        <v>9760</v>
      </c>
      <c r="Y80" s="1047" t="s">
        <v>9759</v>
      </c>
      <c r="Z80" s="1047"/>
      <c r="AA80" s="1168" t="s">
        <v>9936</v>
      </c>
      <c r="AB80" s="989"/>
      <c r="AC80" s="858" t="str">
        <f t="shared" si="1"/>
        <v xml:space="preserve"> </v>
      </c>
    </row>
    <row r="81" spans="1:29" ht="27.75" customHeight="1">
      <c r="A81" s="859">
        <v>23</v>
      </c>
      <c r="B81" s="944">
        <v>47212001126</v>
      </c>
      <c r="C81" s="945">
        <v>41800</v>
      </c>
      <c r="D81" s="974"/>
      <c r="E81" s="975"/>
      <c r="F81" s="840"/>
      <c r="G81" s="839"/>
      <c r="H81" s="976" t="s">
        <v>4259</v>
      </c>
      <c r="I81" s="976"/>
      <c r="J81" s="977" t="s">
        <v>9937</v>
      </c>
      <c r="K81" s="978">
        <v>17921.21</v>
      </c>
      <c r="L81" s="978"/>
      <c r="M81" s="979"/>
      <c r="N81" s="980">
        <v>1</v>
      </c>
      <c r="O81" s="981"/>
      <c r="P81" s="982"/>
      <c r="Q81" s="939" t="s">
        <v>9938</v>
      </c>
      <c r="R81" s="983">
        <v>1900000</v>
      </c>
      <c r="S81" s="984"/>
      <c r="T81" s="985"/>
      <c r="U81" s="986"/>
      <c r="V81" s="994" t="s">
        <v>9939</v>
      </c>
      <c r="W81" s="988"/>
      <c r="X81" s="988" t="s">
        <v>9940</v>
      </c>
      <c r="Y81" s="988"/>
      <c r="Z81" s="988"/>
      <c r="AA81" s="1168" t="s">
        <v>9941</v>
      </c>
      <c r="AB81" s="989"/>
      <c r="AC81" s="858" t="str">
        <f t="shared" si="1"/>
        <v xml:space="preserve"> </v>
      </c>
    </row>
    <row r="82" spans="1:29" ht="27.75" customHeight="1">
      <c r="A82" s="859">
        <v>24</v>
      </c>
      <c r="B82" s="944">
        <v>472043001140</v>
      </c>
      <c r="C82" s="945">
        <v>41843</v>
      </c>
      <c r="D82" s="974"/>
      <c r="E82" s="975">
        <v>42135</v>
      </c>
      <c r="F82" s="840">
        <v>9868812236</v>
      </c>
      <c r="G82" s="839">
        <v>43014</v>
      </c>
      <c r="H82" s="976" t="s">
        <v>9942</v>
      </c>
      <c r="I82" s="976"/>
      <c r="J82" s="977" t="s">
        <v>9704</v>
      </c>
      <c r="K82" s="978"/>
      <c r="L82" s="978">
        <v>512</v>
      </c>
      <c r="M82" s="979"/>
      <c r="N82" s="980">
        <v>1</v>
      </c>
      <c r="O82" s="981"/>
      <c r="P82" s="982"/>
      <c r="Q82" s="939" t="s">
        <v>9943</v>
      </c>
      <c r="R82" s="983">
        <v>190476</v>
      </c>
      <c r="S82" s="984"/>
      <c r="T82" s="985"/>
      <c r="U82" s="992" t="s">
        <v>9944</v>
      </c>
      <c r="V82" s="994" t="s">
        <v>9945</v>
      </c>
      <c r="W82" s="988"/>
      <c r="X82" s="988" t="s">
        <v>9946</v>
      </c>
      <c r="Y82" s="988" t="s">
        <v>9947</v>
      </c>
      <c r="Z82" s="988"/>
      <c r="AA82" s="1168" t="s">
        <v>9855</v>
      </c>
      <c r="AB82" s="989"/>
      <c r="AC82" s="858" t="str">
        <f t="shared" si="1"/>
        <v xml:space="preserve"> </v>
      </c>
    </row>
    <row r="83" spans="1:29" ht="27.75" customHeight="1">
      <c r="A83" s="859">
        <v>25</v>
      </c>
      <c r="B83" s="944">
        <v>472043001144</v>
      </c>
      <c r="C83" s="945">
        <v>41862</v>
      </c>
      <c r="D83" s="974"/>
      <c r="E83" s="975">
        <v>41984</v>
      </c>
      <c r="F83" s="840">
        <v>9805456473</v>
      </c>
      <c r="G83" s="839">
        <v>42460</v>
      </c>
      <c r="H83" s="976" t="s">
        <v>9948</v>
      </c>
      <c r="I83" s="976"/>
      <c r="J83" s="977" t="s">
        <v>9704</v>
      </c>
      <c r="K83" s="978"/>
      <c r="L83" s="978">
        <v>100</v>
      </c>
      <c r="M83" s="979"/>
      <c r="N83" s="1213">
        <v>1</v>
      </c>
      <c r="O83" s="981"/>
      <c r="P83" s="982"/>
      <c r="Q83" s="939" t="s">
        <v>9949</v>
      </c>
      <c r="R83" s="983">
        <v>147600</v>
      </c>
      <c r="S83" s="984"/>
      <c r="T83" s="985"/>
      <c r="U83" s="986"/>
      <c r="V83" s="994"/>
      <c r="W83" s="988"/>
      <c r="X83" s="988"/>
      <c r="Y83" s="988"/>
      <c r="Z83" s="988"/>
      <c r="AA83" s="1168" t="s">
        <v>9950</v>
      </c>
      <c r="AB83" s="989"/>
      <c r="AC83" s="858" t="str">
        <f t="shared" si="1"/>
        <v xml:space="preserve"> </v>
      </c>
    </row>
    <row r="84" spans="1:29" ht="27.75" customHeight="1">
      <c r="A84" s="859">
        <v>26</v>
      </c>
      <c r="B84" s="944">
        <v>472043001148</v>
      </c>
      <c r="C84" s="945">
        <v>41871</v>
      </c>
      <c r="D84" s="974"/>
      <c r="E84" s="975">
        <v>42013</v>
      </c>
      <c r="F84" s="840">
        <v>7682132458</v>
      </c>
      <c r="G84" s="839">
        <v>43118</v>
      </c>
      <c r="H84" s="976" t="s">
        <v>9951</v>
      </c>
      <c r="I84" s="976"/>
      <c r="J84" s="977" t="s">
        <v>9704</v>
      </c>
      <c r="K84" s="978"/>
      <c r="L84" s="978">
        <v>512</v>
      </c>
      <c r="M84" s="979"/>
      <c r="N84" s="980">
        <v>1</v>
      </c>
      <c r="O84" s="981"/>
      <c r="P84" s="982" t="s">
        <v>9952</v>
      </c>
      <c r="Q84" s="939" t="s">
        <v>9953</v>
      </c>
      <c r="R84" s="983">
        <v>300000</v>
      </c>
      <c r="S84" s="984"/>
      <c r="T84" s="985"/>
      <c r="U84" s="992" t="s">
        <v>9954</v>
      </c>
      <c r="V84" s="994" t="s">
        <v>9955</v>
      </c>
      <c r="W84" s="988"/>
      <c r="X84" s="988" t="s">
        <v>9956</v>
      </c>
      <c r="Y84" s="988"/>
      <c r="Z84" s="988"/>
      <c r="AA84" s="1168" t="s">
        <v>9855</v>
      </c>
      <c r="AB84" s="989"/>
      <c r="AC84" s="858" t="str">
        <f t="shared" si="1"/>
        <v xml:space="preserve"> </v>
      </c>
    </row>
    <row r="85" spans="1:29" ht="27.75" customHeight="1">
      <c r="A85" s="859">
        <v>27</v>
      </c>
      <c r="B85" s="944">
        <v>472023001152</v>
      </c>
      <c r="C85" s="945">
        <v>41890</v>
      </c>
      <c r="D85" s="974"/>
      <c r="E85" s="975">
        <v>42950</v>
      </c>
      <c r="F85" s="840">
        <v>3266745272</v>
      </c>
      <c r="G85" s="839">
        <v>42802</v>
      </c>
      <c r="H85" s="976" t="s">
        <v>9957</v>
      </c>
      <c r="I85" s="976"/>
      <c r="J85" s="977" t="s">
        <v>9958</v>
      </c>
      <c r="K85" s="978">
        <v>30000</v>
      </c>
      <c r="L85" s="978"/>
      <c r="M85" s="979"/>
      <c r="N85" s="996">
        <v>1</v>
      </c>
      <c r="O85" s="997"/>
      <c r="P85" s="982" t="s">
        <v>9959</v>
      </c>
      <c r="Q85" s="939" t="s">
        <v>9960</v>
      </c>
      <c r="R85" s="983">
        <v>14000000</v>
      </c>
      <c r="S85" s="984"/>
      <c r="T85" s="991" t="s">
        <v>9961</v>
      </c>
      <c r="U85" s="992" t="s">
        <v>9962</v>
      </c>
      <c r="V85" s="994" t="s">
        <v>9963</v>
      </c>
      <c r="W85" s="988"/>
      <c r="X85" s="988" t="s">
        <v>9964</v>
      </c>
      <c r="Y85" s="1214" t="s">
        <v>9965</v>
      </c>
      <c r="Z85" s="1214"/>
      <c r="AA85" s="1168" t="s">
        <v>9848</v>
      </c>
      <c r="AB85" s="989"/>
      <c r="AC85" s="858" t="str">
        <f t="shared" si="1"/>
        <v xml:space="preserve"> </v>
      </c>
    </row>
    <row r="86" spans="1:29" ht="27.75" customHeight="1">
      <c r="A86" s="859">
        <v>28</v>
      </c>
      <c r="B86" s="944">
        <v>472043001156</v>
      </c>
      <c r="C86" s="945">
        <v>41905</v>
      </c>
      <c r="D86" s="974"/>
      <c r="E86" s="975">
        <v>42899</v>
      </c>
      <c r="F86" s="1210">
        <v>7607568161</v>
      </c>
      <c r="G86" s="975">
        <v>43130</v>
      </c>
      <c r="H86" s="976" t="s">
        <v>4351</v>
      </c>
      <c r="I86" s="976"/>
      <c r="J86" s="977" t="s">
        <v>9704</v>
      </c>
      <c r="K86" s="978">
        <v>451058</v>
      </c>
      <c r="L86" s="978"/>
      <c r="M86" s="979"/>
      <c r="N86" s="1108">
        <v>1</v>
      </c>
      <c r="O86" s="1182"/>
      <c r="P86" s="982" t="s">
        <v>9966</v>
      </c>
      <c r="Q86" s="939" t="s">
        <v>9967</v>
      </c>
      <c r="R86" s="983">
        <v>187000000</v>
      </c>
      <c r="S86" s="984"/>
      <c r="T86" s="991" t="s">
        <v>9968</v>
      </c>
      <c r="U86" s="986"/>
      <c r="V86" s="1215" t="s">
        <v>9969</v>
      </c>
      <c r="W86" s="1216"/>
      <c r="X86" s="988" t="s">
        <v>9970</v>
      </c>
      <c r="Y86" s="1217" t="s">
        <v>9971</v>
      </c>
      <c r="Z86" s="1217"/>
      <c r="AA86" s="1168" t="s">
        <v>9972</v>
      </c>
      <c r="AB86" s="989" t="s">
        <v>9973</v>
      </c>
      <c r="AC86" s="858" t="str">
        <f t="shared" si="1"/>
        <v xml:space="preserve"> </v>
      </c>
    </row>
    <row r="87" spans="1:29" ht="27.75" customHeight="1">
      <c r="A87" s="859">
        <v>29</v>
      </c>
      <c r="B87" s="944">
        <v>472043001160</v>
      </c>
      <c r="C87" s="945">
        <v>41919</v>
      </c>
      <c r="D87" s="974">
        <v>6555353834</v>
      </c>
      <c r="E87" s="975">
        <v>42822</v>
      </c>
      <c r="F87" s="840">
        <v>6555353834</v>
      </c>
      <c r="G87" s="839">
        <v>42822</v>
      </c>
      <c r="H87" s="976" t="s">
        <v>9974</v>
      </c>
      <c r="I87" s="976"/>
      <c r="J87" s="977" t="s">
        <v>9704</v>
      </c>
      <c r="K87" s="978"/>
      <c r="L87" s="978">
        <v>512</v>
      </c>
      <c r="M87" s="979"/>
      <c r="N87" s="980">
        <v>1</v>
      </c>
      <c r="O87" s="981"/>
      <c r="P87" s="982"/>
      <c r="Q87" s="990" t="s">
        <v>6259</v>
      </c>
      <c r="R87" s="983">
        <v>900000</v>
      </c>
      <c r="S87" s="984"/>
      <c r="T87" s="985" t="s">
        <v>9975</v>
      </c>
      <c r="U87" s="986" t="s">
        <v>9976</v>
      </c>
      <c r="V87" s="1218" t="s">
        <v>9977</v>
      </c>
      <c r="W87" s="988"/>
      <c r="X87" s="988" t="s">
        <v>9978</v>
      </c>
      <c r="Y87" s="988"/>
      <c r="Z87" s="988"/>
      <c r="AA87" s="1168" t="s">
        <v>9855</v>
      </c>
      <c r="AB87" s="989"/>
      <c r="AC87" s="858" t="str">
        <f t="shared" si="1"/>
        <v xml:space="preserve"> </v>
      </c>
    </row>
    <row r="88" spans="1:29" s="1091" customFormat="1" ht="27.75" customHeight="1">
      <c r="A88" s="859">
        <v>30</v>
      </c>
      <c r="B88" s="1061">
        <v>472023001204</v>
      </c>
      <c r="C88" s="1058">
        <v>42073</v>
      </c>
      <c r="D88" s="1219"/>
      <c r="E88" s="1060">
        <v>42887</v>
      </c>
      <c r="F88" s="840">
        <v>2122756361</v>
      </c>
      <c r="G88" s="839">
        <v>42741</v>
      </c>
      <c r="H88" s="1220" t="s">
        <v>9979</v>
      </c>
      <c r="I88" s="1220"/>
      <c r="J88" s="1028" t="s">
        <v>9704</v>
      </c>
      <c r="K88" s="1221">
        <v>19959</v>
      </c>
      <c r="L88" s="1221"/>
      <c r="M88" s="1222"/>
      <c r="N88" s="996">
        <v>1</v>
      </c>
      <c r="O88" s="997"/>
      <c r="P88" s="1223"/>
      <c r="Q88" s="1021" t="s">
        <v>9980</v>
      </c>
      <c r="R88" s="1224">
        <v>10800000</v>
      </c>
      <c r="S88" s="1225"/>
      <c r="T88" s="951">
        <v>3681308</v>
      </c>
      <c r="U88" s="1226"/>
      <c r="V88" s="1227" t="s">
        <v>9981</v>
      </c>
      <c r="W88" s="1023"/>
      <c r="X88" s="1023" t="s">
        <v>9982</v>
      </c>
      <c r="Y88" s="1023"/>
      <c r="Z88" s="1023"/>
      <c r="AA88" s="1168" t="s">
        <v>9817</v>
      </c>
      <c r="AB88" s="966" t="s">
        <v>9983</v>
      </c>
      <c r="AC88" s="1090" t="str">
        <f t="shared" si="1"/>
        <v xml:space="preserve"> </v>
      </c>
    </row>
    <row r="89" spans="1:29" ht="213.75">
      <c r="A89" s="859">
        <v>31</v>
      </c>
      <c r="B89" s="944">
        <v>47212001200</v>
      </c>
      <c r="C89" s="945" t="s">
        <v>4568</v>
      </c>
      <c r="D89" s="974"/>
      <c r="E89" s="975">
        <v>42158</v>
      </c>
      <c r="F89" s="1210">
        <v>2134837218</v>
      </c>
      <c r="G89" s="975">
        <v>43144</v>
      </c>
      <c r="H89" s="976" t="s">
        <v>9984</v>
      </c>
      <c r="I89" s="976"/>
      <c r="J89" s="977" t="s">
        <v>9704</v>
      </c>
      <c r="K89" s="978">
        <v>11994.5</v>
      </c>
      <c r="L89" s="978">
        <f>48.25+30.25+100</f>
        <v>178.5</v>
      </c>
      <c r="M89" s="979"/>
      <c r="N89" s="1228">
        <v>2</v>
      </c>
      <c r="O89" s="1229"/>
      <c r="P89" s="982"/>
      <c r="Q89" s="939" t="s">
        <v>9985</v>
      </c>
      <c r="R89" s="983">
        <v>4850000</v>
      </c>
      <c r="S89" s="984"/>
      <c r="T89" s="991" t="s">
        <v>9986</v>
      </c>
      <c r="U89" s="992" t="s">
        <v>9987</v>
      </c>
      <c r="V89" s="993" t="s">
        <v>9988</v>
      </c>
      <c r="W89" s="988" t="s">
        <v>9989</v>
      </c>
      <c r="X89" s="988"/>
      <c r="Y89" s="988"/>
      <c r="Z89" s="988"/>
      <c r="AA89" s="1168" t="s">
        <v>9941</v>
      </c>
      <c r="AB89" s="989"/>
      <c r="AC89" s="858" t="str">
        <f t="shared" si="1"/>
        <v xml:space="preserve"> </v>
      </c>
    </row>
    <row r="90" spans="1:29" ht="27.75" customHeight="1">
      <c r="A90" s="859">
        <v>32</v>
      </c>
      <c r="B90" s="944">
        <v>472043001236</v>
      </c>
      <c r="C90" s="945">
        <v>42153</v>
      </c>
      <c r="D90" s="974"/>
      <c r="E90" s="975"/>
      <c r="F90" s="840">
        <v>3203401860</v>
      </c>
      <c r="G90" s="839">
        <v>42923</v>
      </c>
      <c r="H90" s="976" t="s">
        <v>9990</v>
      </c>
      <c r="I90" s="976"/>
      <c r="J90" s="977" t="s">
        <v>9704</v>
      </c>
      <c r="K90" s="989"/>
      <c r="L90" s="978">
        <v>512</v>
      </c>
      <c r="M90" s="979"/>
      <c r="N90" s="980">
        <v>1</v>
      </c>
      <c r="O90" s="981"/>
      <c r="P90" s="982"/>
      <c r="Q90" s="939" t="s">
        <v>9991</v>
      </c>
      <c r="R90" s="983">
        <v>900000</v>
      </c>
      <c r="S90" s="984"/>
      <c r="T90" s="985" t="s">
        <v>9992</v>
      </c>
      <c r="U90" s="986"/>
      <c r="V90" s="994" t="s">
        <v>9993</v>
      </c>
      <c r="W90" s="988"/>
      <c r="X90" s="988" t="s">
        <v>9994</v>
      </c>
      <c r="Y90" s="988"/>
      <c r="Z90" s="988"/>
      <c r="AA90" s="1168" t="s">
        <v>9855</v>
      </c>
      <c r="AB90" s="989"/>
      <c r="AC90" s="858" t="str">
        <f t="shared" si="1"/>
        <v xml:space="preserve"> </v>
      </c>
    </row>
    <row r="91" spans="1:29" ht="27.75" customHeight="1">
      <c r="A91" s="859">
        <v>33</v>
      </c>
      <c r="B91" s="944">
        <v>47212001235</v>
      </c>
      <c r="C91" s="945">
        <v>42151</v>
      </c>
      <c r="D91" s="974"/>
      <c r="E91" s="975"/>
      <c r="F91" s="840">
        <v>7649517870</v>
      </c>
      <c r="G91" s="839">
        <v>43228</v>
      </c>
      <c r="H91" s="976" t="s">
        <v>9995</v>
      </c>
      <c r="I91" s="976"/>
      <c r="J91" s="977" t="s">
        <v>9704</v>
      </c>
      <c r="K91" s="978"/>
      <c r="L91" s="978">
        <v>768</v>
      </c>
      <c r="M91" s="979"/>
      <c r="N91" s="980">
        <v>1</v>
      </c>
      <c r="O91" s="981"/>
      <c r="P91" s="982"/>
      <c r="Q91" s="939" t="s">
        <v>9996</v>
      </c>
      <c r="R91" s="983">
        <v>500000</v>
      </c>
      <c r="S91" s="984"/>
      <c r="T91" s="991" t="s">
        <v>9997</v>
      </c>
      <c r="U91" s="992" t="s">
        <v>9998</v>
      </c>
      <c r="V91" s="987" t="s">
        <v>9999</v>
      </c>
      <c r="W91" s="988"/>
      <c r="X91" s="988" t="s">
        <v>10000</v>
      </c>
      <c r="Y91" s="988"/>
      <c r="Z91" s="988"/>
      <c r="AA91" s="1168" t="s">
        <v>9855</v>
      </c>
      <c r="AB91" s="989"/>
      <c r="AC91" s="858" t="str">
        <f t="shared" si="1"/>
        <v xml:space="preserve"> </v>
      </c>
    </row>
    <row r="92" spans="1:29" ht="27.75" customHeight="1">
      <c r="A92" s="859">
        <v>34</v>
      </c>
      <c r="B92" s="944">
        <v>47212001206</v>
      </c>
      <c r="C92" s="945">
        <v>42079</v>
      </c>
      <c r="D92" s="974"/>
      <c r="E92" s="975">
        <v>42826</v>
      </c>
      <c r="F92" s="840">
        <v>1064510717</v>
      </c>
      <c r="G92" s="839">
        <v>43067</v>
      </c>
      <c r="H92" s="976" t="s">
        <v>10001</v>
      </c>
      <c r="I92" s="976"/>
      <c r="J92" s="977" t="s">
        <v>9704</v>
      </c>
      <c r="K92" s="978"/>
      <c r="L92" s="1230" t="s">
        <v>10002</v>
      </c>
      <c r="M92" s="979"/>
      <c r="N92" s="980">
        <v>1</v>
      </c>
      <c r="O92" s="981"/>
      <c r="P92" s="982"/>
      <c r="Q92" s="939" t="s">
        <v>4637</v>
      </c>
      <c r="R92" s="983">
        <v>1000000</v>
      </c>
      <c r="S92" s="984"/>
      <c r="T92" s="985"/>
      <c r="U92" s="986"/>
      <c r="V92" s="1074" t="s">
        <v>9894</v>
      </c>
      <c r="W92" s="879"/>
      <c r="X92" s="879" t="s">
        <v>10003</v>
      </c>
      <c r="Y92" s="988"/>
      <c r="Z92" s="988"/>
      <c r="AA92" s="1168" t="s">
        <v>10004</v>
      </c>
      <c r="AB92" s="989" t="s">
        <v>10005</v>
      </c>
      <c r="AC92" s="858"/>
    </row>
    <row r="93" spans="1:29" ht="27.75" customHeight="1">
      <c r="A93" s="859">
        <v>35</v>
      </c>
      <c r="B93" s="944">
        <v>472043001248</v>
      </c>
      <c r="C93" s="945">
        <v>42179</v>
      </c>
      <c r="D93" s="974"/>
      <c r="E93" s="975"/>
      <c r="F93" s="840">
        <v>1083072746</v>
      </c>
      <c r="G93" s="839">
        <v>43011</v>
      </c>
      <c r="H93" s="976" t="s">
        <v>4747</v>
      </c>
      <c r="I93" s="976"/>
      <c r="J93" s="977" t="s">
        <v>9704</v>
      </c>
      <c r="K93" s="978">
        <v>14964</v>
      </c>
      <c r="L93" s="978"/>
      <c r="M93" s="979"/>
      <c r="N93" s="996">
        <v>1</v>
      </c>
      <c r="O93" s="997"/>
      <c r="P93" s="982" t="s">
        <v>10006</v>
      </c>
      <c r="Q93" s="939" t="s">
        <v>10007</v>
      </c>
      <c r="R93" s="983">
        <v>10000000</v>
      </c>
      <c r="S93" s="984"/>
      <c r="T93" s="985"/>
      <c r="U93" s="986"/>
      <c r="V93" s="1231" t="s">
        <v>10008</v>
      </c>
      <c r="W93" s="988"/>
      <c r="X93" s="988" t="s">
        <v>10009</v>
      </c>
      <c r="Y93" s="988"/>
      <c r="Z93" s="988"/>
      <c r="AA93" s="1168" t="s">
        <v>9918</v>
      </c>
      <c r="AB93" s="989"/>
      <c r="AC93" s="858"/>
    </row>
    <row r="94" spans="1:29" ht="27.75" customHeight="1">
      <c r="A94" s="859">
        <v>36</v>
      </c>
      <c r="B94" s="944">
        <v>4327106608</v>
      </c>
      <c r="C94" s="945">
        <v>42014</v>
      </c>
      <c r="D94" s="974"/>
      <c r="E94" s="975"/>
      <c r="F94" s="840"/>
      <c r="G94" s="839">
        <v>43187</v>
      </c>
      <c r="H94" s="976" t="s">
        <v>10010</v>
      </c>
      <c r="I94" s="976"/>
      <c r="J94" s="977" t="s">
        <v>9704</v>
      </c>
      <c r="K94" s="978"/>
      <c r="L94" s="978">
        <f>3800+1024</f>
        <v>4824</v>
      </c>
      <c r="M94" s="979"/>
      <c r="N94" s="996">
        <v>1</v>
      </c>
      <c r="O94" s="997"/>
      <c r="P94" s="982"/>
      <c r="Q94" s="939" t="s">
        <v>5006</v>
      </c>
      <c r="R94" s="983">
        <v>10000000</v>
      </c>
      <c r="S94" s="984"/>
      <c r="T94" s="985"/>
      <c r="U94" s="986"/>
      <c r="V94" s="987" t="s">
        <v>10011</v>
      </c>
      <c r="W94" s="988"/>
      <c r="X94" s="988"/>
      <c r="Y94" s="988"/>
      <c r="Z94" s="988"/>
      <c r="AA94" s="1168" t="s">
        <v>9855</v>
      </c>
      <c r="AB94" s="989"/>
      <c r="AC94" s="858"/>
    </row>
    <row r="95" spans="1:29" ht="27.75" customHeight="1">
      <c r="A95" s="859">
        <v>37</v>
      </c>
      <c r="B95" s="944">
        <v>3240421263</v>
      </c>
      <c r="C95" s="945">
        <v>42402</v>
      </c>
      <c r="D95" s="974"/>
      <c r="E95" s="975">
        <v>42918</v>
      </c>
      <c r="F95" s="840"/>
      <c r="G95" s="839">
        <v>43105</v>
      </c>
      <c r="H95" s="976" t="s">
        <v>5196</v>
      </c>
      <c r="I95" s="976"/>
      <c r="J95" s="977" t="s">
        <v>9704</v>
      </c>
      <c r="K95" s="978">
        <v>9962</v>
      </c>
      <c r="L95" s="978"/>
      <c r="M95" s="979"/>
      <c r="N95" s="980">
        <v>1</v>
      </c>
      <c r="O95" s="981"/>
      <c r="P95" s="982" t="s">
        <v>10012</v>
      </c>
      <c r="Q95" s="939" t="s">
        <v>10013</v>
      </c>
      <c r="R95" s="983">
        <v>14702184</v>
      </c>
      <c r="S95" s="984"/>
      <c r="T95" s="985"/>
      <c r="U95" s="986"/>
      <c r="V95" s="1232" t="s">
        <v>10014</v>
      </c>
      <c r="W95" s="988"/>
      <c r="X95" s="988" t="s">
        <v>10015</v>
      </c>
      <c r="Y95" s="988"/>
      <c r="Z95" s="988"/>
      <c r="AA95" s="1168" t="s">
        <v>9890</v>
      </c>
      <c r="AB95" s="989"/>
      <c r="AC95" s="858"/>
    </row>
    <row r="96" spans="1:29" ht="27.75" customHeight="1">
      <c r="A96" s="859">
        <v>38</v>
      </c>
      <c r="B96" s="944">
        <v>4356837844</v>
      </c>
      <c r="C96" s="945">
        <v>42402</v>
      </c>
      <c r="D96" s="974"/>
      <c r="E96" s="975">
        <v>42760</v>
      </c>
      <c r="F96" s="840"/>
      <c r="G96" s="839">
        <v>43062</v>
      </c>
      <c r="H96" s="976" t="s">
        <v>5200</v>
      </c>
      <c r="I96" s="976"/>
      <c r="J96" s="977" t="s">
        <v>9704</v>
      </c>
      <c r="K96" s="978">
        <v>12188.5</v>
      </c>
      <c r="L96" s="978"/>
      <c r="M96" s="979"/>
      <c r="N96" s="1108">
        <v>1</v>
      </c>
      <c r="O96" s="1182"/>
      <c r="P96" s="982" t="s">
        <v>10016</v>
      </c>
      <c r="Q96" s="939" t="s">
        <v>5199</v>
      </c>
      <c r="R96" s="983">
        <v>12500000</v>
      </c>
      <c r="S96" s="984"/>
      <c r="T96" s="985" t="s">
        <v>10017</v>
      </c>
      <c r="U96" s="986" t="s">
        <v>10018</v>
      </c>
      <c r="V96" s="1233" t="s">
        <v>10019</v>
      </c>
      <c r="W96" s="988"/>
      <c r="X96" s="988" t="s">
        <v>10020</v>
      </c>
      <c r="Y96" s="988"/>
      <c r="Z96" s="988"/>
      <c r="AA96" s="1168" t="s">
        <v>9941</v>
      </c>
      <c r="AB96" s="989"/>
      <c r="AC96" s="858"/>
    </row>
    <row r="97" spans="1:29" ht="27.75" customHeight="1">
      <c r="A97" s="859">
        <v>39</v>
      </c>
      <c r="B97" s="944">
        <v>6536708532</v>
      </c>
      <c r="C97" s="945">
        <v>42432</v>
      </c>
      <c r="D97" s="974"/>
      <c r="E97" s="975"/>
      <c r="F97" s="840"/>
      <c r="G97" s="839">
        <v>42613</v>
      </c>
      <c r="H97" s="976" t="s">
        <v>10021</v>
      </c>
      <c r="I97" s="976"/>
      <c r="J97" s="977" t="s">
        <v>9704</v>
      </c>
      <c r="K97" s="978"/>
      <c r="L97" s="978">
        <v>576</v>
      </c>
      <c r="M97" s="979"/>
      <c r="N97" s="980">
        <v>1</v>
      </c>
      <c r="O97" s="981"/>
      <c r="P97" s="982" t="s">
        <v>10022</v>
      </c>
      <c r="Q97" s="939" t="s">
        <v>10023</v>
      </c>
      <c r="R97" s="983">
        <v>330000</v>
      </c>
      <c r="S97" s="984"/>
      <c r="T97" s="991" t="s">
        <v>10024</v>
      </c>
      <c r="U97" s="986"/>
      <c r="V97" s="1234" t="s">
        <v>10025</v>
      </c>
      <c r="W97" s="988"/>
      <c r="X97" s="988"/>
      <c r="Y97" s="988"/>
      <c r="Z97" s="988"/>
      <c r="AA97" s="1168" t="s">
        <v>9862</v>
      </c>
      <c r="AB97" s="989"/>
      <c r="AC97" s="858"/>
    </row>
    <row r="98" spans="1:29" ht="27.75" customHeight="1">
      <c r="A98" s="859">
        <v>40</v>
      </c>
      <c r="B98" s="944">
        <v>8780127070</v>
      </c>
      <c r="C98" s="945">
        <v>42467</v>
      </c>
      <c r="D98" s="974"/>
      <c r="E98" s="975">
        <v>42822</v>
      </c>
      <c r="F98" s="840"/>
      <c r="G98" s="839">
        <v>43181</v>
      </c>
      <c r="H98" s="976" t="s">
        <v>10026</v>
      </c>
      <c r="I98" s="976"/>
      <c r="J98" s="977" t="s">
        <v>9704</v>
      </c>
      <c r="K98" s="978"/>
      <c r="L98" s="978">
        <v>1152</v>
      </c>
      <c r="M98" s="979"/>
      <c r="N98" s="980">
        <v>1</v>
      </c>
      <c r="O98" s="981"/>
      <c r="P98" s="982" t="s">
        <v>10027</v>
      </c>
      <c r="Q98" s="939" t="s">
        <v>10028</v>
      </c>
      <c r="R98" s="983">
        <v>8850000</v>
      </c>
      <c r="S98" s="984"/>
      <c r="T98" s="991" t="s">
        <v>10029</v>
      </c>
      <c r="U98" s="986"/>
      <c r="V98" s="987" t="s">
        <v>10030</v>
      </c>
      <c r="W98" s="988"/>
      <c r="X98" s="988"/>
      <c r="Y98" s="988"/>
      <c r="Z98" s="988"/>
      <c r="AA98" s="1168" t="s">
        <v>9862</v>
      </c>
      <c r="AB98" s="989"/>
      <c r="AC98" s="858"/>
    </row>
    <row r="99" spans="1:29" ht="27.75" customHeight="1">
      <c r="A99" s="859">
        <v>41</v>
      </c>
      <c r="B99" s="944">
        <v>5465537820</v>
      </c>
      <c r="C99" s="945">
        <v>42468</v>
      </c>
      <c r="D99" s="974"/>
      <c r="E99" s="975"/>
      <c r="F99" s="840"/>
      <c r="G99" s="839"/>
      <c r="H99" s="976" t="s">
        <v>10031</v>
      </c>
      <c r="I99" s="976"/>
      <c r="J99" s="977" t="s">
        <v>9704</v>
      </c>
      <c r="K99" s="978"/>
      <c r="L99" s="978">
        <v>512</v>
      </c>
      <c r="M99" s="979"/>
      <c r="N99" s="996">
        <v>1</v>
      </c>
      <c r="O99" s="997"/>
      <c r="P99" s="982"/>
      <c r="Q99" s="939" t="s">
        <v>10032</v>
      </c>
      <c r="R99" s="983">
        <v>600000</v>
      </c>
      <c r="S99" s="984"/>
      <c r="T99" s="991" t="s">
        <v>10033</v>
      </c>
      <c r="U99" s="986"/>
      <c r="V99" s="987" t="s">
        <v>10034</v>
      </c>
      <c r="W99" s="988"/>
      <c r="X99" s="988"/>
      <c r="Y99" s="988"/>
      <c r="Z99" s="988"/>
      <c r="AA99" s="1168" t="s">
        <v>9855</v>
      </c>
      <c r="AB99" s="989"/>
      <c r="AC99" s="858"/>
    </row>
    <row r="100" spans="1:29" ht="27.75" customHeight="1">
      <c r="A100" s="859">
        <v>42</v>
      </c>
      <c r="B100" s="944">
        <v>6564825625</v>
      </c>
      <c r="C100" s="945">
        <v>42473</v>
      </c>
      <c r="D100" s="974"/>
      <c r="E100" s="975">
        <v>42845</v>
      </c>
      <c r="F100" s="840"/>
      <c r="G100" s="839">
        <v>42940</v>
      </c>
      <c r="H100" s="976" t="s">
        <v>10035</v>
      </c>
      <c r="I100" s="976"/>
      <c r="J100" s="977" t="s">
        <v>9704</v>
      </c>
      <c r="K100" s="978"/>
      <c r="L100" s="978">
        <v>960</v>
      </c>
      <c r="M100" s="979"/>
      <c r="N100" s="980">
        <v>1</v>
      </c>
      <c r="O100" s="981"/>
      <c r="P100" s="982" t="s">
        <v>10027</v>
      </c>
      <c r="Q100" s="990" t="s">
        <v>10036</v>
      </c>
      <c r="R100" s="983">
        <v>700000</v>
      </c>
      <c r="S100" s="984"/>
      <c r="T100" s="991" t="s">
        <v>10037</v>
      </c>
      <c r="U100" s="986"/>
      <c r="V100" s="987" t="s">
        <v>10038</v>
      </c>
      <c r="W100" s="988"/>
      <c r="X100" s="988"/>
      <c r="Y100" s="988"/>
      <c r="Z100" s="988"/>
      <c r="AA100" s="1168" t="s">
        <v>9862</v>
      </c>
      <c r="AB100" s="989"/>
      <c r="AC100" s="858"/>
    </row>
    <row r="101" spans="1:29" ht="27.75" customHeight="1">
      <c r="A101" s="859">
        <v>43</v>
      </c>
      <c r="B101" s="944">
        <v>7648626464</v>
      </c>
      <c r="C101" s="945">
        <v>42542</v>
      </c>
      <c r="D101" s="974"/>
      <c r="E101" s="975"/>
      <c r="F101" s="840"/>
      <c r="G101" s="839">
        <v>42691</v>
      </c>
      <c r="H101" s="976" t="s">
        <v>10039</v>
      </c>
      <c r="I101" s="976"/>
      <c r="J101" s="977" t="s">
        <v>9704</v>
      </c>
      <c r="K101" s="978"/>
      <c r="L101" s="978">
        <v>576</v>
      </c>
      <c r="M101" s="979"/>
      <c r="N101" s="1000">
        <v>1</v>
      </c>
      <c r="O101" s="1001"/>
      <c r="P101" s="982"/>
      <c r="Q101" s="939" t="s">
        <v>5417</v>
      </c>
      <c r="R101" s="983">
        <v>6000000</v>
      </c>
      <c r="S101" s="984"/>
      <c r="T101" s="991" t="s">
        <v>10040</v>
      </c>
      <c r="U101" s="986"/>
      <c r="V101" s="987" t="s">
        <v>10041</v>
      </c>
      <c r="W101" s="988"/>
      <c r="X101" s="988"/>
      <c r="Y101" s="988"/>
      <c r="Z101" s="988"/>
      <c r="AA101" s="1168" t="s">
        <v>9862</v>
      </c>
      <c r="AB101" s="989"/>
      <c r="AC101" s="858"/>
    </row>
    <row r="102" spans="1:29" ht="27.75" customHeight="1">
      <c r="A102" s="859">
        <v>44</v>
      </c>
      <c r="B102" s="944">
        <v>4356338843</v>
      </c>
      <c r="C102" s="945">
        <v>42562</v>
      </c>
      <c r="D102" s="974"/>
      <c r="E102" s="975">
        <v>42793</v>
      </c>
      <c r="F102" s="840"/>
      <c r="G102" s="839">
        <v>42914</v>
      </c>
      <c r="H102" s="976" t="s">
        <v>10042</v>
      </c>
      <c r="I102" s="976"/>
      <c r="J102" s="977" t="s">
        <v>9704</v>
      </c>
      <c r="K102" s="978">
        <v>20000</v>
      </c>
      <c r="L102" s="978">
        <v>960</v>
      </c>
      <c r="M102" s="979"/>
      <c r="N102" s="980">
        <v>1</v>
      </c>
      <c r="O102" s="981"/>
      <c r="P102" s="1235" t="s">
        <v>10043</v>
      </c>
      <c r="Q102" s="998" t="s">
        <v>10044</v>
      </c>
      <c r="R102" s="983">
        <v>3350000</v>
      </c>
      <c r="S102" s="984"/>
      <c r="T102" s="991" t="s">
        <v>10045</v>
      </c>
      <c r="U102" s="992" t="s">
        <v>10046</v>
      </c>
      <c r="V102" s="987" t="s">
        <v>10047</v>
      </c>
      <c r="W102" s="988"/>
      <c r="X102" s="988" t="s">
        <v>10048</v>
      </c>
      <c r="Y102" s="988"/>
      <c r="Z102" s="988"/>
      <c r="AA102" s="1168" t="s">
        <v>9862</v>
      </c>
      <c r="AB102" s="1012" t="s">
        <v>10049</v>
      </c>
      <c r="AC102" s="858"/>
    </row>
    <row r="103" spans="1:29" ht="27.75" customHeight="1">
      <c r="A103" s="859">
        <v>45</v>
      </c>
      <c r="B103" s="944">
        <v>8723782023</v>
      </c>
      <c r="C103" s="945">
        <v>42577</v>
      </c>
      <c r="D103" s="974"/>
      <c r="E103" s="975"/>
      <c r="F103" s="840"/>
      <c r="G103" s="839"/>
      <c r="H103" s="976" t="s">
        <v>10050</v>
      </c>
      <c r="I103" s="976"/>
      <c r="J103" s="977" t="s">
        <v>9704</v>
      </c>
      <c r="K103" s="978"/>
      <c r="L103" s="978">
        <v>1152</v>
      </c>
      <c r="M103" s="979"/>
      <c r="N103" s="1000">
        <v>1</v>
      </c>
      <c r="O103" s="1001"/>
      <c r="P103" s="982"/>
      <c r="Q103" s="939" t="s">
        <v>5456</v>
      </c>
      <c r="R103" s="983">
        <v>900000</v>
      </c>
      <c r="S103" s="984"/>
      <c r="T103" s="991" t="s">
        <v>10051</v>
      </c>
      <c r="U103" s="986"/>
      <c r="V103" s="987" t="s">
        <v>10052</v>
      </c>
      <c r="W103" s="988"/>
      <c r="X103" s="988"/>
      <c r="Y103" s="988"/>
      <c r="Z103" s="988"/>
      <c r="AA103" s="1168" t="s">
        <v>9862</v>
      </c>
      <c r="AB103" s="989"/>
      <c r="AC103" s="858"/>
    </row>
    <row r="104" spans="1:29" ht="27.75" customHeight="1">
      <c r="A104" s="859">
        <v>46</v>
      </c>
      <c r="B104" s="1061">
        <v>1054328783</v>
      </c>
      <c r="C104" s="1058">
        <v>42759</v>
      </c>
      <c r="D104" s="1219"/>
      <c r="E104" s="1060"/>
      <c r="F104" s="840"/>
      <c r="G104" s="839"/>
      <c r="H104" s="1220" t="s">
        <v>6137</v>
      </c>
      <c r="I104" s="1220"/>
      <c r="J104" s="1028" t="s">
        <v>9704</v>
      </c>
      <c r="K104" s="1221">
        <v>6440</v>
      </c>
      <c r="L104" s="1221"/>
      <c r="M104" s="1222"/>
      <c r="N104" s="996">
        <v>1</v>
      </c>
      <c r="O104" s="997"/>
      <c r="P104" s="982"/>
      <c r="Q104" s="939" t="s">
        <v>5011</v>
      </c>
      <c r="R104" s="983">
        <v>1500000</v>
      </c>
      <c r="S104" s="984"/>
      <c r="T104" s="991" t="s">
        <v>10053</v>
      </c>
      <c r="U104" s="986"/>
      <c r="V104" s="994"/>
      <c r="W104" s="988"/>
      <c r="X104" s="988"/>
      <c r="Y104" s="988"/>
      <c r="Z104" s="988"/>
      <c r="AA104" s="1168" t="s">
        <v>9941</v>
      </c>
      <c r="AB104" s="989"/>
      <c r="AC104" s="858"/>
    </row>
    <row r="105" spans="1:29" ht="27.75" customHeight="1">
      <c r="A105" s="859">
        <v>47</v>
      </c>
      <c r="B105" s="944">
        <v>7683628163</v>
      </c>
      <c r="C105" s="945">
        <v>42783</v>
      </c>
      <c r="D105" s="974"/>
      <c r="E105" s="975"/>
      <c r="F105" s="840"/>
      <c r="G105" s="839"/>
      <c r="H105" s="976" t="s">
        <v>10054</v>
      </c>
      <c r="I105" s="976"/>
      <c r="J105" s="977" t="s">
        <v>9704</v>
      </c>
      <c r="K105" s="978"/>
      <c r="L105" s="978" t="s">
        <v>10055</v>
      </c>
      <c r="M105" s="979"/>
      <c r="N105" s="1000">
        <v>1</v>
      </c>
      <c r="O105" s="1001"/>
      <c r="P105" s="982"/>
      <c r="Q105" s="939" t="s">
        <v>6156</v>
      </c>
      <c r="R105" s="983">
        <v>264000</v>
      </c>
      <c r="S105" s="984"/>
      <c r="T105" s="991" t="s">
        <v>10056</v>
      </c>
      <c r="U105" s="986"/>
      <c r="V105" s="987" t="s">
        <v>7139</v>
      </c>
      <c r="W105" s="988"/>
      <c r="X105" s="988"/>
      <c r="Y105" s="988"/>
      <c r="Z105" s="988"/>
      <c r="AA105" s="1168" t="s">
        <v>9862</v>
      </c>
      <c r="AB105" s="989"/>
      <c r="AC105" s="858"/>
    </row>
    <row r="106" spans="1:29" ht="27.75" customHeight="1">
      <c r="A106" s="859">
        <v>48</v>
      </c>
      <c r="B106" s="944">
        <v>3270485411</v>
      </c>
      <c r="C106" s="945" t="s">
        <v>6078</v>
      </c>
      <c r="D106" s="974"/>
      <c r="E106" s="975"/>
      <c r="F106" s="840"/>
      <c r="G106" s="839"/>
      <c r="H106" s="976" t="s">
        <v>10057</v>
      </c>
      <c r="I106" s="976"/>
      <c r="J106" s="977" t="s">
        <v>9704</v>
      </c>
      <c r="K106" s="978"/>
      <c r="L106" s="1236">
        <v>506.25</v>
      </c>
      <c r="M106" s="1237"/>
      <c r="N106" s="1000">
        <v>1</v>
      </c>
      <c r="O106" s="1001"/>
      <c r="P106" s="982"/>
      <c r="Q106" s="939" t="s">
        <v>6084</v>
      </c>
      <c r="R106" s="983">
        <v>1000000</v>
      </c>
      <c r="S106" s="984"/>
      <c r="T106" s="991" t="s">
        <v>10058</v>
      </c>
      <c r="U106" s="986"/>
      <c r="V106" s="987" t="s">
        <v>10059</v>
      </c>
      <c r="W106" s="988"/>
      <c r="X106" s="988" t="s">
        <v>10060</v>
      </c>
      <c r="Y106" s="988"/>
      <c r="Z106" s="988"/>
      <c r="AA106" s="1168" t="s">
        <v>9862</v>
      </c>
      <c r="AB106" s="989"/>
      <c r="AC106" s="858"/>
    </row>
    <row r="107" spans="1:29" ht="27.75" customHeight="1">
      <c r="A107" s="859">
        <v>49</v>
      </c>
      <c r="B107" s="944">
        <v>9856581708</v>
      </c>
      <c r="C107" s="945" t="s">
        <v>6203</v>
      </c>
      <c r="D107" s="974"/>
      <c r="E107" s="975"/>
      <c r="F107" s="840"/>
      <c r="G107" s="839"/>
      <c r="H107" s="976" t="s">
        <v>6232</v>
      </c>
      <c r="I107" s="976"/>
      <c r="J107" s="977" t="s">
        <v>9704</v>
      </c>
      <c r="K107" s="978">
        <v>9997.5</v>
      </c>
      <c r="L107" s="1236"/>
      <c r="M107" s="1237"/>
      <c r="N107" s="1000">
        <v>1</v>
      </c>
      <c r="O107" s="1001"/>
      <c r="P107" s="982" t="s">
        <v>10061</v>
      </c>
      <c r="Q107" s="939" t="s">
        <v>6231</v>
      </c>
      <c r="R107" s="983">
        <v>1700000</v>
      </c>
      <c r="S107" s="984"/>
      <c r="T107" s="991" t="s">
        <v>10062</v>
      </c>
      <c r="U107" s="992" t="s">
        <v>10063</v>
      </c>
      <c r="V107" s="987" t="s">
        <v>7271</v>
      </c>
      <c r="W107" s="988"/>
      <c r="X107" s="988"/>
      <c r="Y107" s="988"/>
      <c r="Z107" s="988"/>
      <c r="AA107" s="1168" t="s">
        <v>9890</v>
      </c>
      <c r="AB107" s="989"/>
      <c r="AC107" s="858"/>
    </row>
    <row r="108" spans="1:29" ht="27.75" customHeight="1">
      <c r="A108" s="859">
        <v>50</v>
      </c>
      <c r="B108" s="944">
        <v>9862631888</v>
      </c>
      <c r="C108" s="945" t="s">
        <v>6237</v>
      </c>
      <c r="D108" s="974"/>
      <c r="E108" s="975"/>
      <c r="F108" s="840"/>
      <c r="G108" s="839">
        <v>43019</v>
      </c>
      <c r="H108" s="976" t="s">
        <v>10064</v>
      </c>
      <c r="I108" s="976"/>
      <c r="J108" s="977" t="s">
        <v>9704</v>
      </c>
      <c r="K108" s="995"/>
      <c r="L108" s="978">
        <v>1152</v>
      </c>
      <c r="M108" s="979"/>
      <c r="N108" s="1213">
        <v>1</v>
      </c>
      <c r="O108" s="981"/>
      <c r="P108" s="982"/>
      <c r="Q108" s="939" t="s">
        <v>6236</v>
      </c>
      <c r="R108" s="983">
        <v>1800000</v>
      </c>
      <c r="S108" s="984"/>
      <c r="T108" s="991" t="s">
        <v>10065</v>
      </c>
      <c r="U108" s="986"/>
      <c r="V108" s="987" t="s">
        <v>10066</v>
      </c>
      <c r="W108" s="988"/>
      <c r="X108" s="988"/>
      <c r="Y108" s="988"/>
      <c r="Z108" s="988"/>
      <c r="AA108" s="1168" t="s">
        <v>9862</v>
      </c>
      <c r="AB108" s="989"/>
      <c r="AC108" s="858"/>
    </row>
    <row r="109" spans="1:29" ht="27.75" customHeight="1">
      <c r="A109" s="859">
        <v>51</v>
      </c>
      <c r="B109" s="944">
        <v>9826284844</v>
      </c>
      <c r="C109" s="945" t="s">
        <v>6243</v>
      </c>
      <c r="D109" s="974"/>
      <c r="E109" s="975"/>
      <c r="F109" s="840"/>
      <c r="G109" s="839"/>
      <c r="H109" s="976" t="s">
        <v>10067</v>
      </c>
      <c r="I109" s="976"/>
      <c r="J109" s="977" t="s">
        <v>9704</v>
      </c>
      <c r="K109" s="978"/>
      <c r="L109" s="1236">
        <v>1012.5</v>
      </c>
      <c r="M109" s="1237"/>
      <c r="N109" s="1000">
        <v>1</v>
      </c>
      <c r="O109" s="1001"/>
      <c r="P109" s="982"/>
      <c r="Q109" s="939" t="s">
        <v>6242</v>
      </c>
      <c r="R109" s="983">
        <v>4500000</v>
      </c>
      <c r="S109" s="984"/>
      <c r="T109" s="991" t="s">
        <v>10068</v>
      </c>
      <c r="U109" s="986"/>
      <c r="V109" s="987" t="s">
        <v>6833</v>
      </c>
      <c r="W109" s="988"/>
      <c r="X109" s="988"/>
      <c r="Y109" s="988"/>
      <c r="Z109" s="988"/>
      <c r="AA109" s="1168" t="s">
        <v>9862</v>
      </c>
      <c r="AB109" s="989"/>
      <c r="AC109" s="858"/>
    </row>
    <row r="110" spans="1:29" ht="27.75" customHeight="1">
      <c r="A110" s="859">
        <v>52</v>
      </c>
      <c r="B110" s="1238">
        <v>2114650444</v>
      </c>
      <c r="C110" s="1239">
        <v>42577</v>
      </c>
      <c r="D110" s="974"/>
      <c r="E110" s="975"/>
      <c r="F110" s="840"/>
      <c r="G110" s="839">
        <v>43188</v>
      </c>
      <c r="H110" s="976" t="s">
        <v>10069</v>
      </c>
      <c r="I110" s="976"/>
      <c r="J110" s="977" t="s">
        <v>9704</v>
      </c>
      <c r="K110" s="978"/>
      <c r="L110" s="1236">
        <v>2025</v>
      </c>
      <c r="M110" s="1237"/>
      <c r="N110" s="1000">
        <v>1</v>
      </c>
      <c r="O110" s="1001"/>
      <c r="P110" s="982"/>
      <c r="Q110" s="939" t="s">
        <v>10070</v>
      </c>
      <c r="R110" s="983">
        <v>1500000</v>
      </c>
      <c r="S110" s="984"/>
      <c r="T110" s="991" t="s">
        <v>10071</v>
      </c>
      <c r="U110" s="986"/>
      <c r="V110" s="987" t="s">
        <v>10072</v>
      </c>
      <c r="W110" s="988"/>
      <c r="X110" s="988"/>
      <c r="Y110" s="988"/>
      <c r="Z110" s="988"/>
      <c r="AA110" s="1168" t="s">
        <v>9862</v>
      </c>
      <c r="AB110" s="989"/>
      <c r="AC110" s="858"/>
    </row>
    <row r="111" spans="1:29" s="1036" customFormat="1" ht="27.75" customHeight="1">
      <c r="A111" s="859">
        <v>53</v>
      </c>
      <c r="B111" s="1101">
        <v>1035278051</v>
      </c>
      <c r="C111" s="945" t="s">
        <v>6310</v>
      </c>
      <c r="D111" s="1027"/>
      <c r="E111" s="1027"/>
      <c r="F111" s="840"/>
      <c r="G111" s="839"/>
      <c r="H111" s="1111" t="s">
        <v>10073</v>
      </c>
      <c r="I111" s="1027"/>
      <c r="J111" s="977" t="s">
        <v>9704</v>
      </c>
      <c r="K111" s="1029">
        <v>6402.2</v>
      </c>
      <c r="L111" s="1027"/>
      <c r="M111" s="1240"/>
      <c r="N111" s="967">
        <v>3</v>
      </c>
      <c r="O111" s="1241"/>
      <c r="P111" s="1032"/>
      <c r="Q111" s="939" t="s">
        <v>6314</v>
      </c>
      <c r="R111" s="1033">
        <v>2500000</v>
      </c>
      <c r="S111" s="1027"/>
      <c r="T111" s="1034"/>
      <c r="U111" s="1027"/>
      <c r="V111" s="1242"/>
      <c r="W111" s="1027"/>
      <c r="X111" s="1027"/>
      <c r="Y111" s="1027"/>
      <c r="Z111" s="1027"/>
      <c r="AA111" s="1168" t="s">
        <v>9868</v>
      </c>
      <c r="AB111" s="1027"/>
      <c r="AC111" s="1027"/>
    </row>
    <row r="112" spans="1:29" s="1036" customFormat="1" ht="27.75" customHeight="1">
      <c r="A112" s="859">
        <v>54</v>
      </c>
      <c r="B112" s="1101">
        <v>5447635701</v>
      </c>
      <c r="C112" s="945" t="s">
        <v>6349</v>
      </c>
      <c r="D112" s="1027"/>
      <c r="E112" s="1027"/>
      <c r="F112" s="840"/>
      <c r="G112" s="839">
        <v>42985</v>
      </c>
      <c r="H112" s="1066" t="s">
        <v>10074</v>
      </c>
      <c r="I112" s="1027">
        <v>1</v>
      </c>
      <c r="J112" s="977" t="s">
        <v>9704</v>
      </c>
      <c r="K112" s="1029"/>
      <c r="L112" s="1029">
        <v>1012.5</v>
      </c>
      <c r="M112" s="981"/>
      <c r="N112" s="1030">
        <v>1</v>
      </c>
      <c r="O112" s="1031"/>
      <c r="P112" s="1032"/>
      <c r="Q112" s="939" t="s">
        <v>10075</v>
      </c>
      <c r="R112" s="1033">
        <v>1000000</v>
      </c>
      <c r="S112" s="1027"/>
      <c r="T112" s="991" t="s">
        <v>10076</v>
      </c>
      <c r="U112" s="1027"/>
      <c r="V112" s="1035" t="s">
        <v>7160</v>
      </c>
      <c r="W112" s="1027"/>
      <c r="X112" s="1027"/>
      <c r="Y112" s="1027"/>
      <c r="Z112" s="1027"/>
      <c r="AA112" s="1168" t="s">
        <v>9862</v>
      </c>
      <c r="AB112" s="1027"/>
      <c r="AC112" s="1027"/>
    </row>
    <row r="113" spans="1:29" s="1036" customFormat="1" ht="27.75" customHeight="1">
      <c r="A113" s="859">
        <v>55</v>
      </c>
      <c r="B113" s="1025">
        <v>5428127426</v>
      </c>
      <c r="C113" s="945" t="s">
        <v>6355</v>
      </c>
      <c r="D113" s="1026"/>
      <c r="E113" s="1026"/>
      <c r="F113" s="840"/>
      <c r="G113" s="839"/>
      <c r="H113" s="944" t="s">
        <v>6356</v>
      </c>
      <c r="I113" s="1027"/>
      <c r="J113" s="977" t="s">
        <v>9704</v>
      </c>
      <c r="K113" s="1029">
        <v>10012.52</v>
      </c>
      <c r="L113" s="1029"/>
      <c r="M113" s="981"/>
      <c r="N113" s="967">
        <v>3</v>
      </c>
      <c r="O113" s="1241"/>
      <c r="P113" s="1032"/>
      <c r="Q113" s="939" t="s">
        <v>6354</v>
      </c>
      <c r="R113" s="1033">
        <v>5000000</v>
      </c>
      <c r="S113" s="1027"/>
      <c r="T113" s="1034"/>
      <c r="U113" s="1027"/>
      <c r="V113" s="1242"/>
      <c r="W113" s="1027"/>
      <c r="X113" s="1027"/>
      <c r="Y113" s="1027"/>
      <c r="Z113" s="1027"/>
      <c r="AA113" s="1168" t="s">
        <v>9862</v>
      </c>
      <c r="AB113" s="1027"/>
      <c r="AC113" s="1027"/>
    </row>
    <row r="114" spans="1:29" s="1036" customFormat="1" ht="27.75" customHeight="1">
      <c r="A114" s="859">
        <v>56</v>
      </c>
      <c r="B114" s="1025">
        <v>6615775105</v>
      </c>
      <c r="C114" s="945">
        <v>42873</v>
      </c>
      <c r="D114" s="1026"/>
      <c r="E114" s="1026"/>
      <c r="F114" s="840"/>
      <c r="G114" s="839"/>
      <c r="H114" s="944" t="s">
        <v>9319</v>
      </c>
      <c r="I114" s="1027"/>
      <c r="J114" s="1028" t="s">
        <v>9736</v>
      </c>
      <c r="K114" s="1029">
        <v>70771</v>
      </c>
      <c r="L114" s="1029"/>
      <c r="M114" s="981"/>
      <c r="N114" s="967">
        <v>3</v>
      </c>
      <c r="O114" s="1241"/>
      <c r="P114" s="1032"/>
      <c r="Q114" s="939" t="s">
        <v>10077</v>
      </c>
      <c r="R114" s="1033"/>
      <c r="S114" s="928">
        <v>550000000000</v>
      </c>
      <c r="T114" s="1034"/>
      <c r="U114" s="1027"/>
      <c r="V114" s="1242"/>
      <c r="W114" s="1027"/>
      <c r="X114" s="1027"/>
      <c r="Y114" s="1027"/>
      <c r="Z114" s="1027"/>
      <c r="AA114" s="1027"/>
      <c r="AB114" s="1027"/>
      <c r="AC114" s="1027"/>
    </row>
    <row r="115" spans="1:29" s="1036" customFormat="1" ht="27.75" customHeight="1">
      <c r="A115" s="859">
        <v>57</v>
      </c>
      <c r="B115" s="1101">
        <v>6518154986</v>
      </c>
      <c r="C115" s="945">
        <v>43011</v>
      </c>
      <c r="D115" s="1027"/>
      <c r="E115" s="1027"/>
      <c r="F115" s="840"/>
      <c r="G115" s="839">
        <v>43209</v>
      </c>
      <c r="H115" s="1066" t="s">
        <v>10078</v>
      </c>
      <c r="I115" s="1027">
        <v>1</v>
      </c>
      <c r="J115" s="977" t="s">
        <v>9704</v>
      </c>
      <c r="K115" s="1029"/>
      <c r="L115" s="1029">
        <v>506.25</v>
      </c>
      <c r="M115" s="981" t="s">
        <v>10079</v>
      </c>
      <c r="N115" s="1030">
        <v>1</v>
      </c>
      <c r="O115" s="1031"/>
      <c r="P115" s="1243"/>
      <c r="Q115" s="939" t="s">
        <v>6872</v>
      </c>
      <c r="R115" s="1033">
        <v>950000</v>
      </c>
      <c r="S115" s="1027"/>
      <c r="T115" s="991" t="s">
        <v>10080</v>
      </c>
      <c r="U115" s="1027"/>
      <c r="V115" s="1035" t="s">
        <v>10081</v>
      </c>
      <c r="W115" s="1027"/>
      <c r="X115" s="1027"/>
      <c r="Y115" s="1027"/>
      <c r="Z115" s="1027"/>
      <c r="AA115" s="1168" t="s">
        <v>9862</v>
      </c>
      <c r="AB115" s="1027"/>
      <c r="AC115" s="1027"/>
    </row>
    <row r="116" spans="1:29" s="1036" customFormat="1" ht="27.75" customHeight="1">
      <c r="A116" s="859">
        <v>58</v>
      </c>
      <c r="B116" s="1101">
        <v>2195165620</v>
      </c>
      <c r="C116" s="945">
        <v>43033</v>
      </c>
      <c r="D116" s="1027"/>
      <c r="E116" s="1027"/>
      <c r="F116" s="840"/>
      <c r="G116" s="839"/>
      <c r="H116" s="1066" t="s">
        <v>10082</v>
      </c>
      <c r="I116" s="1027"/>
      <c r="J116" s="977" t="s">
        <v>9704</v>
      </c>
      <c r="K116" s="1029"/>
      <c r="L116" s="1029">
        <v>1012.5</v>
      </c>
      <c r="M116" s="981"/>
      <c r="N116" s="967">
        <v>1</v>
      </c>
      <c r="O116" s="1241"/>
      <c r="P116" s="1241">
        <v>43343</v>
      </c>
      <c r="Q116" s="939" t="s">
        <v>6894</v>
      </c>
      <c r="R116" s="1033">
        <v>1800000</v>
      </c>
      <c r="S116" s="1027"/>
      <c r="T116" s="1034"/>
      <c r="U116" s="1027"/>
      <c r="V116" s="1035" t="s">
        <v>10083</v>
      </c>
      <c r="W116" s="1027"/>
      <c r="X116" s="1027"/>
      <c r="Y116" s="1027"/>
      <c r="Z116" s="1027"/>
      <c r="AA116" s="1168" t="s">
        <v>9862</v>
      </c>
      <c r="AB116" s="1027"/>
      <c r="AC116" s="1027"/>
    </row>
    <row r="117" spans="1:29" s="1036" customFormat="1" ht="27.75" customHeight="1">
      <c r="A117" s="859">
        <v>59</v>
      </c>
      <c r="B117" s="1101">
        <v>6550193681</v>
      </c>
      <c r="C117" s="945">
        <v>43436</v>
      </c>
      <c r="D117" s="1027"/>
      <c r="E117" s="1027"/>
      <c r="F117" s="840"/>
      <c r="G117" s="839"/>
      <c r="H117" s="1066" t="s">
        <v>10084</v>
      </c>
      <c r="I117" s="1027">
        <v>1</v>
      </c>
      <c r="J117" s="977" t="s">
        <v>9704</v>
      </c>
      <c r="K117" s="1029">
        <v>30000</v>
      </c>
      <c r="L117" s="1029"/>
      <c r="M117" s="981"/>
      <c r="N117" s="1244">
        <v>2</v>
      </c>
      <c r="O117" s="1241" t="s">
        <v>10085</v>
      </c>
      <c r="P117" s="1032"/>
      <c r="Q117" s="939" t="s">
        <v>7242</v>
      </c>
      <c r="R117" s="1033">
        <v>25050000</v>
      </c>
      <c r="S117" s="1027"/>
      <c r="T117" s="1034"/>
      <c r="U117" s="1027"/>
      <c r="V117" s="1242"/>
      <c r="W117" s="1027"/>
      <c r="X117" s="1027"/>
      <c r="Y117" s="1027"/>
      <c r="Z117" s="1027"/>
      <c r="AA117" s="1168" t="s">
        <v>9848</v>
      </c>
      <c r="AB117" s="1027"/>
      <c r="AC117" s="1027"/>
    </row>
    <row r="118" spans="1:29" s="1036" customFormat="1" ht="27.75" customHeight="1">
      <c r="A118" s="859">
        <v>60</v>
      </c>
      <c r="B118" s="1101">
        <v>5489918299</v>
      </c>
      <c r="C118" s="945">
        <v>43202</v>
      </c>
      <c r="D118" s="1027"/>
      <c r="E118" s="1027"/>
      <c r="F118" s="840"/>
      <c r="G118" s="839"/>
      <c r="H118" s="1066" t="s">
        <v>10086</v>
      </c>
      <c r="I118" s="1027"/>
      <c r="J118" s="977" t="s">
        <v>9704</v>
      </c>
      <c r="K118" s="1029"/>
      <c r="L118" s="1029">
        <v>1012.5</v>
      </c>
      <c r="M118" s="981">
        <v>45028</v>
      </c>
      <c r="N118" s="967">
        <v>3</v>
      </c>
      <c r="O118" s="1241" t="s">
        <v>10087</v>
      </c>
      <c r="P118" s="1032"/>
      <c r="Q118" s="939" t="s">
        <v>7372</v>
      </c>
      <c r="R118" s="1033">
        <v>9000000</v>
      </c>
      <c r="S118" s="1027"/>
      <c r="T118" s="1181" t="s">
        <v>10088</v>
      </c>
      <c r="U118" s="1027"/>
      <c r="V118" s="1035" t="s">
        <v>10089</v>
      </c>
      <c r="W118" s="1027"/>
      <c r="X118" s="972" t="s">
        <v>10090</v>
      </c>
      <c r="Y118" s="1027"/>
      <c r="Z118" s="1027"/>
      <c r="AA118" s="1168" t="s">
        <v>9862</v>
      </c>
      <c r="AB118" s="1027"/>
      <c r="AC118" s="1027"/>
    </row>
    <row r="119" spans="1:29" s="1036" customFormat="1" ht="27.75" customHeight="1">
      <c r="A119" s="859">
        <v>61</v>
      </c>
      <c r="B119" s="1101">
        <v>9921713133</v>
      </c>
      <c r="C119" s="945">
        <v>43213</v>
      </c>
      <c r="D119" s="1027"/>
      <c r="E119" s="1027"/>
      <c r="F119" s="840"/>
      <c r="G119" s="839"/>
      <c r="H119" s="1066" t="s">
        <v>10091</v>
      </c>
      <c r="I119" s="1027"/>
      <c r="J119" s="977" t="s">
        <v>9704</v>
      </c>
      <c r="K119" s="1029">
        <v>21563.200000000001</v>
      </c>
      <c r="L119" s="1029"/>
      <c r="M119" s="981"/>
      <c r="N119" s="967">
        <v>1</v>
      </c>
      <c r="O119" s="981" t="s">
        <v>10092</v>
      </c>
      <c r="P119" s="1032"/>
      <c r="Q119" s="939" t="s">
        <v>10093</v>
      </c>
      <c r="R119" s="1033">
        <v>29800000</v>
      </c>
      <c r="S119" s="1027"/>
      <c r="T119" s="1034"/>
      <c r="U119" s="1027"/>
      <c r="V119" s="1242"/>
      <c r="W119" s="1027"/>
      <c r="X119" s="1027"/>
      <c r="Y119" s="1027"/>
      <c r="Z119" s="1027"/>
      <c r="AA119" s="1168" t="s">
        <v>9886</v>
      </c>
      <c r="AB119" s="1027"/>
      <c r="AC119" s="1027"/>
    </row>
    <row r="120" spans="1:29" s="1250" customFormat="1" ht="27.75" customHeight="1">
      <c r="A120" s="859">
        <v>62</v>
      </c>
      <c r="B120" s="1106">
        <v>8702101358</v>
      </c>
      <c r="C120" s="1186">
        <v>43264</v>
      </c>
      <c r="D120" s="1245"/>
      <c r="E120" s="1245"/>
      <c r="F120" s="1038"/>
      <c r="G120" s="1037"/>
      <c r="H120" s="1071" t="s">
        <v>10094</v>
      </c>
      <c r="I120" s="1245"/>
      <c r="J120" s="1246" t="s">
        <v>9704</v>
      </c>
      <c r="K120" s="1033"/>
      <c r="L120" s="1033">
        <v>1012.5</v>
      </c>
      <c r="M120" s="1182" t="s">
        <v>10095</v>
      </c>
      <c r="N120" s="1072">
        <v>1</v>
      </c>
      <c r="O120" s="1182" t="s">
        <v>10096</v>
      </c>
      <c r="P120" s="1182">
        <v>43374</v>
      </c>
      <c r="Q120" s="939" t="s">
        <v>10097</v>
      </c>
      <c r="R120" s="1033">
        <v>400000</v>
      </c>
      <c r="S120" s="1245"/>
      <c r="T120" s="1247"/>
      <c r="U120" s="1245"/>
      <c r="V120" s="1248"/>
      <c r="W120" s="1245"/>
      <c r="X120" s="1245"/>
      <c r="Y120" s="1245"/>
      <c r="Z120" s="1245"/>
      <c r="AA120" s="1249" t="s">
        <v>9862</v>
      </c>
      <c r="AB120" s="1245"/>
      <c r="AC120" s="1245"/>
    </row>
    <row r="121" spans="1:29" s="1255" customFormat="1" ht="27.75" customHeight="1">
      <c r="A121" s="859">
        <v>63</v>
      </c>
      <c r="B121" s="1251">
        <v>8712417326</v>
      </c>
      <c r="C121" s="1058">
        <v>43298</v>
      </c>
      <c r="D121" s="1062"/>
      <c r="E121" s="1062"/>
      <c r="F121" s="1081"/>
      <c r="G121" s="1082"/>
      <c r="H121" s="948" t="s">
        <v>7647</v>
      </c>
      <c r="I121" s="1062">
        <v>1</v>
      </c>
      <c r="J121" s="1028" t="s">
        <v>9704</v>
      </c>
      <c r="K121" s="1063">
        <v>6014.5</v>
      </c>
      <c r="L121" s="1063"/>
      <c r="M121" s="997"/>
      <c r="N121" s="1064">
        <v>3</v>
      </c>
      <c r="O121" s="997" t="s">
        <v>10098</v>
      </c>
      <c r="P121" s="1252"/>
      <c r="Q121" s="1087" t="s">
        <v>7646</v>
      </c>
      <c r="R121" s="1063">
        <v>2700000</v>
      </c>
      <c r="S121" s="1062"/>
      <c r="T121" s="1253"/>
      <c r="U121" s="1062"/>
      <c r="V121" s="1254"/>
      <c r="W121" s="1062"/>
      <c r="X121" s="1062"/>
      <c r="Y121" s="1062"/>
      <c r="Z121" s="1062"/>
      <c r="AA121" s="1168" t="s">
        <v>9941</v>
      </c>
      <c r="AB121" s="1062"/>
      <c r="AC121" s="1062"/>
    </row>
    <row r="122" spans="1:29" s="1100" customFormat="1" ht="45">
      <c r="A122" s="859">
        <v>64</v>
      </c>
      <c r="B122" s="939">
        <v>7668343990</v>
      </c>
      <c r="C122" s="1019">
        <v>43369</v>
      </c>
      <c r="D122" s="1093"/>
      <c r="E122" s="1015"/>
      <c r="F122" s="1094"/>
      <c r="G122" s="1015"/>
      <c r="H122" s="1095" t="s">
        <v>10099</v>
      </c>
      <c r="I122" s="1096"/>
      <c r="J122" s="1071" t="s">
        <v>9704</v>
      </c>
      <c r="K122" s="1010"/>
      <c r="L122" s="1018">
        <v>180</v>
      </c>
      <c r="M122" s="1019"/>
      <c r="N122" s="1012">
        <v>1</v>
      </c>
      <c r="O122" s="1097" t="s">
        <v>10100</v>
      </c>
      <c r="P122" s="1098"/>
      <c r="Q122" s="939" t="s">
        <v>7810</v>
      </c>
      <c r="R122" s="1010">
        <v>636000</v>
      </c>
      <c r="S122" s="1010"/>
      <c r="T122" s="853"/>
      <c r="U122" s="1098"/>
      <c r="V122" s="1099"/>
      <c r="W122" s="879"/>
      <c r="X122" s="879"/>
      <c r="Y122" s="879"/>
      <c r="Z122" s="879"/>
      <c r="AA122" s="1249" t="s">
        <v>10101</v>
      </c>
      <c r="AB122" s="988"/>
      <c r="AC122" s="882"/>
    </row>
    <row r="123" spans="1:29" s="1110" customFormat="1" ht="33.75">
      <c r="A123" s="859">
        <v>65</v>
      </c>
      <c r="B123" s="1106">
        <v>9860938521</v>
      </c>
      <c r="C123" s="1037">
        <v>43678</v>
      </c>
      <c r="D123" s="933"/>
      <c r="E123" s="1015"/>
      <c r="F123" s="1094"/>
      <c r="G123" s="1015"/>
      <c r="H123" s="1256" t="s">
        <v>8235</v>
      </c>
      <c r="I123" s="1016"/>
      <c r="J123" s="948" t="s">
        <v>9704</v>
      </c>
      <c r="K123" s="985">
        <v>28590.799999999999</v>
      </c>
      <c r="L123" s="1018"/>
      <c r="M123" s="1019"/>
      <c r="N123" s="866"/>
      <c r="O123" s="1107" t="s">
        <v>10102</v>
      </c>
      <c r="P123" s="932"/>
      <c r="Q123" s="1071" t="s">
        <v>8233</v>
      </c>
      <c r="R123" s="1108">
        <v>9290000</v>
      </c>
      <c r="S123" s="1021"/>
      <c r="T123" s="1022"/>
      <c r="U123" s="932"/>
      <c r="V123" s="965"/>
      <c r="W123" s="965"/>
      <c r="X123" s="965"/>
      <c r="Y123" s="965"/>
      <c r="Z123" s="965"/>
      <c r="AA123" s="1257"/>
      <c r="AB123" s="1023"/>
      <c r="AC123" s="858"/>
    </row>
    <row r="124" spans="1:29" s="1110" customFormat="1" ht="56.25">
      <c r="A124" s="859">
        <v>66</v>
      </c>
      <c r="B124" s="1101">
        <v>9889417382</v>
      </c>
      <c r="C124" s="839">
        <v>43467</v>
      </c>
      <c r="D124" s="933"/>
      <c r="E124" s="1015"/>
      <c r="F124" s="1094"/>
      <c r="G124" s="1015"/>
      <c r="H124" s="1258" t="s">
        <v>10103</v>
      </c>
      <c r="I124" s="1016"/>
      <c r="J124" s="948" t="s">
        <v>9704</v>
      </c>
      <c r="K124" s="1017"/>
      <c r="L124" s="985">
        <v>1152</v>
      </c>
      <c r="M124" s="1019" t="s">
        <v>10104</v>
      </c>
      <c r="N124" s="866"/>
      <c r="O124" s="1107" t="s">
        <v>9776</v>
      </c>
      <c r="P124" s="932"/>
      <c r="Q124" s="1071" t="s">
        <v>8234</v>
      </c>
      <c r="R124" s="1108">
        <v>2500000</v>
      </c>
      <c r="S124" s="1021"/>
      <c r="T124" s="1022"/>
      <c r="U124" s="932"/>
      <c r="V124" s="965"/>
      <c r="W124" s="965"/>
      <c r="X124" s="965"/>
      <c r="Y124" s="965"/>
      <c r="Z124" s="965"/>
      <c r="AA124" s="1257" t="s">
        <v>9862</v>
      </c>
      <c r="AB124" s="1023"/>
      <c r="AC124" s="858"/>
    </row>
    <row r="125" spans="1:29" s="1013" customFormat="1" ht="15">
      <c r="A125" s="859"/>
      <c r="B125" s="933"/>
      <c r="C125" s="1003"/>
      <c r="D125" s="1014"/>
      <c r="E125" s="1015"/>
      <c r="F125" s="1094"/>
      <c r="G125" s="1015"/>
      <c r="H125" s="1095"/>
      <c r="I125" s="1016"/>
      <c r="J125" s="948"/>
      <c r="K125" s="1017"/>
      <c r="L125" s="1018"/>
      <c r="M125" s="1019"/>
      <c r="N125" s="866"/>
      <c r="O125" s="1020"/>
      <c r="P125" s="932"/>
      <c r="Q125" s="939"/>
      <c r="R125" s="1010"/>
      <c r="S125" s="1021"/>
      <c r="T125" s="1022"/>
      <c r="U125" s="932"/>
      <c r="V125" s="968"/>
      <c r="W125" s="965"/>
      <c r="X125" s="965"/>
      <c r="Y125" s="965"/>
      <c r="Z125" s="965"/>
      <c r="AA125" s="1168"/>
      <c r="AB125" s="1023"/>
      <c r="AC125" s="858"/>
    </row>
    <row r="126" spans="1:29" ht="27.75" customHeight="1">
      <c r="A126" s="1116">
        <f>SUBTOTAL(2,A59:A125)</f>
        <v>66</v>
      </c>
      <c r="B126" s="1117"/>
      <c r="C126" s="1118"/>
      <c r="D126" s="1119"/>
      <c r="E126" s="1120"/>
      <c r="F126" s="1121"/>
      <c r="G126" s="1120"/>
      <c r="H126" s="1122" t="s">
        <v>10105</v>
      </c>
      <c r="I126" s="1116">
        <f>SUBTOTAL(9,I59:I122)</f>
        <v>11</v>
      </c>
      <c r="J126" s="1123"/>
      <c r="K126" s="1116">
        <f>SUBTOTAL(9,K59:K122)</f>
        <v>1713835.98</v>
      </c>
      <c r="L126" s="1116"/>
      <c r="M126" s="1124"/>
      <c r="N126" s="1125"/>
      <c r="O126" s="1126"/>
      <c r="P126" s="1127"/>
      <c r="Q126" s="1128"/>
      <c r="R126" s="1129">
        <f>SUBTOTAL(9,R59:R122)</f>
        <v>1230811175.7</v>
      </c>
      <c r="S126" s="1130">
        <f>SUBTOTAL(9,S59:S122)</f>
        <v>550000000000</v>
      </c>
      <c r="T126" s="1127"/>
      <c r="U126" s="1131"/>
      <c r="V126" s="1132"/>
      <c r="W126" s="1133"/>
      <c r="X126" s="1133"/>
      <c r="Y126" s="1133"/>
      <c r="Z126" s="1133"/>
      <c r="AA126" s="1134"/>
      <c r="AB126" s="1134"/>
      <c r="AC126" s="1135"/>
    </row>
    <row r="127" spans="1:29" ht="27.75" customHeight="1">
      <c r="A127" s="1259"/>
      <c r="B127" s="1260"/>
      <c r="C127" s="1261"/>
      <c r="D127" s="1262"/>
      <c r="E127" s="1263"/>
      <c r="F127" s="1264"/>
      <c r="G127" s="1263"/>
      <c r="H127" s="1265" t="s">
        <v>2210</v>
      </c>
      <c r="I127" s="1266"/>
      <c r="J127" s="1267"/>
      <c r="K127" s="1268"/>
      <c r="L127" s="1268"/>
      <c r="M127" s="1269"/>
      <c r="N127" s="1147"/>
      <c r="O127" s="1148"/>
      <c r="P127" s="1149"/>
      <c r="Q127" s="1270"/>
      <c r="R127" s="1151"/>
      <c r="S127" s="1152"/>
      <c r="T127" s="1271"/>
      <c r="U127" s="1272"/>
      <c r="V127" s="1155"/>
      <c r="W127" s="1156"/>
      <c r="X127" s="1156"/>
      <c r="Y127" s="1156"/>
      <c r="Z127" s="1156"/>
      <c r="AA127" s="1157"/>
      <c r="AB127" s="1157"/>
      <c r="AC127" s="1157"/>
    </row>
    <row r="128" spans="1:29" ht="51">
      <c r="A128" s="1273">
        <v>1</v>
      </c>
      <c r="B128" s="1274">
        <v>47221000814</v>
      </c>
      <c r="C128" s="1275">
        <v>40315</v>
      </c>
      <c r="D128" s="1276"/>
      <c r="E128" s="1277">
        <v>42011</v>
      </c>
      <c r="F128" s="840"/>
      <c r="G128" s="839"/>
      <c r="H128" s="1278" t="s">
        <v>10106</v>
      </c>
      <c r="I128" s="1051"/>
      <c r="J128" s="1279" t="s">
        <v>8775</v>
      </c>
      <c r="K128" s="1171"/>
      <c r="L128" s="1171"/>
      <c r="M128" s="1172"/>
      <c r="N128" s="842">
        <v>1</v>
      </c>
      <c r="O128" s="1280"/>
      <c r="P128" s="849"/>
      <c r="Q128" s="1281" t="s">
        <v>10107</v>
      </c>
      <c r="R128" s="1282"/>
      <c r="S128" s="1283">
        <v>1948430000000</v>
      </c>
      <c r="T128" s="1181" t="s">
        <v>10108</v>
      </c>
      <c r="U128" s="1284" t="s">
        <v>10109</v>
      </c>
      <c r="V128" s="1056" t="s">
        <v>10110</v>
      </c>
      <c r="W128" s="1285"/>
      <c r="X128" s="1286" t="s">
        <v>10111</v>
      </c>
      <c r="Y128" s="1287" t="s">
        <v>10112</v>
      </c>
      <c r="Z128" s="1287"/>
      <c r="AA128" s="1288"/>
      <c r="AB128" s="1288"/>
      <c r="AC128" s="858">
        <f t="shared" ref="AC128:AC141" si="2">IF(J128="VN",N128," ")</f>
        <v>1</v>
      </c>
    </row>
    <row r="129" spans="1:29" ht="27.75" customHeight="1">
      <c r="A129" s="991">
        <v>2</v>
      </c>
      <c r="B129" s="944">
        <v>47212001005</v>
      </c>
      <c r="C129" s="945">
        <v>41362</v>
      </c>
      <c r="D129" s="946"/>
      <c r="E129" s="839">
        <v>42088</v>
      </c>
      <c r="F129" s="840">
        <v>2135033612</v>
      </c>
      <c r="G129" s="839">
        <v>42300</v>
      </c>
      <c r="H129" s="976" t="s">
        <v>3666</v>
      </c>
      <c r="I129" s="1071"/>
      <c r="J129" s="977" t="s">
        <v>7389</v>
      </c>
      <c r="K129" s="1169">
        <v>109567</v>
      </c>
      <c r="L129" s="1169"/>
      <c r="M129" s="1170"/>
      <c r="N129" s="980">
        <v>1</v>
      </c>
      <c r="O129" s="981"/>
      <c r="P129" s="982"/>
      <c r="Q129" s="939" t="s">
        <v>3667</v>
      </c>
      <c r="R129" s="953">
        <v>8000000</v>
      </c>
      <c r="S129" s="1283"/>
      <c r="T129" s="985"/>
      <c r="U129" s="1289"/>
      <c r="V129" s="993" t="s">
        <v>10113</v>
      </c>
      <c r="W129" s="988"/>
      <c r="X129" s="988"/>
      <c r="Y129" s="988"/>
      <c r="Z129" s="988"/>
      <c r="AA129" s="915" t="s">
        <v>10114</v>
      </c>
      <c r="AB129" s="844"/>
      <c r="AC129" s="858" t="str">
        <f t="shared" si="2"/>
        <v xml:space="preserve"> </v>
      </c>
    </row>
    <row r="130" spans="1:29" ht="27.75" customHeight="1">
      <c r="A130" s="1273">
        <v>3</v>
      </c>
      <c r="B130" s="944">
        <v>47221001006</v>
      </c>
      <c r="C130" s="945">
        <v>41362</v>
      </c>
      <c r="D130" s="946"/>
      <c r="E130" s="839"/>
      <c r="F130" s="840"/>
      <c r="G130" s="839"/>
      <c r="H130" s="976" t="s">
        <v>9382</v>
      </c>
      <c r="I130" s="1071"/>
      <c r="J130" s="977" t="s">
        <v>8775</v>
      </c>
      <c r="K130" s="1169">
        <v>60000</v>
      </c>
      <c r="L130" s="1169"/>
      <c r="M130" s="1170"/>
      <c r="N130" s="996">
        <v>1</v>
      </c>
      <c r="O130" s="997"/>
      <c r="P130" s="1223" t="s">
        <v>6661</v>
      </c>
      <c r="Q130" s="939" t="s">
        <v>10115</v>
      </c>
      <c r="R130" s="980"/>
      <c r="S130" s="1283">
        <v>263000000000</v>
      </c>
      <c r="T130" s="985"/>
      <c r="U130" s="1289"/>
      <c r="V130" s="994"/>
      <c r="W130" s="988"/>
      <c r="X130" s="988"/>
      <c r="Y130" s="988"/>
      <c r="Z130" s="988"/>
      <c r="AA130" s="1290" t="s">
        <v>10116</v>
      </c>
      <c r="AB130" s="844"/>
      <c r="AC130" s="858">
        <f t="shared" si="2"/>
        <v>1</v>
      </c>
    </row>
    <row r="131" spans="1:29" ht="27.75" customHeight="1">
      <c r="A131" s="1273">
        <v>4</v>
      </c>
      <c r="B131" s="1291">
        <v>47222001021</v>
      </c>
      <c r="C131" s="1292">
        <v>41431</v>
      </c>
      <c r="D131" s="1293"/>
      <c r="E131" s="1294"/>
      <c r="F131" s="840"/>
      <c r="G131" s="839"/>
      <c r="H131" s="1295" t="s">
        <v>10117</v>
      </c>
      <c r="I131" s="1296"/>
      <c r="J131" s="1297" t="s">
        <v>10118</v>
      </c>
      <c r="K131" s="1298">
        <v>40000</v>
      </c>
      <c r="L131" s="1298"/>
      <c r="M131" s="1299"/>
      <c r="N131" s="1228">
        <v>3</v>
      </c>
      <c r="O131" s="1229"/>
      <c r="P131" s="982"/>
      <c r="Q131" s="939" t="s">
        <v>10119</v>
      </c>
      <c r="R131" s="953">
        <v>12583000</v>
      </c>
      <c r="S131" s="984"/>
      <c r="T131" s="985"/>
      <c r="U131" s="986"/>
      <c r="V131" s="994"/>
      <c r="W131" s="988"/>
      <c r="X131" s="988"/>
      <c r="Y131" s="988"/>
      <c r="Z131" s="988"/>
      <c r="AA131" s="989"/>
      <c r="AB131" s="989"/>
      <c r="AC131" s="858" t="str">
        <f t="shared" si="2"/>
        <v xml:space="preserve"> </v>
      </c>
    </row>
    <row r="132" spans="1:29" ht="27.75" customHeight="1">
      <c r="A132" s="991">
        <v>5</v>
      </c>
      <c r="B132" s="934">
        <v>472023001045</v>
      </c>
      <c r="C132" s="935">
        <v>41526</v>
      </c>
      <c r="D132" s="936"/>
      <c r="E132" s="958">
        <v>41862</v>
      </c>
      <c r="F132" s="840">
        <v>5405107451</v>
      </c>
      <c r="G132" s="839">
        <v>42962</v>
      </c>
      <c r="H132" s="976" t="s">
        <v>3728</v>
      </c>
      <c r="I132" s="976"/>
      <c r="J132" s="977" t="s">
        <v>9704</v>
      </c>
      <c r="K132" s="959">
        <v>10000</v>
      </c>
      <c r="L132" s="959"/>
      <c r="M132" s="960"/>
      <c r="N132" s="980">
        <v>1</v>
      </c>
      <c r="O132" s="981"/>
      <c r="P132" s="982" t="s">
        <v>9677</v>
      </c>
      <c r="Q132" s="939" t="s">
        <v>3729</v>
      </c>
      <c r="R132" s="961">
        <v>5034400</v>
      </c>
      <c r="S132" s="984"/>
      <c r="T132" s="985" t="s">
        <v>10120</v>
      </c>
      <c r="U132" s="992" t="s">
        <v>10121</v>
      </c>
      <c r="V132" s="994" t="s">
        <v>10122</v>
      </c>
      <c r="W132" s="988"/>
      <c r="X132" s="988" t="s">
        <v>10123</v>
      </c>
      <c r="Y132" s="988" t="s">
        <v>10124</v>
      </c>
      <c r="Z132" s="988"/>
      <c r="AA132" s="915" t="s">
        <v>10125</v>
      </c>
      <c r="AB132" s="989"/>
      <c r="AC132" s="858" t="str">
        <f t="shared" si="2"/>
        <v xml:space="preserve"> </v>
      </c>
    </row>
    <row r="133" spans="1:29" ht="27.75" customHeight="1">
      <c r="A133" s="1273">
        <v>6</v>
      </c>
      <c r="B133" s="944">
        <v>47221001081</v>
      </c>
      <c r="C133" s="945">
        <v>41641</v>
      </c>
      <c r="D133" s="946"/>
      <c r="E133" s="839"/>
      <c r="F133" s="840"/>
      <c r="G133" s="839"/>
      <c r="H133" s="976" t="s">
        <v>10126</v>
      </c>
      <c r="I133" s="1071"/>
      <c r="J133" s="977" t="s">
        <v>8775</v>
      </c>
      <c r="K133" s="1300">
        <v>19990</v>
      </c>
      <c r="L133" s="1300"/>
      <c r="M133" s="1008"/>
      <c r="N133" s="980">
        <v>1</v>
      </c>
      <c r="O133" s="981"/>
      <c r="P133" s="982"/>
      <c r="Q133" s="939" t="s">
        <v>10127</v>
      </c>
      <c r="R133" s="980"/>
      <c r="S133" s="1283">
        <v>60030000000</v>
      </c>
      <c r="T133" s="985"/>
      <c r="U133" s="1289"/>
      <c r="V133" s="994"/>
      <c r="W133" s="988"/>
      <c r="X133" s="988" t="s">
        <v>10128</v>
      </c>
      <c r="Y133" s="988"/>
      <c r="Z133" s="988"/>
      <c r="AA133" s="1290" t="s">
        <v>10129</v>
      </c>
      <c r="AB133" s="844"/>
      <c r="AC133" s="858">
        <f t="shared" si="2"/>
        <v>1</v>
      </c>
    </row>
    <row r="134" spans="1:29" ht="27.75" customHeight="1">
      <c r="A134" s="1273">
        <v>7</v>
      </c>
      <c r="B134" s="944">
        <v>47222001104</v>
      </c>
      <c r="C134" s="945">
        <v>41715</v>
      </c>
      <c r="D134" s="974"/>
      <c r="E134" s="975"/>
      <c r="F134" s="840"/>
      <c r="G134" s="839"/>
      <c r="H134" s="976" t="s">
        <v>4162</v>
      </c>
      <c r="I134" s="976"/>
      <c r="J134" s="977" t="s">
        <v>7389</v>
      </c>
      <c r="K134" s="978">
        <v>47600</v>
      </c>
      <c r="L134" s="978"/>
      <c r="M134" s="979"/>
      <c r="N134" s="980">
        <v>1</v>
      </c>
      <c r="O134" s="981"/>
      <c r="P134" s="982"/>
      <c r="Q134" s="939" t="s">
        <v>10130</v>
      </c>
      <c r="R134" s="983">
        <v>6596862.5</v>
      </c>
      <c r="S134" s="984"/>
      <c r="T134" s="985" t="s">
        <v>10131</v>
      </c>
      <c r="U134" s="986" t="s">
        <v>10132</v>
      </c>
      <c r="V134" s="994" t="s">
        <v>10133</v>
      </c>
      <c r="W134" s="988"/>
      <c r="X134" s="988" t="s">
        <v>10134</v>
      </c>
      <c r="Y134" s="988"/>
      <c r="Z134" s="988"/>
      <c r="AA134" s="915" t="s">
        <v>10116</v>
      </c>
      <c r="AB134" s="989"/>
      <c r="AC134" s="858" t="str">
        <f t="shared" si="2"/>
        <v xml:space="preserve"> </v>
      </c>
    </row>
    <row r="135" spans="1:29" ht="27.75" customHeight="1">
      <c r="A135" s="991">
        <v>8</v>
      </c>
      <c r="B135" s="944">
        <v>472043001113</v>
      </c>
      <c r="C135" s="945">
        <v>41747</v>
      </c>
      <c r="D135" s="974">
        <v>5432263312</v>
      </c>
      <c r="E135" s="975">
        <v>42849</v>
      </c>
      <c r="F135" s="840">
        <v>5432263312</v>
      </c>
      <c r="G135" s="839">
        <v>42849</v>
      </c>
      <c r="H135" s="976" t="s">
        <v>4198</v>
      </c>
      <c r="I135" s="976"/>
      <c r="J135" s="977" t="s">
        <v>7389</v>
      </c>
      <c r="K135" s="978">
        <v>120000</v>
      </c>
      <c r="L135" s="978"/>
      <c r="M135" s="979"/>
      <c r="N135" s="980">
        <v>1</v>
      </c>
      <c r="O135" s="981"/>
      <c r="P135" s="982" t="s">
        <v>9959</v>
      </c>
      <c r="Q135" s="939" t="s">
        <v>10135</v>
      </c>
      <c r="R135" s="983">
        <v>102960000</v>
      </c>
      <c r="S135" s="984"/>
      <c r="T135" s="985" t="s">
        <v>10136</v>
      </c>
      <c r="U135" s="986"/>
      <c r="V135" s="994" t="s">
        <v>10137</v>
      </c>
      <c r="W135" s="988"/>
      <c r="X135" s="988" t="s">
        <v>10138</v>
      </c>
      <c r="Y135" s="988" t="s">
        <v>10139</v>
      </c>
      <c r="Z135" s="988"/>
      <c r="AA135" s="915" t="s">
        <v>10116</v>
      </c>
      <c r="AB135" s="989"/>
      <c r="AC135" s="858" t="str">
        <f t="shared" si="2"/>
        <v xml:space="preserve"> </v>
      </c>
    </row>
    <row r="136" spans="1:29" ht="27.75" customHeight="1">
      <c r="A136" s="1273">
        <v>9</v>
      </c>
      <c r="B136" s="944">
        <v>472043001143</v>
      </c>
      <c r="C136" s="945">
        <v>41856</v>
      </c>
      <c r="D136" s="974"/>
      <c r="E136" s="975">
        <v>42108</v>
      </c>
      <c r="F136" s="840">
        <v>3220682757</v>
      </c>
      <c r="G136" s="839">
        <v>42926</v>
      </c>
      <c r="H136" s="976" t="s">
        <v>4303</v>
      </c>
      <c r="I136" s="976"/>
      <c r="J136" s="977" t="s">
        <v>4306</v>
      </c>
      <c r="K136" s="978">
        <v>100000</v>
      </c>
      <c r="L136" s="978"/>
      <c r="M136" s="979"/>
      <c r="N136" s="980">
        <v>1</v>
      </c>
      <c r="O136" s="981"/>
      <c r="P136" s="982" t="s">
        <v>10140</v>
      </c>
      <c r="Q136" s="939" t="s">
        <v>10141</v>
      </c>
      <c r="R136" s="983">
        <v>28500000</v>
      </c>
      <c r="S136" s="984"/>
      <c r="T136" s="985"/>
      <c r="U136" s="1301"/>
      <c r="V136" s="993" t="s">
        <v>10142</v>
      </c>
      <c r="W136" s="988"/>
      <c r="X136" s="988" t="s">
        <v>10143</v>
      </c>
      <c r="Y136" s="988" t="s">
        <v>10144</v>
      </c>
      <c r="Z136" s="988"/>
      <c r="AA136" s="915" t="s">
        <v>10114</v>
      </c>
      <c r="AB136" s="989"/>
      <c r="AC136" s="858" t="str">
        <f t="shared" si="2"/>
        <v xml:space="preserve"> </v>
      </c>
    </row>
    <row r="137" spans="1:29" ht="27.75" customHeight="1">
      <c r="A137" s="1273">
        <v>10</v>
      </c>
      <c r="B137" s="944">
        <v>472043001195</v>
      </c>
      <c r="C137" s="945">
        <v>42065</v>
      </c>
      <c r="D137" s="974"/>
      <c r="E137" s="975"/>
      <c r="F137" s="840">
        <v>4340023561</v>
      </c>
      <c r="G137" s="839">
        <v>42590</v>
      </c>
      <c r="H137" s="976" t="s">
        <v>4486</v>
      </c>
      <c r="I137" s="976"/>
      <c r="J137" s="977" t="s">
        <v>7389</v>
      </c>
      <c r="K137" s="978">
        <v>33000</v>
      </c>
      <c r="L137" s="978"/>
      <c r="M137" s="979"/>
      <c r="N137" s="980">
        <v>1</v>
      </c>
      <c r="O137" s="981"/>
      <c r="P137" s="982"/>
      <c r="Q137" s="939" t="s">
        <v>10145</v>
      </c>
      <c r="R137" s="983">
        <v>14000000</v>
      </c>
      <c r="S137" s="984"/>
      <c r="T137" s="985"/>
      <c r="U137" s="1301"/>
      <c r="V137" s="994"/>
      <c r="W137" s="988"/>
      <c r="X137" s="988"/>
      <c r="Y137" s="988"/>
      <c r="Z137" s="988"/>
      <c r="AA137" s="915" t="s">
        <v>10116</v>
      </c>
      <c r="AB137" s="989"/>
      <c r="AC137" s="858" t="str">
        <f t="shared" si="2"/>
        <v xml:space="preserve"> </v>
      </c>
    </row>
    <row r="138" spans="1:29" ht="114.75">
      <c r="A138" s="991">
        <v>11</v>
      </c>
      <c r="B138" s="944">
        <v>472043001233</v>
      </c>
      <c r="C138" s="945">
        <v>42149</v>
      </c>
      <c r="D138" s="974"/>
      <c r="E138" s="975"/>
      <c r="F138" s="840">
        <v>1018270856</v>
      </c>
      <c r="G138" s="839">
        <v>42996</v>
      </c>
      <c r="H138" s="976" t="s">
        <v>4690</v>
      </c>
      <c r="I138" s="976"/>
      <c r="J138" s="977" t="s">
        <v>7389</v>
      </c>
      <c r="K138" s="978">
        <v>26538</v>
      </c>
      <c r="L138" s="978"/>
      <c r="M138" s="979"/>
      <c r="N138" s="1108">
        <v>1</v>
      </c>
      <c r="O138" s="1182"/>
      <c r="P138" s="982" t="s">
        <v>10146</v>
      </c>
      <c r="Q138" s="939" t="s">
        <v>10147</v>
      </c>
      <c r="R138" s="983">
        <v>7000000</v>
      </c>
      <c r="S138" s="984"/>
      <c r="T138" s="985" t="s">
        <v>10148</v>
      </c>
      <c r="U138" s="1112" t="s">
        <v>10149</v>
      </c>
      <c r="V138" s="994" t="s">
        <v>10150</v>
      </c>
      <c r="W138" s="988"/>
      <c r="X138" s="988" t="s">
        <v>10151</v>
      </c>
      <c r="Y138" s="988"/>
      <c r="Z138" s="988"/>
      <c r="AA138" s="915" t="s">
        <v>10116</v>
      </c>
      <c r="AB138" s="989"/>
      <c r="AC138" s="858" t="str">
        <f t="shared" si="2"/>
        <v xml:space="preserve"> </v>
      </c>
    </row>
    <row r="139" spans="1:29" ht="27.75" customHeight="1">
      <c r="A139" s="1273">
        <v>12</v>
      </c>
      <c r="B139" s="944">
        <v>6546375464</v>
      </c>
      <c r="C139" s="945" t="s">
        <v>4920</v>
      </c>
      <c r="D139" s="974"/>
      <c r="E139" s="975"/>
      <c r="F139" s="840"/>
      <c r="G139" s="839">
        <v>42587</v>
      </c>
      <c r="H139" s="976" t="s">
        <v>5090</v>
      </c>
      <c r="I139" s="976"/>
      <c r="J139" s="977" t="s">
        <v>10152</v>
      </c>
      <c r="K139" s="978">
        <v>40000</v>
      </c>
      <c r="L139" s="978"/>
      <c r="M139" s="979"/>
      <c r="N139" s="980">
        <v>1</v>
      </c>
      <c r="O139" s="981"/>
      <c r="P139" s="982" t="s">
        <v>10153</v>
      </c>
      <c r="Q139" s="939" t="s">
        <v>4919</v>
      </c>
      <c r="R139" s="983">
        <v>13400000</v>
      </c>
      <c r="S139" s="984"/>
      <c r="T139" s="991" t="s">
        <v>10154</v>
      </c>
      <c r="U139" s="986"/>
      <c r="V139" s="1232" t="s">
        <v>10155</v>
      </c>
      <c r="W139" s="988"/>
      <c r="X139" s="988" t="s">
        <v>10156</v>
      </c>
      <c r="Y139" s="988"/>
      <c r="Z139" s="988"/>
      <c r="AA139" s="915" t="s">
        <v>10157</v>
      </c>
      <c r="AB139" s="989"/>
      <c r="AC139" s="858" t="str">
        <f t="shared" si="2"/>
        <v xml:space="preserve"> </v>
      </c>
    </row>
    <row r="140" spans="1:29" ht="27.75" customHeight="1">
      <c r="A140" s="1273">
        <v>13</v>
      </c>
      <c r="B140" s="944">
        <v>5407566413</v>
      </c>
      <c r="C140" s="945">
        <v>42655</v>
      </c>
      <c r="D140" s="974"/>
      <c r="E140" s="975"/>
      <c r="F140" s="840"/>
      <c r="G140" s="839">
        <v>43090</v>
      </c>
      <c r="H140" s="976" t="s">
        <v>5689</v>
      </c>
      <c r="I140" s="976"/>
      <c r="J140" s="977" t="s">
        <v>7389</v>
      </c>
      <c r="K140" s="978">
        <v>10500</v>
      </c>
      <c r="L140" s="978"/>
      <c r="M140" s="979"/>
      <c r="N140" s="980">
        <v>1</v>
      </c>
      <c r="O140" s="981"/>
      <c r="P140" s="982" t="s">
        <v>10158</v>
      </c>
      <c r="Q140" s="939" t="s">
        <v>10159</v>
      </c>
      <c r="R140" s="983">
        <v>3000000</v>
      </c>
      <c r="S140" s="984"/>
      <c r="T140" s="985" t="s">
        <v>10160</v>
      </c>
      <c r="U140" s="986" t="s">
        <v>10161</v>
      </c>
      <c r="V140" s="1232" t="s">
        <v>10162</v>
      </c>
      <c r="W140" s="988"/>
      <c r="X140" s="988" t="s">
        <v>10163</v>
      </c>
      <c r="Y140" s="988"/>
      <c r="Z140" s="988"/>
      <c r="AA140" s="915" t="s">
        <v>10125</v>
      </c>
      <c r="AB140" s="989"/>
      <c r="AC140" s="858" t="str">
        <f t="shared" si="2"/>
        <v xml:space="preserve"> </v>
      </c>
    </row>
    <row r="141" spans="1:29" ht="27.75" customHeight="1">
      <c r="A141" s="991">
        <v>14</v>
      </c>
      <c r="B141" s="944">
        <v>2166438872</v>
      </c>
      <c r="C141" s="945">
        <v>42667</v>
      </c>
      <c r="D141" s="974"/>
      <c r="E141" s="975">
        <v>42818</v>
      </c>
      <c r="F141" s="840"/>
      <c r="G141" s="839">
        <v>42937</v>
      </c>
      <c r="H141" s="976" t="s">
        <v>5709</v>
      </c>
      <c r="I141" s="976"/>
      <c r="J141" s="977" t="s">
        <v>7389</v>
      </c>
      <c r="K141" s="978">
        <v>67600</v>
      </c>
      <c r="L141" s="978"/>
      <c r="M141" s="979"/>
      <c r="N141" s="980">
        <v>1</v>
      </c>
      <c r="O141" s="981"/>
      <c r="P141" s="982"/>
      <c r="Q141" s="939" t="s">
        <v>5708</v>
      </c>
      <c r="R141" s="983">
        <v>32500000</v>
      </c>
      <c r="S141" s="984"/>
      <c r="T141" s="985"/>
      <c r="U141" s="986"/>
      <c r="V141" s="1233"/>
      <c r="W141" s="988"/>
      <c r="X141" s="988"/>
      <c r="Y141" s="988"/>
      <c r="Z141" s="988"/>
      <c r="AA141" s="915" t="s">
        <v>10125</v>
      </c>
      <c r="AB141" s="989"/>
      <c r="AC141" s="858" t="str">
        <f t="shared" si="2"/>
        <v xml:space="preserve"> </v>
      </c>
    </row>
    <row r="142" spans="1:29" s="1306" customFormat="1" ht="27.75" customHeight="1">
      <c r="A142" s="1273">
        <v>15</v>
      </c>
      <c r="B142" s="944">
        <v>6515730475</v>
      </c>
      <c r="C142" s="945" t="s">
        <v>6382</v>
      </c>
      <c r="D142" s="1026"/>
      <c r="E142" s="975"/>
      <c r="F142" s="840"/>
      <c r="G142" s="839">
        <v>43137</v>
      </c>
      <c r="H142" s="1111" t="s">
        <v>6387</v>
      </c>
      <c r="I142" s="976"/>
      <c r="J142" s="977" t="s">
        <v>7389</v>
      </c>
      <c r="K142" s="1007">
        <v>32162.6</v>
      </c>
      <c r="L142" s="1302"/>
      <c r="M142" s="1303"/>
      <c r="N142" s="980">
        <v>1</v>
      </c>
      <c r="O142" s="981"/>
      <c r="P142" s="1304" t="s">
        <v>10164</v>
      </c>
      <c r="Q142" s="976" t="s">
        <v>6386</v>
      </c>
      <c r="R142" s="1192">
        <v>11000000</v>
      </c>
      <c r="S142" s="984"/>
      <c r="T142" s="985" t="s">
        <v>10165</v>
      </c>
      <c r="U142" s="986"/>
      <c r="V142" s="1305" t="s">
        <v>10166</v>
      </c>
      <c r="W142" s="882"/>
      <c r="X142" s="882" t="s">
        <v>10167</v>
      </c>
      <c r="Y142" s="882"/>
      <c r="Z142" s="882"/>
      <c r="AA142" s="915" t="s">
        <v>10116</v>
      </c>
      <c r="AB142" s="989"/>
      <c r="AC142" s="858"/>
    </row>
    <row r="143" spans="1:29" s="1306" customFormat="1" ht="27.75" customHeight="1">
      <c r="A143" s="1273">
        <v>16</v>
      </c>
      <c r="B143" s="944">
        <v>4813278410</v>
      </c>
      <c r="C143" s="945">
        <v>42774</v>
      </c>
      <c r="D143" s="1026"/>
      <c r="E143" s="975"/>
      <c r="F143" s="840"/>
      <c r="G143" s="839"/>
      <c r="H143" s="1111" t="s">
        <v>10168</v>
      </c>
      <c r="I143" s="976"/>
      <c r="J143" s="977" t="s">
        <v>8775</v>
      </c>
      <c r="K143" s="1007">
        <v>60000</v>
      </c>
      <c r="L143" s="1302"/>
      <c r="M143" s="1303"/>
      <c r="N143" s="980">
        <v>3</v>
      </c>
      <c r="O143" s="981"/>
      <c r="P143" s="1304"/>
      <c r="Q143" s="976" t="s">
        <v>10169</v>
      </c>
      <c r="R143" s="1192"/>
      <c r="S143" s="1166">
        <v>420000000000</v>
      </c>
      <c r="T143" s="985"/>
      <c r="U143" s="986"/>
      <c r="V143" s="1305"/>
      <c r="W143" s="882"/>
      <c r="X143" s="882"/>
      <c r="Y143" s="882"/>
      <c r="Z143" s="882"/>
      <c r="AA143" s="1290" t="s">
        <v>10125</v>
      </c>
      <c r="AB143" s="989"/>
      <c r="AC143" s="858"/>
    </row>
    <row r="144" spans="1:29" s="1313" customFormat="1" ht="27.75" customHeight="1">
      <c r="A144" s="991">
        <v>17</v>
      </c>
      <c r="B144" s="1185">
        <v>6887127022</v>
      </c>
      <c r="C144" s="1186">
        <v>42970</v>
      </c>
      <c r="D144" s="1307"/>
      <c r="E144" s="1188"/>
      <c r="F144" s="1038"/>
      <c r="G144" s="1037"/>
      <c r="H144" s="976" t="s">
        <v>9388</v>
      </c>
      <c r="I144" s="976"/>
      <c r="J144" s="1246" t="s">
        <v>8775</v>
      </c>
      <c r="K144" s="1308">
        <v>4200</v>
      </c>
      <c r="L144" s="1309"/>
      <c r="M144" s="1310"/>
      <c r="N144" s="1108">
        <v>3</v>
      </c>
      <c r="O144" s="1182"/>
      <c r="P144" s="1311"/>
      <c r="Q144" s="976" t="s">
        <v>10170</v>
      </c>
      <c r="R144" s="1192"/>
      <c r="S144" s="1166">
        <v>19200000000</v>
      </c>
      <c r="T144" s="985"/>
      <c r="U144" s="986"/>
      <c r="V144" s="1305"/>
      <c r="W144" s="882"/>
      <c r="X144" s="882"/>
      <c r="Y144" s="882"/>
      <c r="Z144" s="882"/>
      <c r="AA144" s="989"/>
      <c r="AB144" s="1312" t="s">
        <v>10171</v>
      </c>
      <c r="AC144" s="882"/>
    </row>
    <row r="145" spans="1:29" s="1306" customFormat="1" ht="27.75" customHeight="1">
      <c r="A145" s="1273">
        <v>18</v>
      </c>
      <c r="B145" s="944">
        <v>8676406201</v>
      </c>
      <c r="C145" s="945">
        <v>42925</v>
      </c>
      <c r="D145" s="1026"/>
      <c r="E145" s="975"/>
      <c r="F145" s="840"/>
      <c r="G145" s="839"/>
      <c r="H145" s="1111" t="s">
        <v>10172</v>
      </c>
      <c r="I145" s="976"/>
      <c r="J145" s="977" t="s">
        <v>8775</v>
      </c>
      <c r="K145" s="1007">
        <v>14557</v>
      </c>
      <c r="L145" s="1302"/>
      <c r="M145" s="1303"/>
      <c r="N145" s="980">
        <v>2</v>
      </c>
      <c r="O145" s="981"/>
      <c r="P145" s="1304"/>
      <c r="Q145" s="976" t="s">
        <v>10173</v>
      </c>
      <c r="R145" s="1192"/>
      <c r="S145" s="1166">
        <v>100000000000</v>
      </c>
      <c r="T145" s="985"/>
      <c r="U145" s="986"/>
      <c r="V145" s="1305"/>
      <c r="W145" s="882"/>
      <c r="X145" s="882"/>
      <c r="Y145" s="882"/>
      <c r="Z145" s="882"/>
      <c r="AA145" s="989"/>
      <c r="AB145" s="1314" t="s">
        <v>9394</v>
      </c>
      <c r="AC145" s="858"/>
    </row>
    <row r="146" spans="1:29" s="1306" customFormat="1" ht="27.75" customHeight="1">
      <c r="A146" s="1273">
        <v>19</v>
      </c>
      <c r="B146" s="944">
        <v>8006668118</v>
      </c>
      <c r="C146" s="945">
        <v>42956</v>
      </c>
      <c r="D146" s="1026"/>
      <c r="E146" s="975"/>
      <c r="F146" s="840"/>
      <c r="G146" s="839"/>
      <c r="H146" s="1111" t="s">
        <v>10174</v>
      </c>
      <c r="I146" s="976"/>
      <c r="J146" s="977" t="s">
        <v>8775</v>
      </c>
      <c r="K146" s="1007">
        <v>1326498</v>
      </c>
      <c r="L146" s="1302"/>
      <c r="M146" s="1303"/>
      <c r="N146" s="980">
        <v>3</v>
      </c>
      <c r="O146" s="981"/>
      <c r="P146" s="1304"/>
      <c r="Q146" s="976" t="s">
        <v>10175</v>
      </c>
      <c r="R146" s="1192"/>
      <c r="S146" s="1166">
        <v>2982644000000</v>
      </c>
      <c r="T146" s="985"/>
      <c r="U146" s="986"/>
      <c r="V146" s="1305"/>
      <c r="W146" s="882"/>
      <c r="X146" s="882"/>
      <c r="Y146" s="882"/>
      <c r="Z146" s="882"/>
      <c r="AA146" s="989"/>
      <c r="AB146" s="1315" t="s">
        <v>10171</v>
      </c>
      <c r="AC146" s="858"/>
    </row>
    <row r="147" spans="1:29" s="1306" customFormat="1" ht="27.75" customHeight="1">
      <c r="A147" s="991">
        <v>20</v>
      </c>
      <c r="B147" s="944">
        <v>7627806436</v>
      </c>
      <c r="C147" s="945">
        <v>43087</v>
      </c>
      <c r="D147" s="1026"/>
      <c r="E147" s="975"/>
      <c r="F147" s="840"/>
      <c r="G147" s="839"/>
      <c r="H147" s="1111" t="s">
        <v>7082</v>
      </c>
      <c r="I147" s="976"/>
      <c r="J147" s="977" t="s">
        <v>7389</v>
      </c>
      <c r="K147" s="1007">
        <v>7000</v>
      </c>
      <c r="L147" s="1302"/>
      <c r="M147" s="1303"/>
      <c r="N147" s="1228">
        <v>1</v>
      </c>
      <c r="O147" s="1229"/>
      <c r="P147" s="1304"/>
      <c r="Q147" s="976" t="s">
        <v>10176</v>
      </c>
      <c r="R147" s="1192">
        <v>850000</v>
      </c>
      <c r="S147" s="1166"/>
      <c r="T147" s="985"/>
      <c r="U147" s="986"/>
      <c r="V147" s="1305"/>
      <c r="W147" s="882"/>
      <c r="X147" s="882"/>
      <c r="Y147" s="882"/>
      <c r="Z147" s="882"/>
      <c r="AA147" s="915" t="s">
        <v>10125</v>
      </c>
      <c r="AB147" s="989"/>
      <c r="AC147" s="858"/>
    </row>
    <row r="148" spans="1:29" s="1306" customFormat="1" ht="27.75" customHeight="1">
      <c r="A148" s="1273">
        <v>21</v>
      </c>
      <c r="B148" s="944">
        <v>4624261681</v>
      </c>
      <c r="C148" s="945">
        <v>42579</v>
      </c>
      <c r="D148" s="1026"/>
      <c r="E148" s="975">
        <v>42604</v>
      </c>
      <c r="F148" s="840"/>
      <c r="G148" s="839"/>
      <c r="H148" s="1111" t="s">
        <v>9384</v>
      </c>
      <c r="I148" s="976"/>
      <c r="J148" s="977" t="s">
        <v>8775</v>
      </c>
      <c r="K148" s="1007">
        <v>18480</v>
      </c>
      <c r="L148" s="1302"/>
      <c r="M148" s="1303"/>
      <c r="N148" s="1213">
        <v>2</v>
      </c>
      <c r="O148" s="997"/>
      <c r="P148" s="1304"/>
      <c r="Q148" s="976" t="s">
        <v>10177</v>
      </c>
      <c r="R148" s="1192"/>
      <c r="S148" s="1166">
        <v>100000000000</v>
      </c>
      <c r="T148" s="985"/>
      <c r="U148" s="986"/>
      <c r="V148" s="1305"/>
      <c r="W148" s="882"/>
      <c r="X148" s="882"/>
      <c r="Y148" s="882"/>
      <c r="Z148" s="882"/>
      <c r="AA148" s="1290" t="s">
        <v>10125</v>
      </c>
      <c r="AB148" s="989"/>
      <c r="AC148" s="858"/>
    </row>
    <row r="149" spans="1:29" s="1306" customFormat="1" ht="27.75" customHeight="1">
      <c r="A149" s="1273">
        <v>22</v>
      </c>
      <c r="B149" s="944">
        <v>3603476362</v>
      </c>
      <c r="C149" s="945">
        <v>42926</v>
      </c>
      <c r="D149" s="1026"/>
      <c r="E149" s="975"/>
      <c r="F149" s="840"/>
      <c r="G149" s="839"/>
      <c r="H149" s="1111" t="s">
        <v>10178</v>
      </c>
      <c r="I149" s="976"/>
      <c r="J149" s="977" t="s">
        <v>8775</v>
      </c>
      <c r="K149" s="1007"/>
      <c r="L149" s="1302"/>
      <c r="M149" s="1303"/>
      <c r="N149" s="996">
        <v>3</v>
      </c>
      <c r="O149" s="997"/>
      <c r="P149" s="1304"/>
      <c r="Q149" s="976" t="s">
        <v>10179</v>
      </c>
      <c r="R149" s="1192"/>
      <c r="S149" s="1166"/>
      <c r="T149" s="985"/>
      <c r="U149" s="986"/>
      <c r="V149" s="1305"/>
      <c r="W149" s="882"/>
      <c r="X149" s="882"/>
      <c r="Y149" s="882"/>
      <c r="Z149" s="882"/>
      <c r="AA149" s="989"/>
      <c r="AB149" s="1315" t="s">
        <v>10171</v>
      </c>
      <c r="AC149" s="858"/>
    </row>
    <row r="150" spans="1:29" s="1306" customFormat="1" ht="27.75" customHeight="1">
      <c r="A150" s="991">
        <v>23</v>
      </c>
      <c r="B150" s="944" t="s">
        <v>10180</v>
      </c>
      <c r="C150" s="945">
        <v>42934</v>
      </c>
      <c r="D150" s="1026"/>
      <c r="E150" s="975"/>
      <c r="F150" s="840"/>
      <c r="G150" s="839"/>
      <c r="H150" s="1111" t="s">
        <v>10181</v>
      </c>
      <c r="I150" s="976"/>
      <c r="J150" s="977" t="s">
        <v>8775</v>
      </c>
      <c r="K150" s="1007"/>
      <c r="L150" s="1302"/>
      <c r="M150" s="1303"/>
      <c r="N150" s="996">
        <v>3</v>
      </c>
      <c r="O150" s="997"/>
      <c r="P150" s="1304"/>
      <c r="Q150" s="976" t="s">
        <v>10182</v>
      </c>
      <c r="R150" s="1192"/>
      <c r="S150" s="1166"/>
      <c r="T150" s="985"/>
      <c r="U150" s="986"/>
      <c r="V150" s="1305"/>
      <c r="W150" s="882"/>
      <c r="X150" s="882"/>
      <c r="Y150" s="882"/>
      <c r="Z150" s="882"/>
      <c r="AA150" s="989"/>
      <c r="AB150" s="1315" t="s">
        <v>10171</v>
      </c>
      <c r="AC150" s="858"/>
    </row>
    <row r="151" spans="1:29" s="1306" customFormat="1" ht="27.75" customHeight="1">
      <c r="A151" s="1273">
        <v>24</v>
      </c>
      <c r="B151" s="944" t="s">
        <v>9393</v>
      </c>
      <c r="C151" s="945">
        <v>42859</v>
      </c>
      <c r="D151" s="1026"/>
      <c r="E151" s="975"/>
      <c r="F151" s="840"/>
      <c r="G151" s="839"/>
      <c r="H151" s="1111" t="s">
        <v>9394</v>
      </c>
      <c r="I151" s="976"/>
      <c r="J151" s="977" t="s">
        <v>8775</v>
      </c>
      <c r="K151" s="1007"/>
      <c r="L151" s="1302"/>
      <c r="M151" s="1303"/>
      <c r="N151" s="1213">
        <v>2</v>
      </c>
      <c r="O151" s="997"/>
      <c r="P151" s="1304"/>
      <c r="Q151" s="976" t="s">
        <v>10183</v>
      </c>
      <c r="R151" s="1192"/>
      <c r="S151" s="1166"/>
      <c r="T151" s="985"/>
      <c r="U151" s="986"/>
      <c r="V151" s="1305"/>
      <c r="W151" s="882"/>
      <c r="X151" s="882"/>
      <c r="Y151" s="882"/>
      <c r="Z151" s="882"/>
      <c r="AA151" s="1290" t="s">
        <v>10125</v>
      </c>
      <c r="AB151" s="989"/>
      <c r="AC151" s="858"/>
    </row>
    <row r="152" spans="1:29" s="1306" customFormat="1" ht="27.75" customHeight="1">
      <c r="A152" s="1273">
        <v>25</v>
      </c>
      <c r="B152" s="944" t="s">
        <v>10184</v>
      </c>
      <c r="C152" s="945">
        <v>42968</v>
      </c>
      <c r="D152" s="1026"/>
      <c r="E152" s="975"/>
      <c r="F152" s="840"/>
      <c r="G152" s="839"/>
      <c r="H152" s="1111" t="s">
        <v>10185</v>
      </c>
      <c r="I152" s="976"/>
      <c r="J152" s="977" t="s">
        <v>8775</v>
      </c>
      <c r="K152" s="1007"/>
      <c r="L152" s="1302"/>
      <c r="M152" s="1303"/>
      <c r="N152" s="996">
        <v>3</v>
      </c>
      <c r="O152" s="997"/>
      <c r="P152" s="1304"/>
      <c r="Q152" s="976" t="s">
        <v>10186</v>
      </c>
      <c r="R152" s="1192"/>
      <c r="S152" s="1166"/>
      <c r="T152" s="985"/>
      <c r="U152" s="986"/>
      <c r="V152" s="1305"/>
      <c r="W152" s="882"/>
      <c r="X152" s="882"/>
      <c r="Y152" s="882"/>
      <c r="Z152" s="882"/>
      <c r="AA152" s="1290" t="s">
        <v>10187</v>
      </c>
      <c r="AB152" s="989"/>
      <c r="AC152" s="858"/>
    </row>
    <row r="153" spans="1:29" s="1306" customFormat="1" ht="27.75" customHeight="1">
      <c r="A153" s="991">
        <v>26</v>
      </c>
      <c r="B153" s="944">
        <v>8739119576</v>
      </c>
      <c r="C153" s="945">
        <v>43173</v>
      </c>
      <c r="D153" s="1026"/>
      <c r="E153" s="975"/>
      <c r="F153" s="840"/>
      <c r="G153" s="839"/>
      <c r="H153" s="1111" t="s">
        <v>7303</v>
      </c>
      <c r="I153" s="976"/>
      <c r="J153" s="977" t="s">
        <v>7389</v>
      </c>
      <c r="K153" s="1007">
        <v>17000</v>
      </c>
      <c r="L153" s="1302"/>
      <c r="M153" s="1303"/>
      <c r="N153" s="1213">
        <v>1</v>
      </c>
      <c r="O153" s="997" t="s">
        <v>10188</v>
      </c>
      <c r="P153" s="1304"/>
      <c r="Q153" s="976" t="s">
        <v>7300</v>
      </c>
      <c r="R153" s="1192">
        <v>4209998</v>
      </c>
      <c r="S153" s="1166"/>
      <c r="T153" s="985"/>
      <c r="U153" s="986"/>
      <c r="V153" s="1305"/>
      <c r="W153" s="882"/>
      <c r="X153" s="882"/>
      <c r="Y153" s="882"/>
      <c r="Z153" s="882"/>
      <c r="AA153" s="915" t="s">
        <v>10189</v>
      </c>
      <c r="AB153" s="989"/>
      <c r="AC153" s="858"/>
    </row>
    <row r="154" spans="1:29" s="1306" customFormat="1" ht="27.75" customHeight="1">
      <c r="A154" s="1273">
        <v>27</v>
      </c>
      <c r="B154" s="944">
        <v>6558184882</v>
      </c>
      <c r="C154" s="945">
        <v>43187</v>
      </c>
      <c r="D154" s="1026"/>
      <c r="E154" s="975"/>
      <c r="F154" s="840"/>
      <c r="G154" s="839"/>
      <c r="H154" s="1111" t="s">
        <v>7304</v>
      </c>
      <c r="I154" s="976"/>
      <c r="J154" s="977" t="s">
        <v>7389</v>
      </c>
      <c r="K154" s="1007">
        <v>12000</v>
      </c>
      <c r="L154" s="1302"/>
      <c r="M154" s="1303"/>
      <c r="N154" s="996">
        <v>2</v>
      </c>
      <c r="O154" s="997" t="s">
        <v>10190</v>
      </c>
      <c r="P154" s="1304"/>
      <c r="Q154" s="976" t="s">
        <v>7301</v>
      </c>
      <c r="R154" s="1192">
        <v>3500000</v>
      </c>
      <c r="S154" s="1166"/>
      <c r="T154" s="985"/>
      <c r="U154" s="986"/>
      <c r="V154" s="1305"/>
      <c r="W154" s="882"/>
      <c r="X154" s="882"/>
      <c r="Y154" s="882"/>
      <c r="Z154" s="882"/>
      <c r="AA154" s="915" t="s">
        <v>10189</v>
      </c>
      <c r="AB154" s="989"/>
      <c r="AC154" s="858"/>
    </row>
    <row r="155" spans="1:29" s="1306" customFormat="1" ht="27.75" customHeight="1">
      <c r="A155" s="1273">
        <v>28</v>
      </c>
      <c r="B155" s="944">
        <v>6559412417</v>
      </c>
      <c r="C155" s="945">
        <v>43214</v>
      </c>
      <c r="D155" s="1026"/>
      <c r="E155" s="975"/>
      <c r="F155" s="840"/>
      <c r="G155" s="839"/>
      <c r="H155" s="1111" t="s">
        <v>10191</v>
      </c>
      <c r="I155" s="976"/>
      <c r="J155" s="977" t="s">
        <v>3793</v>
      </c>
      <c r="K155" s="1007">
        <v>71222.600000000006</v>
      </c>
      <c r="L155" s="1302"/>
      <c r="M155" s="1303"/>
      <c r="N155" s="996">
        <v>2</v>
      </c>
      <c r="O155" s="997" t="s">
        <v>10192</v>
      </c>
      <c r="P155" s="1304"/>
      <c r="Q155" s="976" t="s">
        <v>7390</v>
      </c>
      <c r="R155" s="1192">
        <v>20000000</v>
      </c>
      <c r="S155" s="1166"/>
      <c r="T155" s="985"/>
      <c r="U155" s="986"/>
      <c r="V155" s="1305"/>
      <c r="W155" s="882"/>
      <c r="X155" s="882"/>
      <c r="Y155" s="882"/>
      <c r="Z155" s="882"/>
      <c r="AA155" s="915" t="s">
        <v>10125</v>
      </c>
      <c r="AB155" s="989"/>
      <c r="AC155" s="858"/>
    </row>
    <row r="156" spans="1:29" s="1306" customFormat="1" ht="27.75" customHeight="1">
      <c r="A156" s="991">
        <v>29</v>
      </c>
      <c r="B156" s="944">
        <v>6520055230</v>
      </c>
      <c r="C156" s="945">
        <v>43235</v>
      </c>
      <c r="D156" s="1026"/>
      <c r="E156" s="975"/>
      <c r="F156" s="840"/>
      <c r="G156" s="839"/>
      <c r="H156" s="1111" t="s">
        <v>7474</v>
      </c>
      <c r="I156" s="976"/>
      <c r="J156" s="977" t="s">
        <v>121</v>
      </c>
      <c r="K156" s="1007">
        <v>132594.4</v>
      </c>
      <c r="L156" s="1302"/>
      <c r="M156" s="1303"/>
      <c r="N156" s="996">
        <v>2</v>
      </c>
      <c r="O156" s="997" t="s">
        <v>10193</v>
      </c>
      <c r="P156" s="1304"/>
      <c r="Q156" s="976" t="s">
        <v>7471</v>
      </c>
      <c r="R156" s="1192">
        <v>22540000</v>
      </c>
      <c r="S156" s="1166"/>
      <c r="T156" s="985"/>
      <c r="U156" s="986"/>
      <c r="V156" s="1305"/>
      <c r="W156" s="882"/>
      <c r="X156" s="882"/>
      <c r="Y156" s="882"/>
      <c r="Z156" s="882"/>
      <c r="AA156" s="915" t="s">
        <v>10187</v>
      </c>
      <c r="AB156" s="989"/>
      <c r="AC156" s="858"/>
    </row>
    <row r="157" spans="1:29" s="1306" customFormat="1" ht="27.75" customHeight="1">
      <c r="A157" s="1273">
        <v>30</v>
      </c>
      <c r="B157" s="944">
        <v>9955991502</v>
      </c>
      <c r="C157" s="945">
        <v>43235</v>
      </c>
      <c r="D157" s="1026"/>
      <c r="E157" s="975"/>
      <c r="F157" s="840"/>
      <c r="G157" s="839"/>
      <c r="H157" s="1111" t="s">
        <v>7475</v>
      </c>
      <c r="I157" s="976"/>
      <c r="J157" s="977" t="s">
        <v>7389</v>
      </c>
      <c r="K157" s="1007">
        <v>20000</v>
      </c>
      <c r="L157" s="1302"/>
      <c r="M157" s="1303"/>
      <c r="N157" s="996">
        <v>2</v>
      </c>
      <c r="O157" s="997" t="s">
        <v>10194</v>
      </c>
      <c r="P157" s="1304"/>
      <c r="Q157" s="976" t="s">
        <v>10195</v>
      </c>
      <c r="R157" s="1192">
        <v>5000000</v>
      </c>
      <c r="S157" s="1166"/>
      <c r="T157" s="985"/>
      <c r="U157" s="986"/>
      <c r="V157" s="1305"/>
      <c r="W157" s="882"/>
      <c r="X157" s="882"/>
      <c r="Y157" s="882"/>
      <c r="Z157" s="882"/>
      <c r="AA157" s="915" t="s">
        <v>10114</v>
      </c>
      <c r="AB157" s="989"/>
      <c r="AC157" s="858"/>
    </row>
    <row r="158" spans="1:29" s="1306" customFormat="1" ht="27.75" customHeight="1">
      <c r="A158" s="1273">
        <v>31</v>
      </c>
      <c r="B158" s="944">
        <v>7671935882</v>
      </c>
      <c r="C158" s="945">
        <v>43238</v>
      </c>
      <c r="D158" s="1026"/>
      <c r="E158" s="975"/>
      <c r="F158" s="840"/>
      <c r="G158" s="839"/>
      <c r="H158" s="1111" t="s">
        <v>7476</v>
      </c>
      <c r="I158" s="976"/>
      <c r="J158" s="977" t="s">
        <v>7389</v>
      </c>
      <c r="K158" s="1007">
        <v>12000</v>
      </c>
      <c r="L158" s="1302"/>
      <c r="M158" s="1303"/>
      <c r="N158" s="996">
        <v>2</v>
      </c>
      <c r="O158" s="997" t="s">
        <v>10196</v>
      </c>
      <c r="P158" s="1304"/>
      <c r="Q158" s="976" t="s">
        <v>7472</v>
      </c>
      <c r="R158" s="1192">
        <v>5000000</v>
      </c>
      <c r="S158" s="1166"/>
      <c r="T158" s="985"/>
      <c r="U158" s="986"/>
      <c r="V158" s="1305"/>
      <c r="W158" s="882"/>
      <c r="X158" s="882"/>
      <c r="Y158" s="882"/>
      <c r="Z158" s="882"/>
      <c r="AA158" s="915" t="s">
        <v>10189</v>
      </c>
      <c r="AB158" s="989"/>
      <c r="AC158" s="858"/>
    </row>
    <row r="159" spans="1:29" s="1306" customFormat="1" ht="27.75" customHeight="1">
      <c r="A159" s="991">
        <v>32</v>
      </c>
      <c r="B159" s="944">
        <v>3227358768</v>
      </c>
      <c r="C159" s="945">
        <v>43262</v>
      </c>
      <c r="D159" s="1026"/>
      <c r="E159" s="975"/>
      <c r="F159" s="840"/>
      <c r="G159" s="839"/>
      <c r="H159" s="1111" t="s">
        <v>7528</v>
      </c>
      <c r="I159" s="976"/>
      <c r="J159" s="977" t="s">
        <v>7389</v>
      </c>
      <c r="K159" s="1007">
        <v>5000</v>
      </c>
      <c r="L159" s="1302"/>
      <c r="M159" s="1303"/>
      <c r="N159" s="996">
        <v>3</v>
      </c>
      <c r="O159" s="997" t="s">
        <v>10197</v>
      </c>
      <c r="P159" s="1304"/>
      <c r="Q159" s="976" t="s">
        <v>7526</v>
      </c>
      <c r="R159" s="1192">
        <v>1600000</v>
      </c>
      <c r="S159" s="1166"/>
      <c r="T159" s="985"/>
      <c r="U159" s="986"/>
      <c r="V159" s="1305"/>
      <c r="W159" s="882"/>
      <c r="X159" s="882"/>
      <c r="Y159" s="882"/>
      <c r="Z159" s="882"/>
      <c r="AA159" s="915" t="s">
        <v>10189</v>
      </c>
      <c r="AB159" s="989"/>
      <c r="AC159" s="858"/>
    </row>
    <row r="160" spans="1:29" s="1306" customFormat="1" ht="27.75" customHeight="1">
      <c r="A160" s="1273">
        <v>33</v>
      </c>
      <c r="B160" s="944">
        <v>6502893594</v>
      </c>
      <c r="C160" s="945">
        <v>43263</v>
      </c>
      <c r="D160" s="1026"/>
      <c r="E160" s="975"/>
      <c r="F160" s="840"/>
      <c r="G160" s="839"/>
      <c r="H160" s="1111" t="s">
        <v>7529</v>
      </c>
      <c r="I160" s="976"/>
      <c r="J160" s="977" t="s">
        <v>7389</v>
      </c>
      <c r="K160" s="1007">
        <v>30000</v>
      </c>
      <c r="L160" s="1302"/>
      <c r="M160" s="1303"/>
      <c r="N160" s="996">
        <v>1</v>
      </c>
      <c r="O160" s="997" t="s">
        <v>10198</v>
      </c>
      <c r="P160" s="1304"/>
      <c r="Q160" s="976" t="s">
        <v>7527</v>
      </c>
      <c r="R160" s="1192">
        <v>8000000</v>
      </c>
      <c r="S160" s="1166"/>
      <c r="T160" s="985"/>
      <c r="U160" s="986"/>
      <c r="V160" s="1305"/>
      <c r="W160" s="882"/>
      <c r="X160" s="882"/>
      <c r="Y160" s="882"/>
      <c r="Z160" s="882"/>
      <c r="AA160" s="915" t="s">
        <v>10114</v>
      </c>
      <c r="AB160" s="989"/>
      <c r="AC160" s="858"/>
    </row>
    <row r="161" spans="1:29" s="1306" customFormat="1" ht="27.75" customHeight="1">
      <c r="A161" s="1273">
        <v>34</v>
      </c>
      <c r="B161" s="944">
        <v>3276837531</v>
      </c>
      <c r="C161" s="945">
        <v>43291</v>
      </c>
      <c r="D161" s="1026"/>
      <c r="E161" s="975"/>
      <c r="F161" s="840"/>
      <c r="G161" s="839"/>
      <c r="H161" s="1111" t="s">
        <v>10199</v>
      </c>
      <c r="I161" s="976"/>
      <c r="J161" s="977" t="s">
        <v>7389</v>
      </c>
      <c r="K161" s="1007">
        <v>10177.9</v>
      </c>
      <c r="L161" s="1302"/>
      <c r="M161" s="1303"/>
      <c r="N161" s="996">
        <v>3</v>
      </c>
      <c r="O161" s="997" t="s">
        <v>10200</v>
      </c>
      <c r="P161" s="1304"/>
      <c r="Q161" s="976" t="s">
        <v>7651</v>
      </c>
      <c r="R161" s="1192">
        <v>3000000</v>
      </c>
      <c r="S161" s="1166"/>
      <c r="T161" s="985"/>
      <c r="U161" s="986"/>
      <c r="V161" s="1305"/>
      <c r="W161" s="882"/>
      <c r="X161" s="882"/>
      <c r="Y161" s="882"/>
      <c r="Z161" s="882"/>
      <c r="AA161" s="915" t="s">
        <v>10189</v>
      </c>
      <c r="AB161" s="989"/>
      <c r="AC161" s="858"/>
    </row>
    <row r="162" spans="1:29" s="1306" customFormat="1" ht="27.75" customHeight="1">
      <c r="A162" s="991">
        <v>35</v>
      </c>
      <c r="B162" s="944">
        <v>7682538609</v>
      </c>
      <c r="C162" s="945">
        <v>43315</v>
      </c>
      <c r="D162" s="1026"/>
      <c r="E162" s="975"/>
      <c r="F162" s="1210"/>
      <c r="G162" s="975"/>
      <c r="H162" s="1111" t="s">
        <v>10201</v>
      </c>
      <c r="I162" s="976"/>
      <c r="J162" s="977" t="s">
        <v>7389</v>
      </c>
      <c r="K162" s="1007">
        <v>10000</v>
      </c>
      <c r="L162" s="1302"/>
      <c r="M162" s="1303"/>
      <c r="N162" s="980">
        <v>2</v>
      </c>
      <c r="O162" s="981" t="s">
        <v>10202</v>
      </c>
      <c r="P162" s="1304"/>
      <c r="Q162" s="976" t="s">
        <v>7677</v>
      </c>
      <c r="R162" s="1192">
        <v>1700000</v>
      </c>
      <c r="S162" s="984"/>
      <c r="T162" s="985"/>
      <c r="U162" s="986"/>
      <c r="V162" s="1305"/>
      <c r="W162" s="882"/>
      <c r="X162" s="882"/>
      <c r="Y162" s="882"/>
      <c r="Z162" s="882"/>
      <c r="AA162" s="915" t="s">
        <v>10189</v>
      </c>
      <c r="AB162" s="989"/>
      <c r="AC162" s="858"/>
    </row>
    <row r="163" spans="1:29" s="1306" customFormat="1" ht="27.75" customHeight="1">
      <c r="A163" s="1273">
        <v>36</v>
      </c>
      <c r="B163" s="944">
        <v>5404648448</v>
      </c>
      <c r="C163" s="945">
        <v>43308</v>
      </c>
      <c r="D163" s="1026"/>
      <c r="E163" s="975"/>
      <c r="F163" s="1210"/>
      <c r="G163" s="975"/>
      <c r="H163" s="1111" t="s">
        <v>9395</v>
      </c>
      <c r="I163" s="976"/>
      <c r="J163" s="977" t="s">
        <v>8775</v>
      </c>
      <c r="K163" s="1007">
        <v>10000</v>
      </c>
      <c r="L163" s="1302"/>
      <c r="M163" s="1303"/>
      <c r="N163" s="980">
        <v>3</v>
      </c>
      <c r="O163" s="981" t="s">
        <v>10203</v>
      </c>
      <c r="P163" s="1304"/>
      <c r="Q163" s="976" t="s">
        <v>10204</v>
      </c>
      <c r="R163" s="1192">
        <v>70000000000</v>
      </c>
      <c r="S163" s="984"/>
      <c r="T163" s="985"/>
      <c r="U163" s="986"/>
      <c r="V163" s="1305"/>
      <c r="W163" s="882"/>
      <c r="X163" s="882"/>
      <c r="Y163" s="882"/>
      <c r="Z163" s="882"/>
      <c r="AA163" s="1290" t="s">
        <v>10125</v>
      </c>
      <c r="AB163" s="989"/>
      <c r="AC163" s="858"/>
    </row>
    <row r="164" spans="1:29" s="1306" customFormat="1" ht="27.75" customHeight="1">
      <c r="A164" s="1273">
        <v>37</v>
      </c>
      <c r="B164" s="944">
        <v>6578366906</v>
      </c>
      <c r="C164" s="945">
        <v>43326</v>
      </c>
      <c r="D164" s="1026"/>
      <c r="E164" s="975"/>
      <c r="F164" s="1210"/>
      <c r="G164" s="975"/>
      <c r="H164" s="1111" t="s">
        <v>10205</v>
      </c>
      <c r="I164" s="976"/>
      <c r="J164" s="977" t="s">
        <v>6697</v>
      </c>
      <c r="K164" s="1007">
        <v>30733.1</v>
      </c>
      <c r="L164" s="1302"/>
      <c r="M164" s="1303"/>
      <c r="N164" s="980">
        <v>2</v>
      </c>
      <c r="O164" s="981" t="s">
        <v>10206</v>
      </c>
      <c r="P164" s="1304"/>
      <c r="Q164" s="976" t="s">
        <v>10207</v>
      </c>
      <c r="R164" s="1192">
        <v>6000000</v>
      </c>
      <c r="S164" s="984"/>
      <c r="T164" s="985"/>
      <c r="U164" s="986"/>
      <c r="V164" s="1305"/>
      <c r="W164" s="882"/>
      <c r="X164" s="882"/>
      <c r="Y164" s="882"/>
      <c r="Z164" s="882"/>
      <c r="AA164" s="915" t="s">
        <v>10114</v>
      </c>
      <c r="AB164" s="989"/>
      <c r="AC164" s="858"/>
    </row>
    <row r="165" spans="1:29" s="1306" customFormat="1" ht="27.75" customHeight="1">
      <c r="A165" s="991">
        <v>38</v>
      </c>
      <c r="B165" s="944">
        <v>2134832627</v>
      </c>
      <c r="C165" s="945">
        <v>43374</v>
      </c>
      <c r="D165" s="1026"/>
      <c r="E165" s="975"/>
      <c r="F165" s="1210"/>
      <c r="G165" s="975"/>
      <c r="H165" s="1111" t="s">
        <v>7814</v>
      </c>
      <c r="I165" s="976"/>
      <c r="J165" s="977" t="s">
        <v>7389</v>
      </c>
      <c r="K165" s="1007">
        <v>7000</v>
      </c>
      <c r="L165" s="1302"/>
      <c r="M165" s="1303"/>
      <c r="N165" s="980">
        <v>3</v>
      </c>
      <c r="O165" s="981" t="s">
        <v>10208</v>
      </c>
      <c r="P165" s="1304"/>
      <c r="Q165" s="976" t="s">
        <v>7817</v>
      </c>
      <c r="R165" s="1192">
        <v>1625000</v>
      </c>
      <c r="S165" s="984"/>
      <c r="T165" s="985"/>
      <c r="U165" s="986"/>
      <c r="V165" s="1305"/>
      <c r="W165" s="882"/>
      <c r="X165" s="882"/>
      <c r="Y165" s="882"/>
      <c r="Z165" s="882"/>
      <c r="AA165" s="915" t="s">
        <v>10189</v>
      </c>
      <c r="AB165" s="989"/>
      <c r="AC165" s="858"/>
    </row>
    <row r="166" spans="1:29" s="1306" customFormat="1" ht="27.75" customHeight="1">
      <c r="A166" s="1273">
        <v>39</v>
      </c>
      <c r="B166" s="944">
        <v>7632152125</v>
      </c>
      <c r="C166" s="945">
        <v>43374</v>
      </c>
      <c r="D166" s="1026"/>
      <c r="E166" s="975"/>
      <c r="F166" s="1210"/>
      <c r="G166" s="975"/>
      <c r="H166" s="1111" t="s">
        <v>7815</v>
      </c>
      <c r="I166" s="976"/>
      <c r="J166" s="977" t="s">
        <v>7389</v>
      </c>
      <c r="K166" s="1007">
        <v>7000</v>
      </c>
      <c r="L166" s="1302"/>
      <c r="M166" s="1303"/>
      <c r="N166" s="980">
        <v>3</v>
      </c>
      <c r="O166" s="981" t="s">
        <v>10209</v>
      </c>
      <c r="P166" s="1304"/>
      <c r="Q166" s="976" t="s">
        <v>7818</v>
      </c>
      <c r="R166" s="1192">
        <v>3000000</v>
      </c>
      <c r="S166" s="984"/>
      <c r="T166" s="985"/>
      <c r="U166" s="986"/>
      <c r="V166" s="1305"/>
      <c r="W166" s="882"/>
      <c r="X166" s="882"/>
      <c r="Y166" s="882"/>
      <c r="Z166" s="882"/>
      <c r="AA166" s="915" t="s">
        <v>10189</v>
      </c>
      <c r="AB166" s="989"/>
      <c r="AC166" s="858"/>
    </row>
    <row r="167" spans="1:29" s="1306" customFormat="1" ht="27.75" customHeight="1">
      <c r="A167" s="1273">
        <v>40</v>
      </c>
      <c r="B167" s="944">
        <v>4309293875</v>
      </c>
      <c r="C167" s="945">
        <v>43385</v>
      </c>
      <c r="D167" s="1026"/>
      <c r="E167" s="975"/>
      <c r="F167" s="1210"/>
      <c r="G167" s="975"/>
      <c r="H167" s="1111" t="s">
        <v>8024</v>
      </c>
      <c r="I167" s="976"/>
      <c r="J167" s="977" t="s">
        <v>7389</v>
      </c>
      <c r="K167" s="1007">
        <v>40762</v>
      </c>
      <c r="L167" s="1302"/>
      <c r="M167" s="1303"/>
      <c r="N167" s="980">
        <v>2</v>
      </c>
      <c r="O167" s="981" t="s">
        <v>10193</v>
      </c>
      <c r="P167" s="1304"/>
      <c r="Q167" s="976" t="s">
        <v>10210</v>
      </c>
      <c r="R167" s="1192">
        <v>10000000</v>
      </c>
      <c r="S167" s="984"/>
      <c r="T167" s="985"/>
      <c r="U167" s="986"/>
      <c r="V167" s="1305"/>
      <c r="W167" s="882"/>
      <c r="X167" s="882"/>
      <c r="Y167" s="882"/>
      <c r="Z167" s="882"/>
      <c r="AA167" s="915" t="s">
        <v>10189</v>
      </c>
      <c r="AB167" s="989"/>
      <c r="AC167" s="858"/>
    </row>
    <row r="168" spans="1:29" s="1306" customFormat="1" ht="27.75" customHeight="1">
      <c r="A168" s="991">
        <v>41</v>
      </c>
      <c r="B168" s="944">
        <v>6529307922</v>
      </c>
      <c r="C168" s="945">
        <v>43396</v>
      </c>
      <c r="D168" s="1026"/>
      <c r="E168" s="975"/>
      <c r="F168" s="1210"/>
      <c r="G168" s="975"/>
      <c r="H168" s="1111" t="s">
        <v>8025</v>
      </c>
      <c r="I168" s="976"/>
      <c r="J168" s="977" t="s">
        <v>7389</v>
      </c>
      <c r="K168" s="1007">
        <v>10800</v>
      </c>
      <c r="L168" s="1302"/>
      <c r="M168" s="1303"/>
      <c r="N168" s="980">
        <v>2</v>
      </c>
      <c r="O168" s="981" t="s">
        <v>10211</v>
      </c>
      <c r="P168" s="1304"/>
      <c r="Q168" s="976" t="s">
        <v>8023</v>
      </c>
      <c r="R168" s="1192">
        <v>5500000</v>
      </c>
      <c r="S168" s="984"/>
      <c r="T168" s="985"/>
      <c r="U168" s="986"/>
      <c r="V168" s="1305"/>
      <c r="W168" s="882"/>
      <c r="X168" s="882" t="s">
        <v>10212</v>
      </c>
      <c r="Y168" s="882"/>
      <c r="Z168" s="882"/>
      <c r="AA168" s="915" t="s">
        <v>10129</v>
      </c>
      <c r="AB168" s="989"/>
      <c r="AC168" s="858"/>
    </row>
    <row r="169" spans="1:29" s="1306" customFormat="1" ht="27.75" customHeight="1">
      <c r="A169" s="1273">
        <v>42</v>
      </c>
      <c r="B169" s="944">
        <v>1097714228</v>
      </c>
      <c r="C169" s="945">
        <v>43427</v>
      </c>
      <c r="D169" s="1026"/>
      <c r="E169" s="975"/>
      <c r="F169" s="1210"/>
      <c r="G169" s="975"/>
      <c r="H169" s="1111" t="s">
        <v>8073</v>
      </c>
      <c r="I169" s="976"/>
      <c r="J169" s="977" t="s">
        <v>7389</v>
      </c>
      <c r="K169" s="1007">
        <v>10000</v>
      </c>
      <c r="L169" s="1302"/>
      <c r="M169" s="1303"/>
      <c r="N169" s="980">
        <v>2</v>
      </c>
      <c r="O169" s="981" t="s">
        <v>10213</v>
      </c>
      <c r="P169" s="1304"/>
      <c r="Q169" s="976" t="s">
        <v>8072</v>
      </c>
      <c r="R169" s="1192">
        <v>3000000</v>
      </c>
      <c r="S169" s="984"/>
      <c r="T169" s="985"/>
      <c r="U169" s="986"/>
      <c r="V169" s="1305"/>
      <c r="W169" s="882"/>
      <c r="X169" s="882"/>
      <c r="Y169" s="882"/>
      <c r="Z169" s="882"/>
      <c r="AA169" s="915" t="s">
        <v>10189</v>
      </c>
      <c r="AB169" s="989"/>
      <c r="AC169" s="858"/>
    </row>
    <row r="170" spans="1:29" s="1306" customFormat="1" ht="27.75" customHeight="1">
      <c r="A170" s="1273">
        <v>43</v>
      </c>
      <c r="B170" s="944">
        <v>7678571030</v>
      </c>
      <c r="C170" s="945">
        <v>43427</v>
      </c>
      <c r="D170" s="1026"/>
      <c r="E170" s="975"/>
      <c r="F170" s="1210"/>
      <c r="G170" s="975"/>
      <c r="H170" s="1111" t="s">
        <v>10214</v>
      </c>
      <c r="I170" s="976"/>
      <c r="J170" s="977" t="s">
        <v>7389</v>
      </c>
      <c r="K170" s="1007">
        <v>56000</v>
      </c>
      <c r="L170" s="1302"/>
      <c r="M170" s="1303"/>
      <c r="N170" s="980">
        <v>2</v>
      </c>
      <c r="O170" s="981" t="s">
        <v>10215</v>
      </c>
      <c r="P170" s="1304"/>
      <c r="Q170" s="976" t="s">
        <v>10216</v>
      </c>
      <c r="R170" s="1192">
        <v>17000000</v>
      </c>
      <c r="S170" s="984"/>
      <c r="T170" s="985"/>
      <c r="U170" s="986"/>
      <c r="V170" s="1305"/>
      <c r="W170" s="882"/>
      <c r="X170" s="882"/>
      <c r="Y170" s="882"/>
      <c r="Z170" s="882"/>
      <c r="AA170" s="1026"/>
      <c r="AB170" s="915" t="s">
        <v>10217</v>
      </c>
      <c r="AC170" s="858"/>
    </row>
    <row r="171" spans="1:29" s="1306" customFormat="1" ht="27.75" customHeight="1">
      <c r="A171" s="991">
        <v>44</v>
      </c>
      <c r="B171" s="944">
        <v>8861881064</v>
      </c>
      <c r="C171" s="945">
        <v>43424</v>
      </c>
      <c r="D171" s="1026"/>
      <c r="E171" s="975"/>
      <c r="F171" s="1210"/>
      <c r="G171" s="975"/>
      <c r="H171" s="1111" t="s">
        <v>9396</v>
      </c>
      <c r="I171" s="976"/>
      <c r="J171" s="977" t="s">
        <v>8775</v>
      </c>
      <c r="K171" s="1007">
        <v>21000</v>
      </c>
      <c r="L171" s="1302"/>
      <c r="M171" s="1303"/>
      <c r="N171" s="980">
        <v>3</v>
      </c>
      <c r="O171" s="981" t="s">
        <v>10196</v>
      </c>
      <c r="P171" s="1304"/>
      <c r="Q171" s="976" t="s">
        <v>10218</v>
      </c>
      <c r="R171" s="1192"/>
      <c r="S171" s="984">
        <v>100000000000</v>
      </c>
      <c r="T171" s="985"/>
      <c r="U171" s="986"/>
      <c r="V171" s="1305"/>
      <c r="W171" s="882"/>
      <c r="X171" s="882"/>
      <c r="Y171" s="882"/>
      <c r="Z171" s="882"/>
      <c r="AA171" s="1290" t="s">
        <v>10189</v>
      </c>
      <c r="AB171" s="989"/>
      <c r="AC171" s="858"/>
    </row>
    <row r="172" spans="1:29" s="1317" customFormat="1" ht="27.75" customHeight="1">
      <c r="A172" s="1273">
        <v>45</v>
      </c>
      <c r="B172" s="1101">
        <v>8761317217</v>
      </c>
      <c r="C172" s="839">
        <v>43553</v>
      </c>
      <c r="D172" s="1316"/>
      <c r="E172" s="975"/>
      <c r="F172" s="1210"/>
      <c r="G172" s="975"/>
      <c r="H172" s="1111" t="s">
        <v>8437</v>
      </c>
      <c r="I172" s="976"/>
      <c r="J172" s="1071" t="s">
        <v>8382</v>
      </c>
      <c r="K172" s="1033">
        <v>30000</v>
      </c>
      <c r="L172" s="1302"/>
      <c r="M172" s="1303"/>
      <c r="N172" s="980"/>
      <c r="O172" s="1107" t="s">
        <v>10213</v>
      </c>
      <c r="P172" s="1304"/>
      <c r="Q172" s="1071" t="s">
        <v>8436</v>
      </c>
      <c r="R172" s="1108">
        <v>9000000</v>
      </c>
      <c r="S172" s="984"/>
      <c r="T172" s="985"/>
      <c r="U172" s="986"/>
      <c r="V172" s="882"/>
      <c r="W172" s="882"/>
      <c r="X172" s="882"/>
      <c r="Y172" s="882"/>
      <c r="Z172" s="882"/>
      <c r="AA172" s="989"/>
      <c r="AB172" s="989"/>
      <c r="AC172" s="858"/>
    </row>
    <row r="173" spans="1:29" s="1306" customFormat="1" ht="27.75" customHeight="1">
      <c r="A173" s="1273"/>
      <c r="B173" s="1318"/>
      <c r="C173" s="1319"/>
      <c r="D173" s="1026"/>
      <c r="E173" s="975"/>
      <c r="F173" s="1210"/>
      <c r="G173" s="975"/>
      <c r="H173" s="1249" t="s">
        <v>8150</v>
      </c>
      <c r="I173" s="976"/>
      <c r="J173" s="977"/>
      <c r="K173" s="1007"/>
      <c r="L173" s="1302"/>
      <c r="M173" s="1303"/>
      <c r="N173" s="1320">
        <v>3</v>
      </c>
      <c r="O173" s="981"/>
      <c r="P173" s="1304"/>
      <c r="Q173" s="976"/>
      <c r="R173" s="1192"/>
      <c r="S173" s="984"/>
      <c r="T173" s="985"/>
      <c r="U173" s="986"/>
      <c r="V173" s="1305"/>
      <c r="W173" s="882"/>
      <c r="X173" s="882"/>
      <c r="Y173" s="882"/>
      <c r="Z173" s="882"/>
      <c r="AA173" s="915" t="s">
        <v>10125</v>
      </c>
      <c r="AB173" s="989"/>
      <c r="AC173" s="858"/>
    </row>
    <row r="174" spans="1:29" ht="27.75" customHeight="1">
      <c r="A174" s="1116">
        <f>SUBTOTAL(2,A128:A173)</f>
        <v>45</v>
      </c>
      <c r="B174" s="1117"/>
      <c r="C174" s="1118"/>
      <c r="D174" s="1119"/>
      <c r="E174" s="1120"/>
      <c r="F174" s="1121"/>
      <c r="G174" s="1120"/>
      <c r="H174" s="1122" t="s">
        <v>10219</v>
      </c>
      <c r="I174" s="1116">
        <f>SUBTOTAL(9,I128:I173)</f>
        <v>0</v>
      </c>
      <c r="J174" s="1123"/>
      <c r="K174" s="1116">
        <f>SUBTOTAL(9,K128:K173)</f>
        <v>2690982.6</v>
      </c>
      <c r="L174" s="1116"/>
      <c r="M174" s="1124"/>
      <c r="N174" s="1125"/>
      <c r="O174" s="1126"/>
      <c r="P174" s="1127"/>
      <c r="Q174" s="1128"/>
      <c r="R174" s="1116">
        <f>SUBTOTAL(9,R128:R173)</f>
        <v>70375099260.5</v>
      </c>
      <c r="S174" s="1116">
        <f>SUBTOTAL(9,S128:S173)</f>
        <v>5993304000000</v>
      </c>
      <c r="T174" s="1127"/>
      <c r="U174" s="1131"/>
      <c r="V174" s="1132"/>
      <c r="W174" s="1133"/>
      <c r="X174" s="1133"/>
      <c r="Y174" s="1133"/>
      <c r="Z174" s="1133"/>
      <c r="AA174" s="1134"/>
      <c r="AB174" s="1134"/>
      <c r="AC174" s="1135"/>
    </row>
    <row r="175" spans="1:29" ht="27.75" customHeight="1">
      <c r="A175" s="1321"/>
      <c r="B175" s="1322"/>
      <c r="C175" s="1323"/>
      <c r="D175" s="1324"/>
      <c r="E175" s="1325"/>
      <c r="F175" s="1326"/>
      <c r="G175" s="1325"/>
      <c r="H175" s="1327" t="s">
        <v>10220</v>
      </c>
      <c r="I175" s="1328"/>
      <c r="J175" s="1267"/>
      <c r="K175" s="1329"/>
      <c r="L175" s="1329"/>
      <c r="M175" s="1330"/>
      <c r="N175" s="1331"/>
      <c r="O175" s="1332"/>
      <c r="P175" s="1333"/>
      <c r="Q175" s="1334"/>
      <c r="R175" s="1335"/>
      <c r="S175" s="1152"/>
      <c r="T175" s="1336"/>
      <c r="U175" s="1337"/>
      <c r="V175" s="1338"/>
      <c r="W175" s="1339"/>
      <c r="X175" s="1339"/>
      <c r="Y175" s="1339"/>
      <c r="Z175" s="1339"/>
      <c r="AA175" s="1157"/>
      <c r="AB175" s="1157"/>
      <c r="AC175" s="1157"/>
    </row>
    <row r="176" spans="1:29" ht="27.75" customHeight="1">
      <c r="A176" s="835">
        <v>1</v>
      </c>
      <c r="B176" s="860">
        <v>47212000917</v>
      </c>
      <c r="C176" s="1340">
        <v>35884</v>
      </c>
      <c r="D176" s="974"/>
      <c r="E176" s="1341"/>
      <c r="F176" s="840"/>
      <c r="G176" s="839"/>
      <c r="H176" s="1342" t="s">
        <v>10221</v>
      </c>
      <c r="I176" s="1279"/>
      <c r="J176" s="1279" t="s">
        <v>8775</v>
      </c>
      <c r="K176" s="1343">
        <v>24400</v>
      </c>
      <c r="L176" s="1343"/>
      <c r="M176" s="1344"/>
      <c r="N176" s="842">
        <v>1</v>
      </c>
      <c r="O176" s="1280"/>
      <c r="P176" s="849"/>
      <c r="Q176" s="1345" t="s">
        <v>10222</v>
      </c>
      <c r="R176" s="1346"/>
      <c r="S176" s="852">
        <v>36120000000</v>
      </c>
      <c r="T176" s="897" t="s">
        <v>10223</v>
      </c>
      <c r="U176" s="1347" t="s">
        <v>10224</v>
      </c>
      <c r="V176" s="1348"/>
      <c r="W176" s="1349"/>
      <c r="X176" s="1349" t="s">
        <v>10225</v>
      </c>
      <c r="Y176" s="1349" t="s">
        <v>10226</v>
      </c>
      <c r="Z176" s="1349"/>
      <c r="AA176" s="1288" t="s">
        <v>8754</v>
      </c>
      <c r="AB176" s="1288"/>
      <c r="AC176" s="858">
        <f t="shared" ref="AC176:AC239" si="3">IF(J176="VN",N176," ")</f>
        <v>1</v>
      </c>
    </row>
    <row r="177" spans="1:32" ht="27.75" customHeight="1">
      <c r="A177" s="835">
        <v>2</v>
      </c>
      <c r="B177" s="1350" t="s">
        <v>9213</v>
      </c>
      <c r="C177" s="1340">
        <v>37907</v>
      </c>
      <c r="D177" s="974">
        <v>4703000058</v>
      </c>
      <c r="E177" s="1341">
        <v>38966</v>
      </c>
      <c r="F177" s="840"/>
      <c r="G177" s="839"/>
      <c r="H177" s="1342" t="s">
        <v>10227</v>
      </c>
      <c r="I177" s="842"/>
      <c r="J177" s="1279" t="s">
        <v>8775</v>
      </c>
      <c r="K177" s="1351"/>
      <c r="L177" s="1351"/>
      <c r="M177" s="1352"/>
      <c r="N177" s="842">
        <v>1</v>
      </c>
      <c r="O177" s="1280"/>
      <c r="P177" s="849"/>
      <c r="Q177" s="1345" t="s">
        <v>10228</v>
      </c>
      <c r="R177" s="1346"/>
      <c r="S177" s="852">
        <v>653440000000</v>
      </c>
      <c r="T177" s="1353" t="s">
        <v>10229</v>
      </c>
      <c r="U177" s="1354" t="s">
        <v>10230</v>
      </c>
      <c r="V177" s="1355" t="s">
        <v>10231</v>
      </c>
      <c r="W177" s="1356"/>
      <c r="X177" s="1286"/>
      <c r="Y177" s="1286" t="s">
        <v>10232</v>
      </c>
      <c r="Z177" s="1286"/>
      <c r="AA177" s="1288" t="s">
        <v>8756</v>
      </c>
      <c r="AB177" s="1288"/>
      <c r="AC177" s="858">
        <f t="shared" si="3"/>
        <v>1</v>
      </c>
    </row>
    <row r="178" spans="1:32" ht="27.75" customHeight="1">
      <c r="A178" s="835">
        <v>3</v>
      </c>
      <c r="B178" s="1357" t="s">
        <v>2068</v>
      </c>
      <c r="C178" s="1358">
        <v>38013</v>
      </c>
      <c r="D178" s="974">
        <v>472043000347</v>
      </c>
      <c r="E178" s="1359">
        <v>41976</v>
      </c>
      <c r="F178" s="840">
        <v>8760778772</v>
      </c>
      <c r="G178" s="839">
        <v>42458</v>
      </c>
      <c r="H178" s="1342" t="s">
        <v>10233</v>
      </c>
      <c r="I178" s="842"/>
      <c r="J178" s="1279" t="s">
        <v>435</v>
      </c>
      <c r="K178" s="1360">
        <v>60000</v>
      </c>
      <c r="L178" s="1360"/>
      <c r="M178" s="1361"/>
      <c r="N178" s="842">
        <v>1</v>
      </c>
      <c r="O178" s="1280"/>
      <c r="P178" s="849" t="s">
        <v>10234</v>
      </c>
      <c r="Q178" s="1345" t="s">
        <v>10235</v>
      </c>
      <c r="R178" s="1362">
        <v>36000000</v>
      </c>
      <c r="S178" s="852"/>
      <c r="T178" s="1353" t="s">
        <v>10236</v>
      </c>
      <c r="U178" s="1354" t="s">
        <v>10237</v>
      </c>
      <c r="V178" s="1348" t="s">
        <v>10238</v>
      </c>
      <c r="W178" s="1349"/>
      <c r="X178" s="1349" t="s">
        <v>10239</v>
      </c>
      <c r="Y178" s="1349" t="s">
        <v>10240</v>
      </c>
      <c r="Z178" s="1349"/>
      <c r="AA178" s="1288" t="s">
        <v>8760</v>
      </c>
      <c r="AB178" s="1288"/>
      <c r="AC178" s="858" t="str">
        <f t="shared" si="3"/>
        <v xml:space="preserve"> </v>
      </c>
    </row>
    <row r="179" spans="1:32" ht="27.75" customHeight="1">
      <c r="A179" s="835">
        <v>4</v>
      </c>
      <c r="B179" s="1350" t="s">
        <v>2078</v>
      </c>
      <c r="C179" s="1340">
        <v>38338</v>
      </c>
      <c r="D179" s="974">
        <v>472043000866</v>
      </c>
      <c r="E179" s="1341">
        <v>41456</v>
      </c>
      <c r="F179" s="840"/>
      <c r="G179" s="839"/>
      <c r="H179" s="1342" t="s">
        <v>10241</v>
      </c>
      <c r="I179" s="842"/>
      <c r="J179" s="1279" t="s">
        <v>4685</v>
      </c>
      <c r="K179" s="1362">
        <v>30000</v>
      </c>
      <c r="L179" s="1362"/>
      <c r="M179" s="1363"/>
      <c r="N179" s="842">
        <v>1</v>
      </c>
      <c r="O179" s="1280"/>
      <c r="P179" s="849" t="s">
        <v>10242</v>
      </c>
      <c r="Q179" s="1364" t="s">
        <v>10243</v>
      </c>
      <c r="R179" s="1362">
        <v>7000000</v>
      </c>
      <c r="S179" s="852"/>
      <c r="T179" s="991" t="s">
        <v>10244</v>
      </c>
      <c r="U179" s="1365" t="s">
        <v>10245</v>
      </c>
      <c r="V179" s="1348" t="s">
        <v>10246</v>
      </c>
      <c r="W179" s="1366"/>
      <c r="X179" s="1366" t="s">
        <v>10247</v>
      </c>
      <c r="Y179" s="1367" t="s">
        <v>10248</v>
      </c>
      <c r="Z179" s="1367"/>
      <c r="AA179" s="1288" t="s">
        <v>8758</v>
      </c>
      <c r="AB179" s="1288"/>
      <c r="AC179" s="858" t="str">
        <f t="shared" si="3"/>
        <v xml:space="preserve"> </v>
      </c>
    </row>
    <row r="180" spans="1:32" ht="27.75" customHeight="1">
      <c r="A180" s="835">
        <v>5</v>
      </c>
      <c r="B180" s="1350" t="s">
        <v>2083</v>
      </c>
      <c r="C180" s="1340">
        <v>38421</v>
      </c>
      <c r="D180" s="974">
        <v>472043000169</v>
      </c>
      <c r="E180" s="1341">
        <v>41368</v>
      </c>
      <c r="F180" s="840">
        <v>9876418850</v>
      </c>
      <c r="G180" s="839">
        <v>43083</v>
      </c>
      <c r="H180" s="1342" t="s">
        <v>4033</v>
      </c>
      <c r="I180" s="842"/>
      <c r="J180" s="1368" t="s">
        <v>7389</v>
      </c>
      <c r="K180" s="995"/>
      <c r="L180" s="1362">
        <v>5470</v>
      </c>
      <c r="M180" s="1363"/>
      <c r="N180" s="842">
        <v>1</v>
      </c>
      <c r="O180" s="1280"/>
      <c r="P180" s="849" t="s">
        <v>10249</v>
      </c>
      <c r="Q180" s="1369" t="s">
        <v>2084</v>
      </c>
      <c r="R180" s="1362">
        <v>15000000</v>
      </c>
      <c r="S180" s="852"/>
      <c r="T180" s="1353" t="s">
        <v>10250</v>
      </c>
      <c r="U180" s="1354" t="s">
        <v>10251</v>
      </c>
      <c r="V180" s="1370" t="s">
        <v>10252</v>
      </c>
      <c r="W180" s="1286"/>
      <c r="X180" s="1286" t="s">
        <v>10253</v>
      </c>
      <c r="Y180" s="1287" t="s">
        <v>10254</v>
      </c>
      <c r="Z180" s="1287"/>
      <c r="AA180" s="844" t="s">
        <v>8760</v>
      </c>
      <c r="AB180" s="1371"/>
      <c r="AC180" s="858" t="str">
        <f t="shared" si="3"/>
        <v xml:space="preserve"> </v>
      </c>
    </row>
    <row r="181" spans="1:32" ht="27.75" customHeight="1">
      <c r="A181" s="835">
        <v>6</v>
      </c>
      <c r="B181" s="1357" t="s">
        <v>2090</v>
      </c>
      <c r="C181" s="1358">
        <v>38475</v>
      </c>
      <c r="D181" s="974" t="s">
        <v>2091</v>
      </c>
      <c r="E181" s="1359">
        <v>42146</v>
      </c>
      <c r="F181" s="840"/>
      <c r="G181" s="839"/>
      <c r="H181" s="1342" t="s">
        <v>10255</v>
      </c>
      <c r="I181" s="1279">
        <v>1</v>
      </c>
      <c r="J181" s="1368" t="s">
        <v>2464</v>
      </c>
      <c r="K181" s="1362">
        <v>15000</v>
      </c>
      <c r="L181" s="1362"/>
      <c r="M181" s="1363"/>
      <c r="N181" s="842">
        <v>1</v>
      </c>
      <c r="O181" s="1280"/>
      <c r="P181" s="849"/>
      <c r="Q181" s="1364" t="s">
        <v>10256</v>
      </c>
      <c r="R181" s="1362">
        <v>2200000</v>
      </c>
      <c r="S181" s="852"/>
      <c r="T181" s="1353" t="s">
        <v>10257</v>
      </c>
      <c r="U181" s="1354" t="s">
        <v>10258</v>
      </c>
      <c r="V181" s="1348" t="s">
        <v>10259</v>
      </c>
      <c r="W181" s="1349"/>
      <c r="X181" s="1349" t="s">
        <v>10260</v>
      </c>
      <c r="Y181" s="1349" t="s">
        <v>10261</v>
      </c>
      <c r="Z181" s="1349"/>
      <c r="AA181" s="1288" t="s">
        <v>8758</v>
      </c>
      <c r="AB181" s="1288"/>
      <c r="AC181" s="858" t="str">
        <f t="shared" si="3"/>
        <v xml:space="preserve"> </v>
      </c>
    </row>
    <row r="182" spans="1:32" s="1209" customFormat="1" ht="27.75" customHeight="1">
      <c r="A182" s="835">
        <v>7</v>
      </c>
      <c r="B182" s="1372">
        <v>4702001580</v>
      </c>
      <c r="C182" s="1275">
        <v>38481</v>
      </c>
      <c r="D182" s="1373">
        <v>3600728491</v>
      </c>
      <c r="E182" s="1277" t="s">
        <v>10262</v>
      </c>
      <c r="F182" s="840"/>
      <c r="G182" s="839"/>
      <c r="H182" s="1374" t="s">
        <v>10263</v>
      </c>
      <c r="I182" s="842"/>
      <c r="J182" s="1368" t="s">
        <v>8775</v>
      </c>
      <c r="K182" s="1375">
        <v>3200</v>
      </c>
      <c r="L182" s="1375"/>
      <c r="M182" s="1376"/>
      <c r="N182" s="842">
        <v>1</v>
      </c>
      <c r="O182" s="1280"/>
      <c r="P182" s="849"/>
      <c r="Q182" s="1364" t="s">
        <v>10264</v>
      </c>
      <c r="R182" s="1377"/>
      <c r="S182" s="852"/>
      <c r="T182" s="1378" t="s">
        <v>10265</v>
      </c>
      <c r="U182" s="1379" t="s">
        <v>10266</v>
      </c>
      <c r="V182" s="1070" t="s">
        <v>10267</v>
      </c>
      <c r="W182" s="1286"/>
      <c r="X182" s="1286" t="s">
        <v>10268</v>
      </c>
      <c r="Y182" s="1287" t="s">
        <v>10269</v>
      </c>
      <c r="Z182" s="1287"/>
      <c r="AA182" s="1380" t="s">
        <v>8753</v>
      </c>
      <c r="AB182" s="1288" t="s">
        <v>10270</v>
      </c>
      <c r="AC182" s="858">
        <f t="shared" si="3"/>
        <v>1</v>
      </c>
    </row>
    <row r="183" spans="1:32" ht="27.75" customHeight="1">
      <c r="A183" s="835">
        <v>8</v>
      </c>
      <c r="B183" s="1357" t="s">
        <v>2094</v>
      </c>
      <c r="C183" s="1358">
        <v>38502</v>
      </c>
      <c r="D183" s="974">
        <v>472023000969</v>
      </c>
      <c r="E183" s="1359">
        <v>41187</v>
      </c>
      <c r="F183" s="840"/>
      <c r="G183" s="839"/>
      <c r="H183" s="1381" t="s">
        <v>10271</v>
      </c>
      <c r="I183" s="842"/>
      <c r="J183" s="1279" t="s">
        <v>10272</v>
      </c>
      <c r="K183" s="1375">
        <v>14900</v>
      </c>
      <c r="L183" s="1375"/>
      <c r="M183" s="1376"/>
      <c r="N183" s="842">
        <v>1</v>
      </c>
      <c r="O183" s="1280"/>
      <c r="P183" s="849" t="s">
        <v>10273</v>
      </c>
      <c r="Q183" s="1364" t="s">
        <v>10274</v>
      </c>
      <c r="R183" s="1375">
        <v>3000000</v>
      </c>
      <c r="S183" s="852"/>
      <c r="T183" s="1353" t="s">
        <v>10275</v>
      </c>
      <c r="U183" s="1379" t="s">
        <v>10276</v>
      </c>
      <c r="V183" s="1355" t="s">
        <v>10277</v>
      </c>
      <c r="W183" s="1286"/>
      <c r="X183" s="1286" t="s">
        <v>10278</v>
      </c>
      <c r="Y183" s="1287" t="s">
        <v>10279</v>
      </c>
      <c r="Z183" s="1287"/>
      <c r="AA183" s="1380" t="s">
        <v>8753</v>
      </c>
      <c r="AB183" s="1380"/>
      <c r="AC183" s="858" t="str">
        <f t="shared" si="3"/>
        <v xml:space="preserve"> </v>
      </c>
    </row>
    <row r="184" spans="1:32" ht="27.75" customHeight="1">
      <c r="A184" s="835">
        <v>9</v>
      </c>
      <c r="B184" s="1372" t="s">
        <v>2080</v>
      </c>
      <c r="C184" s="1275">
        <v>38358</v>
      </c>
      <c r="D184" s="1382">
        <v>472023001054</v>
      </c>
      <c r="E184" s="1277">
        <v>42026</v>
      </c>
      <c r="F184" s="840"/>
      <c r="G184" s="839"/>
      <c r="H184" s="1381" t="s">
        <v>10280</v>
      </c>
      <c r="I184" s="842"/>
      <c r="J184" s="1279" t="s">
        <v>7389</v>
      </c>
      <c r="K184" s="1171">
        <v>15350</v>
      </c>
      <c r="L184" s="1171"/>
      <c r="M184" s="1172"/>
      <c r="N184" s="842">
        <v>1</v>
      </c>
      <c r="O184" s="1280"/>
      <c r="P184" s="849" t="s">
        <v>10281</v>
      </c>
      <c r="Q184" s="990" t="s">
        <v>10282</v>
      </c>
      <c r="R184" s="1375">
        <v>10000000</v>
      </c>
      <c r="S184" s="852"/>
      <c r="T184" s="1383" t="s">
        <v>10283</v>
      </c>
      <c r="U184" s="1384" t="s">
        <v>10284</v>
      </c>
      <c r="V184" s="1385" t="s">
        <v>10285</v>
      </c>
      <c r="W184" s="1366"/>
      <c r="X184" s="1366" t="s">
        <v>10286</v>
      </c>
      <c r="Y184" s="1367" t="s">
        <v>10287</v>
      </c>
      <c r="Z184" s="1367"/>
      <c r="AA184" s="1380" t="s">
        <v>8758</v>
      </c>
      <c r="AB184" s="1380"/>
      <c r="AC184" s="858" t="str">
        <f t="shared" si="3"/>
        <v xml:space="preserve"> </v>
      </c>
    </row>
    <row r="185" spans="1:32" ht="85.5">
      <c r="A185" s="835">
        <v>10</v>
      </c>
      <c r="B185" s="1357" t="s">
        <v>2099</v>
      </c>
      <c r="C185" s="1358">
        <v>38729</v>
      </c>
      <c r="D185" s="974">
        <v>472043000183</v>
      </c>
      <c r="E185" s="1359">
        <v>40220</v>
      </c>
      <c r="F185" s="840"/>
      <c r="G185" s="839"/>
      <c r="H185" s="1386" t="s">
        <v>10288</v>
      </c>
      <c r="I185" s="842"/>
      <c r="J185" s="1368" t="s">
        <v>7389</v>
      </c>
      <c r="K185" s="1387">
        <v>6060</v>
      </c>
      <c r="L185" s="1387"/>
      <c r="M185" s="1388"/>
      <c r="N185" s="842">
        <v>1</v>
      </c>
      <c r="O185" s="1280"/>
      <c r="P185" s="1389" t="s">
        <v>10289</v>
      </c>
      <c r="Q185" s="1364" t="s">
        <v>10290</v>
      </c>
      <c r="R185" s="1390">
        <v>1500000</v>
      </c>
      <c r="S185" s="852"/>
      <c r="T185" s="1378" t="s">
        <v>10291</v>
      </c>
      <c r="U185" s="1379" t="s">
        <v>10292</v>
      </c>
      <c r="V185" s="1070" t="s">
        <v>10293</v>
      </c>
      <c r="W185" s="1366"/>
      <c r="X185" s="1366" t="s">
        <v>10294</v>
      </c>
      <c r="Y185" s="1366"/>
      <c r="Z185" s="1366"/>
      <c r="AA185" s="1380" t="s">
        <v>8756</v>
      </c>
      <c r="AB185" s="1288"/>
      <c r="AC185" s="858" t="str">
        <f t="shared" si="3"/>
        <v xml:space="preserve"> </v>
      </c>
    </row>
    <row r="186" spans="1:32" s="1209" customFormat="1" ht="27.75" customHeight="1">
      <c r="A186" s="835">
        <v>11</v>
      </c>
      <c r="B186" s="1372" t="s">
        <v>2102</v>
      </c>
      <c r="C186" s="1275">
        <v>38741</v>
      </c>
      <c r="D186" s="1382">
        <v>472023000035</v>
      </c>
      <c r="E186" s="1277">
        <v>41269</v>
      </c>
      <c r="F186" s="1391">
        <v>4305171866</v>
      </c>
      <c r="G186" s="1277">
        <v>43122</v>
      </c>
      <c r="H186" s="1386" t="s">
        <v>10295</v>
      </c>
      <c r="I186" s="842"/>
      <c r="J186" s="1368" t="s">
        <v>7389</v>
      </c>
      <c r="K186" s="1375">
        <v>62000</v>
      </c>
      <c r="L186" s="1375"/>
      <c r="M186" s="1376"/>
      <c r="N186" s="842">
        <v>1</v>
      </c>
      <c r="O186" s="1280"/>
      <c r="P186" s="849" t="s">
        <v>10296</v>
      </c>
      <c r="Q186" s="1364" t="s">
        <v>10297</v>
      </c>
      <c r="R186" s="1362">
        <v>33000000</v>
      </c>
      <c r="S186" s="852"/>
      <c r="T186" s="1378" t="s">
        <v>10298</v>
      </c>
      <c r="U186" s="1354" t="s">
        <v>10299</v>
      </c>
      <c r="V186" s="1070" t="s">
        <v>10300</v>
      </c>
      <c r="W186" s="1286"/>
      <c r="X186" s="1286" t="s">
        <v>10301</v>
      </c>
      <c r="Y186" s="1287" t="s">
        <v>10302</v>
      </c>
      <c r="Z186" s="1287"/>
      <c r="AA186" s="1288" t="s">
        <v>8756</v>
      </c>
      <c r="AB186" s="1288"/>
      <c r="AC186" s="858" t="str">
        <f t="shared" si="3"/>
        <v xml:space="preserve"> </v>
      </c>
    </row>
    <row r="187" spans="1:32" ht="27.75" customHeight="1">
      <c r="A187" s="835">
        <v>12</v>
      </c>
      <c r="B187" s="1357" t="s">
        <v>2106</v>
      </c>
      <c r="C187" s="1358">
        <v>38841</v>
      </c>
      <c r="D187" s="974">
        <v>472043000900</v>
      </c>
      <c r="E187" s="1359">
        <v>40990</v>
      </c>
      <c r="F187" s="840">
        <v>8793648789</v>
      </c>
      <c r="G187" s="839">
        <v>43195</v>
      </c>
      <c r="H187" s="1386" t="s">
        <v>10303</v>
      </c>
      <c r="I187" s="842"/>
      <c r="J187" s="1368" t="s">
        <v>121</v>
      </c>
      <c r="K187" s="1375">
        <v>21917</v>
      </c>
      <c r="L187" s="1375"/>
      <c r="M187" s="1376"/>
      <c r="N187" s="842">
        <v>1</v>
      </c>
      <c r="O187" s="1280"/>
      <c r="P187" s="849" t="s">
        <v>10304</v>
      </c>
      <c r="Q187" s="1364" t="s">
        <v>10305</v>
      </c>
      <c r="R187" s="1362">
        <v>9500000</v>
      </c>
      <c r="S187" s="852"/>
      <c r="T187" s="1353" t="s">
        <v>10306</v>
      </c>
      <c r="U187" s="1392"/>
      <c r="V187" s="1348" t="s">
        <v>10307</v>
      </c>
      <c r="W187" s="1349"/>
      <c r="X187" s="1349" t="s">
        <v>10308</v>
      </c>
      <c r="Y187" s="1349"/>
      <c r="Z187" s="1349"/>
      <c r="AA187" s="1288" t="s">
        <v>8757</v>
      </c>
      <c r="AB187" s="1288"/>
      <c r="AC187" s="858" t="str">
        <f t="shared" si="3"/>
        <v xml:space="preserve"> </v>
      </c>
    </row>
    <row r="188" spans="1:32" ht="27.75" customHeight="1">
      <c r="A188" s="835">
        <v>13</v>
      </c>
      <c r="B188" s="1372">
        <v>473042000007</v>
      </c>
      <c r="C188" s="1275">
        <v>39030</v>
      </c>
      <c r="D188" s="1393">
        <v>473042000007</v>
      </c>
      <c r="E188" s="1394">
        <v>42114</v>
      </c>
      <c r="F188" s="840">
        <v>3260425545</v>
      </c>
      <c r="G188" s="839">
        <v>42563</v>
      </c>
      <c r="H188" s="1381" t="s">
        <v>10309</v>
      </c>
      <c r="I188" s="842"/>
      <c r="J188" s="1368" t="s">
        <v>7389</v>
      </c>
      <c r="K188" s="1375">
        <v>30000</v>
      </c>
      <c r="L188" s="1375"/>
      <c r="M188" s="1376"/>
      <c r="N188" s="842">
        <v>1</v>
      </c>
      <c r="O188" s="1280"/>
      <c r="P188" s="849"/>
      <c r="Q188" s="990" t="s">
        <v>10310</v>
      </c>
      <c r="R188" s="1375">
        <v>17414000</v>
      </c>
      <c r="S188" s="852"/>
      <c r="T188" s="1353" t="s">
        <v>10311</v>
      </c>
      <c r="U188" s="1379" t="s">
        <v>10312</v>
      </c>
      <c r="V188" s="1370" t="s">
        <v>10313</v>
      </c>
      <c r="W188" s="1286"/>
      <c r="X188" s="1286" t="s">
        <v>10314</v>
      </c>
      <c r="Y188" s="1287" t="s">
        <v>10315</v>
      </c>
      <c r="Z188" s="1287"/>
      <c r="AA188" s="1380" t="s">
        <v>8760</v>
      </c>
      <c r="AB188" s="1380"/>
      <c r="AC188" s="858" t="str">
        <f t="shared" si="3"/>
        <v xml:space="preserve"> </v>
      </c>
    </row>
    <row r="189" spans="1:32" ht="71.25">
      <c r="A189" s="835">
        <v>14</v>
      </c>
      <c r="B189" s="1395">
        <v>473042000012</v>
      </c>
      <c r="C189" s="1396">
        <v>39006</v>
      </c>
      <c r="D189" s="974">
        <v>472043000012</v>
      </c>
      <c r="E189" s="1397" t="s">
        <v>10316</v>
      </c>
      <c r="F189" s="840">
        <v>6520588335</v>
      </c>
      <c r="G189" s="839">
        <v>42627</v>
      </c>
      <c r="H189" s="1342" t="s">
        <v>10317</v>
      </c>
      <c r="I189" s="842"/>
      <c r="J189" s="1279" t="s">
        <v>1488</v>
      </c>
      <c r="K189" s="1362">
        <v>15000</v>
      </c>
      <c r="L189" s="1362"/>
      <c r="M189" s="1363"/>
      <c r="N189" s="842">
        <v>1</v>
      </c>
      <c r="O189" s="1280"/>
      <c r="P189" s="849"/>
      <c r="Q189" s="1364" t="s">
        <v>10318</v>
      </c>
      <c r="R189" s="1362">
        <v>8000000</v>
      </c>
      <c r="S189" s="852"/>
      <c r="T189" s="1398" t="s">
        <v>10319</v>
      </c>
      <c r="U189" s="1392" t="s">
        <v>812</v>
      </c>
      <c r="V189" s="987" t="s">
        <v>10320</v>
      </c>
      <c r="W189" s="1399"/>
      <c r="X189" s="1366" t="s">
        <v>10321</v>
      </c>
      <c r="Y189" s="1366"/>
      <c r="Z189" s="1366"/>
      <c r="AA189" s="1288" t="s">
        <v>8753</v>
      </c>
      <c r="AB189" s="1288"/>
      <c r="AC189" s="858" t="str">
        <f t="shared" si="3"/>
        <v xml:space="preserve"> </v>
      </c>
    </row>
    <row r="190" spans="1:32" ht="27.75" customHeight="1">
      <c r="A190" s="835">
        <v>15</v>
      </c>
      <c r="B190" s="1400">
        <v>4703000327</v>
      </c>
      <c r="C190" s="1401">
        <v>38915</v>
      </c>
      <c r="D190" s="1293"/>
      <c r="E190" s="1402"/>
      <c r="F190" s="840"/>
      <c r="G190" s="839"/>
      <c r="H190" s="1403" t="s">
        <v>10322</v>
      </c>
      <c r="I190" s="1404"/>
      <c r="J190" s="1405" t="s">
        <v>8775</v>
      </c>
      <c r="K190" s="1406">
        <v>23020</v>
      </c>
      <c r="L190" s="1406"/>
      <c r="M190" s="1407"/>
      <c r="N190" s="1404">
        <v>4</v>
      </c>
      <c r="O190" s="1408"/>
      <c r="P190" s="1409"/>
      <c r="Q190" s="1410" t="s">
        <v>10323</v>
      </c>
      <c r="R190" s="1375"/>
      <c r="S190" s="1411">
        <v>50000000000</v>
      </c>
      <c r="T190" s="1353" t="s">
        <v>10324</v>
      </c>
      <c r="U190" s="1412" t="s">
        <v>10325</v>
      </c>
      <c r="V190" s="1413"/>
      <c r="W190" s="1414"/>
      <c r="X190" s="1414" t="s">
        <v>10326</v>
      </c>
      <c r="Y190" s="1414" t="s">
        <v>10327</v>
      </c>
      <c r="Z190" s="1414"/>
      <c r="AA190" s="1371"/>
      <c r="AB190" s="1371" t="s">
        <v>10328</v>
      </c>
      <c r="AC190" s="1415">
        <f t="shared" si="3"/>
        <v>4</v>
      </c>
    </row>
    <row r="191" spans="1:32" ht="27.75" customHeight="1">
      <c r="A191" s="835">
        <v>16</v>
      </c>
      <c r="B191" s="1395">
        <v>472023000020</v>
      </c>
      <c r="C191" s="1396">
        <v>39042</v>
      </c>
      <c r="D191" s="1416"/>
      <c r="E191" s="1397">
        <v>42016</v>
      </c>
      <c r="F191" s="840"/>
      <c r="G191" s="839"/>
      <c r="H191" s="1342" t="s">
        <v>10329</v>
      </c>
      <c r="I191" s="842"/>
      <c r="J191" s="1368" t="s">
        <v>7389</v>
      </c>
      <c r="K191" s="1362">
        <v>20600</v>
      </c>
      <c r="L191" s="1362"/>
      <c r="M191" s="1363"/>
      <c r="N191" s="842">
        <v>1</v>
      </c>
      <c r="O191" s="1280"/>
      <c r="P191" s="849"/>
      <c r="Q191" s="1364" t="s">
        <v>10330</v>
      </c>
      <c r="R191" s="1362">
        <v>8000000</v>
      </c>
      <c r="S191" s="852"/>
      <c r="T191" s="1353" t="s">
        <v>10331</v>
      </c>
      <c r="U191" s="1392"/>
      <c r="V191" s="1370" t="s">
        <v>10332</v>
      </c>
      <c r="W191" s="1286"/>
      <c r="X191" s="1286" t="s">
        <v>10333</v>
      </c>
      <c r="Y191" s="1286" t="s">
        <v>10334</v>
      </c>
      <c r="Z191" s="1286"/>
      <c r="AA191" s="1380" t="s">
        <v>8753</v>
      </c>
      <c r="AB191" s="1380"/>
      <c r="AC191" s="858" t="str">
        <f t="shared" si="3"/>
        <v xml:space="preserve"> </v>
      </c>
      <c r="AF191" t="s">
        <v>10335</v>
      </c>
    </row>
    <row r="192" spans="1:32" ht="27.75" customHeight="1">
      <c r="A192" s="835">
        <v>17</v>
      </c>
      <c r="B192" s="1357">
        <v>472023000025</v>
      </c>
      <c r="C192" s="1358">
        <v>39049</v>
      </c>
      <c r="D192" s="974"/>
      <c r="E192" s="1359">
        <v>42811</v>
      </c>
      <c r="F192" s="840">
        <v>8707347650</v>
      </c>
      <c r="G192" s="839">
        <v>42811</v>
      </c>
      <c r="H192" s="1386" t="s">
        <v>10336</v>
      </c>
      <c r="I192" s="842"/>
      <c r="J192" s="1368" t="s">
        <v>7389</v>
      </c>
      <c r="K192" s="1375">
        <v>20300</v>
      </c>
      <c r="L192" s="1375"/>
      <c r="M192" s="1376"/>
      <c r="N192" s="842">
        <v>1</v>
      </c>
      <c r="O192" s="1280"/>
      <c r="P192" s="849" t="s">
        <v>10337</v>
      </c>
      <c r="Q192" s="1364" t="s">
        <v>10338</v>
      </c>
      <c r="R192" s="1362">
        <v>6150000</v>
      </c>
      <c r="S192" s="852"/>
      <c r="T192" s="1353" t="s">
        <v>10339</v>
      </c>
      <c r="U192" s="1354" t="s">
        <v>10340</v>
      </c>
      <c r="V192" s="1348" t="s">
        <v>10341</v>
      </c>
      <c r="W192" s="1349"/>
      <c r="X192" s="1349" t="s">
        <v>10342</v>
      </c>
      <c r="Y192" s="1349" t="s">
        <v>10343</v>
      </c>
      <c r="Z192" s="1349"/>
      <c r="AA192" s="1288" t="s">
        <v>8759</v>
      </c>
      <c r="AB192" s="1417" t="s">
        <v>10344</v>
      </c>
      <c r="AC192" s="858" t="str">
        <f t="shared" si="3"/>
        <v xml:space="preserve"> </v>
      </c>
    </row>
    <row r="193" spans="1:29" ht="27.75" customHeight="1">
      <c r="A193" s="835">
        <v>18</v>
      </c>
      <c r="B193" s="1372" t="s">
        <v>2085</v>
      </c>
      <c r="C193" s="1275">
        <v>38427</v>
      </c>
      <c r="D193" s="1418">
        <v>472043000034</v>
      </c>
      <c r="E193" s="1277">
        <v>41437</v>
      </c>
      <c r="F193" s="840">
        <v>8713746682</v>
      </c>
      <c r="G193" s="839">
        <v>42961</v>
      </c>
      <c r="H193" s="1374" t="s">
        <v>10345</v>
      </c>
      <c r="I193" s="1279"/>
      <c r="J193" s="1368" t="s">
        <v>10346</v>
      </c>
      <c r="K193" s="1375">
        <v>16500</v>
      </c>
      <c r="L193" s="1375"/>
      <c r="M193" s="1376"/>
      <c r="N193" s="842">
        <v>1</v>
      </c>
      <c r="O193" s="1280"/>
      <c r="P193" s="849" t="s">
        <v>10347</v>
      </c>
      <c r="Q193" s="1345" t="s">
        <v>10348</v>
      </c>
      <c r="R193" s="1375">
        <v>1450000</v>
      </c>
      <c r="S193" s="852"/>
      <c r="T193" s="1353" t="s">
        <v>10349</v>
      </c>
      <c r="U193" s="1379" t="s">
        <v>10350</v>
      </c>
      <c r="V193" s="1198" t="s">
        <v>10351</v>
      </c>
      <c r="W193" s="1349"/>
      <c r="X193" s="1349" t="s">
        <v>10352</v>
      </c>
      <c r="Y193" s="995"/>
      <c r="Z193" s="995"/>
      <c r="AA193" s="1288" t="s">
        <v>8753</v>
      </c>
      <c r="AB193" s="1288"/>
      <c r="AC193" s="858" t="str">
        <f t="shared" si="3"/>
        <v xml:space="preserve"> </v>
      </c>
    </row>
    <row r="194" spans="1:29" ht="27.75" customHeight="1">
      <c r="A194" s="835">
        <v>19</v>
      </c>
      <c r="B194" s="1372">
        <v>472031000036</v>
      </c>
      <c r="C194" s="1275">
        <v>39071</v>
      </c>
      <c r="D194" s="1276"/>
      <c r="E194" s="1277"/>
      <c r="F194" s="840"/>
      <c r="G194" s="839"/>
      <c r="H194" s="1381" t="s">
        <v>10353</v>
      </c>
      <c r="I194" s="842"/>
      <c r="J194" s="1368" t="s">
        <v>8775</v>
      </c>
      <c r="K194" s="1375">
        <v>30000</v>
      </c>
      <c r="L194" s="1375"/>
      <c r="M194" s="1376"/>
      <c r="N194" s="842">
        <v>1</v>
      </c>
      <c r="O194" s="1280"/>
      <c r="P194" s="849"/>
      <c r="Q194" s="1364" t="s">
        <v>10354</v>
      </c>
      <c r="R194" s="1377"/>
      <c r="S194" s="852">
        <v>150000000000</v>
      </c>
      <c r="T194" s="991" t="s">
        <v>10355</v>
      </c>
      <c r="U194" s="1419" t="s">
        <v>10356</v>
      </c>
      <c r="V194" s="1370" t="s">
        <v>10357</v>
      </c>
      <c r="W194" s="1286"/>
      <c r="X194" s="1286" t="s">
        <v>10358</v>
      </c>
      <c r="Y194" s="1286" t="s">
        <v>10359</v>
      </c>
      <c r="Z194" s="1286"/>
      <c r="AA194" s="1288" t="s">
        <v>8757</v>
      </c>
      <c r="AB194" s="1288"/>
      <c r="AC194" s="858">
        <f t="shared" si="3"/>
        <v>1</v>
      </c>
    </row>
    <row r="195" spans="1:29" ht="27.75" customHeight="1">
      <c r="A195" s="835">
        <v>20</v>
      </c>
      <c r="B195" s="1372">
        <v>4703000342</v>
      </c>
      <c r="C195" s="1275">
        <v>39010</v>
      </c>
      <c r="D195" s="1276"/>
      <c r="E195" s="1277"/>
      <c r="F195" s="840"/>
      <c r="G195" s="839"/>
      <c r="H195" s="1374" t="s">
        <v>10360</v>
      </c>
      <c r="I195" s="842"/>
      <c r="J195" s="1368" t="s">
        <v>8775</v>
      </c>
      <c r="K195" s="1375">
        <v>12709</v>
      </c>
      <c r="L195" s="1375"/>
      <c r="M195" s="1376"/>
      <c r="N195" s="842">
        <v>1</v>
      </c>
      <c r="O195" s="1280"/>
      <c r="P195" s="849"/>
      <c r="Q195" s="1420" t="s">
        <v>10361</v>
      </c>
      <c r="R195" s="1377"/>
      <c r="S195" s="852">
        <v>25000000000</v>
      </c>
      <c r="T195" s="1353" t="s">
        <v>10362</v>
      </c>
      <c r="U195" s="1421" t="s">
        <v>10363</v>
      </c>
      <c r="V195" s="1422" t="s">
        <v>10364</v>
      </c>
      <c r="W195" s="1423"/>
      <c r="X195" s="1366" t="s">
        <v>10365</v>
      </c>
      <c r="Y195" s="1367" t="s">
        <v>10366</v>
      </c>
      <c r="Z195" s="1367"/>
      <c r="AA195" s="1424" t="s">
        <v>8760</v>
      </c>
      <c r="AB195" s="1424"/>
      <c r="AC195" s="858">
        <f t="shared" si="3"/>
        <v>1</v>
      </c>
    </row>
    <row r="196" spans="1:29" ht="27.75" customHeight="1">
      <c r="A196" s="835">
        <v>21</v>
      </c>
      <c r="B196" s="1357">
        <v>472023000061</v>
      </c>
      <c r="C196" s="1358">
        <v>39111</v>
      </c>
      <c r="D196" s="1425">
        <v>472043000061</v>
      </c>
      <c r="E196" s="1359">
        <v>42138</v>
      </c>
      <c r="F196" s="840"/>
      <c r="G196" s="839"/>
      <c r="H196" s="1342" t="s">
        <v>10367</v>
      </c>
      <c r="I196" s="1279"/>
      <c r="J196" s="1368" t="s">
        <v>7389</v>
      </c>
      <c r="K196" s="1362">
        <v>20612</v>
      </c>
      <c r="L196" s="1362"/>
      <c r="M196" s="1363"/>
      <c r="N196" s="842">
        <v>1</v>
      </c>
      <c r="O196" s="1280"/>
      <c r="P196" s="849" t="s">
        <v>10368</v>
      </c>
      <c r="Q196" s="1364" t="s">
        <v>10369</v>
      </c>
      <c r="R196" s="1362">
        <v>9000000</v>
      </c>
      <c r="S196" s="852"/>
      <c r="T196" s="1353" t="s">
        <v>10370</v>
      </c>
      <c r="U196" s="1354" t="s">
        <v>10371</v>
      </c>
      <c r="V196" s="1348" t="s">
        <v>10372</v>
      </c>
      <c r="W196" s="1349"/>
      <c r="X196" s="1349" t="s">
        <v>10373</v>
      </c>
      <c r="Y196" s="1367" t="s">
        <v>10374</v>
      </c>
      <c r="Z196" s="1367"/>
      <c r="AA196" s="1288" t="s">
        <v>8756</v>
      </c>
      <c r="AB196" s="1288"/>
      <c r="AC196" s="858" t="str">
        <f t="shared" si="3"/>
        <v xml:space="preserve"> </v>
      </c>
    </row>
    <row r="197" spans="1:29" ht="27.75" customHeight="1">
      <c r="A197" s="835">
        <v>22</v>
      </c>
      <c r="B197" s="1426">
        <v>472023000068</v>
      </c>
      <c r="C197" s="1340">
        <v>39121</v>
      </c>
      <c r="D197" s="1427">
        <v>472043000068</v>
      </c>
      <c r="E197" s="1341">
        <v>42864</v>
      </c>
      <c r="F197" s="840">
        <v>8762081781</v>
      </c>
      <c r="G197" s="839">
        <v>42864</v>
      </c>
      <c r="H197" s="1428" t="s">
        <v>10375</v>
      </c>
      <c r="I197" s="842"/>
      <c r="J197" s="1368" t="s">
        <v>5211</v>
      </c>
      <c r="K197" s="1362">
        <v>12800</v>
      </c>
      <c r="L197" s="1362"/>
      <c r="M197" s="1363"/>
      <c r="N197" s="842">
        <v>1</v>
      </c>
      <c r="O197" s="1280"/>
      <c r="P197" s="849" t="s">
        <v>10376</v>
      </c>
      <c r="Q197" s="1364" t="s">
        <v>10377</v>
      </c>
      <c r="R197" s="1362">
        <v>6000000</v>
      </c>
      <c r="S197" s="852"/>
      <c r="T197" s="1429" t="s">
        <v>10378</v>
      </c>
      <c r="U197" s="1430" t="s">
        <v>10379</v>
      </c>
      <c r="V197" s="1348" t="s">
        <v>10380</v>
      </c>
      <c r="W197" s="1349"/>
      <c r="X197" s="1286" t="s">
        <v>10381</v>
      </c>
      <c r="Y197" s="1286" t="s">
        <v>10382</v>
      </c>
      <c r="Z197" s="1286"/>
      <c r="AA197" s="1288" t="s">
        <v>8753</v>
      </c>
      <c r="AB197" s="1288"/>
      <c r="AC197" s="858" t="str">
        <f t="shared" si="3"/>
        <v xml:space="preserve"> </v>
      </c>
    </row>
    <row r="198" spans="1:29" ht="27.75" customHeight="1">
      <c r="A198" s="835">
        <v>23</v>
      </c>
      <c r="B198" s="1158">
        <v>472023000091</v>
      </c>
      <c r="C198" s="903">
        <v>39146</v>
      </c>
      <c r="D198" s="1431"/>
      <c r="E198" s="1432">
        <v>41969</v>
      </c>
      <c r="F198" s="840">
        <v>3277544851</v>
      </c>
      <c r="G198" s="839">
        <v>43098</v>
      </c>
      <c r="H198" s="1428" t="s">
        <v>10383</v>
      </c>
      <c r="I198" s="842"/>
      <c r="J198" s="1368" t="s">
        <v>2794</v>
      </c>
      <c r="K198" s="1362">
        <v>17009</v>
      </c>
      <c r="L198" s="1362"/>
      <c r="M198" s="1363"/>
      <c r="N198" s="842">
        <v>1</v>
      </c>
      <c r="O198" s="1280"/>
      <c r="P198" s="849" t="s">
        <v>10384</v>
      </c>
      <c r="Q198" s="1364" t="s">
        <v>10385</v>
      </c>
      <c r="R198" s="1362">
        <v>15000000</v>
      </c>
      <c r="S198" s="852"/>
      <c r="T198" s="1429" t="s">
        <v>10386</v>
      </c>
      <c r="U198" s="1392"/>
      <c r="V198" s="1385" t="s">
        <v>10387</v>
      </c>
      <c r="W198" s="1366"/>
      <c r="X198" s="1366" t="s">
        <v>10388</v>
      </c>
      <c r="Y198" s="1367" t="s">
        <v>10389</v>
      </c>
      <c r="Z198" s="1367"/>
      <c r="AA198" s="1288" t="s">
        <v>8753</v>
      </c>
      <c r="AB198" s="1288"/>
      <c r="AC198" s="858" t="str">
        <f t="shared" si="3"/>
        <v xml:space="preserve"> </v>
      </c>
    </row>
    <row r="199" spans="1:29" ht="27.75" customHeight="1">
      <c r="A199" s="835">
        <v>24</v>
      </c>
      <c r="B199" s="1357" t="s">
        <v>2108</v>
      </c>
      <c r="C199" s="1358">
        <v>38870</v>
      </c>
      <c r="D199" s="1425">
        <v>472043000089</v>
      </c>
      <c r="E199" s="1359">
        <v>41719</v>
      </c>
      <c r="F199" s="840">
        <v>6510008184</v>
      </c>
      <c r="G199" s="839">
        <v>43038</v>
      </c>
      <c r="H199" s="1342" t="s">
        <v>10390</v>
      </c>
      <c r="I199" s="1279"/>
      <c r="J199" s="1368" t="s">
        <v>10272</v>
      </c>
      <c r="K199" s="1362"/>
      <c r="L199" s="1362">
        <v>2800</v>
      </c>
      <c r="M199" s="1363"/>
      <c r="N199" s="842">
        <v>1</v>
      </c>
      <c r="O199" s="1280"/>
      <c r="P199" s="849" t="s">
        <v>10391</v>
      </c>
      <c r="Q199" s="1364" t="s">
        <v>10392</v>
      </c>
      <c r="R199" s="1362">
        <v>12900000</v>
      </c>
      <c r="S199" s="852"/>
      <c r="T199" s="1378" t="s">
        <v>10393</v>
      </c>
      <c r="U199" s="1354" t="s">
        <v>10394</v>
      </c>
      <c r="V199" s="1348" t="s">
        <v>10395</v>
      </c>
      <c r="W199" s="1349"/>
      <c r="X199" s="1349" t="s">
        <v>10396</v>
      </c>
      <c r="Y199" s="1349" t="s">
        <v>10397</v>
      </c>
      <c r="Z199" s="1349"/>
      <c r="AA199" s="1288" t="s">
        <v>8759</v>
      </c>
      <c r="AB199" s="1288"/>
      <c r="AC199" s="858" t="str">
        <f t="shared" si="3"/>
        <v xml:space="preserve"> </v>
      </c>
    </row>
    <row r="200" spans="1:29" ht="27.75" customHeight="1">
      <c r="A200" s="835">
        <v>25</v>
      </c>
      <c r="B200" s="1433" t="s">
        <v>2066</v>
      </c>
      <c r="C200" s="1434">
        <v>37932</v>
      </c>
      <c r="D200" s="1382">
        <v>472043000093</v>
      </c>
      <c r="E200" s="1435">
        <v>41628</v>
      </c>
      <c r="F200" s="840">
        <v>6583485185</v>
      </c>
      <c r="G200" s="839">
        <v>42576</v>
      </c>
      <c r="H200" s="1381" t="s">
        <v>10398</v>
      </c>
      <c r="I200" s="842"/>
      <c r="J200" s="1279" t="s">
        <v>10272</v>
      </c>
      <c r="K200" s="1171">
        <v>60000</v>
      </c>
      <c r="L200" s="1171"/>
      <c r="M200" s="1172"/>
      <c r="N200" s="842">
        <v>1</v>
      </c>
      <c r="O200" s="1280"/>
      <c r="P200" s="849" t="s">
        <v>10399</v>
      </c>
      <c r="Q200" s="1345" t="s">
        <v>10400</v>
      </c>
      <c r="R200" s="1375">
        <v>12000000</v>
      </c>
      <c r="S200" s="852"/>
      <c r="T200" s="1353" t="s">
        <v>10401</v>
      </c>
      <c r="U200" s="1379" t="s">
        <v>10402</v>
      </c>
      <c r="V200" s="1370" t="s">
        <v>10403</v>
      </c>
      <c r="W200" s="1286"/>
      <c r="X200" s="1286" t="s">
        <v>10404</v>
      </c>
      <c r="Y200" s="1287" t="s">
        <v>10405</v>
      </c>
      <c r="Z200" s="1287"/>
      <c r="AA200" s="1436" t="s">
        <v>8760</v>
      </c>
      <c r="AB200" s="1437"/>
      <c r="AC200" s="858" t="str">
        <f t="shared" si="3"/>
        <v xml:space="preserve"> </v>
      </c>
    </row>
    <row r="201" spans="1:29" ht="27.75" customHeight="1">
      <c r="A201" s="835">
        <v>26</v>
      </c>
      <c r="B201" s="1357">
        <v>472043000116</v>
      </c>
      <c r="C201" s="1358">
        <v>39189</v>
      </c>
      <c r="D201" s="974"/>
      <c r="E201" s="1359">
        <v>41998</v>
      </c>
      <c r="F201" s="840">
        <v>8704581158</v>
      </c>
      <c r="G201" s="839">
        <v>43192</v>
      </c>
      <c r="H201" s="1386" t="s">
        <v>10406</v>
      </c>
      <c r="I201" s="842"/>
      <c r="J201" s="1368" t="s">
        <v>7389</v>
      </c>
      <c r="K201" s="1375">
        <v>26700</v>
      </c>
      <c r="L201" s="1375"/>
      <c r="M201" s="1376"/>
      <c r="N201" s="842">
        <v>1</v>
      </c>
      <c r="O201" s="1280"/>
      <c r="P201" s="849" t="s">
        <v>10407</v>
      </c>
      <c r="Q201" s="1364" t="s">
        <v>10408</v>
      </c>
      <c r="R201" s="1362">
        <v>9000000</v>
      </c>
      <c r="S201" s="852"/>
      <c r="T201" s="1353" t="s">
        <v>10409</v>
      </c>
      <c r="U201" s="1392"/>
      <c r="V201" s="1348" t="s">
        <v>10410</v>
      </c>
      <c r="W201" s="1349"/>
      <c r="X201" s="1349" t="s">
        <v>10411</v>
      </c>
      <c r="Y201" s="1349"/>
      <c r="Z201" s="1349"/>
      <c r="AA201" s="1288" t="s">
        <v>8757</v>
      </c>
      <c r="AB201" s="1288"/>
      <c r="AC201" s="858" t="str">
        <f t="shared" si="3"/>
        <v xml:space="preserve"> </v>
      </c>
    </row>
    <row r="202" spans="1:29" ht="27.75" customHeight="1">
      <c r="A202" s="835">
        <v>27</v>
      </c>
      <c r="B202" s="1433" t="s">
        <v>2087</v>
      </c>
      <c r="C202" s="1434">
        <v>38457</v>
      </c>
      <c r="D202" s="1382">
        <v>472023000118</v>
      </c>
      <c r="E202" s="1435">
        <v>42950</v>
      </c>
      <c r="F202" s="840">
        <v>8786143705</v>
      </c>
      <c r="G202" s="839">
        <v>43042</v>
      </c>
      <c r="H202" s="1438" t="s">
        <v>10412</v>
      </c>
      <c r="I202" s="842"/>
      <c r="J202" s="1368" t="s">
        <v>10413</v>
      </c>
      <c r="K202" s="1171">
        <v>24786</v>
      </c>
      <c r="L202" s="1171"/>
      <c r="M202" s="1172"/>
      <c r="N202" s="1439">
        <v>1</v>
      </c>
      <c r="O202" s="1440"/>
      <c r="P202" s="1441" t="s">
        <v>10414</v>
      </c>
      <c r="Q202" s="1442" t="s">
        <v>10415</v>
      </c>
      <c r="R202" s="1375">
        <v>4000000</v>
      </c>
      <c r="S202" s="852"/>
      <c r="T202" s="1443" t="s">
        <v>10416</v>
      </c>
      <c r="U202" s="1444" t="s">
        <v>10417</v>
      </c>
      <c r="V202" s="1370" t="s">
        <v>10418</v>
      </c>
      <c r="W202" s="1286"/>
      <c r="X202" s="1286" t="s">
        <v>10419</v>
      </c>
      <c r="Y202" s="1286"/>
      <c r="Z202" s="1286"/>
      <c r="AA202" s="1288" t="s">
        <v>8759</v>
      </c>
      <c r="AB202" s="1288"/>
      <c r="AC202" s="858" t="str">
        <f t="shared" si="3"/>
        <v xml:space="preserve"> </v>
      </c>
    </row>
    <row r="203" spans="1:29" ht="27.75" customHeight="1">
      <c r="A203" s="835">
        <v>28</v>
      </c>
      <c r="B203" s="1433">
        <v>47212000127</v>
      </c>
      <c r="C203" s="1434">
        <v>39205</v>
      </c>
      <c r="D203" s="1382"/>
      <c r="E203" s="1435">
        <v>41647</v>
      </c>
      <c r="F203" s="1445">
        <v>8724183675</v>
      </c>
      <c r="G203" s="1435">
        <v>43159</v>
      </c>
      <c r="H203" s="1381" t="s">
        <v>10420</v>
      </c>
      <c r="I203" s="842"/>
      <c r="J203" s="1279" t="s">
        <v>4685</v>
      </c>
      <c r="K203" s="1171">
        <v>17100</v>
      </c>
      <c r="L203" s="1171"/>
      <c r="M203" s="1172"/>
      <c r="N203" s="842">
        <v>1</v>
      </c>
      <c r="O203" s="1280"/>
      <c r="P203" s="849" t="s">
        <v>10376</v>
      </c>
      <c r="Q203" s="1345" t="s">
        <v>10421</v>
      </c>
      <c r="R203" s="1375">
        <v>3400000</v>
      </c>
      <c r="S203" s="852"/>
      <c r="T203" s="1429"/>
      <c r="U203" s="1446"/>
      <c r="V203" s="1370"/>
      <c r="W203" s="1286"/>
      <c r="X203" s="1286" t="s">
        <v>10422</v>
      </c>
      <c r="Y203" s="1286"/>
      <c r="Z203" s="1286"/>
      <c r="AA203" s="1288" t="s">
        <v>8753</v>
      </c>
      <c r="AB203" s="1437"/>
      <c r="AC203" s="858" t="str">
        <f t="shared" si="3"/>
        <v xml:space="preserve"> </v>
      </c>
    </row>
    <row r="204" spans="1:29" ht="27.75" customHeight="1">
      <c r="A204" s="835">
        <v>29</v>
      </c>
      <c r="B204" s="1433">
        <v>472023000130</v>
      </c>
      <c r="C204" s="1434">
        <v>39206</v>
      </c>
      <c r="D204" s="1382"/>
      <c r="E204" s="1435">
        <v>42066</v>
      </c>
      <c r="F204" s="840">
        <v>7607014782</v>
      </c>
      <c r="G204" s="839">
        <v>42935</v>
      </c>
      <c r="H204" s="1381" t="s">
        <v>10423</v>
      </c>
      <c r="I204" s="842"/>
      <c r="J204" s="1368" t="s">
        <v>10424</v>
      </c>
      <c r="K204" s="1171">
        <v>8500</v>
      </c>
      <c r="L204" s="1171"/>
      <c r="M204" s="1172"/>
      <c r="N204" s="842">
        <v>1</v>
      </c>
      <c r="O204" s="1280"/>
      <c r="P204" s="849"/>
      <c r="Q204" s="1345" t="s">
        <v>10425</v>
      </c>
      <c r="R204" s="1375">
        <v>5500000</v>
      </c>
      <c r="S204" s="852"/>
      <c r="T204" s="1353" t="s">
        <v>10426</v>
      </c>
      <c r="U204" s="1379" t="s">
        <v>10427</v>
      </c>
      <c r="V204" s="1070" t="s">
        <v>10428</v>
      </c>
      <c r="W204" s="1286"/>
      <c r="X204" s="1286" t="s">
        <v>10429</v>
      </c>
      <c r="Y204" s="1287" t="s">
        <v>10430</v>
      </c>
      <c r="Z204" s="1287"/>
      <c r="AA204" s="1288" t="s">
        <v>8753</v>
      </c>
      <c r="AB204" s="1437"/>
      <c r="AC204" s="858" t="str">
        <f t="shared" si="3"/>
        <v xml:space="preserve"> </v>
      </c>
    </row>
    <row r="205" spans="1:29" ht="27.75" customHeight="1">
      <c r="A205" s="835">
        <v>30</v>
      </c>
      <c r="B205" s="1433" t="s">
        <v>2120</v>
      </c>
      <c r="C205" s="1434">
        <v>38482</v>
      </c>
      <c r="D205" s="1382">
        <v>472023000149</v>
      </c>
      <c r="E205" s="1435">
        <v>41949</v>
      </c>
      <c r="F205" s="840">
        <v>1031783478</v>
      </c>
      <c r="G205" s="839" t="s">
        <v>6349</v>
      </c>
      <c r="H205" s="1381" t="s">
        <v>10431</v>
      </c>
      <c r="I205" s="842"/>
      <c r="J205" s="1368" t="s">
        <v>7389</v>
      </c>
      <c r="K205" s="1375">
        <v>14086</v>
      </c>
      <c r="L205" s="1375"/>
      <c r="M205" s="1376"/>
      <c r="N205" s="842">
        <v>1</v>
      </c>
      <c r="O205" s="1280"/>
      <c r="P205" s="849" t="s">
        <v>10296</v>
      </c>
      <c r="Q205" s="998" t="s">
        <v>10432</v>
      </c>
      <c r="R205" s="1375">
        <v>900000</v>
      </c>
      <c r="S205" s="852"/>
      <c r="T205" s="1443" t="s">
        <v>10433</v>
      </c>
      <c r="U205" s="1444" t="s">
        <v>10434</v>
      </c>
      <c r="V205" s="1447" t="s">
        <v>10435</v>
      </c>
      <c r="W205" s="1286"/>
      <c r="X205" s="1286" t="s">
        <v>10436</v>
      </c>
      <c r="Y205" s="1287"/>
      <c r="Z205" s="1287"/>
      <c r="AA205" s="1288" t="s">
        <v>8756</v>
      </c>
      <c r="AB205" s="1288"/>
      <c r="AC205" s="858" t="str">
        <f t="shared" si="3"/>
        <v xml:space="preserve"> </v>
      </c>
    </row>
    <row r="206" spans="1:29" ht="27.75" customHeight="1">
      <c r="A206" s="835">
        <v>31</v>
      </c>
      <c r="B206" s="1426" t="s">
        <v>2076</v>
      </c>
      <c r="C206" s="1340">
        <v>38300</v>
      </c>
      <c r="D206" s="1382">
        <v>472043000153</v>
      </c>
      <c r="E206" s="1341">
        <v>41904</v>
      </c>
      <c r="F206" s="840">
        <v>7693625960</v>
      </c>
      <c r="G206" s="839">
        <v>43033</v>
      </c>
      <c r="H206" s="1374" t="s">
        <v>10437</v>
      </c>
      <c r="I206" s="842"/>
      <c r="J206" s="1368" t="s">
        <v>7389</v>
      </c>
      <c r="K206" s="1375">
        <v>110219</v>
      </c>
      <c r="L206" s="1375"/>
      <c r="M206" s="1376"/>
      <c r="N206" s="842">
        <v>1</v>
      </c>
      <c r="O206" s="1280"/>
      <c r="P206" s="849" t="s">
        <v>10438</v>
      </c>
      <c r="Q206" s="990" t="s">
        <v>10439</v>
      </c>
      <c r="R206" s="1375">
        <v>50000000</v>
      </c>
      <c r="S206" s="852"/>
      <c r="T206" s="1398" t="s">
        <v>10440</v>
      </c>
      <c r="U206" s="1448" t="s">
        <v>10441</v>
      </c>
      <c r="V206" s="1385" t="s">
        <v>10442</v>
      </c>
      <c r="W206" s="1366"/>
      <c r="X206" s="1366" t="s">
        <v>10443</v>
      </c>
      <c r="Y206" s="1366" t="s">
        <v>10444</v>
      </c>
      <c r="Z206" s="1366"/>
      <c r="AA206" s="1288" t="s">
        <v>8760</v>
      </c>
      <c r="AB206" s="1288"/>
      <c r="AC206" s="858" t="str">
        <f t="shared" si="3"/>
        <v xml:space="preserve"> </v>
      </c>
    </row>
    <row r="207" spans="1:29" ht="27.75" customHeight="1">
      <c r="A207" s="835">
        <v>32</v>
      </c>
      <c r="B207" s="1372" t="s">
        <v>2081</v>
      </c>
      <c r="C207" s="1275">
        <v>38386</v>
      </c>
      <c r="D207" s="1382">
        <v>472043000168</v>
      </c>
      <c r="E207" s="1277">
        <v>40836</v>
      </c>
      <c r="F207" s="840"/>
      <c r="G207" s="839"/>
      <c r="H207" s="1428" t="s">
        <v>10445</v>
      </c>
      <c r="I207" s="842">
        <v>1</v>
      </c>
      <c r="J207" s="1368" t="s">
        <v>2464</v>
      </c>
      <c r="K207" s="1362">
        <v>10079</v>
      </c>
      <c r="L207" s="1362"/>
      <c r="M207" s="1363"/>
      <c r="N207" s="842">
        <v>1</v>
      </c>
      <c r="O207" s="1280"/>
      <c r="P207" s="849" t="s">
        <v>10446</v>
      </c>
      <c r="Q207" s="1345" t="s">
        <v>10447</v>
      </c>
      <c r="R207" s="1375">
        <v>1650000</v>
      </c>
      <c r="S207" s="852"/>
      <c r="T207" s="1353" t="s">
        <v>10448</v>
      </c>
      <c r="U207" s="1354" t="s">
        <v>10449</v>
      </c>
      <c r="V207" s="1348" t="s">
        <v>10450</v>
      </c>
      <c r="W207" s="1349"/>
      <c r="X207" s="1349" t="s">
        <v>10451</v>
      </c>
      <c r="Y207" s="1349" t="s">
        <v>10452</v>
      </c>
      <c r="Z207" s="1349"/>
      <c r="AA207" s="1288" t="s">
        <v>8760</v>
      </c>
      <c r="AB207" s="1288"/>
      <c r="AC207" s="858" t="str">
        <f t="shared" si="3"/>
        <v xml:space="preserve"> </v>
      </c>
    </row>
    <row r="208" spans="1:29" ht="27.75" customHeight="1">
      <c r="A208" s="835">
        <v>33</v>
      </c>
      <c r="B208" s="1449">
        <v>472023000209</v>
      </c>
      <c r="C208" s="1450">
        <v>39297</v>
      </c>
      <c r="D208" s="1451"/>
      <c r="E208" s="1452"/>
      <c r="F208" s="840">
        <v>6507332801</v>
      </c>
      <c r="G208" s="839">
        <v>42674</v>
      </c>
      <c r="H208" s="1453" t="s">
        <v>10453</v>
      </c>
      <c r="I208" s="842"/>
      <c r="J208" s="1454" t="s">
        <v>10454</v>
      </c>
      <c r="K208" s="1455">
        <v>16500</v>
      </c>
      <c r="L208" s="1455"/>
      <c r="M208" s="1456"/>
      <c r="N208" s="888">
        <v>1</v>
      </c>
      <c r="O208" s="892"/>
      <c r="P208" s="893" t="s">
        <v>10455</v>
      </c>
      <c r="Q208" s="1457" t="s">
        <v>10456</v>
      </c>
      <c r="R208" s="1458">
        <v>6000000</v>
      </c>
      <c r="S208" s="852"/>
      <c r="T208" s="967" t="s">
        <v>10457</v>
      </c>
      <c r="U208" s="1163" t="s">
        <v>10458</v>
      </c>
      <c r="V208" s="1385" t="s">
        <v>10459</v>
      </c>
      <c r="W208" s="1366"/>
      <c r="X208" s="1366" t="s">
        <v>10460</v>
      </c>
      <c r="Y208" s="1366" t="s">
        <v>10461</v>
      </c>
      <c r="Z208" s="1366"/>
      <c r="AA208" s="1288" t="s">
        <v>8757</v>
      </c>
      <c r="AB208" s="1288"/>
      <c r="AC208" s="858" t="str">
        <f t="shared" si="3"/>
        <v xml:space="preserve"> </v>
      </c>
    </row>
    <row r="209" spans="1:29" ht="27.75" customHeight="1">
      <c r="A209" s="835">
        <v>34</v>
      </c>
      <c r="B209" s="1449" t="s">
        <v>2110</v>
      </c>
      <c r="C209" s="1450">
        <v>38896</v>
      </c>
      <c r="D209" s="1459">
        <v>472043000241</v>
      </c>
      <c r="E209" s="1452">
        <v>41794</v>
      </c>
      <c r="F209" s="840">
        <v>6588825185</v>
      </c>
      <c r="G209" s="839">
        <v>43004</v>
      </c>
      <c r="H209" s="1460" t="s">
        <v>10462</v>
      </c>
      <c r="I209" s="842"/>
      <c r="J209" s="1279" t="s">
        <v>7389</v>
      </c>
      <c r="K209" s="1461">
        <v>32500</v>
      </c>
      <c r="L209" s="1461"/>
      <c r="M209" s="1462"/>
      <c r="N209" s="842">
        <v>1</v>
      </c>
      <c r="O209" s="1280"/>
      <c r="P209" s="849"/>
      <c r="Q209" s="1463" t="s">
        <v>10463</v>
      </c>
      <c r="R209" s="1461">
        <v>31000000</v>
      </c>
      <c r="S209" s="852"/>
      <c r="T209" s="1012" t="s">
        <v>10464</v>
      </c>
      <c r="U209" s="1464" t="s">
        <v>10465</v>
      </c>
      <c r="V209" s="1465" t="s">
        <v>10466</v>
      </c>
      <c r="W209" s="1466"/>
      <c r="X209" s="1466" t="s">
        <v>10451</v>
      </c>
      <c r="Y209" s="1466">
        <v>933808882</v>
      </c>
      <c r="Z209" s="1466"/>
      <c r="AA209" s="1467" t="s">
        <v>8756</v>
      </c>
      <c r="AB209" s="1467"/>
      <c r="AC209" s="858" t="str">
        <f t="shared" si="3"/>
        <v xml:space="preserve"> </v>
      </c>
    </row>
    <row r="210" spans="1:29" ht="27.75" customHeight="1">
      <c r="A210" s="835">
        <v>35</v>
      </c>
      <c r="B210" s="1372" t="s">
        <v>2104</v>
      </c>
      <c r="C210" s="1275">
        <v>38782</v>
      </c>
      <c r="D210" s="1382">
        <v>472023000243</v>
      </c>
      <c r="E210" s="1277">
        <v>42825</v>
      </c>
      <c r="F210" s="840">
        <v>5426538527</v>
      </c>
      <c r="G210" s="839" t="s">
        <v>6261</v>
      </c>
      <c r="H210" s="1468" t="s">
        <v>10467</v>
      </c>
      <c r="I210" s="842"/>
      <c r="J210" s="1279" t="s">
        <v>10272</v>
      </c>
      <c r="K210" s="1461">
        <v>7200</v>
      </c>
      <c r="L210" s="1461"/>
      <c r="M210" s="1462"/>
      <c r="N210" s="842">
        <v>1</v>
      </c>
      <c r="O210" s="1280"/>
      <c r="P210" s="849" t="s">
        <v>10468</v>
      </c>
      <c r="Q210" s="1364" t="s">
        <v>10469</v>
      </c>
      <c r="R210" s="1461">
        <v>1000000</v>
      </c>
      <c r="S210" s="852"/>
      <c r="T210" s="1469" t="s">
        <v>10470</v>
      </c>
      <c r="U210" s="1470" t="s">
        <v>10471</v>
      </c>
      <c r="V210" s="1385" t="s">
        <v>10472</v>
      </c>
      <c r="W210" s="1366"/>
      <c r="X210" s="1366" t="s">
        <v>10473</v>
      </c>
      <c r="Y210" s="1366"/>
      <c r="Z210" s="1366"/>
      <c r="AA210" s="1288" t="s">
        <v>8753</v>
      </c>
      <c r="AB210" s="1288"/>
      <c r="AC210" s="858" t="str">
        <f t="shared" si="3"/>
        <v xml:space="preserve"> </v>
      </c>
    </row>
    <row r="211" spans="1:29" ht="27.75" customHeight="1">
      <c r="A211" s="835">
        <v>36</v>
      </c>
      <c r="B211" s="1372">
        <v>472043000286</v>
      </c>
      <c r="C211" s="1275">
        <v>39386</v>
      </c>
      <c r="D211" s="1382"/>
      <c r="E211" s="1277">
        <v>42104</v>
      </c>
      <c r="F211" s="840"/>
      <c r="G211" s="839"/>
      <c r="H211" s="1460" t="s">
        <v>10474</v>
      </c>
      <c r="I211" s="842">
        <v>1</v>
      </c>
      <c r="J211" s="1279" t="s">
        <v>9704</v>
      </c>
      <c r="K211" s="1461">
        <v>120000</v>
      </c>
      <c r="L211" s="1461"/>
      <c r="M211" s="1462"/>
      <c r="N211" s="842">
        <v>1</v>
      </c>
      <c r="O211" s="1280"/>
      <c r="P211" s="849" t="s">
        <v>10475</v>
      </c>
      <c r="Q211" s="1463" t="s">
        <v>10476</v>
      </c>
      <c r="R211" s="1461">
        <v>11000000</v>
      </c>
      <c r="S211" s="852"/>
      <c r="T211" s="1469" t="s">
        <v>10477</v>
      </c>
      <c r="U211" s="1470" t="s">
        <v>10478</v>
      </c>
      <c r="V211" s="1385" t="s">
        <v>10479</v>
      </c>
      <c r="W211" s="1366"/>
      <c r="X211" s="1366" t="s">
        <v>10480</v>
      </c>
      <c r="Y211" s="1366" t="s">
        <v>10481</v>
      </c>
      <c r="Z211" s="1366"/>
      <c r="AA211" s="1288" t="s">
        <v>8760</v>
      </c>
      <c r="AB211" s="1288"/>
      <c r="AC211" s="858" t="str">
        <f t="shared" si="3"/>
        <v xml:space="preserve"> </v>
      </c>
    </row>
    <row r="212" spans="1:29" ht="27.75" customHeight="1">
      <c r="A212" s="835">
        <v>37</v>
      </c>
      <c r="B212" s="1372" t="s">
        <v>2134</v>
      </c>
      <c r="C212" s="1275">
        <v>38756</v>
      </c>
      <c r="D212" s="1382">
        <v>472033000322</v>
      </c>
      <c r="E212" s="1277">
        <v>41719</v>
      </c>
      <c r="F212" s="840">
        <v>3256575134</v>
      </c>
      <c r="G212" s="839">
        <v>42563</v>
      </c>
      <c r="H212" s="1460" t="s">
        <v>10482</v>
      </c>
      <c r="I212" s="842"/>
      <c r="J212" s="1279" t="s">
        <v>7389</v>
      </c>
      <c r="K212" s="1461">
        <v>22000</v>
      </c>
      <c r="L212" s="1461"/>
      <c r="M212" s="1462"/>
      <c r="N212" s="842">
        <v>1</v>
      </c>
      <c r="O212" s="1280"/>
      <c r="P212" s="849" t="s">
        <v>10483</v>
      </c>
      <c r="Q212" s="1463" t="s">
        <v>10484</v>
      </c>
      <c r="R212" s="1461">
        <v>6000000</v>
      </c>
      <c r="S212" s="852"/>
      <c r="T212" s="1471" t="s">
        <v>10485</v>
      </c>
      <c r="U212" s="1470" t="s">
        <v>10486</v>
      </c>
      <c r="V212" s="1422" t="s">
        <v>10487</v>
      </c>
      <c r="W212" s="1423"/>
      <c r="X212" s="1366" t="s">
        <v>10488</v>
      </c>
      <c r="Y212" s="1366" t="s">
        <v>10489</v>
      </c>
      <c r="Z212" s="1366"/>
      <c r="AA212" s="1288" t="s">
        <v>8757</v>
      </c>
      <c r="AB212" s="1288"/>
      <c r="AC212" s="858" t="str">
        <f t="shared" si="3"/>
        <v xml:space="preserve"> </v>
      </c>
    </row>
    <row r="213" spans="1:29" ht="27.75" customHeight="1">
      <c r="A213" s="835">
        <v>38</v>
      </c>
      <c r="B213" s="1472" t="s">
        <v>2073</v>
      </c>
      <c r="C213" s="1473">
        <v>38160</v>
      </c>
      <c r="D213" s="1474">
        <v>472043000367</v>
      </c>
      <c r="E213" s="1475">
        <v>42950</v>
      </c>
      <c r="F213" s="840">
        <v>9810004787</v>
      </c>
      <c r="G213" s="839">
        <v>43104</v>
      </c>
      <c r="H213" s="1476" t="s">
        <v>10490</v>
      </c>
      <c r="I213" s="842"/>
      <c r="J213" s="1279" t="s">
        <v>10491</v>
      </c>
      <c r="K213" s="845">
        <v>15000</v>
      </c>
      <c r="L213" s="845"/>
      <c r="M213" s="846"/>
      <c r="N213" s="842">
        <v>1</v>
      </c>
      <c r="O213" s="1280"/>
      <c r="P213" s="849" t="s">
        <v>10234</v>
      </c>
      <c r="Q213" s="850" t="s">
        <v>10492</v>
      </c>
      <c r="R213" s="845">
        <v>6680000</v>
      </c>
      <c r="S213" s="852"/>
      <c r="T213" s="1477" t="s">
        <v>10493</v>
      </c>
      <c r="U213" s="1419" t="s">
        <v>10494</v>
      </c>
      <c r="V213" s="1465" t="s">
        <v>10495</v>
      </c>
      <c r="W213" s="1466"/>
      <c r="X213" s="1466" t="s">
        <v>10496</v>
      </c>
      <c r="Y213" s="1466"/>
      <c r="Z213" s="1466"/>
      <c r="AA213" s="1288" t="s">
        <v>8758</v>
      </c>
      <c r="AB213" s="1288"/>
      <c r="AC213" s="858" t="str">
        <f t="shared" si="3"/>
        <v xml:space="preserve"> </v>
      </c>
    </row>
    <row r="214" spans="1:29" ht="27.75" customHeight="1">
      <c r="A214" s="835">
        <v>39</v>
      </c>
      <c r="B214" s="1472" t="s">
        <v>2074</v>
      </c>
      <c r="C214" s="1473">
        <v>38201</v>
      </c>
      <c r="D214" s="1474">
        <v>472043000369</v>
      </c>
      <c r="E214" s="1475">
        <v>42086</v>
      </c>
      <c r="F214" s="840">
        <v>8718138027</v>
      </c>
      <c r="G214" s="839">
        <v>42523</v>
      </c>
      <c r="H214" s="1476" t="s">
        <v>10497</v>
      </c>
      <c r="I214" s="842"/>
      <c r="J214" s="1478" t="s">
        <v>7389</v>
      </c>
      <c r="K214" s="1479">
        <v>230000</v>
      </c>
      <c r="L214" s="845"/>
      <c r="M214" s="846"/>
      <c r="N214" s="1480">
        <v>1</v>
      </c>
      <c r="O214" s="1481"/>
      <c r="P214" s="1482" t="s">
        <v>10498</v>
      </c>
      <c r="Q214" s="1463" t="s">
        <v>10499</v>
      </c>
      <c r="R214" s="953">
        <v>100000000</v>
      </c>
      <c r="S214" s="852"/>
      <c r="T214" s="1353" t="s">
        <v>10500</v>
      </c>
      <c r="U214" s="1354" t="s">
        <v>10501</v>
      </c>
      <c r="V214" s="1198" t="s">
        <v>10502</v>
      </c>
      <c r="W214" s="1349"/>
      <c r="X214" s="1349" t="s">
        <v>10503</v>
      </c>
      <c r="Y214" s="1483" t="s">
        <v>10504</v>
      </c>
      <c r="Z214" s="1483"/>
      <c r="AA214" s="1288" t="s">
        <v>8760</v>
      </c>
      <c r="AB214" s="1288"/>
      <c r="AC214" s="858" t="str">
        <f t="shared" si="3"/>
        <v xml:space="preserve"> </v>
      </c>
    </row>
    <row r="215" spans="1:29" ht="27.75" customHeight="1">
      <c r="A215" s="835">
        <v>40</v>
      </c>
      <c r="B215" s="1472">
        <v>472043000382</v>
      </c>
      <c r="C215" s="1473">
        <v>39476</v>
      </c>
      <c r="D215" s="1484"/>
      <c r="E215" s="1475">
        <v>42795</v>
      </c>
      <c r="F215" s="840">
        <v>2184056712</v>
      </c>
      <c r="G215" s="839">
        <v>42914</v>
      </c>
      <c r="H215" s="1476" t="s">
        <v>10505</v>
      </c>
      <c r="I215" s="842"/>
      <c r="J215" s="1279" t="s">
        <v>7389</v>
      </c>
      <c r="K215" s="1485">
        <v>5210</v>
      </c>
      <c r="L215" s="1486"/>
      <c r="M215" s="1487"/>
      <c r="N215" s="842">
        <v>1</v>
      </c>
      <c r="O215" s="1280"/>
      <c r="P215" s="849" t="s">
        <v>10506</v>
      </c>
      <c r="Q215" s="998" t="s">
        <v>10507</v>
      </c>
      <c r="R215" s="1054">
        <v>5775000</v>
      </c>
      <c r="S215" s="852"/>
      <c r="T215" s="1012" t="s">
        <v>10508</v>
      </c>
      <c r="U215" s="1488" t="s">
        <v>10509</v>
      </c>
      <c r="V215" s="1465" t="s">
        <v>5143</v>
      </c>
      <c r="W215" s="1466"/>
      <c r="X215" s="1466" t="s">
        <v>10510</v>
      </c>
      <c r="Y215" s="1466"/>
      <c r="Z215" s="1466"/>
      <c r="AA215" s="1288" t="s">
        <v>8756</v>
      </c>
      <c r="AB215" s="1288"/>
      <c r="AC215" s="858" t="str">
        <f t="shared" si="3"/>
        <v xml:space="preserve"> </v>
      </c>
    </row>
    <row r="216" spans="1:29" ht="27.75" customHeight="1">
      <c r="A216" s="835">
        <v>41</v>
      </c>
      <c r="B216" s="1238">
        <v>47221000446</v>
      </c>
      <c r="C216" s="1239">
        <v>39560</v>
      </c>
      <c r="D216" s="1489"/>
      <c r="E216" s="1490">
        <v>41368</v>
      </c>
      <c r="F216" s="840">
        <v>2143473728</v>
      </c>
      <c r="G216" s="839">
        <v>42395</v>
      </c>
      <c r="H216" s="1491" t="s">
        <v>7953</v>
      </c>
      <c r="I216" s="1492"/>
      <c r="J216" s="1493" t="s">
        <v>10511</v>
      </c>
      <c r="K216" s="1494">
        <v>18600</v>
      </c>
      <c r="L216" s="1494"/>
      <c r="M216" s="1495"/>
      <c r="N216" s="1492">
        <v>4</v>
      </c>
      <c r="O216" s="1496"/>
      <c r="P216" s="1409" t="s">
        <v>10512</v>
      </c>
      <c r="Q216" s="1497" t="s">
        <v>10513</v>
      </c>
      <c r="R216" s="1054"/>
      <c r="S216" s="1411">
        <v>70000000000</v>
      </c>
      <c r="T216" s="1498" t="s">
        <v>10514</v>
      </c>
      <c r="U216" s="1499"/>
      <c r="V216" s="1500"/>
      <c r="W216" s="1501"/>
      <c r="X216" s="1501" t="s">
        <v>10515</v>
      </c>
      <c r="Y216" s="1501"/>
      <c r="Z216" s="1501"/>
      <c r="AA216" s="915" t="s">
        <v>8759</v>
      </c>
      <c r="AB216" s="1371" t="s">
        <v>10516</v>
      </c>
      <c r="AC216" s="1415" t="str">
        <f t="shared" si="3"/>
        <v xml:space="preserve"> </v>
      </c>
    </row>
    <row r="217" spans="1:29" ht="27.75" customHeight="1">
      <c r="A217" s="835">
        <v>42</v>
      </c>
      <c r="B217" s="1472" t="s">
        <v>2113</v>
      </c>
      <c r="C217" s="1473">
        <v>38898</v>
      </c>
      <c r="D217" s="1474">
        <v>472023000490</v>
      </c>
      <c r="E217" s="1475">
        <v>39602</v>
      </c>
      <c r="F217" s="840">
        <v>3293855803</v>
      </c>
      <c r="G217" s="839">
        <v>43090</v>
      </c>
      <c r="H217" s="1476" t="s">
        <v>10517</v>
      </c>
      <c r="I217" s="842"/>
      <c r="J217" s="1478" t="s">
        <v>10272</v>
      </c>
      <c r="K217" s="1502">
        <v>9600</v>
      </c>
      <c r="L217" s="845"/>
      <c r="M217" s="846"/>
      <c r="N217" s="1480">
        <v>1</v>
      </c>
      <c r="O217" s="1481"/>
      <c r="P217" s="1482" t="s">
        <v>10518</v>
      </c>
      <c r="Q217" s="1463" t="s">
        <v>10519</v>
      </c>
      <c r="R217" s="953">
        <v>2800000</v>
      </c>
      <c r="S217" s="852"/>
      <c r="T217" s="1353" t="s">
        <v>10520</v>
      </c>
      <c r="U217" s="1354" t="s">
        <v>10521</v>
      </c>
      <c r="V217" s="1348" t="s">
        <v>10522</v>
      </c>
      <c r="W217" s="1349"/>
      <c r="X217" s="1349" t="s">
        <v>10523</v>
      </c>
      <c r="Y217" s="1349"/>
      <c r="Z217" s="1349"/>
      <c r="AA217" s="1288" t="s">
        <v>8753</v>
      </c>
      <c r="AB217" s="1288"/>
      <c r="AC217" s="858" t="str">
        <f t="shared" si="3"/>
        <v xml:space="preserve"> </v>
      </c>
    </row>
    <row r="218" spans="1:29" ht="27.75" customHeight="1">
      <c r="A218" s="835">
        <v>43</v>
      </c>
      <c r="B218" s="1472">
        <v>472043000501</v>
      </c>
      <c r="C218" s="1473">
        <v>39610</v>
      </c>
      <c r="D218" s="1474"/>
      <c r="E218" s="1475">
        <v>42177</v>
      </c>
      <c r="F218" s="840">
        <v>7603141051</v>
      </c>
      <c r="G218" s="839">
        <v>42914</v>
      </c>
      <c r="H218" s="1476" t="s">
        <v>10524</v>
      </c>
      <c r="I218" s="842"/>
      <c r="J218" s="1478" t="s">
        <v>7389</v>
      </c>
      <c r="K218" s="1288"/>
      <c r="L218" s="1360">
        <v>1200</v>
      </c>
      <c r="M218" s="1361"/>
      <c r="N218" s="842">
        <v>1</v>
      </c>
      <c r="O218" s="1280"/>
      <c r="P218" s="849"/>
      <c r="Q218" s="1345" t="s">
        <v>10525</v>
      </c>
      <c r="R218" s="1362">
        <v>500000</v>
      </c>
      <c r="S218" s="852"/>
      <c r="T218" s="1429" t="s">
        <v>10526</v>
      </c>
      <c r="U218" s="1392" t="s">
        <v>10527</v>
      </c>
      <c r="V218" s="1348" t="s">
        <v>10528</v>
      </c>
      <c r="W218" s="1349"/>
      <c r="X218" s="1349" t="s">
        <v>10529</v>
      </c>
      <c r="Y218" s="1349" t="s">
        <v>10529</v>
      </c>
      <c r="Z218" s="1349"/>
      <c r="AA218" s="1288" t="s">
        <v>8758</v>
      </c>
      <c r="AB218" s="1288"/>
      <c r="AC218" s="858" t="str">
        <f t="shared" si="3"/>
        <v xml:space="preserve"> </v>
      </c>
    </row>
    <row r="219" spans="1:29" ht="27.75" customHeight="1">
      <c r="A219" s="835">
        <v>44</v>
      </c>
      <c r="B219" s="1472">
        <v>472023000509</v>
      </c>
      <c r="C219" s="1473">
        <v>39616</v>
      </c>
      <c r="D219" s="1474"/>
      <c r="E219" s="1475">
        <v>39757</v>
      </c>
      <c r="F219" s="840">
        <v>4354474644</v>
      </c>
      <c r="G219" s="839">
        <v>43230</v>
      </c>
      <c r="H219" s="1476" t="s">
        <v>10530</v>
      </c>
      <c r="I219" s="842"/>
      <c r="J219" s="1478" t="s">
        <v>7389</v>
      </c>
      <c r="K219" s="1502">
        <v>7200</v>
      </c>
      <c r="L219" s="845"/>
      <c r="M219" s="846"/>
      <c r="N219" s="1480">
        <v>1</v>
      </c>
      <c r="O219" s="1481"/>
      <c r="P219" s="1482"/>
      <c r="Q219" s="1463" t="s">
        <v>10531</v>
      </c>
      <c r="R219" s="953">
        <v>3400000</v>
      </c>
      <c r="S219" s="852"/>
      <c r="T219" s="1353" t="s">
        <v>10532</v>
      </c>
      <c r="U219" s="1392"/>
      <c r="V219" s="1348" t="s">
        <v>10533</v>
      </c>
      <c r="W219" s="1349"/>
      <c r="X219" s="1349" t="s">
        <v>10534</v>
      </c>
      <c r="Y219" s="1349"/>
      <c r="Z219" s="1349"/>
      <c r="AA219" s="915" t="s">
        <v>8756</v>
      </c>
      <c r="AB219" s="1288"/>
      <c r="AC219" s="858" t="str">
        <f t="shared" si="3"/>
        <v xml:space="preserve"> </v>
      </c>
    </row>
    <row r="220" spans="1:29" ht="27.75" customHeight="1">
      <c r="A220" s="835">
        <v>45</v>
      </c>
      <c r="B220" s="1503" t="s">
        <v>2096</v>
      </c>
      <c r="C220" s="1473">
        <v>38568</v>
      </c>
      <c r="D220" s="1504">
        <v>472033000600</v>
      </c>
      <c r="E220" s="1475">
        <v>42102</v>
      </c>
      <c r="F220" s="840">
        <v>9830516277</v>
      </c>
      <c r="G220" s="839">
        <v>42941</v>
      </c>
      <c r="H220" s="1505" t="s">
        <v>10535</v>
      </c>
      <c r="I220" s="869"/>
      <c r="J220" s="1478" t="s">
        <v>7389</v>
      </c>
      <c r="K220" s="1375">
        <v>42800</v>
      </c>
      <c r="L220" s="1375"/>
      <c r="M220" s="1376"/>
      <c r="N220" s="869">
        <v>1</v>
      </c>
      <c r="O220" s="870"/>
      <c r="P220" s="1177" t="s">
        <v>10536</v>
      </c>
      <c r="Q220" s="990" t="s">
        <v>4180</v>
      </c>
      <c r="R220" s="1211">
        <v>15000000</v>
      </c>
      <c r="S220" s="852"/>
      <c r="T220" s="1429" t="s">
        <v>10537</v>
      </c>
      <c r="U220" s="1506" t="s">
        <v>10538</v>
      </c>
      <c r="V220" s="1507" t="s">
        <v>10539</v>
      </c>
      <c r="W220" s="1200"/>
      <c r="X220" s="1200" t="s">
        <v>10540</v>
      </c>
      <c r="Y220" s="1200"/>
      <c r="Z220" s="1200"/>
      <c r="AA220" s="844" t="s">
        <v>8760</v>
      </c>
      <c r="AB220" s="844"/>
      <c r="AC220" s="858" t="str">
        <f t="shared" si="3"/>
        <v xml:space="preserve"> </v>
      </c>
    </row>
    <row r="221" spans="1:29" ht="27.75" customHeight="1">
      <c r="A221" s="835">
        <v>46</v>
      </c>
      <c r="B221" s="1503" t="s">
        <v>2133</v>
      </c>
      <c r="C221" s="1473">
        <v>37937</v>
      </c>
      <c r="D221" s="1504">
        <v>2356845628</v>
      </c>
      <c r="E221" s="1475">
        <v>42825</v>
      </c>
      <c r="F221" s="840">
        <v>2356845628</v>
      </c>
      <c r="G221" s="839" t="s">
        <v>6261</v>
      </c>
      <c r="H221" s="1505" t="s">
        <v>10541</v>
      </c>
      <c r="I221" s="869"/>
      <c r="J221" s="1478" t="s">
        <v>121</v>
      </c>
      <c r="K221" s="1375">
        <v>30014</v>
      </c>
      <c r="L221" s="1375"/>
      <c r="M221" s="1376"/>
      <c r="N221" s="869">
        <v>1</v>
      </c>
      <c r="O221" s="870"/>
      <c r="P221" s="1177" t="s">
        <v>10542</v>
      </c>
      <c r="Q221" s="990" t="s">
        <v>10543</v>
      </c>
      <c r="R221" s="1211">
        <v>9000000</v>
      </c>
      <c r="S221" s="852"/>
      <c r="T221" s="1429" t="s">
        <v>10544</v>
      </c>
      <c r="U221" s="1506"/>
      <c r="V221" s="1232" t="s">
        <v>10545</v>
      </c>
      <c r="W221" s="1200" t="s">
        <v>10546</v>
      </c>
      <c r="X221" s="1200" t="s">
        <v>10547</v>
      </c>
      <c r="Y221" s="1200" t="s">
        <v>10548</v>
      </c>
      <c r="Z221" s="1200"/>
      <c r="AA221" s="844" t="s">
        <v>8757</v>
      </c>
      <c r="AB221" s="844"/>
      <c r="AC221" s="858" t="str">
        <f t="shared" si="3"/>
        <v xml:space="preserve"> </v>
      </c>
    </row>
    <row r="222" spans="1:29" ht="27.75" customHeight="1">
      <c r="A222" s="835">
        <v>47</v>
      </c>
      <c r="B222" s="1503" t="s">
        <v>2097</v>
      </c>
      <c r="C222" s="1473">
        <v>38701</v>
      </c>
      <c r="D222" s="1508">
        <v>2135117144</v>
      </c>
      <c r="E222" s="1509">
        <v>42545</v>
      </c>
      <c r="F222" s="840">
        <v>2135117144</v>
      </c>
      <c r="G222" s="839">
        <v>42545</v>
      </c>
      <c r="H222" s="1510" t="s">
        <v>5428</v>
      </c>
      <c r="I222" s="842"/>
      <c r="J222" s="1279" t="s">
        <v>10549</v>
      </c>
      <c r="K222" s="1461">
        <v>150000</v>
      </c>
      <c r="L222" s="1461"/>
      <c r="M222" s="1462"/>
      <c r="N222" s="842">
        <v>1</v>
      </c>
      <c r="O222" s="1280"/>
      <c r="P222" s="849" t="s">
        <v>10414</v>
      </c>
      <c r="Q222" s="1364" t="s">
        <v>10550</v>
      </c>
      <c r="R222" s="1461">
        <v>38926000</v>
      </c>
      <c r="S222" s="852"/>
      <c r="T222" s="875" t="s">
        <v>10551</v>
      </c>
      <c r="U222" s="1511" t="s">
        <v>10552</v>
      </c>
      <c r="V222" s="1465" t="s">
        <v>10553</v>
      </c>
      <c r="W222" s="1466"/>
      <c r="X222" s="1466" t="s">
        <v>10554</v>
      </c>
      <c r="Y222" s="1466">
        <v>835180786</v>
      </c>
      <c r="Z222" s="1466"/>
      <c r="AA222" s="1380" t="s">
        <v>8758</v>
      </c>
      <c r="AB222" s="1380"/>
      <c r="AC222" s="858" t="str">
        <f t="shared" si="3"/>
        <v xml:space="preserve"> </v>
      </c>
    </row>
    <row r="223" spans="1:29" ht="27.75" customHeight="1">
      <c r="A223" s="835">
        <v>48</v>
      </c>
      <c r="B223" s="1503" t="s">
        <v>2112</v>
      </c>
      <c r="C223" s="1473">
        <v>38898</v>
      </c>
      <c r="D223" s="1504">
        <v>472043000618</v>
      </c>
      <c r="E223" s="1475">
        <v>41180</v>
      </c>
      <c r="F223" s="840"/>
      <c r="G223" s="839"/>
      <c r="H223" s="1512" t="s">
        <v>10555</v>
      </c>
      <c r="I223" s="842"/>
      <c r="J223" s="1279" t="s">
        <v>10556</v>
      </c>
      <c r="K223" s="1461">
        <v>5373</v>
      </c>
      <c r="L223" s="1461"/>
      <c r="M223" s="1462"/>
      <c r="N223" s="842">
        <v>1</v>
      </c>
      <c r="O223" s="1280"/>
      <c r="P223" s="849" t="s">
        <v>10414</v>
      </c>
      <c r="Q223" s="1513" t="s">
        <v>10557</v>
      </c>
      <c r="R223" s="1461">
        <v>450000</v>
      </c>
      <c r="S223" s="852"/>
      <c r="T223" s="875" t="s">
        <v>10558</v>
      </c>
      <c r="U223" s="1511"/>
      <c r="V223" s="1465" t="s">
        <v>10559</v>
      </c>
      <c r="W223" s="1466"/>
      <c r="X223" s="1466" t="s">
        <v>10560</v>
      </c>
      <c r="Y223" s="1466" t="s">
        <v>10561</v>
      </c>
      <c r="Z223" s="1466"/>
      <c r="AA223" s="1380" t="s">
        <v>8756</v>
      </c>
      <c r="AB223" s="1380"/>
      <c r="AC223" s="858" t="str">
        <f t="shared" si="3"/>
        <v xml:space="preserve"> </v>
      </c>
    </row>
    <row r="224" spans="1:29" ht="27.75" customHeight="1">
      <c r="A224" s="835">
        <v>49</v>
      </c>
      <c r="B224" s="1514" t="s">
        <v>2064</v>
      </c>
      <c r="C224" s="1515">
        <v>36595</v>
      </c>
      <c r="D224" s="1516">
        <v>472043000572</v>
      </c>
      <c r="E224" s="1517">
        <v>42109</v>
      </c>
      <c r="F224" s="840">
        <v>9842806233</v>
      </c>
      <c r="G224" s="839">
        <v>43075</v>
      </c>
      <c r="H224" s="1460" t="s">
        <v>10562</v>
      </c>
      <c r="I224" s="842"/>
      <c r="J224" s="843" t="s">
        <v>7389</v>
      </c>
      <c r="K224" s="1169">
        <v>49900</v>
      </c>
      <c r="L224" s="1169"/>
      <c r="M224" s="1170"/>
      <c r="N224" s="843">
        <v>1</v>
      </c>
      <c r="O224" s="1518"/>
      <c r="P224" s="1519" t="s">
        <v>10563</v>
      </c>
      <c r="Q224" s="1520" t="s">
        <v>10564</v>
      </c>
      <c r="R224" s="1502">
        <v>3535500</v>
      </c>
      <c r="S224" s="852"/>
      <c r="T224" s="875" t="s">
        <v>10565</v>
      </c>
      <c r="U224" s="854" t="s">
        <v>10566</v>
      </c>
      <c r="V224" s="1465" t="s">
        <v>10567</v>
      </c>
      <c r="W224" s="1466"/>
      <c r="X224" s="1466" t="s">
        <v>10568</v>
      </c>
      <c r="Y224" s="1466" t="s">
        <v>10569</v>
      </c>
      <c r="Z224" s="1466"/>
      <c r="AA224" s="1288" t="s">
        <v>8756</v>
      </c>
      <c r="AB224" s="1288"/>
      <c r="AC224" s="858" t="str">
        <f t="shared" si="3"/>
        <v xml:space="preserve"> </v>
      </c>
    </row>
    <row r="225" spans="1:29" ht="27.75" customHeight="1">
      <c r="A225" s="835">
        <v>50</v>
      </c>
      <c r="B225" s="1357" t="s">
        <v>2071</v>
      </c>
      <c r="C225" s="1358">
        <v>38057</v>
      </c>
      <c r="D225" s="1516">
        <v>472043000578</v>
      </c>
      <c r="E225" s="1359">
        <v>41226</v>
      </c>
      <c r="F225" s="840"/>
      <c r="G225" s="839"/>
      <c r="H225" s="1428" t="s">
        <v>10570</v>
      </c>
      <c r="I225" s="842"/>
      <c r="J225" s="1279" t="s">
        <v>10272</v>
      </c>
      <c r="K225" s="1387">
        <v>61325</v>
      </c>
      <c r="L225" s="1387"/>
      <c r="M225" s="1388"/>
      <c r="N225" s="842">
        <v>1</v>
      </c>
      <c r="O225" s="1280"/>
      <c r="P225" s="849" t="s">
        <v>10571</v>
      </c>
      <c r="Q225" s="990" t="s">
        <v>10572</v>
      </c>
      <c r="R225" s="1461">
        <v>30000000</v>
      </c>
      <c r="S225" s="852"/>
      <c r="T225" s="875" t="s">
        <v>10573</v>
      </c>
      <c r="U225" s="1511" t="s">
        <v>10574</v>
      </c>
      <c r="V225" s="877" t="s">
        <v>10575</v>
      </c>
      <c r="W225" s="1466" t="s">
        <v>5762</v>
      </c>
      <c r="X225" s="856" t="s">
        <v>10576</v>
      </c>
      <c r="Y225" s="857" t="s">
        <v>10577</v>
      </c>
      <c r="Z225" s="857"/>
      <c r="AA225" s="1288" t="s">
        <v>8760</v>
      </c>
      <c r="AB225" s="1288"/>
      <c r="AC225" s="858" t="str">
        <f t="shared" si="3"/>
        <v xml:space="preserve"> </v>
      </c>
    </row>
    <row r="226" spans="1:29" s="1209" customFormat="1" ht="27.75" customHeight="1">
      <c r="A226" s="835">
        <v>51</v>
      </c>
      <c r="B226" s="1514">
        <v>472043000667</v>
      </c>
      <c r="C226" s="1515">
        <v>39708</v>
      </c>
      <c r="D226" s="1516"/>
      <c r="E226" s="1517">
        <v>41820</v>
      </c>
      <c r="F226" s="840">
        <v>1006347715</v>
      </c>
      <c r="G226" s="839">
        <v>42976</v>
      </c>
      <c r="H226" s="1521" t="s">
        <v>10578</v>
      </c>
      <c r="I226" s="842"/>
      <c r="J226" s="843" t="s">
        <v>10579</v>
      </c>
      <c r="K226" s="1169"/>
      <c r="L226" s="1169">
        <v>456</v>
      </c>
      <c r="M226" s="1170"/>
      <c r="N226" s="843">
        <v>1</v>
      </c>
      <c r="O226" s="1518"/>
      <c r="P226" s="1519"/>
      <c r="Q226" s="1520" t="s">
        <v>10580</v>
      </c>
      <c r="R226" s="1502">
        <v>550000</v>
      </c>
      <c r="S226" s="852"/>
      <c r="T226" s="875" t="s">
        <v>10581</v>
      </c>
      <c r="U226" s="854" t="s">
        <v>10582</v>
      </c>
      <c r="V226" s="1500" t="s">
        <v>10583</v>
      </c>
      <c r="W226" s="1522" t="s">
        <v>10584</v>
      </c>
      <c r="X226" s="1466" t="s">
        <v>10585</v>
      </c>
      <c r="Y226" s="1466" t="s">
        <v>10586</v>
      </c>
      <c r="Z226" s="1466"/>
      <c r="AA226" s="1288" t="s">
        <v>8759</v>
      </c>
      <c r="AB226" s="1288"/>
      <c r="AC226" s="858" t="str">
        <f t="shared" si="3"/>
        <v xml:space="preserve"> </v>
      </c>
    </row>
    <row r="227" spans="1:29" ht="27.75" customHeight="1">
      <c r="A227" s="835">
        <v>52</v>
      </c>
      <c r="B227" s="1395">
        <v>472043000677</v>
      </c>
      <c r="C227" s="1396">
        <v>39714</v>
      </c>
      <c r="D227" s="1395"/>
      <c r="E227" s="1397">
        <v>41992</v>
      </c>
      <c r="F227" s="840">
        <v>9842685323</v>
      </c>
      <c r="G227" s="839">
        <v>43087</v>
      </c>
      <c r="H227" s="1523" t="s">
        <v>10587</v>
      </c>
      <c r="I227" s="842"/>
      <c r="J227" s="1478" t="s">
        <v>8382</v>
      </c>
      <c r="K227" s="1169">
        <v>15291</v>
      </c>
      <c r="L227" s="1169">
        <v>2900</v>
      </c>
      <c r="M227" s="1170"/>
      <c r="N227" s="842">
        <v>1</v>
      </c>
      <c r="O227" s="1280"/>
      <c r="P227" s="849"/>
      <c r="Q227" s="850" t="s">
        <v>10588</v>
      </c>
      <c r="R227" s="851">
        <v>5500000</v>
      </c>
      <c r="S227" s="852"/>
      <c r="T227" s="875" t="s">
        <v>10589</v>
      </c>
      <c r="U227" s="1524" t="s">
        <v>10590</v>
      </c>
      <c r="V227" s="855" t="s">
        <v>10591</v>
      </c>
      <c r="W227" s="856"/>
      <c r="X227" s="856" t="s">
        <v>10592</v>
      </c>
      <c r="Y227" s="857" t="s">
        <v>10593</v>
      </c>
      <c r="Z227" s="857"/>
      <c r="AA227" s="1288" t="s">
        <v>8760</v>
      </c>
      <c r="AB227" s="1288" t="s">
        <v>10594</v>
      </c>
      <c r="AC227" s="858" t="str">
        <f t="shared" si="3"/>
        <v xml:space="preserve"> </v>
      </c>
    </row>
    <row r="228" spans="1:29" ht="27.75" customHeight="1">
      <c r="A228" s="835">
        <v>53</v>
      </c>
      <c r="B228" s="1395">
        <v>472043000697</v>
      </c>
      <c r="C228" s="1396" t="s">
        <v>727</v>
      </c>
      <c r="D228" s="1395"/>
      <c r="E228" s="1397">
        <v>42149</v>
      </c>
      <c r="F228" s="840">
        <v>7621016066</v>
      </c>
      <c r="G228" s="839">
        <v>42691</v>
      </c>
      <c r="H228" s="1523" t="s">
        <v>10595</v>
      </c>
      <c r="I228" s="842"/>
      <c r="J228" s="1478" t="s">
        <v>7389</v>
      </c>
      <c r="K228" s="845">
        <v>25000</v>
      </c>
      <c r="L228" s="1169"/>
      <c r="M228" s="1170"/>
      <c r="N228" s="842">
        <v>1</v>
      </c>
      <c r="O228" s="1280"/>
      <c r="P228" s="849"/>
      <c r="Q228" s="850" t="s">
        <v>10596</v>
      </c>
      <c r="R228" s="851">
        <v>5000000</v>
      </c>
      <c r="S228" s="852"/>
      <c r="T228" s="875" t="s">
        <v>10597</v>
      </c>
      <c r="U228" s="1524" t="s">
        <v>10598</v>
      </c>
      <c r="V228" s="855" t="s">
        <v>10599</v>
      </c>
      <c r="W228" s="856"/>
      <c r="X228" s="856" t="s">
        <v>10600</v>
      </c>
      <c r="Y228" s="856"/>
      <c r="Z228" s="856"/>
      <c r="AA228" s="1288" t="s">
        <v>8756</v>
      </c>
      <c r="AB228" s="1288"/>
      <c r="AC228" s="858" t="str">
        <f t="shared" si="3"/>
        <v xml:space="preserve"> </v>
      </c>
    </row>
    <row r="229" spans="1:29" ht="27.75" customHeight="1">
      <c r="A229" s="835">
        <v>54</v>
      </c>
      <c r="B229" s="836">
        <v>472043000706</v>
      </c>
      <c r="C229" s="837">
        <v>39640</v>
      </c>
      <c r="D229" s="838"/>
      <c r="E229" s="1525"/>
      <c r="F229" s="840"/>
      <c r="G229" s="839">
        <v>42129</v>
      </c>
      <c r="H229" s="1523" t="s">
        <v>10601</v>
      </c>
      <c r="I229" s="842"/>
      <c r="J229" s="843" t="s">
        <v>7389</v>
      </c>
      <c r="K229" s="844"/>
      <c r="L229" s="845">
        <v>1700</v>
      </c>
      <c r="M229" s="846"/>
      <c r="N229" s="842">
        <v>1</v>
      </c>
      <c r="O229" s="1280"/>
      <c r="P229" s="849"/>
      <c r="Q229" s="850" t="s">
        <v>10602</v>
      </c>
      <c r="R229" s="851">
        <v>1000000</v>
      </c>
      <c r="S229" s="852"/>
      <c r="T229" s="875" t="s">
        <v>10603</v>
      </c>
      <c r="U229" s="854" t="s">
        <v>10604</v>
      </c>
      <c r="V229" s="855" t="s">
        <v>10605</v>
      </c>
      <c r="W229" s="856"/>
      <c r="X229" s="856" t="s">
        <v>10606</v>
      </c>
      <c r="Y229" s="856" t="s">
        <v>10607</v>
      </c>
      <c r="Z229" s="856"/>
      <c r="AA229" s="844" t="s">
        <v>8753</v>
      </c>
      <c r="AB229" s="844"/>
      <c r="AC229" s="858" t="str">
        <f t="shared" si="3"/>
        <v xml:space="preserve"> </v>
      </c>
    </row>
    <row r="230" spans="1:29" ht="27.75" customHeight="1">
      <c r="A230" s="835">
        <v>55</v>
      </c>
      <c r="B230" s="836">
        <v>472023000318</v>
      </c>
      <c r="C230" s="837">
        <v>39408</v>
      </c>
      <c r="D230" s="838">
        <v>472043000318</v>
      </c>
      <c r="E230" s="1525">
        <v>42013</v>
      </c>
      <c r="F230" s="840">
        <v>9854421154</v>
      </c>
      <c r="G230" s="839">
        <v>42382</v>
      </c>
      <c r="H230" s="1523" t="s">
        <v>10608</v>
      </c>
      <c r="I230" s="842"/>
      <c r="J230" s="843" t="s">
        <v>10609</v>
      </c>
      <c r="K230" s="845">
        <v>10000</v>
      </c>
      <c r="L230" s="845"/>
      <c r="M230" s="846"/>
      <c r="N230" s="842">
        <v>1</v>
      </c>
      <c r="O230" s="1280"/>
      <c r="P230" s="849" t="s">
        <v>10438</v>
      </c>
      <c r="Q230" s="850" t="s">
        <v>2131</v>
      </c>
      <c r="R230" s="851">
        <v>2600000</v>
      </c>
      <c r="S230" s="852"/>
      <c r="T230" s="875" t="s">
        <v>10610</v>
      </c>
      <c r="U230" s="854" t="s">
        <v>10611</v>
      </c>
      <c r="V230" s="855" t="s">
        <v>10612</v>
      </c>
      <c r="W230" s="856"/>
      <c r="X230" s="856" t="s">
        <v>10613</v>
      </c>
      <c r="Y230" s="856"/>
      <c r="Z230" s="1526" t="s">
        <v>10614</v>
      </c>
      <c r="AA230" s="844" t="s">
        <v>8760</v>
      </c>
      <c r="AB230" s="844"/>
      <c r="AC230" s="858" t="str">
        <f t="shared" si="3"/>
        <v xml:space="preserve"> </v>
      </c>
    </row>
    <row r="231" spans="1:29" ht="27.75" customHeight="1">
      <c r="A231" s="835">
        <v>56</v>
      </c>
      <c r="B231" s="836">
        <v>472043000829</v>
      </c>
      <c r="C231" s="837">
        <v>40388</v>
      </c>
      <c r="D231" s="838"/>
      <c r="E231" s="1525">
        <v>41920</v>
      </c>
      <c r="F231" s="840"/>
      <c r="G231" s="839"/>
      <c r="H231" s="1523" t="s">
        <v>10615</v>
      </c>
      <c r="I231" s="842"/>
      <c r="J231" s="843" t="s">
        <v>121</v>
      </c>
      <c r="K231" s="844"/>
      <c r="L231" s="845">
        <v>2160</v>
      </c>
      <c r="M231" s="846"/>
      <c r="N231" s="842">
        <v>1</v>
      </c>
      <c r="O231" s="1280"/>
      <c r="P231" s="849"/>
      <c r="Q231" s="850" t="s">
        <v>10616</v>
      </c>
      <c r="R231" s="851">
        <v>2000000</v>
      </c>
      <c r="S231" s="852"/>
      <c r="T231" s="875" t="s">
        <v>10617</v>
      </c>
      <c r="U231" s="854" t="s">
        <v>10618</v>
      </c>
      <c r="V231" s="855" t="s">
        <v>10619</v>
      </c>
      <c r="W231" s="856"/>
      <c r="X231" s="856" t="s">
        <v>10620</v>
      </c>
      <c r="Y231" s="856"/>
      <c r="Z231" s="856"/>
      <c r="AA231" s="844" t="s">
        <v>8756</v>
      </c>
      <c r="AB231" s="844"/>
      <c r="AC231" s="858" t="str">
        <f t="shared" si="3"/>
        <v xml:space="preserve"> </v>
      </c>
    </row>
    <row r="232" spans="1:29" ht="27.75" customHeight="1">
      <c r="A232" s="835">
        <v>57</v>
      </c>
      <c r="B232" s="836">
        <v>472043000901</v>
      </c>
      <c r="C232" s="837" t="s">
        <v>2705</v>
      </c>
      <c r="D232" s="838"/>
      <c r="E232" s="1525">
        <v>41480</v>
      </c>
      <c r="F232" s="840"/>
      <c r="G232" s="839"/>
      <c r="H232" s="1523" t="s">
        <v>10621</v>
      </c>
      <c r="I232" s="842">
        <v>1</v>
      </c>
      <c r="J232" s="843" t="s">
        <v>9704</v>
      </c>
      <c r="K232" s="845">
        <v>60000</v>
      </c>
      <c r="L232" s="845"/>
      <c r="M232" s="846"/>
      <c r="N232" s="842">
        <v>1</v>
      </c>
      <c r="O232" s="1280"/>
      <c r="P232" s="849"/>
      <c r="Q232" s="850" t="s">
        <v>10622</v>
      </c>
      <c r="R232" s="1527">
        <v>14180000</v>
      </c>
      <c r="S232" s="852"/>
      <c r="T232" s="875" t="s">
        <v>10623</v>
      </c>
      <c r="U232" s="854" t="s">
        <v>10624</v>
      </c>
      <c r="V232" s="855" t="s">
        <v>10625</v>
      </c>
      <c r="W232" s="856"/>
      <c r="X232" s="856" t="s">
        <v>10626</v>
      </c>
      <c r="Y232" s="856" t="s">
        <v>10627</v>
      </c>
      <c r="Z232" s="856"/>
      <c r="AA232" s="844" t="s">
        <v>8757</v>
      </c>
      <c r="AB232" s="844"/>
      <c r="AC232" s="858" t="str">
        <f t="shared" si="3"/>
        <v xml:space="preserve"> </v>
      </c>
    </row>
    <row r="233" spans="1:29" ht="27.75" customHeight="1">
      <c r="A233" s="835">
        <v>58</v>
      </c>
      <c r="B233" s="836">
        <v>472023000912</v>
      </c>
      <c r="C233" s="837" t="s">
        <v>2781</v>
      </c>
      <c r="D233" s="838"/>
      <c r="E233" s="1525"/>
      <c r="F233" s="840"/>
      <c r="G233" s="839"/>
      <c r="H233" s="841" t="s">
        <v>10628</v>
      </c>
      <c r="I233" s="842"/>
      <c r="J233" s="843" t="s">
        <v>9937</v>
      </c>
      <c r="K233" s="845"/>
      <c r="L233" s="845">
        <v>4743.8999999999996</v>
      </c>
      <c r="M233" s="846"/>
      <c r="N233" s="842">
        <v>1</v>
      </c>
      <c r="O233" s="1280"/>
      <c r="P233" s="849"/>
      <c r="Q233" s="850" t="s">
        <v>2782</v>
      </c>
      <c r="R233" s="851">
        <v>1000000</v>
      </c>
      <c r="S233" s="852"/>
      <c r="T233" s="875"/>
      <c r="U233" s="854"/>
      <c r="V233" s="855"/>
      <c r="W233" s="856"/>
      <c r="X233" s="856" t="s">
        <v>10629</v>
      </c>
      <c r="Y233" s="856" t="s">
        <v>10630</v>
      </c>
      <c r="Z233" s="856"/>
      <c r="AA233" s="844" t="s">
        <v>8755</v>
      </c>
      <c r="AB233" s="844" t="s">
        <v>10631</v>
      </c>
      <c r="AC233" s="858" t="str">
        <f t="shared" si="3"/>
        <v xml:space="preserve"> </v>
      </c>
    </row>
    <row r="234" spans="1:29" ht="27.75" customHeight="1">
      <c r="A234" s="835">
        <v>59</v>
      </c>
      <c r="B234" s="1528">
        <v>472043000920</v>
      </c>
      <c r="C234" s="1529" t="s">
        <v>2814</v>
      </c>
      <c r="D234" s="1530"/>
      <c r="E234" s="1531">
        <v>42016</v>
      </c>
      <c r="F234" s="840">
        <v>5417382051</v>
      </c>
      <c r="G234" s="839">
        <v>42510</v>
      </c>
      <c r="H234" s="841" t="s">
        <v>2815</v>
      </c>
      <c r="I234" s="888"/>
      <c r="J234" s="1532" t="s">
        <v>7389</v>
      </c>
      <c r="K234" s="1533"/>
      <c r="L234" s="1479"/>
      <c r="M234" s="1534"/>
      <c r="N234" s="888">
        <v>1</v>
      </c>
      <c r="O234" s="892"/>
      <c r="P234" s="849"/>
      <c r="Q234" s="850" t="s">
        <v>10632</v>
      </c>
      <c r="R234" s="851">
        <v>1400000</v>
      </c>
      <c r="S234" s="852"/>
      <c r="T234" s="875" t="s">
        <v>10633</v>
      </c>
      <c r="U234" s="854"/>
      <c r="V234" s="855"/>
      <c r="W234" s="856"/>
      <c r="X234" s="856" t="s">
        <v>10634</v>
      </c>
      <c r="Y234" s="856"/>
      <c r="Z234" s="856"/>
      <c r="AA234" s="844" t="s">
        <v>8760</v>
      </c>
      <c r="AB234" s="844" t="s">
        <v>10635</v>
      </c>
      <c r="AC234" s="858" t="str">
        <f t="shared" si="3"/>
        <v xml:space="preserve"> </v>
      </c>
    </row>
    <row r="235" spans="1:29" ht="27.75" customHeight="1">
      <c r="A235" s="835">
        <v>60</v>
      </c>
      <c r="B235" s="860">
        <v>47221000923</v>
      </c>
      <c r="C235" s="861" t="s">
        <v>10636</v>
      </c>
      <c r="D235" s="1535"/>
      <c r="E235" s="1536"/>
      <c r="F235" s="840"/>
      <c r="G235" s="839"/>
      <c r="H235" s="864" t="s">
        <v>10637</v>
      </c>
      <c r="I235" s="869"/>
      <c r="J235" s="1537" t="s">
        <v>8775</v>
      </c>
      <c r="K235" s="1169">
        <v>22500</v>
      </c>
      <c r="L235" s="1169"/>
      <c r="M235" s="1170"/>
      <c r="N235" s="869">
        <v>1</v>
      </c>
      <c r="O235" s="870"/>
      <c r="P235" s="1177"/>
      <c r="Q235" s="872" t="s">
        <v>10638</v>
      </c>
      <c r="R235" s="980"/>
      <c r="S235" s="852"/>
      <c r="T235" s="875"/>
      <c r="U235" s="1055"/>
      <c r="V235" s="1099" t="s">
        <v>10639</v>
      </c>
      <c r="W235" s="879"/>
      <c r="X235" s="879" t="s">
        <v>10640</v>
      </c>
      <c r="Y235" s="880" t="s">
        <v>10641</v>
      </c>
      <c r="Z235" s="880"/>
      <c r="AA235" s="844" t="s">
        <v>8760</v>
      </c>
      <c r="AB235" s="844"/>
      <c r="AC235" s="858">
        <f t="shared" si="3"/>
        <v>1</v>
      </c>
    </row>
    <row r="236" spans="1:29" ht="27.75" customHeight="1">
      <c r="A236" s="835">
        <v>61</v>
      </c>
      <c r="B236" s="860">
        <v>472043000928</v>
      </c>
      <c r="C236" s="861" t="s">
        <v>2847</v>
      </c>
      <c r="D236" s="1535"/>
      <c r="E236" s="1536">
        <v>41568</v>
      </c>
      <c r="F236" s="840">
        <v>1085157835</v>
      </c>
      <c r="G236" s="839">
        <v>42689</v>
      </c>
      <c r="H236" s="864" t="s">
        <v>10642</v>
      </c>
      <c r="I236" s="869"/>
      <c r="J236" s="1537" t="s">
        <v>121</v>
      </c>
      <c r="K236" s="1169">
        <v>16000</v>
      </c>
      <c r="L236" s="1169"/>
      <c r="M236" s="1170"/>
      <c r="N236" s="869">
        <v>1</v>
      </c>
      <c r="O236" s="870"/>
      <c r="P236" s="1177"/>
      <c r="Q236" s="872" t="s">
        <v>10643</v>
      </c>
      <c r="R236" s="851">
        <v>2000000</v>
      </c>
      <c r="S236" s="852"/>
      <c r="T236" s="875" t="s">
        <v>10644</v>
      </c>
      <c r="U236" s="1055"/>
      <c r="V236" s="1500" t="s">
        <v>10645</v>
      </c>
      <c r="W236" s="1501"/>
      <c r="X236" s="879" t="s">
        <v>10646</v>
      </c>
      <c r="Y236" s="879"/>
      <c r="Z236" s="879"/>
      <c r="AA236" s="844" t="s">
        <v>8760</v>
      </c>
      <c r="AB236" s="844"/>
      <c r="AC236" s="858" t="str">
        <f t="shared" si="3"/>
        <v xml:space="preserve"> </v>
      </c>
    </row>
    <row r="237" spans="1:29" ht="27.75" customHeight="1">
      <c r="A237" s="835">
        <v>62</v>
      </c>
      <c r="B237" s="1538">
        <v>472023000935</v>
      </c>
      <c r="C237" s="1539">
        <v>41005</v>
      </c>
      <c r="D237" s="1540"/>
      <c r="E237" s="1541">
        <v>42137</v>
      </c>
      <c r="F237" s="840">
        <v>5418501626</v>
      </c>
      <c r="G237" s="839">
        <v>42991</v>
      </c>
      <c r="H237" s="1542" t="s">
        <v>10647</v>
      </c>
      <c r="I237" s="869"/>
      <c r="J237" s="1043" t="s">
        <v>7389</v>
      </c>
      <c r="K237" s="959"/>
      <c r="L237" s="959">
        <v>1320</v>
      </c>
      <c r="M237" s="960"/>
      <c r="N237" s="869">
        <v>1</v>
      </c>
      <c r="O237" s="870"/>
      <c r="P237" s="1177"/>
      <c r="Q237" s="1543" t="s">
        <v>2849</v>
      </c>
      <c r="R237" s="1544">
        <v>1500000</v>
      </c>
      <c r="S237" s="852"/>
      <c r="T237" s="875"/>
      <c r="U237" s="1055"/>
      <c r="V237" s="1099" t="s">
        <v>10648</v>
      </c>
      <c r="W237" s="879"/>
      <c r="X237" s="879" t="s">
        <v>10649</v>
      </c>
      <c r="Y237" s="879"/>
      <c r="Z237" s="879"/>
      <c r="AA237" s="844" t="s">
        <v>8757</v>
      </c>
      <c r="AB237" s="844"/>
      <c r="AC237" s="882" t="str">
        <f t="shared" si="3"/>
        <v xml:space="preserve"> </v>
      </c>
    </row>
    <row r="238" spans="1:29" ht="27.75" customHeight="1">
      <c r="A238" s="835">
        <v>63</v>
      </c>
      <c r="B238" s="1538">
        <v>472043000939</v>
      </c>
      <c r="C238" s="1539">
        <v>41033</v>
      </c>
      <c r="D238" s="1540"/>
      <c r="E238" s="1541">
        <v>42010</v>
      </c>
      <c r="F238" s="840">
        <v>6513641531</v>
      </c>
      <c r="G238" s="839">
        <v>42592</v>
      </c>
      <c r="H238" s="1542" t="s">
        <v>10650</v>
      </c>
      <c r="I238" s="869"/>
      <c r="J238" s="1043" t="s">
        <v>9704</v>
      </c>
      <c r="K238" s="959"/>
      <c r="L238" s="959">
        <v>8713.92</v>
      </c>
      <c r="M238" s="960"/>
      <c r="N238" s="869">
        <v>1</v>
      </c>
      <c r="O238" s="870"/>
      <c r="P238" s="1177"/>
      <c r="Q238" s="1543" t="s">
        <v>10651</v>
      </c>
      <c r="R238" s="1544">
        <v>2500000</v>
      </c>
      <c r="S238" s="852"/>
      <c r="T238" s="875" t="s">
        <v>10652</v>
      </c>
      <c r="U238" s="1055" t="s">
        <v>10653</v>
      </c>
      <c r="V238" s="1500" t="s">
        <v>10654</v>
      </c>
      <c r="W238" s="1501"/>
      <c r="X238" s="879"/>
      <c r="Y238" s="879"/>
      <c r="Z238" s="879"/>
      <c r="AA238" s="844" t="s">
        <v>8760</v>
      </c>
      <c r="AB238" s="844"/>
      <c r="AC238" s="882" t="str">
        <f t="shared" si="3"/>
        <v xml:space="preserve"> </v>
      </c>
    </row>
    <row r="239" spans="1:29" ht="27.75" customHeight="1">
      <c r="A239" s="835">
        <v>64</v>
      </c>
      <c r="B239" s="1538">
        <v>472043000953</v>
      </c>
      <c r="C239" s="1539" t="s">
        <v>2922</v>
      </c>
      <c r="D239" s="1540"/>
      <c r="E239" s="1541">
        <v>41456</v>
      </c>
      <c r="F239" s="840"/>
      <c r="G239" s="839"/>
      <c r="H239" s="1542" t="s">
        <v>10655</v>
      </c>
      <c r="I239" s="869"/>
      <c r="J239" s="1043" t="s">
        <v>9704</v>
      </c>
      <c r="K239" s="959"/>
      <c r="L239" s="959">
        <v>2304</v>
      </c>
      <c r="M239" s="960"/>
      <c r="N239" s="869">
        <v>1</v>
      </c>
      <c r="O239" s="870"/>
      <c r="P239" s="1177"/>
      <c r="Q239" s="1543" t="s">
        <v>10656</v>
      </c>
      <c r="R239" s="1544">
        <v>2000000</v>
      </c>
      <c r="S239" s="852"/>
      <c r="T239" s="875" t="s">
        <v>10657</v>
      </c>
      <c r="U239" s="1055" t="s">
        <v>10658</v>
      </c>
      <c r="V239" s="1099" t="s">
        <v>10659</v>
      </c>
      <c r="W239" s="879"/>
      <c r="X239" s="879"/>
      <c r="Y239" s="879"/>
      <c r="Z239" s="879"/>
      <c r="AA239" s="915" t="s">
        <v>8756</v>
      </c>
      <c r="AB239" s="844"/>
      <c r="AC239" s="882" t="str">
        <f t="shared" si="3"/>
        <v xml:space="preserve"> </v>
      </c>
    </row>
    <row r="240" spans="1:29" ht="27.75" customHeight="1">
      <c r="A240" s="835">
        <v>65</v>
      </c>
      <c r="B240" s="1538">
        <v>472043000955</v>
      </c>
      <c r="C240" s="1539" t="s">
        <v>2922</v>
      </c>
      <c r="D240" s="1540"/>
      <c r="E240" s="1541">
        <v>41271</v>
      </c>
      <c r="F240" s="840">
        <v>6590686136</v>
      </c>
      <c r="G240" s="839">
        <v>43209</v>
      </c>
      <c r="H240" s="1542" t="s">
        <v>10660</v>
      </c>
      <c r="I240" s="869"/>
      <c r="J240" s="1043" t="s">
        <v>9704</v>
      </c>
      <c r="K240" s="959"/>
      <c r="L240" s="959">
        <v>2304</v>
      </c>
      <c r="M240" s="960" t="s">
        <v>10661</v>
      </c>
      <c r="N240" s="869">
        <v>1</v>
      </c>
      <c r="O240" s="870"/>
      <c r="P240" s="1177"/>
      <c r="Q240" s="1543" t="s">
        <v>10662</v>
      </c>
      <c r="R240" s="1544">
        <v>3000000</v>
      </c>
      <c r="S240" s="852"/>
      <c r="T240" s="875" t="s">
        <v>10663</v>
      </c>
      <c r="U240" s="1055" t="s">
        <v>10664</v>
      </c>
      <c r="V240" s="877" t="s">
        <v>5791</v>
      </c>
      <c r="W240" s="1545"/>
      <c r="X240" s="879"/>
      <c r="Y240" s="879" t="s">
        <v>10665</v>
      </c>
      <c r="Z240" s="879"/>
      <c r="AA240" s="844" t="s">
        <v>8756</v>
      </c>
      <c r="AB240" s="844"/>
      <c r="AC240" s="882" t="str">
        <f t="shared" ref="AC240:AC265" si="4">IF(J240="VN",N240," ")</f>
        <v xml:space="preserve"> </v>
      </c>
    </row>
    <row r="241" spans="1:29" ht="27.75" customHeight="1">
      <c r="A241" s="835">
        <v>66</v>
      </c>
      <c r="B241" s="1538">
        <v>472043000972</v>
      </c>
      <c r="C241" s="1539">
        <v>41040</v>
      </c>
      <c r="D241" s="1540"/>
      <c r="E241" s="1541">
        <v>41599</v>
      </c>
      <c r="F241" s="840">
        <v>7651513161</v>
      </c>
      <c r="G241" s="839">
        <v>43074</v>
      </c>
      <c r="H241" s="1542" t="s">
        <v>10666</v>
      </c>
      <c r="I241" s="869"/>
      <c r="J241" s="1043" t="s">
        <v>2464</v>
      </c>
      <c r="K241" s="959">
        <v>20000</v>
      </c>
      <c r="L241" s="959"/>
      <c r="M241" s="960"/>
      <c r="N241" s="869">
        <v>1</v>
      </c>
      <c r="O241" s="870"/>
      <c r="P241" s="1177"/>
      <c r="Q241" s="1543" t="s">
        <v>2955</v>
      </c>
      <c r="R241" s="1544">
        <v>3750000</v>
      </c>
      <c r="S241" s="852"/>
      <c r="T241" s="1546" t="s">
        <v>10667</v>
      </c>
      <c r="U241" s="1055" t="s">
        <v>10668</v>
      </c>
      <c r="V241" s="1099" t="s">
        <v>10669</v>
      </c>
      <c r="W241" s="879"/>
      <c r="X241" s="879" t="s">
        <v>10670</v>
      </c>
      <c r="Y241" s="880" t="s">
        <v>10671</v>
      </c>
      <c r="Z241" s="880"/>
      <c r="AA241" s="844" t="s">
        <v>8757</v>
      </c>
      <c r="AB241" s="844"/>
      <c r="AC241" s="882" t="str">
        <f t="shared" si="4"/>
        <v xml:space="preserve"> </v>
      </c>
    </row>
    <row r="242" spans="1:29" ht="27.75" customHeight="1">
      <c r="A242" s="835">
        <v>67</v>
      </c>
      <c r="B242" s="1538">
        <v>47212000977</v>
      </c>
      <c r="C242" s="1539">
        <v>41239</v>
      </c>
      <c r="D242" s="1540"/>
      <c r="E242" s="1541">
        <v>42110</v>
      </c>
      <c r="F242" s="840">
        <v>8785537631</v>
      </c>
      <c r="G242" s="839">
        <v>43052</v>
      </c>
      <c r="H242" s="1542" t="s">
        <v>2968</v>
      </c>
      <c r="I242" s="869">
        <v>1</v>
      </c>
      <c r="J242" s="1043" t="s">
        <v>9704</v>
      </c>
      <c r="K242" s="959">
        <v>30000</v>
      </c>
      <c r="L242" s="959"/>
      <c r="M242" s="960"/>
      <c r="N242" s="869">
        <v>1</v>
      </c>
      <c r="O242" s="870"/>
      <c r="P242" s="1177" t="s">
        <v>4289</v>
      </c>
      <c r="Q242" s="1543" t="s">
        <v>10672</v>
      </c>
      <c r="R242" s="1544">
        <v>10000000</v>
      </c>
      <c r="S242" s="852"/>
      <c r="T242" s="875" t="s">
        <v>10673</v>
      </c>
      <c r="U242" s="1055"/>
      <c r="V242" s="1099" t="s">
        <v>10674</v>
      </c>
      <c r="W242" s="879"/>
      <c r="X242" s="879" t="s">
        <v>10675</v>
      </c>
      <c r="Y242" s="880" t="s">
        <v>10676</v>
      </c>
      <c r="Z242" s="880"/>
      <c r="AA242" s="844" t="s">
        <v>10677</v>
      </c>
      <c r="AB242" s="844"/>
      <c r="AC242" s="882" t="str">
        <f t="shared" si="4"/>
        <v xml:space="preserve"> </v>
      </c>
    </row>
    <row r="243" spans="1:29" ht="27.75" customHeight="1">
      <c r="A243" s="835">
        <v>68</v>
      </c>
      <c r="B243" s="1538">
        <v>472043000980</v>
      </c>
      <c r="C243" s="1539">
        <v>41041</v>
      </c>
      <c r="D243" s="1540"/>
      <c r="E243" s="1541">
        <v>41891</v>
      </c>
      <c r="F243" s="840">
        <v>9814473397</v>
      </c>
      <c r="G243" s="839">
        <v>43062</v>
      </c>
      <c r="H243" s="1542" t="s">
        <v>10678</v>
      </c>
      <c r="I243" s="869"/>
      <c r="J243" s="1043" t="s">
        <v>80</v>
      </c>
      <c r="K243" s="959"/>
      <c r="L243" s="959">
        <v>4896</v>
      </c>
      <c r="M243" s="960"/>
      <c r="N243" s="869">
        <v>1</v>
      </c>
      <c r="O243" s="870"/>
      <c r="P243" s="1177"/>
      <c r="Q243" s="1543" t="s">
        <v>10679</v>
      </c>
      <c r="R243" s="1544">
        <v>4300000</v>
      </c>
      <c r="S243" s="852"/>
      <c r="T243" s="875"/>
      <c r="U243" s="1055"/>
      <c r="V243" s="1099"/>
      <c r="W243" s="879"/>
      <c r="X243" s="879"/>
      <c r="Y243" s="879"/>
      <c r="Z243" s="879"/>
      <c r="AA243" s="844" t="s">
        <v>8755</v>
      </c>
      <c r="AB243" s="844"/>
      <c r="AC243" s="882" t="str">
        <f t="shared" si="4"/>
        <v xml:space="preserve"> </v>
      </c>
    </row>
    <row r="244" spans="1:29" ht="27.75" customHeight="1">
      <c r="A244" s="835">
        <v>69</v>
      </c>
      <c r="B244" s="1538">
        <v>472043000986</v>
      </c>
      <c r="C244" s="1539">
        <v>41276</v>
      </c>
      <c r="D244" s="1540"/>
      <c r="E244" s="1541">
        <v>42184</v>
      </c>
      <c r="F244" s="1547">
        <v>6517673635</v>
      </c>
      <c r="G244" s="1541">
        <v>43130</v>
      </c>
      <c r="H244" s="1542" t="s">
        <v>10680</v>
      </c>
      <c r="I244" s="869"/>
      <c r="J244" s="1043" t="s">
        <v>10491</v>
      </c>
      <c r="K244" s="959">
        <v>15660</v>
      </c>
      <c r="L244" s="959"/>
      <c r="M244" s="960"/>
      <c r="N244" s="869">
        <v>1</v>
      </c>
      <c r="O244" s="870"/>
      <c r="P244" s="1177" t="s">
        <v>4289</v>
      </c>
      <c r="Q244" s="1543" t="s">
        <v>10681</v>
      </c>
      <c r="R244" s="1544">
        <v>7350000</v>
      </c>
      <c r="S244" s="852"/>
      <c r="T244" s="875" t="s">
        <v>10682</v>
      </c>
      <c r="U244" s="1055" t="s">
        <v>10683</v>
      </c>
      <c r="V244" s="1099" t="s">
        <v>10684</v>
      </c>
      <c r="W244" s="879"/>
      <c r="X244" s="879" t="s">
        <v>10685</v>
      </c>
      <c r="Y244" s="880" t="s">
        <v>10686</v>
      </c>
      <c r="Z244" s="880"/>
      <c r="AA244" s="844" t="s">
        <v>8760</v>
      </c>
      <c r="AB244" s="844"/>
      <c r="AC244" s="882" t="str">
        <f t="shared" si="4"/>
        <v xml:space="preserve"> </v>
      </c>
    </row>
    <row r="245" spans="1:29" ht="27.75" customHeight="1">
      <c r="A245" s="835">
        <v>70</v>
      </c>
      <c r="B245" s="934">
        <v>472043000985</v>
      </c>
      <c r="C245" s="1186">
        <v>41276</v>
      </c>
      <c r="D245" s="1187"/>
      <c r="E245" s="1188">
        <v>42795</v>
      </c>
      <c r="F245" s="840">
        <v>6534842068</v>
      </c>
      <c r="G245" s="839">
        <v>43109</v>
      </c>
      <c r="H245" s="976" t="s">
        <v>10687</v>
      </c>
      <c r="I245" s="1505"/>
      <c r="J245" s="1071" t="s">
        <v>9704</v>
      </c>
      <c r="K245" s="959"/>
      <c r="L245" s="959">
        <v>4836</v>
      </c>
      <c r="M245" s="960">
        <v>45261</v>
      </c>
      <c r="N245" s="869">
        <v>1</v>
      </c>
      <c r="O245" s="870"/>
      <c r="P245" s="871"/>
      <c r="Q245" s="1548" t="s">
        <v>10688</v>
      </c>
      <c r="R245" s="959">
        <v>3000000</v>
      </c>
      <c r="S245" s="852"/>
      <c r="T245" s="967" t="s">
        <v>10689</v>
      </c>
      <c r="U245" s="1549" t="s">
        <v>10690</v>
      </c>
      <c r="V245" s="994" t="s">
        <v>10691</v>
      </c>
      <c r="W245" s="988"/>
      <c r="X245" s="988" t="s">
        <v>10692</v>
      </c>
      <c r="Y245" s="1202" t="s">
        <v>10693</v>
      </c>
      <c r="Z245" s="1202"/>
      <c r="AA245" s="989" t="s">
        <v>8756</v>
      </c>
      <c r="AB245" s="989"/>
      <c r="AC245" s="858" t="str">
        <f t="shared" si="4"/>
        <v xml:space="preserve"> </v>
      </c>
    </row>
    <row r="246" spans="1:29" ht="27.75" customHeight="1">
      <c r="A246" s="835">
        <v>71</v>
      </c>
      <c r="B246" s="934">
        <v>47221001026</v>
      </c>
      <c r="C246" s="935">
        <v>41467</v>
      </c>
      <c r="D246" s="1049"/>
      <c r="E246" s="937"/>
      <c r="F246" s="840"/>
      <c r="G246" s="839"/>
      <c r="H246" s="976" t="s">
        <v>9228</v>
      </c>
      <c r="I246" s="1050"/>
      <c r="J246" s="1012" t="s">
        <v>8775</v>
      </c>
      <c r="K246" s="1343"/>
      <c r="L246" s="1343"/>
      <c r="M246" s="1344"/>
      <c r="N246" s="985">
        <v>1</v>
      </c>
      <c r="O246" s="1067"/>
      <c r="P246" s="875"/>
      <c r="Q246" s="939" t="s">
        <v>10694</v>
      </c>
      <c r="R246" s="1550"/>
      <c r="S246" s="852"/>
      <c r="T246" s="1012" t="s">
        <v>10695</v>
      </c>
      <c r="U246" s="1289" t="s">
        <v>10696</v>
      </c>
      <c r="V246" s="1099" t="s">
        <v>10697</v>
      </c>
      <c r="W246" s="1551" t="s">
        <v>10698</v>
      </c>
      <c r="X246" s="879" t="s">
        <v>10699</v>
      </c>
      <c r="Y246" s="879" t="s">
        <v>10700</v>
      </c>
      <c r="Z246" s="879"/>
      <c r="AA246" s="844" t="s">
        <v>8760</v>
      </c>
      <c r="AB246" s="844"/>
      <c r="AC246" s="858">
        <f t="shared" si="4"/>
        <v>1</v>
      </c>
    </row>
    <row r="247" spans="1:29" ht="27.75" customHeight="1">
      <c r="A247" s="835">
        <v>72</v>
      </c>
      <c r="B247" s="934">
        <v>472043001065</v>
      </c>
      <c r="C247" s="935">
        <v>41596</v>
      </c>
      <c r="D247" s="1049"/>
      <c r="E247" s="937">
        <v>42045</v>
      </c>
      <c r="F247" s="1040">
        <v>5425781006</v>
      </c>
      <c r="G247" s="937">
        <v>43231</v>
      </c>
      <c r="H247" s="976" t="s">
        <v>10701</v>
      </c>
      <c r="I247" s="1050"/>
      <c r="J247" s="1012" t="s">
        <v>2467</v>
      </c>
      <c r="K247" s="1343">
        <v>86780</v>
      </c>
      <c r="L247" s="1343"/>
      <c r="M247" s="1344"/>
      <c r="N247" s="985">
        <v>1</v>
      </c>
      <c r="O247" s="1097" t="s">
        <v>7328</v>
      </c>
      <c r="P247" s="875"/>
      <c r="Q247" s="939" t="s">
        <v>10702</v>
      </c>
      <c r="R247" s="1550" t="s">
        <v>10703</v>
      </c>
      <c r="S247" s="852"/>
      <c r="T247" s="1012" t="s">
        <v>10704</v>
      </c>
      <c r="U247" s="1289"/>
      <c r="V247" s="1099" t="s">
        <v>10705</v>
      </c>
      <c r="W247" s="879"/>
      <c r="X247" s="879" t="s">
        <v>10706</v>
      </c>
      <c r="Y247" s="879" t="s">
        <v>10707</v>
      </c>
      <c r="Z247" s="879"/>
      <c r="AA247" s="844" t="s">
        <v>8757</v>
      </c>
      <c r="AB247" s="844"/>
      <c r="AC247" s="858" t="str">
        <f t="shared" si="4"/>
        <v xml:space="preserve"> </v>
      </c>
    </row>
    <row r="248" spans="1:29" ht="27.75" customHeight="1">
      <c r="A248" s="835">
        <v>73</v>
      </c>
      <c r="B248" s="934">
        <v>472043001048</v>
      </c>
      <c r="C248" s="935">
        <v>41529</v>
      </c>
      <c r="D248" s="936"/>
      <c r="E248" s="958">
        <v>42822</v>
      </c>
      <c r="F248" s="840">
        <v>3218461025</v>
      </c>
      <c r="G248" s="839">
        <v>43188</v>
      </c>
      <c r="H248" s="976" t="s">
        <v>10708</v>
      </c>
      <c r="I248" s="1189">
        <v>1</v>
      </c>
      <c r="J248" s="1071" t="s">
        <v>9704</v>
      </c>
      <c r="K248" s="959"/>
      <c r="L248" s="959">
        <v>2448</v>
      </c>
      <c r="M248" s="960"/>
      <c r="N248" s="985">
        <v>1</v>
      </c>
      <c r="O248" s="1067"/>
      <c r="P248" s="876"/>
      <c r="Q248" s="939" t="s">
        <v>3735</v>
      </c>
      <c r="R248" s="961">
        <v>3500000</v>
      </c>
      <c r="S248" s="852"/>
      <c r="T248" s="1012" t="s">
        <v>10709</v>
      </c>
      <c r="U248" s="986" t="s">
        <v>10710</v>
      </c>
      <c r="V248" s="1099" t="s">
        <v>10711</v>
      </c>
      <c r="W248" s="879"/>
      <c r="X248" s="879" t="s">
        <v>10712</v>
      </c>
      <c r="Y248" s="879" t="s">
        <v>10713</v>
      </c>
      <c r="Z248" s="879"/>
      <c r="AA248" s="989" t="s">
        <v>8760</v>
      </c>
      <c r="AB248" s="989"/>
      <c r="AC248" s="858" t="str">
        <f t="shared" si="4"/>
        <v xml:space="preserve"> </v>
      </c>
    </row>
    <row r="249" spans="1:29" ht="27.75" customHeight="1">
      <c r="A249" s="835">
        <v>74</v>
      </c>
      <c r="B249" s="934">
        <v>472043001082</v>
      </c>
      <c r="C249" s="935">
        <v>41641</v>
      </c>
      <c r="D249" s="936"/>
      <c r="E249" s="958"/>
      <c r="F249" s="840">
        <v>7678764465</v>
      </c>
      <c r="G249" s="839">
        <v>42899</v>
      </c>
      <c r="H249" s="976" t="s">
        <v>10714</v>
      </c>
      <c r="I249" s="1050"/>
      <c r="J249" s="1071" t="s">
        <v>2516</v>
      </c>
      <c r="K249" s="959"/>
      <c r="L249" s="959">
        <v>2448</v>
      </c>
      <c r="M249" s="960"/>
      <c r="N249" s="985">
        <v>1</v>
      </c>
      <c r="O249" s="1067"/>
      <c r="P249" s="875"/>
      <c r="Q249" s="998" t="s">
        <v>10715</v>
      </c>
      <c r="R249" s="943">
        <v>3000000</v>
      </c>
      <c r="S249" s="852"/>
      <c r="T249" s="985" t="s">
        <v>10716</v>
      </c>
      <c r="U249" s="1289"/>
      <c r="V249" s="1099" t="s">
        <v>10717</v>
      </c>
      <c r="W249" s="879"/>
      <c r="X249" s="879" t="s">
        <v>10718</v>
      </c>
      <c r="Y249" s="879" t="s">
        <v>10719</v>
      </c>
      <c r="Z249" s="879"/>
      <c r="AA249" s="844" t="s">
        <v>8760</v>
      </c>
      <c r="AB249" s="844"/>
      <c r="AC249" s="858" t="str">
        <f t="shared" si="4"/>
        <v xml:space="preserve"> </v>
      </c>
    </row>
    <row r="250" spans="1:29" ht="27.75" customHeight="1">
      <c r="A250" s="835">
        <v>75</v>
      </c>
      <c r="B250" s="934">
        <v>472023001087</v>
      </c>
      <c r="C250" s="935">
        <v>41656</v>
      </c>
      <c r="D250" s="1039"/>
      <c r="E250" s="1552"/>
      <c r="F250" s="840">
        <v>4311330555</v>
      </c>
      <c r="G250" s="839">
        <v>42243</v>
      </c>
      <c r="H250" s="1041" t="s">
        <v>10720</v>
      </c>
      <c r="I250" s="1050"/>
      <c r="J250" s="1071" t="s">
        <v>10721</v>
      </c>
      <c r="K250" s="844"/>
      <c r="L250" s="959">
        <v>4560</v>
      </c>
      <c r="M250" s="960"/>
      <c r="N250" s="985">
        <v>1</v>
      </c>
      <c r="O250" s="1067"/>
      <c r="P250" s="875" t="s">
        <v>4289</v>
      </c>
      <c r="Q250" s="939" t="s">
        <v>10722</v>
      </c>
      <c r="R250" s="1553">
        <v>2400000</v>
      </c>
      <c r="S250" s="852"/>
      <c r="T250" s="1383" t="s">
        <v>10723</v>
      </c>
      <c r="U250" s="1554" t="s">
        <v>10724</v>
      </c>
      <c r="V250" s="1099" t="s">
        <v>10725</v>
      </c>
      <c r="W250" s="879"/>
      <c r="X250" s="879" t="s">
        <v>10726</v>
      </c>
      <c r="Y250" s="880" t="s">
        <v>10727</v>
      </c>
      <c r="Z250" s="880"/>
      <c r="AA250" s="844" t="s">
        <v>10728</v>
      </c>
      <c r="AB250" s="844"/>
      <c r="AC250" s="858" t="str">
        <f t="shared" si="4"/>
        <v xml:space="preserve"> </v>
      </c>
    </row>
    <row r="251" spans="1:29" ht="27.75" customHeight="1">
      <c r="A251" s="835">
        <v>76</v>
      </c>
      <c r="B251" s="934">
        <v>472043001102</v>
      </c>
      <c r="C251" s="935">
        <v>41710</v>
      </c>
      <c r="D251" s="1039"/>
      <c r="E251" s="1552">
        <v>42003</v>
      </c>
      <c r="F251" s="840"/>
      <c r="G251" s="839"/>
      <c r="H251" s="1041" t="s">
        <v>10729</v>
      </c>
      <c r="I251" s="1050">
        <v>1</v>
      </c>
      <c r="J251" s="1071" t="s">
        <v>7389</v>
      </c>
      <c r="K251" s="844"/>
      <c r="L251" s="959">
        <v>5000</v>
      </c>
      <c r="M251" s="960"/>
      <c r="N251" s="985">
        <v>1</v>
      </c>
      <c r="O251" s="1067"/>
      <c r="P251" s="875"/>
      <c r="Q251" s="939" t="s">
        <v>10730</v>
      </c>
      <c r="R251" s="1553">
        <v>600000</v>
      </c>
      <c r="S251" s="852"/>
      <c r="T251" s="1383" t="s">
        <v>10731</v>
      </c>
      <c r="U251" s="1555"/>
      <c r="V251" s="1099" t="s">
        <v>10732</v>
      </c>
      <c r="W251" s="879"/>
      <c r="X251" s="879" t="s">
        <v>10733</v>
      </c>
      <c r="Y251" s="879" t="s">
        <v>10734</v>
      </c>
      <c r="Z251" s="879"/>
      <c r="AA251" s="844" t="s">
        <v>8760</v>
      </c>
      <c r="AB251" s="844"/>
      <c r="AC251" s="858" t="str">
        <f t="shared" si="4"/>
        <v xml:space="preserve"> </v>
      </c>
    </row>
    <row r="252" spans="1:29" ht="27.75" customHeight="1">
      <c r="A252" s="835">
        <v>77</v>
      </c>
      <c r="B252" s="934">
        <v>472043001137</v>
      </c>
      <c r="C252" s="935">
        <v>41838</v>
      </c>
      <c r="D252" s="1039">
        <v>8767678277</v>
      </c>
      <c r="E252" s="1552">
        <v>42375</v>
      </c>
      <c r="F252" s="840">
        <v>8767678277</v>
      </c>
      <c r="G252" s="1552">
        <v>43173</v>
      </c>
      <c r="H252" s="1041" t="s">
        <v>10735</v>
      </c>
      <c r="I252" s="1050"/>
      <c r="J252" s="1071" t="s">
        <v>7389</v>
      </c>
      <c r="K252" s="844"/>
      <c r="L252" s="959">
        <v>10453</v>
      </c>
      <c r="M252" s="960"/>
      <c r="N252" s="985">
        <v>1</v>
      </c>
      <c r="O252" s="1067"/>
      <c r="P252" s="875"/>
      <c r="Q252" s="939" t="s">
        <v>10736</v>
      </c>
      <c r="R252" s="1553">
        <v>5000000</v>
      </c>
      <c r="S252" s="852"/>
      <c r="T252" s="1383" t="s">
        <v>10737</v>
      </c>
      <c r="U252" s="1555"/>
      <c r="V252" s="1099" t="s">
        <v>10738</v>
      </c>
      <c r="W252" s="879"/>
      <c r="X252" s="879" t="s">
        <v>10739</v>
      </c>
      <c r="Y252" s="879" t="s">
        <v>10740</v>
      </c>
      <c r="Z252" s="879"/>
      <c r="AA252" s="844" t="s">
        <v>10728</v>
      </c>
      <c r="AB252" s="844"/>
      <c r="AC252" s="858" t="str">
        <f t="shared" si="4"/>
        <v xml:space="preserve"> </v>
      </c>
    </row>
    <row r="253" spans="1:29" ht="27.75" customHeight="1">
      <c r="A253" s="835">
        <v>78</v>
      </c>
      <c r="B253" s="1556" t="s">
        <v>9230</v>
      </c>
      <c r="C253" s="935">
        <v>40469</v>
      </c>
      <c r="D253" s="1049"/>
      <c r="E253" s="937"/>
      <c r="F253" s="840"/>
      <c r="G253" s="839"/>
      <c r="H253" s="976" t="s">
        <v>10741</v>
      </c>
      <c r="I253" s="1043"/>
      <c r="J253" s="1043" t="s">
        <v>8775</v>
      </c>
      <c r="K253" s="844"/>
      <c r="L253" s="959">
        <v>11160</v>
      </c>
      <c r="M253" s="960"/>
      <c r="N253" s="869">
        <v>1</v>
      </c>
      <c r="O253" s="870"/>
      <c r="P253" s="1177"/>
      <c r="Q253" s="939" t="s">
        <v>10742</v>
      </c>
      <c r="R253" s="943"/>
      <c r="S253" s="852"/>
      <c r="T253" s="1197" t="s">
        <v>10743</v>
      </c>
      <c r="U253" s="1554" t="s">
        <v>10744</v>
      </c>
      <c r="V253" s="994" t="s">
        <v>10745</v>
      </c>
      <c r="W253" s="988"/>
      <c r="X253" s="988" t="s">
        <v>10746</v>
      </c>
      <c r="Y253" s="988" t="s">
        <v>10747</v>
      </c>
      <c r="Z253" s="988"/>
      <c r="AA253" s="915" t="s">
        <v>8759</v>
      </c>
      <c r="AB253" s="844"/>
      <c r="AC253" s="858">
        <f t="shared" si="4"/>
        <v>1</v>
      </c>
    </row>
    <row r="254" spans="1:29" ht="27.75" customHeight="1">
      <c r="A254" s="835">
        <v>79</v>
      </c>
      <c r="B254" s="1556">
        <v>472043001193</v>
      </c>
      <c r="C254" s="935">
        <v>42032</v>
      </c>
      <c r="D254" s="1049"/>
      <c r="E254" s="937">
        <v>42163</v>
      </c>
      <c r="F254" s="840">
        <v>8751175401</v>
      </c>
      <c r="G254" s="839">
        <v>42451</v>
      </c>
      <c r="H254" s="976" t="s">
        <v>10748</v>
      </c>
      <c r="I254" s="1043"/>
      <c r="J254" s="1043" t="s">
        <v>7389</v>
      </c>
      <c r="K254" s="844"/>
      <c r="L254" s="959">
        <v>10477</v>
      </c>
      <c r="M254" s="960"/>
      <c r="N254" s="869">
        <v>1</v>
      </c>
      <c r="O254" s="870"/>
      <c r="P254" s="1177">
        <v>2015</v>
      </c>
      <c r="Q254" s="939" t="s">
        <v>10749</v>
      </c>
      <c r="R254" s="943">
        <v>2000000</v>
      </c>
      <c r="S254" s="852"/>
      <c r="T254" s="1197" t="s">
        <v>10750</v>
      </c>
      <c r="U254" s="1555"/>
      <c r="V254" s="1557"/>
      <c r="W254" s="995"/>
      <c r="X254" s="995"/>
      <c r="Y254" s="995"/>
      <c r="Z254" s="995"/>
      <c r="AA254" s="844" t="s">
        <v>10728</v>
      </c>
      <c r="AB254" s="844" t="s">
        <v>10751</v>
      </c>
      <c r="AC254" s="858" t="str">
        <f t="shared" si="4"/>
        <v xml:space="preserve"> </v>
      </c>
    </row>
    <row r="255" spans="1:29" ht="27.75" customHeight="1">
      <c r="A255" s="835">
        <v>80</v>
      </c>
      <c r="B255" s="1556">
        <v>472043001216</v>
      </c>
      <c r="C255" s="935" t="s">
        <v>4649</v>
      </c>
      <c r="D255" s="1049">
        <v>1034681860</v>
      </c>
      <c r="E255" s="937">
        <v>42865</v>
      </c>
      <c r="F255" s="840">
        <v>1034681860</v>
      </c>
      <c r="G255" s="839">
        <v>43200</v>
      </c>
      <c r="H255" s="976" t="s">
        <v>4650</v>
      </c>
      <c r="I255" s="1043"/>
      <c r="J255" s="1043" t="s">
        <v>7389</v>
      </c>
      <c r="K255" s="959">
        <v>22400</v>
      </c>
      <c r="L255" s="959"/>
      <c r="M255" s="960"/>
      <c r="N255" s="1558">
        <v>1</v>
      </c>
      <c r="O255" s="1559"/>
      <c r="P255" s="1177" t="s">
        <v>10752</v>
      </c>
      <c r="Q255" s="939" t="s">
        <v>10753</v>
      </c>
      <c r="R255" s="943">
        <v>9000000</v>
      </c>
      <c r="S255" s="852"/>
      <c r="T255" s="1197">
        <v>613514570</v>
      </c>
      <c r="U255" s="1555"/>
      <c r="V255" s="987" t="s">
        <v>10754</v>
      </c>
      <c r="W255" s="1560"/>
      <c r="X255" s="988"/>
      <c r="Y255" s="988"/>
      <c r="Z255" s="988"/>
      <c r="AA255" s="844" t="s">
        <v>8758</v>
      </c>
      <c r="AB255" s="844"/>
      <c r="AC255" s="858" t="str">
        <f t="shared" si="4"/>
        <v xml:space="preserve"> </v>
      </c>
    </row>
    <row r="256" spans="1:29" ht="27.75" customHeight="1">
      <c r="A256" s="835">
        <v>81</v>
      </c>
      <c r="B256" s="1556">
        <v>127576825</v>
      </c>
      <c r="C256" s="1561" t="s">
        <v>10755</v>
      </c>
      <c r="D256" s="1049"/>
      <c r="E256" s="937"/>
      <c r="F256" s="840"/>
      <c r="G256" s="839"/>
      <c r="H256" s="976" t="s">
        <v>10756</v>
      </c>
      <c r="I256" s="1043"/>
      <c r="J256" s="1043" t="s">
        <v>8775</v>
      </c>
      <c r="K256" s="959">
        <v>79600</v>
      </c>
      <c r="L256" s="959"/>
      <c r="M256" s="960"/>
      <c r="N256" s="869">
        <v>1</v>
      </c>
      <c r="O256" s="870"/>
      <c r="P256" s="1562">
        <v>2015</v>
      </c>
      <c r="Q256" s="939" t="s">
        <v>10757</v>
      </c>
      <c r="R256" s="943"/>
      <c r="S256" s="852">
        <v>420000000000</v>
      </c>
      <c r="T256" s="1197" t="s">
        <v>10758</v>
      </c>
      <c r="U256" s="1555"/>
      <c r="V256" s="994" t="s">
        <v>10759</v>
      </c>
      <c r="W256" s="988"/>
      <c r="X256" s="988" t="s">
        <v>10760</v>
      </c>
      <c r="Y256" s="988" t="s">
        <v>10761</v>
      </c>
      <c r="Z256" s="988"/>
      <c r="AA256" s="915" t="s">
        <v>8759</v>
      </c>
      <c r="AB256" s="844"/>
      <c r="AC256" s="858">
        <f t="shared" si="4"/>
        <v>1</v>
      </c>
    </row>
    <row r="257" spans="1:29" ht="27.75" customHeight="1">
      <c r="A257" s="835">
        <v>82</v>
      </c>
      <c r="B257" s="1395">
        <v>8781057325</v>
      </c>
      <c r="C257" s="1396">
        <v>42275</v>
      </c>
      <c r="D257" s="1049"/>
      <c r="E257" s="937"/>
      <c r="F257" s="840"/>
      <c r="G257" s="839">
        <v>42402</v>
      </c>
      <c r="H257" s="976" t="s">
        <v>10762</v>
      </c>
      <c r="I257" s="1043"/>
      <c r="J257" s="1043" t="s">
        <v>10272</v>
      </c>
      <c r="K257" s="1563">
        <v>15000</v>
      </c>
      <c r="L257" s="959"/>
      <c r="M257" s="960"/>
      <c r="N257" s="869">
        <v>1</v>
      </c>
      <c r="O257" s="870"/>
      <c r="P257" s="1562">
        <v>2015</v>
      </c>
      <c r="Q257" s="939" t="s">
        <v>10763</v>
      </c>
      <c r="R257" s="943">
        <v>3000000</v>
      </c>
      <c r="S257" s="852"/>
      <c r="T257" s="1197"/>
      <c r="U257" s="1555"/>
      <c r="V257" s="994"/>
      <c r="W257" s="988"/>
      <c r="X257" s="988"/>
      <c r="Y257" s="988"/>
      <c r="Z257" s="988"/>
      <c r="AA257" s="915" t="s">
        <v>8758</v>
      </c>
      <c r="AB257" s="844"/>
      <c r="AC257" s="858" t="str">
        <f t="shared" si="4"/>
        <v xml:space="preserve"> </v>
      </c>
    </row>
    <row r="258" spans="1:29" s="1573" customFormat="1" ht="27.75" customHeight="1">
      <c r="A258" s="835">
        <v>83</v>
      </c>
      <c r="B258" s="1564" t="s">
        <v>1483</v>
      </c>
      <c r="C258" s="1565">
        <v>37413</v>
      </c>
      <c r="D258" s="1566"/>
      <c r="E258" s="1567"/>
      <c r="F258" s="840">
        <v>7657387551</v>
      </c>
      <c r="G258" s="839">
        <v>42783</v>
      </c>
      <c r="H258" s="1568" t="s">
        <v>10764</v>
      </c>
      <c r="I258" s="847"/>
      <c r="J258" s="1569" t="s">
        <v>2464</v>
      </c>
      <c r="K258" s="1360">
        <v>6000</v>
      </c>
      <c r="L258" s="1360"/>
      <c r="M258" s="1361"/>
      <c r="N258" s="847">
        <v>5</v>
      </c>
      <c r="O258" s="848"/>
      <c r="P258" s="1409"/>
      <c r="Q258" s="1570" t="s">
        <v>10765</v>
      </c>
      <c r="R258" s="1362">
        <v>600000</v>
      </c>
      <c r="S258" s="1411"/>
      <c r="T258" s="1498" t="s">
        <v>879</v>
      </c>
      <c r="U258" s="1571" t="s">
        <v>10766</v>
      </c>
      <c r="V258" s="1572" t="s">
        <v>10767</v>
      </c>
      <c r="W258" s="1285"/>
      <c r="X258" s="1285" t="s">
        <v>10768</v>
      </c>
      <c r="Y258" s="1285"/>
      <c r="Z258" s="1285"/>
      <c r="AA258" s="915" t="s">
        <v>10769</v>
      </c>
      <c r="AB258" s="1371"/>
      <c r="AC258" s="1415" t="str">
        <f t="shared" si="4"/>
        <v xml:space="preserve"> </v>
      </c>
    </row>
    <row r="259" spans="1:29" ht="27.75" customHeight="1">
      <c r="A259" s="835">
        <v>84</v>
      </c>
      <c r="B259" s="1426">
        <v>4713000249</v>
      </c>
      <c r="C259" s="1340">
        <v>38525</v>
      </c>
      <c r="D259" s="1427"/>
      <c r="E259" s="1341"/>
      <c r="F259" s="840"/>
      <c r="G259" s="839"/>
      <c r="H259" s="1342" t="s">
        <v>10770</v>
      </c>
      <c r="I259" s="842"/>
      <c r="J259" s="1368" t="s">
        <v>8775</v>
      </c>
      <c r="K259" s="1362">
        <v>49500</v>
      </c>
      <c r="L259" s="1362"/>
      <c r="M259" s="1363"/>
      <c r="N259" s="842">
        <v>1</v>
      </c>
      <c r="O259" s="1280"/>
      <c r="P259" s="849"/>
      <c r="Q259" s="1364" t="s">
        <v>10771</v>
      </c>
      <c r="R259" s="1346">
        <v>1910828</v>
      </c>
      <c r="S259" s="852"/>
      <c r="T259" s="1353" t="s">
        <v>10772</v>
      </c>
      <c r="U259" s="1354" t="s">
        <v>10773</v>
      </c>
      <c r="V259" s="1370" t="s">
        <v>10774</v>
      </c>
      <c r="W259" s="1286"/>
      <c r="X259" s="1286" t="s">
        <v>10775</v>
      </c>
      <c r="Y259" s="1287" t="s">
        <v>10776</v>
      </c>
      <c r="Z259" s="1287"/>
      <c r="AA259" s="844" t="s">
        <v>8760</v>
      </c>
      <c r="AB259" s="1288"/>
      <c r="AC259" s="858">
        <f t="shared" si="4"/>
        <v>1</v>
      </c>
    </row>
    <row r="260" spans="1:29" ht="27.75" customHeight="1">
      <c r="A260" s="835">
        <v>85</v>
      </c>
      <c r="B260" s="1372">
        <v>4712001890</v>
      </c>
      <c r="C260" s="1275">
        <v>38656</v>
      </c>
      <c r="D260" s="1276"/>
      <c r="E260" s="1277"/>
      <c r="F260" s="840"/>
      <c r="G260" s="839"/>
      <c r="H260" s="1386" t="s">
        <v>10777</v>
      </c>
      <c r="I260" s="842"/>
      <c r="J260" s="1368" t="s">
        <v>8775</v>
      </c>
      <c r="K260" s="1375">
        <v>5000</v>
      </c>
      <c r="L260" s="1375"/>
      <c r="M260" s="1376"/>
      <c r="N260" s="842">
        <v>1</v>
      </c>
      <c r="O260" s="1280"/>
      <c r="P260" s="849"/>
      <c r="Q260" s="1364" t="s">
        <v>10778</v>
      </c>
      <c r="R260" s="1346"/>
      <c r="S260" s="852">
        <v>8000000000</v>
      </c>
      <c r="T260" s="1429" t="s">
        <v>10779</v>
      </c>
      <c r="U260" s="1392">
        <v>8.8367196000000003</v>
      </c>
      <c r="V260" s="1370" t="s">
        <v>10780</v>
      </c>
      <c r="W260" s="1286"/>
      <c r="X260" s="1286"/>
      <c r="Y260" s="1286"/>
      <c r="Z260" s="1286"/>
      <c r="AA260" s="1288" t="s">
        <v>8756</v>
      </c>
      <c r="AB260" s="1288"/>
      <c r="AC260" s="858">
        <f t="shared" si="4"/>
        <v>1</v>
      </c>
    </row>
    <row r="261" spans="1:29" ht="27.75" customHeight="1">
      <c r="A261" s="835">
        <v>86</v>
      </c>
      <c r="B261" s="1372">
        <v>4712001968</v>
      </c>
      <c r="C261" s="1275">
        <v>38786</v>
      </c>
      <c r="D261" s="1276"/>
      <c r="E261" s="1277"/>
      <c r="F261" s="840"/>
      <c r="G261" s="839"/>
      <c r="H261" s="1574" t="s">
        <v>10781</v>
      </c>
      <c r="I261" s="842"/>
      <c r="J261" s="1368" t="s">
        <v>8775</v>
      </c>
      <c r="K261" s="1575"/>
      <c r="L261" s="1575"/>
      <c r="M261" s="1576"/>
      <c r="N261" s="842">
        <v>3</v>
      </c>
      <c r="O261" s="1280"/>
      <c r="P261" s="849"/>
      <c r="Q261" s="1364" t="s">
        <v>10782</v>
      </c>
      <c r="R261" s="1346">
        <v>2000000</v>
      </c>
      <c r="S261" s="852"/>
      <c r="T261" s="1429" t="s">
        <v>10783</v>
      </c>
      <c r="U261" s="1392">
        <v>8.7731058999999991</v>
      </c>
      <c r="V261" s="1370"/>
      <c r="W261" s="1286"/>
      <c r="X261" s="1286"/>
      <c r="Y261" s="1286"/>
      <c r="Z261" s="1286"/>
      <c r="AA261" s="1288"/>
      <c r="AB261" s="1288"/>
      <c r="AC261" s="858">
        <f t="shared" si="4"/>
        <v>3</v>
      </c>
    </row>
    <row r="262" spans="1:29" ht="27.75" customHeight="1">
      <c r="A262" s="835">
        <v>87</v>
      </c>
      <c r="B262" s="1372">
        <v>47221000202</v>
      </c>
      <c r="C262" s="1275">
        <v>39290</v>
      </c>
      <c r="D262" s="1276"/>
      <c r="E262" s="1277"/>
      <c r="F262" s="840"/>
      <c r="G262" s="839"/>
      <c r="H262" s="1512" t="s">
        <v>10784</v>
      </c>
      <c r="I262" s="842"/>
      <c r="J262" s="1368" t="s">
        <v>8775</v>
      </c>
      <c r="K262" s="1375">
        <v>4600</v>
      </c>
      <c r="L262" s="1375"/>
      <c r="M262" s="1376"/>
      <c r="N262" s="842">
        <v>1</v>
      </c>
      <c r="O262" s="1280"/>
      <c r="P262" s="849"/>
      <c r="Q262" s="1364" t="s">
        <v>10785</v>
      </c>
      <c r="R262" s="1346"/>
      <c r="S262" s="852"/>
      <c r="T262" s="1429"/>
      <c r="U262" s="1392"/>
      <c r="V262" s="1465"/>
      <c r="W262" s="1466"/>
      <c r="X262" s="1466"/>
      <c r="Y262" s="1466"/>
      <c r="Z262" s="1466"/>
      <c r="AA262" s="844" t="s">
        <v>8760</v>
      </c>
      <c r="AB262" s="1288"/>
      <c r="AC262" s="858">
        <f t="shared" si="4"/>
        <v>1</v>
      </c>
    </row>
    <row r="263" spans="1:29" ht="27.75" customHeight="1">
      <c r="A263" s="835">
        <v>88</v>
      </c>
      <c r="B263" s="1577" t="s">
        <v>216</v>
      </c>
      <c r="C263" s="1578">
        <v>33291</v>
      </c>
      <c r="D263" s="1393"/>
      <c r="E263" s="1394"/>
      <c r="F263" s="840">
        <v>1034475278</v>
      </c>
      <c r="G263" s="839">
        <v>43129</v>
      </c>
      <c r="H263" s="1579" t="s">
        <v>10786</v>
      </c>
      <c r="I263" s="842"/>
      <c r="J263" s="843" t="s">
        <v>9704</v>
      </c>
      <c r="K263" s="1580">
        <v>90000</v>
      </c>
      <c r="L263" s="1580"/>
      <c r="M263" s="1581"/>
      <c r="N263" s="842">
        <v>1</v>
      </c>
      <c r="O263" s="1280"/>
      <c r="P263" s="849"/>
      <c r="Q263" s="1520" t="s">
        <v>10787</v>
      </c>
      <c r="R263" s="1582">
        <v>11000000</v>
      </c>
      <c r="S263" s="852"/>
      <c r="T263" s="1429" t="s">
        <v>10788</v>
      </c>
      <c r="U263" s="1392"/>
      <c r="V263" s="1385" t="s">
        <v>10789</v>
      </c>
      <c r="W263" s="1366"/>
      <c r="X263" s="1366" t="s">
        <v>10790</v>
      </c>
      <c r="Y263" s="1366"/>
      <c r="Z263" s="1366"/>
      <c r="AA263" s="915" t="s">
        <v>8759</v>
      </c>
      <c r="AB263" s="1288"/>
      <c r="AC263" s="858" t="str">
        <f t="shared" si="4"/>
        <v xml:space="preserve"> </v>
      </c>
    </row>
    <row r="264" spans="1:29" ht="27.75" customHeight="1">
      <c r="A264" s="835">
        <v>89</v>
      </c>
      <c r="B264" s="1503" t="s">
        <v>10791</v>
      </c>
      <c r="C264" s="1473">
        <v>40290</v>
      </c>
      <c r="D264" s="1484"/>
      <c r="E264" s="1475"/>
      <c r="F264" s="840"/>
      <c r="G264" s="839"/>
      <c r="H264" s="1521" t="s">
        <v>10792</v>
      </c>
      <c r="I264" s="842"/>
      <c r="J264" s="1478" t="s">
        <v>8775</v>
      </c>
      <c r="K264" s="1583">
        <v>10700</v>
      </c>
      <c r="L264" s="1583"/>
      <c r="M264" s="1584"/>
      <c r="N264" s="842">
        <v>1</v>
      </c>
      <c r="O264" s="1280"/>
      <c r="P264" s="849"/>
      <c r="Q264" s="850" t="s">
        <v>10793</v>
      </c>
      <c r="R264" s="1585"/>
      <c r="S264" s="852"/>
      <c r="T264" s="1429" t="s">
        <v>10794</v>
      </c>
      <c r="U264" s="1392" t="s">
        <v>10795</v>
      </c>
      <c r="V264" s="1370" t="s">
        <v>10780</v>
      </c>
      <c r="W264" s="1286"/>
      <c r="X264" s="1286"/>
      <c r="Y264" s="1286"/>
      <c r="Z264" s="1286"/>
      <c r="AA264" s="1288" t="s">
        <v>8756</v>
      </c>
      <c r="AB264" s="1288"/>
      <c r="AC264" s="858">
        <f t="shared" si="4"/>
        <v>1</v>
      </c>
    </row>
    <row r="265" spans="1:29" ht="27.75" customHeight="1">
      <c r="A265" s="835">
        <v>90</v>
      </c>
      <c r="B265" s="1586">
        <v>47212001224</v>
      </c>
      <c r="C265" s="1587" t="s">
        <v>10796</v>
      </c>
      <c r="D265" s="1588"/>
      <c r="E265" s="1589"/>
      <c r="F265" s="840"/>
      <c r="G265" s="839"/>
      <c r="H265" s="1295" t="s">
        <v>10797</v>
      </c>
      <c r="I265" s="1590"/>
      <c r="J265" s="1590" t="s">
        <v>10798</v>
      </c>
      <c r="K265" s="1591"/>
      <c r="L265" s="1591">
        <v>5120</v>
      </c>
      <c r="M265" s="1592"/>
      <c r="N265" s="1593">
        <v>4</v>
      </c>
      <c r="O265" s="1594"/>
      <c r="P265" s="1177"/>
      <c r="Q265" s="939" t="s">
        <v>10799</v>
      </c>
      <c r="R265" s="943">
        <v>250000</v>
      </c>
      <c r="S265" s="852"/>
      <c r="T265" s="1353" t="s">
        <v>10800</v>
      </c>
      <c r="U265" s="1354" t="s">
        <v>10801</v>
      </c>
      <c r="V265" s="994" t="s">
        <v>10802</v>
      </c>
      <c r="W265" s="988"/>
      <c r="X265" s="988" t="s">
        <v>10803</v>
      </c>
      <c r="Y265" s="988"/>
      <c r="Z265" s="988"/>
      <c r="AA265" s="844"/>
      <c r="AB265" s="844"/>
      <c r="AC265" s="858" t="str">
        <f t="shared" si="4"/>
        <v xml:space="preserve"> </v>
      </c>
    </row>
    <row r="266" spans="1:29" s="1573" customFormat="1" ht="27.75" customHeight="1">
      <c r="A266" s="835">
        <v>91</v>
      </c>
      <c r="B266" s="1595">
        <v>47221001176</v>
      </c>
      <c r="C266" s="1596">
        <v>41863</v>
      </c>
      <c r="D266" s="1597"/>
      <c r="E266" s="1598"/>
      <c r="F266" s="840"/>
      <c r="G266" s="839"/>
      <c r="H266" s="1599" t="s">
        <v>10804</v>
      </c>
      <c r="I266" s="847"/>
      <c r="J266" s="1600" t="s">
        <v>8775</v>
      </c>
      <c r="K266" s="1580">
        <v>30453</v>
      </c>
      <c r="L266" s="1580"/>
      <c r="M266" s="1581"/>
      <c r="N266" s="1601">
        <v>2</v>
      </c>
      <c r="O266" s="1602"/>
      <c r="P266" s="1409"/>
      <c r="Q266" s="1603" t="s">
        <v>10805</v>
      </c>
      <c r="R266" s="1390"/>
      <c r="S266" s="1411">
        <v>50000000000</v>
      </c>
      <c r="T266" s="1429"/>
      <c r="U266" s="1604"/>
      <c r="V266" s="1500"/>
      <c r="W266" s="1501"/>
      <c r="X266" s="1501"/>
      <c r="Y266" s="1501"/>
      <c r="Z266" s="1501"/>
      <c r="AA266" s="915" t="s">
        <v>8759</v>
      </c>
      <c r="AB266" s="1371"/>
      <c r="AC266" s="1415"/>
    </row>
    <row r="267" spans="1:29" ht="27.75" customHeight="1">
      <c r="A267" s="835">
        <v>92</v>
      </c>
      <c r="B267" s="1556">
        <v>47221001130</v>
      </c>
      <c r="C267" s="935">
        <v>41815</v>
      </c>
      <c r="D267" s="1049"/>
      <c r="E267" s="937"/>
      <c r="F267" s="840"/>
      <c r="G267" s="839"/>
      <c r="H267" s="976" t="s">
        <v>10806</v>
      </c>
      <c r="I267" s="1043"/>
      <c r="J267" s="1043" t="s">
        <v>8775</v>
      </c>
      <c r="K267" s="959"/>
      <c r="L267" s="959">
        <v>1384</v>
      </c>
      <c r="M267" s="960"/>
      <c r="N267" s="869">
        <v>1</v>
      </c>
      <c r="O267" s="870"/>
      <c r="P267" s="1177"/>
      <c r="Q267" s="939" t="s">
        <v>10807</v>
      </c>
      <c r="R267" s="943"/>
      <c r="S267" s="852">
        <v>10000000000</v>
      </c>
      <c r="T267" s="1429"/>
      <c r="U267" s="1392"/>
      <c r="V267" s="994"/>
      <c r="W267" s="988"/>
      <c r="X267" s="988"/>
      <c r="Y267" s="988"/>
      <c r="Z267" s="988"/>
      <c r="AA267" s="844" t="s">
        <v>8760</v>
      </c>
      <c r="AB267" s="844"/>
      <c r="AC267" s="858"/>
    </row>
    <row r="268" spans="1:29" ht="27.75" customHeight="1">
      <c r="A268" s="835">
        <v>93</v>
      </c>
      <c r="B268" s="1577">
        <v>472043001258</v>
      </c>
      <c r="C268" s="1578">
        <v>42185</v>
      </c>
      <c r="D268" s="1393"/>
      <c r="E268" s="1394"/>
      <c r="F268" s="840">
        <v>4317313006</v>
      </c>
      <c r="G268" s="839">
        <v>42619</v>
      </c>
      <c r="H268" s="1579" t="s">
        <v>4824</v>
      </c>
      <c r="I268" s="842"/>
      <c r="J268" s="843" t="s">
        <v>2465</v>
      </c>
      <c r="K268" s="1580">
        <v>4899.2</v>
      </c>
      <c r="L268" s="1580"/>
      <c r="M268" s="1581"/>
      <c r="N268" s="842">
        <v>1</v>
      </c>
      <c r="O268" s="1280"/>
      <c r="P268" s="849"/>
      <c r="Q268" s="1520" t="s">
        <v>10808</v>
      </c>
      <c r="R268" s="1605">
        <v>2142000</v>
      </c>
      <c r="S268" s="852"/>
      <c r="T268" s="1606" t="s">
        <v>5281</v>
      </c>
      <c r="U268" s="1288"/>
      <c r="V268" s="1465" t="s">
        <v>10809</v>
      </c>
      <c r="W268" s="1466"/>
      <c r="X268" s="1466" t="s">
        <v>10810</v>
      </c>
      <c r="Y268" s="1466"/>
      <c r="Z268" s="1466"/>
      <c r="AA268" s="1288" t="s">
        <v>8755</v>
      </c>
      <c r="AB268" s="1288"/>
      <c r="AC268" s="858"/>
    </row>
    <row r="269" spans="1:29" ht="27.75" customHeight="1">
      <c r="A269" s="835">
        <v>94</v>
      </c>
      <c r="B269" s="1577">
        <v>1075744701</v>
      </c>
      <c r="C269" s="1578">
        <v>42209</v>
      </c>
      <c r="D269" s="1393"/>
      <c r="E269" s="1394"/>
      <c r="F269" s="840"/>
      <c r="G269" s="839"/>
      <c r="H269" s="1579" t="s">
        <v>4830</v>
      </c>
      <c r="I269" s="842"/>
      <c r="J269" s="843" t="s">
        <v>7389</v>
      </c>
      <c r="K269" s="1580">
        <v>15542.2</v>
      </c>
      <c r="L269" s="1580"/>
      <c r="M269" s="1581"/>
      <c r="N269" s="842">
        <v>1</v>
      </c>
      <c r="O269" s="1280"/>
      <c r="P269" s="849" t="s">
        <v>10140</v>
      </c>
      <c r="Q269" s="1520" t="s">
        <v>4831</v>
      </c>
      <c r="R269" s="1605">
        <v>10000000</v>
      </c>
      <c r="S269" s="852"/>
      <c r="T269" s="1353" t="s">
        <v>10811</v>
      </c>
      <c r="U269" s="1392"/>
      <c r="V269" s="1231" t="s">
        <v>5539</v>
      </c>
      <c r="W269" s="1466"/>
      <c r="X269" s="1466" t="s">
        <v>10812</v>
      </c>
      <c r="Y269" s="1466"/>
      <c r="Z269" s="1466"/>
      <c r="AA269" s="915" t="s">
        <v>8757</v>
      </c>
      <c r="AB269" s="1288"/>
      <c r="AC269" s="858"/>
    </row>
    <row r="270" spans="1:29" ht="27.75" customHeight="1">
      <c r="A270" s="835">
        <v>95</v>
      </c>
      <c r="B270" s="1577">
        <v>1076301801</v>
      </c>
      <c r="C270" s="1578" t="s">
        <v>10813</v>
      </c>
      <c r="D270" s="1393"/>
      <c r="E270" s="1394"/>
      <c r="F270" s="840"/>
      <c r="G270" s="839">
        <v>42593</v>
      </c>
      <c r="H270" s="1579" t="s">
        <v>10814</v>
      </c>
      <c r="I270" s="842"/>
      <c r="J270" s="843" t="s">
        <v>2465</v>
      </c>
      <c r="K270" s="1580"/>
      <c r="L270" s="1580">
        <v>2400</v>
      </c>
      <c r="M270" s="1581"/>
      <c r="N270" s="842">
        <v>1</v>
      </c>
      <c r="O270" s="1280"/>
      <c r="P270" s="849" t="s">
        <v>9959</v>
      </c>
      <c r="Q270" s="1520" t="s">
        <v>4899</v>
      </c>
      <c r="R270" s="1605">
        <v>766576</v>
      </c>
      <c r="S270" s="852"/>
      <c r="T270" s="1429" t="s">
        <v>10815</v>
      </c>
      <c r="U270" s="1392" t="s">
        <v>10816</v>
      </c>
      <c r="V270" s="1074" t="s">
        <v>10817</v>
      </c>
      <c r="W270" s="878"/>
      <c r="X270" s="1466" t="s">
        <v>10818</v>
      </c>
      <c r="Y270" s="1466"/>
      <c r="Z270" s="1466"/>
      <c r="AA270" s="915" t="s">
        <v>8757</v>
      </c>
      <c r="AB270" s="1288"/>
      <c r="AC270" s="858"/>
    </row>
    <row r="271" spans="1:29" ht="27.75" customHeight="1">
      <c r="A271" s="835">
        <v>96</v>
      </c>
      <c r="B271" s="1577">
        <v>3286832468</v>
      </c>
      <c r="C271" s="1578">
        <v>42319</v>
      </c>
      <c r="D271" s="1393"/>
      <c r="E271" s="1394">
        <v>42839</v>
      </c>
      <c r="F271" s="840"/>
      <c r="G271" s="839"/>
      <c r="H271" s="1579" t="s">
        <v>10819</v>
      </c>
      <c r="I271" s="842"/>
      <c r="J271" s="843" t="s">
        <v>3793</v>
      </c>
      <c r="K271" s="1580"/>
      <c r="L271" s="1563">
        <v>4560</v>
      </c>
      <c r="M271" s="1607"/>
      <c r="N271" s="842">
        <v>1</v>
      </c>
      <c r="O271" s="1280"/>
      <c r="P271" s="849" t="s">
        <v>9708</v>
      </c>
      <c r="Q271" s="1520" t="s">
        <v>5060</v>
      </c>
      <c r="R271" s="1605">
        <v>4500000</v>
      </c>
      <c r="S271" s="852"/>
      <c r="T271" s="1429" t="s">
        <v>10820</v>
      </c>
      <c r="U271" s="1392"/>
      <c r="V271" s="1465" t="s">
        <v>10821</v>
      </c>
      <c r="W271" s="1466"/>
      <c r="X271" s="1466"/>
      <c r="Y271" s="1466"/>
      <c r="Z271" s="1466"/>
      <c r="AA271" s="915" t="s">
        <v>10769</v>
      </c>
      <c r="AB271" s="1288"/>
      <c r="AC271" s="858"/>
    </row>
    <row r="272" spans="1:29" ht="27.75" customHeight="1">
      <c r="A272" s="835">
        <v>97</v>
      </c>
      <c r="B272" s="1577">
        <v>8785264150</v>
      </c>
      <c r="C272" s="1578">
        <v>42381</v>
      </c>
      <c r="D272" s="1393"/>
      <c r="E272" s="1394">
        <v>42878</v>
      </c>
      <c r="F272" s="840"/>
      <c r="G272" s="839">
        <v>42878</v>
      </c>
      <c r="H272" s="1608" t="s">
        <v>10822</v>
      </c>
      <c r="I272" s="1609"/>
      <c r="J272" s="843" t="s">
        <v>7389</v>
      </c>
      <c r="K272" s="1580"/>
      <c r="L272" s="1563">
        <v>2288</v>
      </c>
      <c r="M272" s="1607"/>
      <c r="N272" s="842"/>
      <c r="O272" s="1280"/>
      <c r="P272" s="849"/>
      <c r="Q272" s="1520" t="s">
        <v>5120</v>
      </c>
      <c r="R272" s="1605">
        <v>600000</v>
      </c>
      <c r="S272" s="852"/>
      <c r="T272" s="1429"/>
      <c r="U272" s="1392"/>
      <c r="V272" s="1074" t="s">
        <v>10823</v>
      </c>
      <c r="W272" s="1466"/>
      <c r="X272" s="1466" t="s">
        <v>10824</v>
      </c>
      <c r="Y272" s="1466"/>
      <c r="Z272" s="1466"/>
      <c r="AA272" s="844" t="s">
        <v>8760</v>
      </c>
      <c r="AB272" s="1288" t="s">
        <v>10825</v>
      </c>
      <c r="AC272" s="858"/>
    </row>
    <row r="273" spans="1:29" ht="27.75" customHeight="1">
      <c r="A273" s="835">
        <v>98</v>
      </c>
      <c r="B273" s="1577">
        <v>8756650808</v>
      </c>
      <c r="C273" s="1578">
        <v>42429</v>
      </c>
      <c r="D273" s="1393"/>
      <c r="E273" s="1394"/>
      <c r="F273" s="840"/>
      <c r="G273" s="839"/>
      <c r="H273" s="1579" t="s">
        <v>10826</v>
      </c>
      <c r="I273" s="842"/>
      <c r="J273" s="843" t="s">
        <v>5210</v>
      </c>
      <c r="K273" s="1580"/>
      <c r="L273" s="1563">
        <v>2768</v>
      </c>
      <c r="M273" s="1607"/>
      <c r="N273" s="888">
        <v>4</v>
      </c>
      <c r="O273" s="892"/>
      <c r="P273" s="849"/>
      <c r="Q273" s="1520" t="s">
        <v>5207</v>
      </c>
      <c r="R273" s="1605">
        <v>300000</v>
      </c>
      <c r="S273" s="852"/>
      <c r="T273" s="1429"/>
      <c r="U273" s="1392"/>
      <c r="V273" s="1465"/>
      <c r="W273" s="1466"/>
      <c r="X273" s="1466"/>
      <c r="Y273" s="1466"/>
      <c r="Z273" s="1466"/>
      <c r="AA273" s="844" t="s">
        <v>8760</v>
      </c>
      <c r="AB273" s="1288"/>
      <c r="AC273" s="858"/>
    </row>
    <row r="274" spans="1:29" ht="27.75" customHeight="1">
      <c r="A274" s="835">
        <v>99</v>
      </c>
      <c r="B274" s="1577">
        <v>8745062008</v>
      </c>
      <c r="C274" s="1578">
        <v>42432</v>
      </c>
      <c r="D274" s="1393"/>
      <c r="E274" s="1394"/>
      <c r="F274" s="840"/>
      <c r="G274" s="839">
        <v>42733</v>
      </c>
      <c r="H274" s="1579" t="s">
        <v>10827</v>
      </c>
      <c r="I274" s="842"/>
      <c r="J274" s="843" t="s">
        <v>10272</v>
      </c>
      <c r="K274" s="1580"/>
      <c r="L274" s="1563">
        <v>300</v>
      </c>
      <c r="M274" s="1607"/>
      <c r="N274" s="888">
        <v>1</v>
      </c>
      <c r="O274" s="892"/>
      <c r="P274" s="849"/>
      <c r="Q274" s="1520" t="s">
        <v>5216</v>
      </c>
      <c r="R274" s="1605">
        <v>500000</v>
      </c>
      <c r="S274" s="852"/>
      <c r="T274" s="1429" t="s">
        <v>10828</v>
      </c>
      <c r="U274" s="1392"/>
      <c r="V274" s="1074" t="s">
        <v>6036</v>
      </c>
      <c r="W274" s="1466"/>
      <c r="X274" s="1466"/>
      <c r="Y274" s="1466"/>
      <c r="Z274" s="1466"/>
      <c r="AA274" s="844" t="s">
        <v>8753</v>
      </c>
      <c r="AB274" s="1288"/>
      <c r="AC274" s="858"/>
    </row>
    <row r="275" spans="1:29" ht="27.75" customHeight="1">
      <c r="A275" s="835">
        <v>100</v>
      </c>
      <c r="B275" s="1577">
        <v>8771761366</v>
      </c>
      <c r="C275" s="1578">
        <v>42440</v>
      </c>
      <c r="D275" s="1393"/>
      <c r="E275" s="1394"/>
      <c r="F275" s="840"/>
      <c r="G275" s="839">
        <v>42732</v>
      </c>
      <c r="H275" s="1579" t="s">
        <v>10829</v>
      </c>
      <c r="I275" s="842"/>
      <c r="J275" s="843" t="s">
        <v>7389</v>
      </c>
      <c r="K275" s="1580"/>
      <c r="L275" s="1563">
        <v>4560</v>
      </c>
      <c r="M275" s="1607"/>
      <c r="N275" s="842">
        <v>1</v>
      </c>
      <c r="O275" s="1280"/>
      <c r="P275" s="849"/>
      <c r="Q275" s="1520" t="s">
        <v>10830</v>
      </c>
      <c r="R275" s="1605">
        <v>2500000</v>
      </c>
      <c r="S275" s="852"/>
      <c r="T275" s="1429"/>
      <c r="U275" s="1392"/>
      <c r="V275" s="1465"/>
      <c r="W275" s="1466"/>
      <c r="X275" s="1466"/>
      <c r="Y275" s="1466"/>
      <c r="Z275" s="1466"/>
      <c r="AA275" s="1288" t="s">
        <v>10831</v>
      </c>
      <c r="AB275" s="1288"/>
      <c r="AC275" s="858"/>
    </row>
    <row r="276" spans="1:29" ht="27.75" customHeight="1">
      <c r="A276" s="835">
        <v>101</v>
      </c>
      <c r="B276" s="944">
        <v>433366472</v>
      </c>
      <c r="C276" s="945">
        <v>42467</v>
      </c>
      <c r="D276" s="974"/>
      <c r="E276" s="975"/>
      <c r="F276" s="840"/>
      <c r="G276" s="839"/>
      <c r="H276" s="976" t="s">
        <v>10832</v>
      </c>
      <c r="I276" s="976"/>
      <c r="J276" s="977" t="s">
        <v>2470</v>
      </c>
      <c r="K276" s="978"/>
      <c r="L276" s="978">
        <v>4560</v>
      </c>
      <c r="M276" s="979"/>
      <c r="N276" s="980">
        <v>1</v>
      </c>
      <c r="O276" s="981"/>
      <c r="P276" s="982" t="s">
        <v>9708</v>
      </c>
      <c r="Q276" s="939" t="s">
        <v>10833</v>
      </c>
      <c r="R276" s="1300">
        <v>5990017</v>
      </c>
      <c r="S276" s="984"/>
      <c r="T276" s="991" t="s">
        <v>10834</v>
      </c>
      <c r="U276" s="992" t="s">
        <v>10835</v>
      </c>
      <c r="V276" s="987" t="s">
        <v>10836</v>
      </c>
      <c r="W276" s="1216"/>
      <c r="X276" s="988" t="s">
        <v>10837</v>
      </c>
      <c r="Y276" s="988"/>
      <c r="Z276" s="988"/>
      <c r="AA276" s="915" t="s">
        <v>8757</v>
      </c>
      <c r="AB276" s="989"/>
      <c r="AC276" s="858"/>
    </row>
    <row r="277" spans="1:29" ht="27.75" customHeight="1">
      <c r="A277" s="835">
        <v>102</v>
      </c>
      <c r="B277" s="944">
        <v>472043001053</v>
      </c>
      <c r="C277" s="945">
        <v>41544</v>
      </c>
      <c r="D277" s="974"/>
      <c r="E277" s="975"/>
      <c r="F277" s="840">
        <v>8768551376</v>
      </c>
      <c r="G277" s="839">
        <v>42636</v>
      </c>
      <c r="H277" s="976" t="s">
        <v>10838</v>
      </c>
      <c r="I277" s="976"/>
      <c r="J277" s="977" t="s">
        <v>7389</v>
      </c>
      <c r="K277" s="978"/>
      <c r="L277" s="978"/>
      <c r="M277" s="979"/>
      <c r="N277" s="980">
        <v>1</v>
      </c>
      <c r="O277" s="981"/>
      <c r="P277" s="982"/>
      <c r="Q277" s="939" t="s">
        <v>3737</v>
      </c>
      <c r="R277" s="1300">
        <v>250000</v>
      </c>
      <c r="S277" s="984"/>
      <c r="T277" s="985" t="s">
        <v>10839</v>
      </c>
      <c r="U277" s="992"/>
      <c r="V277" s="987"/>
      <c r="W277" s="1216"/>
      <c r="X277" s="988"/>
      <c r="Y277" s="988"/>
      <c r="Z277" s="988"/>
      <c r="AA277" s="989" t="s">
        <v>8760</v>
      </c>
      <c r="AB277" s="989" t="s">
        <v>10840</v>
      </c>
      <c r="AC277" s="858"/>
    </row>
    <row r="278" spans="1:29" s="1209" customFormat="1" ht="27.75" customHeight="1">
      <c r="A278" s="835">
        <v>103</v>
      </c>
      <c r="B278" s="944">
        <v>5404474580</v>
      </c>
      <c r="C278" s="1610">
        <v>42520</v>
      </c>
      <c r="D278" s="974"/>
      <c r="E278" s="975"/>
      <c r="F278" s="840"/>
      <c r="G278" s="839"/>
      <c r="H278" s="1256" t="s">
        <v>5401</v>
      </c>
      <c r="I278" s="976"/>
      <c r="J278" s="977" t="s">
        <v>7389</v>
      </c>
      <c r="K278" s="978">
        <v>15000</v>
      </c>
      <c r="L278" s="978"/>
      <c r="M278" s="979"/>
      <c r="N278" s="980">
        <v>1</v>
      </c>
      <c r="O278" s="981"/>
      <c r="P278" s="982"/>
      <c r="Q278" s="939" t="s">
        <v>5400</v>
      </c>
      <c r="R278" s="1300">
        <v>5150000</v>
      </c>
      <c r="S278" s="1611"/>
      <c r="T278" s="985"/>
      <c r="U278" s="992"/>
      <c r="V278" s="1612"/>
      <c r="W278" s="1613" t="s">
        <v>10841</v>
      </c>
      <c r="X278" s="988" t="s">
        <v>10842</v>
      </c>
      <c r="Y278" s="988"/>
      <c r="Z278" s="988"/>
      <c r="AA278" s="915" t="s">
        <v>8760</v>
      </c>
      <c r="AB278" s="989"/>
      <c r="AC278" s="858"/>
    </row>
    <row r="279" spans="1:29" ht="27.75" customHeight="1">
      <c r="A279" s="835">
        <v>104</v>
      </c>
      <c r="B279" s="944">
        <v>3265156155</v>
      </c>
      <c r="C279" s="945">
        <v>42564</v>
      </c>
      <c r="D279" s="974"/>
      <c r="E279" s="975"/>
      <c r="F279" s="840"/>
      <c r="G279" s="839">
        <v>43110</v>
      </c>
      <c r="H279" s="976" t="s">
        <v>10843</v>
      </c>
      <c r="I279" s="976"/>
      <c r="J279" s="977" t="s">
        <v>7389</v>
      </c>
      <c r="K279" s="978"/>
      <c r="L279" s="978">
        <f>2160+2160</f>
        <v>4320</v>
      </c>
      <c r="M279" s="979"/>
      <c r="N279" s="980">
        <v>1</v>
      </c>
      <c r="O279" s="981"/>
      <c r="P279" s="982" t="s">
        <v>9708</v>
      </c>
      <c r="Q279" s="939" t="s">
        <v>5450</v>
      </c>
      <c r="R279" s="983">
        <v>1100000</v>
      </c>
      <c r="S279" s="984"/>
      <c r="T279" s="985"/>
      <c r="U279" s="986"/>
      <c r="V279" s="1232" t="s">
        <v>10844</v>
      </c>
      <c r="W279" s="988"/>
      <c r="X279" s="988" t="s">
        <v>10845</v>
      </c>
      <c r="Y279" s="988"/>
      <c r="Z279" s="988"/>
      <c r="AA279" s="915" t="s">
        <v>8759</v>
      </c>
      <c r="AB279" s="989"/>
      <c r="AC279" s="858"/>
    </row>
    <row r="280" spans="1:29" ht="27.75" customHeight="1">
      <c r="A280" s="835">
        <v>105</v>
      </c>
      <c r="B280" s="944">
        <v>1070232967</v>
      </c>
      <c r="C280" s="945">
        <v>43139</v>
      </c>
      <c r="D280" s="974"/>
      <c r="E280" s="975"/>
      <c r="F280" s="840"/>
      <c r="G280" s="839"/>
      <c r="H280" s="976" t="s">
        <v>10846</v>
      </c>
      <c r="I280" s="976"/>
      <c r="J280" s="977" t="s">
        <v>7389</v>
      </c>
      <c r="K280" s="978">
        <v>16748</v>
      </c>
      <c r="L280" s="978"/>
      <c r="M280" s="979"/>
      <c r="N280" s="1213">
        <v>1</v>
      </c>
      <c r="O280" s="981" t="s">
        <v>10847</v>
      </c>
      <c r="P280" s="982"/>
      <c r="Q280" s="939" t="s">
        <v>10848</v>
      </c>
      <c r="R280" s="983">
        <v>3500000</v>
      </c>
      <c r="S280" s="984"/>
      <c r="T280" s="985"/>
      <c r="U280" s="986"/>
      <c r="V280" s="1232"/>
      <c r="W280" s="988"/>
      <c r="X280" s="988"/>
      <c r="Y280" s="988"/>
      <c r="Z280" s="988"/>
      <c r="AA280" s="915" t="s">
        <v>8757</v>
      </c>
      <c r="AB280" s="989"/>
      <c r="AC280" s="858"/>
    </row>
    <row r="281" spans="1:29" ht="27.75" customHeight="1">
      <c r="A281" s="835">
        <v>106</v>
      </c>
      <c r="B281" s="944">
        <v>4384518578</v>
      </c>
      <c r="C281" s="945">
        <v>42641</v>
      </c>
      <c r="D281" s="974"/>
      <c r="E281" s="975"/>
      <c r="F281" s="840"/>
      <c r="G281" s="839"/>
      <c r="H281" s="976" t="s">
        <v>10849</v>
      </c>
      <c r="I281" s="976"/>
      <c r="J281" s="977"/>
      <c r="K281" s="978"/>
      <c r="L281" s="978">
        <v>2304</v>
      </c>
      <c r="M281" s="979"/>
      <c r="N281" s="980">
        <v>1</v>
      </c>
      <c r="O281" s="981"/>
      <c r="P281" s="982" t="s">
        <v>10022</v>
      </c>
      <c r="Q281" s="939" t="s">
        <v>5621</v>
      </c>
      <c r="R281" s="983">
        <v>3000000</v>
      </c>
      <c r="S281" s="984"/>
      <c r="T281" s="985"/>
      <c r="U281" s="986"/>
      <c r="V281" s="1233"/>
      <c r="W281" s="988"/>
      <c r="X281" s="988"/>
      <c r="Y281" s="988"/>
      <c r="Z281" s="988"/>
      <c r="AA281" s="915" t="s">
        <v>8755</v>
      </c>
      <c r="AB281" s="989"/>
      <c r="AC281" s="858"/>
    </row>
    <row r="282" spans="1:29" ht="27.75" customHeight="1">
      <c r="A282" s="835">
        <v>107</v>
      </c>
      <c r="B282" s="944">
        <v>7637715471</v>
      </c>
      <c r="C282" s="945">
        <v>42654</v>
      </c>
      <c r="D282" s="974"/>
      <c r="E282" s="975"/>
      <c r="F282" s="840"/>
      <c r="G282" s="839"/>
      <c r="H282" s="976" t="s">
        <v>10850</v>
      </c>
      <c r="I282" s="976"/>
      <c r="J282" s="977" t="s">
        <v>10851</v>
      </c>
      <c r="K282" s="978"/>
      <c r="L282" s="978">
        <v>2400</v>
      </c>
      <c r="M282" s="979"/>
      <c r="N282" s="1213">
        <v>1</v>
      </c>
      <c r="O282" s="981"/>
      <c r="P282" s="982"/>
      <c r="Q282" s="939" t="s">
        <v>5911</v>
      </c>
      <c r="R282" s="983">
        <v>1000000</v>
      </c>
      <c r="S282" s="984"/>
      <c r="T282" s="985"/>
      <c r="U282" s="986"/>
      <c r="V282" s="1233"/>
      <c r="W282" s="988"/>
      <c r="X282" s="988"/>
      <c r="Y282" s="988"/>
      <c r="Z282" s="988"/>
      <c r="AA282" s="915" t="s">
        <v>10769</v>
      </c>
      <c r="AB282" s="989"/>
      <c r="AC282" s="858"/>
    </row>
    <row r="283" spans="1:29" s="1209" customFormat="1" ht="27.75" customHeight="1">
      <c r="A283" s="835">
        <v>108</v>
      </c>
      <c r="B283" s="1614">
        <v>9808842630</v>
      </c>
      <c r="C283" s="1610">
        <v>42719</v>
      </c>
      <c r="D283" s="974"/>
      <c r="E283" s="975">
        <v>42760</v>
      </c>
      <c r="F283" s="840"/>
      <c r="G283" s="839"/>
      <c r="H283" s="976" t="s">
        <v>6042</v>
      </c>
      <c r="I283" s="976"/>
      <c r="J283" s="977" t="s">
        <v>7389</v>
      </c>
      <c r="K283" s="978"/>
      <c r="L283" s="1236">
        <v>2160</v>
      </c>
      <c r="M283" s="1237"/>
      <c r="N283" s="980">
        <v>1</v>
      </c>
      <c r="O283" s="981"/>
      <c r="P283" s="982"/>
      <c r="Q283" s="1615" t="s">
        <v>10852</v>
      </c>
      <c r="R283" s="983">
        <v>600000</v>
      </c>
      <c r="S283" s="984"/>
      <c r="T283" s="991" t="s">
        <v>10853</v>
      </c>
      <c r="U283" s="986" t="s">
        <v>10854</v>
      </c>
      <c r="V283" s="1232" t="s">
        <v>10855</v>
      </c>
      <c r="W283" s="1616"/>
      <c r="X283" s="988" t="s">
        <v>10856</v>
      </c>
      <c r="Y283" s="988"/>
      <c r="Z283" s="988"/>
      <c r="AA283" s="989" t="s">
        <v>10857</v>
      </c>
      <c r="AB283" s="989"/>
      <c r="AC283" s="858"/>
    </row>
    <row r="284" spans="1:29" ht="27.75" customHeight="1">
      <c r="A284" s="835">
        <v>109</v>
      </c>
      <c r="B284" s="1614">
        <v>1018408404</v>
      </c>
      <c r="C284" s="1610" t="s">
        <v>6070</v>
      </c>
      <c r="D284" s="974"/>
      <c r="E284" s="975"/>
      <c r="F284" s="840"/>
      <c r="G284" s="839"/>
      <c r="H284" s="976" t="s">
        <v>6071</v>
      </c>
      <c r="I284" s="976"/>
      <c r="J284" s="1617" t="s">
        <v>4685</v>
      </c>
      <c r="K284" s="978"/>
      <c r="L284" s="1236">
        <v>2160</v>
      </c>
      <c r="M284" s="1237"/>
      <c r="N284" s="1213">
        <v>1</v>
      </c>
      <c r="O284" s="981"/>
      <c r="P284" s="982"/>
      <c r="Q284" s="1618" t="s">
        <v>6069</v>
      </c>
      <c r="R284" s="983">
        <v>2000000</v>
      </c>
      <c r="S284" s="984"/>
      <c r="T284" s="985"/>
      <c r="U284" s="986"/>
      <c r="V284" s="1231" t="s">
        <v>10858</v>
      </c>
      <c r="W284" s="988"/>
      <c r="X284" s="988"/>
      <c r="Y284" s="988"/>
      <c r="Z284" s="988"/>
      <c r="AA284" s="915" t="s">
        <v>10769</v>
      </c>
      <c r="AB284" s="989"/>
      <c r="AC284" s="858"/>
    </row>
    <row r="285" spans="1:29" ht="27.75" customHeight="1">
      <c r="A285" s="835">
        <v>110</v>
      </c>
      <c r="B285" s="1614">
        <v>7632127621</v>
      </c>
      <c r="C285" s="1610">
        <v>42952</v>
      </c>
      <c r="D285" s="974"/>
      <c r="E285" s="975"/>
      <c r="F285" s="840"/>
      <c r="G285" s="839"/>
      <c r="H285" s="976" t="s">
        <v>10859</v>
      </c>
      <c r="I285" s="976"/>
      <c r="J285" s="1617" t="s">
        <v>4685</v>
      </c>
      <c r="K285" s="978"/>
      <c r="L285" s="1236">
        <v>2400</v>
      </c>
      <c r="M285" s="1237"/>
      <c r="N285" s="980">
        <v>1</v>
      </c>
      <c r="O285" s="981"/>
      <c r="P285" s="982"/>
      <c r="Q285" s="1618" t="s">
        <v>6292</v>
      </c>
      <c r="R285" s="983">
        <v>1243800</v>
      </c>
      <c r="S285" s="984"/>
      <c r="T285" s="985"/>
      <c r="U285" s="986"/>
      <c r="V285" s="994"/>
      <c r="W285" s="988"/>
      <c r="X285" s="988"/>
      <c r="Y285" s="988"/>
      <c r="Z285" s="988"/>
      <c r="AA285" s="915" t="s">
        <v>10728</v>
      </c>
      <c r="AB285" s="989"/>
      <c r="AC285" s="858"/>
    </row>
    <row r="286" spans="1:29" ht="27.75" customHeight="1">
      <c r="A286" s="835">
        <v>111</v>
      </c>
      <c r="B286" s="1614">
        <v>5486748855</v>
      </c>
      <c r="C286" s="1610">
        <v>42983</v>
      </c>
      <c r="D286" s="974"/>
      <c r="E286" s="975"/>
      <c r="F286" s="840"/>
      <c r="G286" s="839"/>
      <c r="H286" s="976" t="s">
        <v>6297</v>
      </c>
      <c r="I286" s="976"/>
      <c r="J286" s="1617" t="s">
        <v>5211</v>
      </c>
      <c r="K286" s="978">
        <v>3000</v>
      </c>
      <c r="L286" s="1236">
        <v>1000</v>
      </c>
      <c r="M286" s="1237"/>
      <c r="N286" s="980">
        <v>1</v>
      </c>
      <c r="O286" s="981"/>
      <c r="P286" s="982"/>
      <c r="Q286" s="1618" t="s">
        <v>6298</v>
      </c>
      <c r="R286" s="983"/>
      <c r="S286" s="984"/>
      <c r="T286" s="985"/>
      <c r="U286" s="986"/>
      <c r="V286" s="994"/>
      <c r="W286" s="988"/>
      <c r="X286" s="988"/>
      <c r="Y286" s="988"/>
      <c r="Z286" s="988"/>
      <c r="AA286" s="915" t="s">
        <v>8753</v>
      </c>
      <c r="AB286" s="989"/>
      <c r="AC286" s="858"/>
    </row>
    <row r="287" spans="1:29" ht="27.75" customHeight="1">
      <c r="A287" s="835">
        <v>112</v>
      </c>
      <c r="B287" s="1614">
        <v>4324318124</v>
      </c>
      <c r="C287" s="1610" t="s">
        <v>6243</v>
      </c>
      <c r="D287" s="974"/>
      <c r="E287" s="975">
        <v>42822</v>
      </c>
      <c r="F287" s="840"/>
      <c r="G287" s="839"/>
      <c r="H287" s="976" t="s">
        <v>10860</v>
      </c>
      <c r="I287" s="976"/>
      <c r="J287" s="1617" t="s">
        <v>7389</v>
      </c>
      <c r="K287" s="978"/>
      <c r="L287" s="1236"/>
      <c r="M287" s="1237"/>
      <c r="N287" s="980">
        <v>1</v>
      </c>
      <c r="O287" s="981"/>
      <c r="P287" s="982"/>
      <c r="Q287" s="1618" t="s">
        <v>6258</v>
      </c>
      <c r="R287" s="983"/>
      <c r="S287" s="984"/>
      <c r="T287" s="985"/>
      <c r="U287" s="986"/>
      <c r="V287" s="994"/>
      <c r="W287" s="988"/>
      <c r="X287" s="988"/>
      <c r="Y287" s="988"/>
      <c r="Z287" s="988"/>
      <c r="AA287" s="989" t="s">
        <v>10677</v>
      </c>
      <c r="AB287" s="989"/>
      <c r="AC287" s="858"/>
    </row>
    <row r="288" spans="1:29" s="1306" customFormat="1" ht="48" customHeight="1">
      <c r="A288" s="835">
        <v>113</v>
      </c>
      <c r="B288" s="944">
        <v>8777351038</v>
      </c>
      <c r="C288" s="975">
        <v>42991</v>
      </c>
      <c r="D288" s="1026"/>
      <c r="E288" s="975"/>
      <c r="F288" s="840"/>
      <c r="G288" s="839"/>
      <c r="H288" s="1111" t="s">
        <v>10861</v>
      </c>
      <c r="I288" s="976"/>
      <c r="J288" s="977" t="s">
        <v>7389</v>
      </c>
      <c r="K288" s="1302"/>
      <c r="L288" s="1302">
        <v>2400</v>
      </c>
      <c r="M288" s="1303"/>
      <c r="N288" s="980">
        <v>1</v>
      </c>
      <c r="O288" s="981"/>
      <c r="P288" s="1304"/>
      <c r="Q288" s="983" t="s">
        <v>6787</v>
      </c>
      <c r="R288" s="983">
        <v>600000</v>
      </c>
      <c r="S288" s="984"/>
      <c r="T288" s="985"/>
      <c r="U288" s="986"/>
      <c r="V288" s="1305"/>
      <c r="W288" s="882"/>
      <c r="X288" s="882"/>
      <c r="Y288" s="882"/>
      <c r="Z288" s="882"/>
      <c r="AA288" s="915" t="s">
        <v>10728</v>
      </c>
      <c r="AB288" s="989"/>
      <c r="AC288" s="858"/>
    </row>
    <row r="289" spans="1:29" s="1306" customFormat="1" ht="27.75" customHeight="1">
      <c r="A289" s="835">
        <v>114</v>
      </c>
      <c r="B289" s="944">
        <v>2122966418</v>
      </c>
      <c r="C289" s="975" t="s">
        <v>10862</v>
      </c>
      <c r="D289" s="1026"/>
      <c r="E289" s="975"/>
      <c r="F289" s="840"/>
      <c r="G289" s="839"/>
      <c r="H289" s="1111" t="s">
        <v>10863</v>
      </c>
      <c r="I289" s="976"/>
      <c r="J289" s="977" t="s">
        <v>2469</v>
      </c>
      <c r="K289" s="1302"/>
      <c r="L289" s="1302">
        <v>2400</v>
      </c>
      <c r="M289" s="1303"/>
      <c r="N289" s="980">
        <v>1</v>
      </c>
      <c r="O289" s="981"/>
      <c r="P289" s="1304"/>
      <c r="Q289" s="983" t="s">
        <v>6882</v>
      </c>
      <c r="R289" s="983">
        <v>1645970</v>
      </c>
      <c r="S289" s="984"/>
      <c r="T289" s="985"/>
      <c r="U289" s="986"/>
      <c r="V289" s="1305"/>
      <c r="W289" s="882"/>
      <c r="X289" s="882"/>
      <c r="Y289" s="882"/>
      <c r="Z289" s="882"/>
      <c r="AA289" s="915" t="s">
        <v>8760</v>
      </c>
      <c r="AB289" s="989"/>
      <c r="AC289" s="858"/>
    </row>
    <row r="290" spans="1:29" s="1306" customFormat="1" ht="27.75" customHeight="1">
      <c r="A290" s="835">
        <v>115</v>
      </c>
      <c r="B290" s="944">
        <v>3249986309</v>
      </c>
      <c r="C290" s="975">
        <v>43097</v>
      </c>
      <c r="D290" s="1026"/>
      <c r="E290" s="975"/>
      <c r="F290" s="840"/>
      <c r="G290" s="839"/>
      <c r="H290" s="1111" t="s">
        <v>10864</v>
      </c>
      <c r="I290" s="976"/>
      <c r="J290" s="977" t="s">
        <v>7389</v>
      </c>
      <c r="K290" s="1302"/>
      <c r="L290" s="1619">
        <v>3000</v>
      </c>
      <c r="M290" s="1620"/>
      <c r="N290" s="980">
        <v>1</v>
      </c>
      <c r="O290" s="981"/>
      <c r="P290" s="1304"/>
      <c r="Q290" s="983" t="s">
        <v>7114</v>
      </c>
      <c r="R290" s="983">
        <v>2000000</v>
      </c>
      <c r="S290" s="984"/>
      <c r="T290" s="985"/>
      <c r="U290" s="986"/>
      <c r="V290" s="1305"/>
      <c r="W290" s="882"/>
      <c r="X290" s="882"/>
      <c r="Y290" s="882"/>
      <c r="Z290" s="882"/>
      <c r="AA290" s="989" t="s">
        <v>8753</v>
      </c>
      <c r="AB290" s="989"/>
      <c r="AC290" s="858"/>
    </row>
    <row r="291" spans="1:29" s="1622" customFormat="1" ht="56.25">
      <c r="A291" s="835">
        <v>116</v>
      </c>
      <c r="B291" s="1185">
        <v>3277834676</v>
      </c>
      <c r="C291" s="1188">
        <v>43245</v>
      </c>
      <c r="D291" s="1307"/>
      <c r="E291" s="1188"/>
      <c r="F291" s="1038"/>
      <c r="G291" s="1037"/>
      <c r="H291" s="976" t="s">
        <v>10865</v>
      </c>
      <c r="I291" s="976"/>
      <c r="J291" s="1246" t="s">
        <v>7389</v>
      </c>
      <c r="K291" s="1309"/>
      <c r="L291" s="1309">
        <v>1641</v>
      </c>
      <c r="M291" s="1179" t="s">
        <v>10866</v>
      </c>
      <c r="N291" s="1108">
        <v>3</v>
      </c>
      <c r="O291" s="1182" t="s">
        <v>10867</v>
      </c>
      <c r="P291" s="1311"/>
      <c r="Q291" s="1621" t="s">
        <v>7467</v>
      </c>
      <c r="R291" s="1621">
        <v>1500000</v>
      </c>
      <c r="S291" s="984"/>
      <c r="T291" s="985"/>
      <c r="U291" s="986"/>
      <c r="V291" s="1305"/>
      <c r="W291" s="882"/>
      <c r="X291" s="882"/>
      <c r="Y291" s="882"/>
      <c r="Z291" s="882"/>
      <c r="AA291" s="1075" t="s">
        <v>8756</v>
      </c>
      <c r="AB291" s="989"/>
      <c r="AC291" s="882"/>
    </row>
    <row r="292" spans="1:29" s="1622" customFormat="1" ht="45">
      <c r="A292" s="835">
        <v>117</v>
      </c>
      <c r="B292" s="1185">
        <v>7603051981</v>
      </c>
      <c r="C292" s="1188">
        <v>43264</v>
      </c>
      <c r="D292" s="1307"/>
      <c r="E292" s="1188"/>
      <c r="F292" s="1038"/>
      <c r="G292" s="1037"/>
      <c r="H292" s="976" t="s">
        <v>10868</v>
      </c>
      <c r="I292" s="976"/>
      <c r="J292" s="1246" t="s">
        <v>10272</v>
      </c>
      <c r="K292" s="1309"/>
      <c r="L292" s="1309">
        <v>1308</v>
      </c>
      <c r="M292" s="1179" t="s">
        <v>10869</v>
      </c>
      <c r="N292" s="1108">
        <v>1</v>
      </c>
      <c r="O292" s="1182" t="s">
        <v>10870</v>
      </c>
      <c r="P292" s="1311"/>
      <c r="Q292" s="1621" t="s">
        <v>7543</v>
      </c>
      <c r="R292" s="1621">
        <v>500000</v>
      </c>
      <c r="S292" s="984"/>
      <c r="T292" s="985"/>
      <c r="U292" s="986"/>
      <c r="V292" s="1305"/>
      <c r="W292" s="882"/>
      <c r="X292" s="882"/>
      <c r="Y292" s="882"/>
      <c r="Z292" s="882"/>
      <c r="AA292" s="1075" t="s">
        <v>10871</v>
      </c>
      <c r="AB292" s="989" t="s">
        <v>10872</v>
      </c>
      <c r="AC292" s="882"/>
    </row>
    <row r="293" spans="1:29" s="1622" customFormat="1" ht="45">
      <c r="A293" s="835">
        <v>118</v>
      </c>
      <c r="B293" s="1185">
        <v>6509752066</v>
      </c>
      <c r="C293" s="1188">
        <v>43314</v>
      </c>
      <c r="D293" s="1307"/>
      <c r="E293" s="1188"/>
      <c r="F293" s="1038"/>
      <c r="G293" s="1037"/>
      <c r="H293" s="976" t="s">
        <v>10873</v>
      </c>
      <c r="I293" s="976"/>
      <c r="J293" s="1246" t="s">
        <v>7389</v>
      </c>
      <c r="K293" s="1309"/>
      <c r="L293" s="1309">
        <v>4834.3999999999996</v>
      </c>
      <c r="M293" s="1179" t="s">
        <v>10874</v>
      </c>
      <c r="N293" s="1108">
        <v>3</v>
      </c>
      <c r="O293" s="1182" t="s">
        <v>10194</v>
      </c>
      <c r="P293" s="1311"/>
      <c r="Q293" s="1621" t="s">
        <v>10875</v>
      </c>
      <c r="R293" s="1621">
        <v>2062000</v>
      </c>
      <c r="S293" s="984"/>
      <c r="T293" s="985"/>
      <c r="U293" s="986"/>
      <c r="V293" s="1305"/>
      <c r="W293" s="882"/>
      <c r="X293" s="882"/>
      <c r="Y293" s="882"/>
      <c r="Z293" s="882"/>
      <c r="AA293" s="1075" t="s">
        <v>10876</v>
      </c>
      <c r="AB293" s="989"/>
      <c r="AC293" s="882"/>
    </row>
    <row r="294" spans="1:29" s="1622" customFormat="1" ht="56.25">
      <c r="A294" s="835">
        <v>119</v>
      </c>
      <c r="B294" s="1185">
        <v>1785262427</v>
      </c>
      <c r="C294" s="1188">
        <v>43245</v>
      </c>
      <c r="D294" s="1307"/>
      <c r="E294" s="1188"/>
      <c r="F294" s="1038"/>
      <c r="G294" s="1037"/>
      <c r="H294" s="976" t="s">
        <v>10877</v>
      </c>
      <c r="I294" s="976"/>
      <c r="J294" s="1246" t="s">
        <v>8775</v>
      </c>
      <c r="K294" s="1309"/>
      <c r="L294" s="1309">
        <v>2419.1999999999998</v>
      </c>
      <c r="M294" s="1179" t="s">
        <v>10878</v>
      </c>
      <c r="N294" s="1108">
        <v>1</v>
      </c>
      <c r="O294" s="1182" t="s">
        <v>10879</v>
      </c>
      <c r="P294" s="1311"/>
      <c r="Q294" s="1621" t="s">
        <v>10880</v>
      </c>
      <c r="R294" s="1621"/>
      <c r="S294" s="984">
        <v>50000000000</v>
      </c>
      <c r="T294" s="985"/>
      <c r="U294" s="986"/>
      <c r="V294" s="1305"/>
      <c r="W294" s="882"/>
      <c r="X294" s="882"/>
      <c r="Y294" s="882"/>
      <c r="Z294" s="882"/>
      <c r="AA294" s="989"/>
      <c r="AB294" s="989"/>
      <c r="AC294" s="882"/>
    </row>
    <row r="295" spans="1:29" s="1317" customFormat="1" ht="168.75">
      <c r="A295" s="835">
        <v>120</v>
      </c>
      <c r="B295" s="1101">
        <v>7632586582</v>
      </c>
      <c r="C295" s="839" t="s">
        <v>8444</v>
      </c>
      <c r="D295" s="1316"/>
      <c r="E295" s="975"/>
      <c r="F295" s="1210"/>
      <c r="G295" s="975"/>
      <c r="H295" s="1066" t="s">
        <v>10881</v>
      </c>
      <c r="I295" s="976"/>
      <c r="J295" s="1623" t="s">
        <v>7389</v>
      </c>
      <c r="K295" s="1302"/>
      <c r="L295" s="1033">
        <v>5234.8</v>
      </c>
      <c r="M295" s="1624" t="s">
        <v>10882</v>
      </c>
      <c r="N295" s="980"/>
      <c r="O295" s="1107" t="s">
        <v>10883</v>
      </c>
      <c r="P295" s="1304"/>
      <c r="Q295" s="1625" t="s">
        <v>10884</v>
      </c>
      <c r="R295" s="1108">
        <v>2500000</v>
      </c>
      <c r="S295" s="984"/>
      <c r="T295" s="985"/>
      <c r="U295" s="986"/>
      <c r="V295" s="882"/>
      <c r="W295" s="882"/>
      <c r="X295" s="882"/>
      <c r="Y295" s="882"/>
      <c r="Z295" s="882"/>
      <c r="AA295" s="989"/>
      <c r="AB295" s="989"/>
      <c r="AC295" s="858"/>
    </row>
    <row r="296" spans="1:29" s="1317" customFormat="1" ht="27.75" customHeight="1">
      <c r="A296" s="835">
        <v>121</v>
      </c>
      <c r="B296" s="1101">
        <v>4301769695</v>
      </c>
      <c r="C296" s="839" t="s">
        <v>10885</v>
      </c>
      <c r="D296" s="1316"/>
      <c r="E296" s="975"/>
      <c r="F296" s="1210"/>
      <c r="G296" s="975"/>
      <c r="H296" s="1066" t="s">
        <v>10886</v>
      </c>
      <c r="I296" s="976"/>
      <c r="J296" s="1066" t="s">
        <v>10579</v>
      </c>
      <c r="K296" s="1302"/>
      <c r="L296" s="1033">
        <v>2507.98</v>
      </c>
      <c r="M296" s="1624" t="s">
        <v>10887</v>
      </c>
      <c r="N296" s="980"/>
      <c r="O296" s="1107" t="s">
        <v>10888</v>
      </c>
      <c r="P296" s="1304"/>
      <c r="Q296" s="1071" t="s">
        <v>8553</v>
      </c>
      <c r="R296" s="1108">
        <v>700000</v>
      </c>
      <c r="S296" s="984"/>
      <c r="T296" s="985"/>
      <c r="U296" s="986"/>
      <c r="V296" s="882"/>
      <c r="W296" s="882"/>
      <c r="X296" s="882"/>
      <c r="Y296" s="882"/>
      <c r="Z296" s="882"/>
      <c r="AA296" s="989"/>
      <c r="AB296" s="989"/>
      <c r="AC296" s="858"/>
    </row>
    <row r="297" spans="1:29" s="1306" customFormat="1" ht="27.75" customHeight="1">
      <c r="A297" s="1626"/>
      <c r="B297" s="1318"/>
      <c r="C297" s="1319"/>
      <c r="D297" s="1026"/>
      <c r="E297" s="975"/>
      <c r="F297" s="1210"/>
      <c r="G297" s="975"/>
      <c r="H297" s="1417"/>
      <c r="I297" s="976"/>
      <c r="J297" s="1417"/>
      <c r="K297" s="1302"/>
      <c r="L297" s="1627"/>
      <c r="M297" s="1624"/>
      <c r="N297" s="980"/>
      <c r="O297" s="1628"/>
      <c r="P297" s="1304"/>
      <c r="Q297" s="1629"/>
      <c r="R297" s="1630"/>
      <c r="S297" s="984"/>
      <c r="T297" s="985"/>
      <c r="U297" s="986"/>
      <c r="V297" s="1305"/>
      <c r="W297" s="882"/>
      <c r="X297" s="882"/>
      <c r="Y297" s="882"/>
      <c r="Z297" s="882"/>
      <c r="AA297" s="989"/>
      <c r="AB297" s="989"/>
      <c r="AC297" s="858"/>
    </row>
    <row r="298" spans="1:29" ht="27.75" customHeight="1">
      <c r="A298" s="1116">
        <f>SUBTOTAL(2,A176:A296)</f>
        <v>121</v>
      </c>
      <c r="B298" s="1117"/>
      <c r="C298" s="1118"/>
      <c r="D298" s="1119"/>
      <c r="E298" s="1120"/>
      <c r="F298" s="1121"/>
      <c r="G298" s="1120"/>
      <c r="H298" s="1122" t="s">
        <v>10889</v>
      </c>
      <c r="I298" s="1116">
        <f>SUBTOTAL(9,I176:I296)</f>
        <v>7</v>
      </c>
      <c r="J298" s="1123"/>
      <c r="K298" s="1116">
        <f>SUBTOTAL(9,K176:K296)</f>
        <v>2235742.4000000004</v>
      </c>
      <c r="L298" s="1116"/>
      <c r="M298" s="1124"/>
      <c r="N298" s="1125"/>
      <c r="O298" s="1126"/>
      <c r="P298" s="1127"/>
      <c r="Q298" s="1128"/>
      <c r="R298" s="1116">
        <f>SUBTOTAL(9,R176:R296)</f>
        <v>732171691</v>
      </c>
      <c r="S298" s="1116">
        <f>SUBTOTAL(9,S176:S296)</f>
        <v>1522560000000</v>
      </c>
      <c r="T298" s="1127"/>
      <c r="U298" s="1131"/>
      <c r="V298" s="1132"/>
      <c r="W298" s="1133"/>
      <c r="X298" s="1133"/>
      <c r="Y298" s="1133"/>
      <c r="Z298" s="1133"/>
      <c r="AA298" s="1134"/>
      <c r="AB298" s="1134"/>
      <c r="AC298" s="1135"/>
    </row>
    <row r="299" spans="1:29" ht="27.75" customHeight="1">
      <c r="A299" s="1321"/>
      <c r="B299" s="1322"/>
      <c r="C299" s="1323"/>
      <c r="D299" s="1324"/>
      <c r="E299" s="1325"/>
      <c r="F299" s="1326"/>
      <c r="G299" s="1325"/>
      <c r="H299" s="1328" t="s">
        <v>10890</v>
      </c>
      <c r="I299" s="1328"/>
      <c r="J299" s="1267"/>
      <c r="K299" s="1329"/>
      <c r="L299" s="1329"/>
      <c r="M299" s="1330"/>
      <c r="N299" s="1331"/>
      <c r="O299" s="1332"/>
      <c r="P299" s="1333"/>
      <c r="Q299" s="1631"/>
      <c r="R299" s="1335"/>
      <c r="S299" s="1632"/>
      <c r="T299" s="1336"/>
      <c r="U299" s="1337"/>
      <c r="V299" s="1338"/>
      <c r="W299" s="1339"/>
      <c r="X299" s="1339"/>
      <c r="Y299" s="1339"/>
      <c r="Z299" s="1339"/>
      <c r="AA299" s="1157"/>
      <c r="AB299" s="1157"/>
      <c r="AC299" s="1157"/>
    </row>
    <row r="300" spans="1:29" ht="42" customHeight="1">
      <c r="A300" s="1273">
        <v>1</v>
      </c>
      <c r="B300" s="1350" t="s">
        <v>101</v>
      </c>
      <c r="C300" s="1340">
        <v>34065</v>
      </c>
      <c r="D300" s="1427">
        <v>472043000678</v>
      </c>
      <c r="E300" s="1341">
        <v>42067</v>
      </c>
      <c r="F300" s="840"/>
      <c r="G300" s="839"/>
      <c r="H300" s="1633" t="s">
        <v>10891</v>
      </c>
      <c r="I300" s="842"/>
      <c r="J300" s="1279" t="s">
        <v>10892</v>
      </c>
      <c r="K300" s="1360">
        <v>40331</v>
      </c>
      <c r="L300" s="1360"/>
      <c r="M300" s="1361"/>
      <c r="N300" s="1439">
        <v>1</v>
      </c>
      <c r="O300" s="1440"/>
      <c r="P300" s="1441" t="s">
        <v>10893</v>
      </c>
      <c r="Q300" s="1463" t="s">
        <v>10894</v>
      </c>
      <c r="R300" s="1346">
        <v>7700000</v>
      </c>
      <c r="S300" s="852"/>
      <c r="T300" s="853" t="s">
        <v>10895</v>
      </c>
      <c r="U300" s="1634" t="s">
        <v>10896</v>
      </c>
      <c r="V300" s="1385" t="s">
        <v>10897</v>
      </c>
      <c r="W300" s="1366"/>
      <c r="X300" s="1366" t="s">
        <v>10898</v>
      </c>
      <c r="Y300" s="1366"/>
      <c r="Z300" s="1366"/>
      <c r="AA300" s="915" t="s">
        <v>10899</v>
      </c>
      <c r="AB300" s="1288"/>
      <c r="AC300" s="858" t="str">
        <f t="shared" ref="AC300:AC326" si="5">IF(J300="VN",N300," ")</f>
        <v xml:space="preserve"> </v>
      </c>
    </row>
    <row r="301" spans="1:29" ht="27.75" customHeight="1">
      <c r="A301" s="1273">
        <v>2</v>
      </c>
      <c r="B301" s="1350" t="s">
        <v>233</v>
      </c>
      <c r="C301" s="1340">
        <v>34345</v>
      </c>
      <c r="D301" s="1427">
        <v>472033000016</v>
      </c>
      <c r="E301" s="1341">
        <v>41885</v>
      </c>
      <c r="F301" s="840">
        <v>4336586377</v>
      </c>
      <c r="G301" s="839">
        <v>42908</v>
      </c>
      <c r="H301" s="1633" t="s">
        <v>10900</v>
      </c>
      <c r="I301" s="842"/>
      <c r="J301" s="1279" t="s">
        <v>10272</v>
      </c>
      <c r="K301" s="1360">
        <v>172959</v>
      </c>
      <c r="L301" s="1360"/>
      <c r="M301" s="1361"/>
      <c r="N301" s="1439">
        <v>1</v>
      </c>
      <c r="O301" s="1440"/>
      <c r="P301" s="1441"/>
      <c r="Q301" s="1463" t="s">
        <v>10901</v>
      </c>
      <c r="R301" s="1346">
        <v>82166667</v>
      </c>
      <c r="S301" s="852"/>
      <c r="T301" s="875" t="s">
        <v>10902</v>
      </c>
      <c r="U301" s="1634" t="s">
        <v>10903</v>
      </c>
      <c r="V301" s="1635" t="s">
        <v>10904</v>
      </c>
      <c r="W301" s="1288"/>
      <c r="X301" s="1288" t="s">
        <v>10905</v>
      </c>
      <c r="Y301" s="1366" t="s">
        <v>10906</v>
      </c>
      <c r="Z301" s="1366"/>
      <c r="AA301" s="915" t="s">
        <v>10907</v>
      </c>
      <c r="AB301" s="1288"/>
      <c r="AC301" s="858" t="str">
        <f t="shared" si="5"/>
        <v xml:space="preserve"> </v>
      </c>
    </row>
    <row r="302" spans="1:29" ht="48.75" customHeight="1">
      <c r="A302" s="1273">
        <v>3</v>
      </c>
      <c r="B302" s="1274" t="s">
        <v>389</v>
      </c>
      <c r="C302" s="1275">
        <v>34391</v>
      </c>
      <c r="D302" s="1276">
        <v>472043000729</v>
      </c>
      <c r="E302" s="1277">
        <v>41925</v>
      </c>
      <c r="F302" s="840">
        <v>7656826806</v>
      </c>
      <c r="G302" s="839">
        <v>43098</v>
      </c>
      <c r="H302" s="1636" t="s">
        <v>10908</v>
      </c>
      <c r="I302" s="842"/>
      <c r="J302" s="1279" t="s">
        <v>4685</v>
      </c>
      <c r="K302" s="1360">
        <v>77628</v>
      </c>
      <c r="L302" s="1360"/>
      <c r="M302" s="1361"/>
      <c r="N302" s="1439">
        <v>1</v>
      </c>
      <c r="O302" s="1440"/>
      <c r="P302" s="1441" t="s">
        <v>10893</v>
      </c>
      <c r="Q302" s="1463" t="s">
        <v>3826</v>
      </c>
      <c r="R302" s="1346">
        <v>52600000</v>
      </c>
      <c r="S302" s="852"/>
      <c r="T302" s="853" t="s">
        <v>10909</v>
      </c>
      <c r="U302" s="1634">
        <v>3542474</v>
      </c>
      <c r="V302" s="1385" t="s">
        <v>10910</v>
      </c>
      <c r="W302" s="1366"/>
      <c r="X302" s="1366" t="s">
        <v>10911</v>
      </c>
      <c r="Y302" s="1367" t="s">
        <v>10912</v>
      </c>
      <c r="Z302" s="1367"/>
      <c r="AA302" s="915" t="s">
        <v>10913</v>
      </c>
      <c r="AB302" s="1288"/>
      <c r="AC302" s="858" t="str">
        <f t="shared" si="5"/>
        <v xml:space="preserve"> </v>
      </c>
    </row>
    <row r="303" spans="1:29" ht="27.75" customHeight="1">
      <c r="A303" s="1273">
        <v>4</v>
      </c>
      <c r="B303" s="1350">
        <v>662</v>
      </c>
      <c r="C303" s="1340">
        <v>34990</v>
      </c>
      <c r="D303" s="1427">
        <v>3601867699</v>
      </c>
      <c r="E303" s="1341">
        <v>39995</v>
      </c>
      <c r="F303" s="840"/>
      <c r="G303" s="839"/>
      <c r="H303" s="1633" t="s">
        <v>10914</v>
      </c>
      <c r="I303" s="842"/>
      <c r="J303" s="1368" t="s">
        <v>8775</v>
      </c>
      <c r="K303" s="1351"/>
      <c r="L303" s="1351"/>
      <c r="M303" s="1352"/>
      <c r="N303" s="1439">
        <v>1</v>
      </c>
      <c r="O303" s="1440"/>
      <c r="P303" s="1441"/>
      <c r="Q303" s="1637" t="s">
        <v>10228</v>
      </c>
      <c r="R303" s="1346"/>
      <c r="S303" s="852">
        <v>258390000000000</v>
      </c>
      <c r="T303" s="875" t="s">
        <v>10915</v>
      </c>
      <c r="U303" s="1511">
        <v>613841825</v>
      </c>
      <c r="V303" s="1612" t="s">
        <v>10916</v>
      </c>
      <c r="W303" s="1560"/>
      <c r="X303" s="1366" t="s">
        <v>10917</v>
      </c>
      <c r="Y303" s="1366" t="s">
        <v>10918</v>
      </c>
      <c r="Z303" s="1366"/>
      <c r="AA303" s="1638" t="s">
        <v>10919</v>
      </c>
      <c r="AB303" s="1288"/>
      <c r="AC303" s="858">
        <f t="shared" si="5"/>
        <v>1</v>
      </c>
    </row>
    <row r="304" spans="1:29" ht="27.75" customHeight="1">
      <c r="A304" s="1273">
        <v>5</v>
      </c>
      <c r="B304" s="1350" t="s">
        <v>105</v>
      </c>
      <c r="C304" s="1340">
        <v>35133</v>
      </c>
      <c r="D304" s="1427">
        <v>472043001094</v>
      </c>
      <c r="E304" s="1341">
        <v>41690</v>
      </c>
      <c r="F304" s="840">
        <v>2133412033</v>
      </c>
      <c r="G304" s="839">
        <v>42360</v>
      </c>
      <c r="H304" s="1633" t="s">
        <v>10920</v>
      </c>
      <c r="I304" s="842"/>
      <c r="J304" s="1368" t="s">
        <v>10921</v>
      </c>
      <c r="K304" s="1171">
        <v>30000</v>
      </c>
      <c r="L304" s="1351"/>
      <c r="M304" s="1352"/>
      <c r="N304" s="1439">
        <v>1</v>
      </c>
      <c r="O304" s="1440"/>
      <c r="P304" s="1441" t="s">
        <v>10922</v>
      </c>
      <c r="Q304" s="1637" t="s">
        <v>10923</v>
      </c>
      <c r="R304" s="1375">
        <v>15285000</v>
      </c>
      <c r="S304" s="852"/>
      <c r="T304" s="1498" t="s">
        <v>10924</v>
      </c>
      <c r="U304" s="1639" t="s">
        <v>10925</v>
      </c>
      <c r="V304" s="1385" t="s">
        <v>10926</v>
      </c>
      <c r="W304" s="1366"/>
      <c r="X304" s="1366" t="s">
        <v>10927</v>
      </c>
      <c r="Y304" s="1366"/>
      <c r="Z304" s="1366"/>
      <c r="AA304" s="915" t="s">
        <v>10928</v>
      </c>
      <c r="AB304" s="1288"/>
      <c r="AC304" s="858" t="str">
        <f t="shared" si="5"/>
        <v xml:space="preserve"> </v>
      </c>
    </row>
    <row r="305" spans="1:29" ht="27.75" customHeight="1">
      <c r="A305" s="1273">
        <v>6</v>
      </c>
      <c r="B305" s="1350" t="s">
        <v>1393</v>
      </c>
      <c r="C305" s="1340">
        <v>36522</v>
      </c>
      <c r="D305" s="1427">
        <v>472033000694</v>
      </c>
      <c r="E305" s="1341">
        <v>39889</v>
      </c>
      <c r="F305" s="840">
        <v>3240313181</v>
      </c>
      <c r="G305" s="839">
        <v>42950</v>
      </c>
      <c r="H305" s="1633" t="s">
        <v>10929</v>
      </c>
      <c r="I305" s="842"/>
      <c r="J305" s="1368" t="s">
        <v>10272</v>
      </c>
      <c r="K305" s="1360">
        <v>66854</v>
      </c>
      <c r="L305" s="1360"/>
      <c r="M305" s="1361"/>
      <c r="N305" s="1439">
        <v>1</v>
      </c>
      <c r="O305" s="1440"/>
      <c r="P305" s="1441" t="s">
        <v>10930</v>
      </c>
      <c r="Q305" s="1637" t="s">
        <v>10931</v>
      </c>
      <c r="R305" s="1346">
        <v>50000000</v>
      </c>
      <c r="S305" s="852"/>
      <c r="T305" s="875" t="s">
        <v>10932</v>
      </c>
      <c r="U305" s="1511">
        <v>3542129</v>
      </c>
      <c r="V305" s="1385" t="s">
        <v>10933</v>
      </c>
      <c r="W305" s="1366"/>
      <c r="X305" s="1366" t="s">
        <v>10934</v>
      </c>
      <c r="Y305" s="1367" t="s">
        <v>10935</v>
      </c>
      <c r="Z305" s="1367"/>
      <c r="AA305" s="915" t="s">
        <v>10936</v>
      </c>
      <c r="AB305" s="1288"/>
      <c r="AC305" s="858" t="str">
        <f t="shared" si="5"/>
        <v xml:space="preserve"> </v>
      </c>
    </row>
    <row r="306" spans="1:29" ht="27.75" customHeight="1">
      <c r="A306" s="1273">
        <v>7</v>
      </c>
      <c r="B306" s="1350">
        <v>102115</v>
      </c>
      <c r="C306" s="1340">
        <v>34034</v>
      </c>
      <c r="D306" s="1427"/>
      <c r="E306" s="1341"/>
      <c r="F306" s="840"/>
      <c r="G306" s="839"/>
      <c r="H306" s="1633" t="s">
        <v>10937</v>
      </c>
      <c r="I306" s="842"/>
      <c r="J306" s="1368" t="s">
        <v>8775</v>
      </c>
      <c r="K306" s="1640">
        <v>137000</v>
      </c>
      <c r="L306" s="1360"/>
      <c r="M306" s="1361"/>
      <c r="N306" s="1439">
        <v>1</v>
      </c>
      <c r="O306" s="1440"/>
      <c r="P306" s="1441"/>
      <c r="Q306" s="1637" t="s">
        <v>10938</v>
      </c>
      <c r="R306" s="1346"/>
      <c r="S306" s="852">
        <v>13270000000</v>
      </c>
      <c r="T306" s="875" t="s">
        <v>10939</v>
      </c>
      <c r="U306" s="1511">
        <v>3841207</v>
      </c>
      <c r="V306" s="1385"/>
      <c r="W306" s="1366"/>
      <c r="X306" s="1366" t="s">
        <v>10451</v>
      </c>
      <c r="Y306" s="1366" t="s">
        <v>10940</v>
      </c>
      <c r="Z306" s="1366"/>
      <c r="AA306" s="1288"/>
      <c r="AB306" s="1288"/>
      <c r="AC306" s="858">
        <f t="shared" si="5"/>
        <v>1</v>
      </c>
    </row>
    <row r="307" spans="1:29" ht="27.75" customHeight="1">
      <c r="A307" s="1273">
        <v>8</v>
      </c>
      <c r="B307" s="1641"/>
      <c r="C307" s="1642"/>
      <c r="D307" s="1643"/>
      <c r="E307" s="1644"/>
      <c r="F307" s="840"/>
      <c r="G307" s="839"/>
      <c r="H307" s="1403" t="s">
        <v>10941</v>
      </c>
      <c r="I307" s="1404"/>
      <c r="J307" s="1405" t="s">
        <v>8775</v>
      </c>
      <c r="K307" s="1645">
        <v>1000</v>
      </c>
      <c r="L307" s="1645"/>
      <c r="M307" s="1646"/>
      <c r="N307" s="1404">
        <v>4</v>
      </c>
      <c r="O307" s="1408"/>
      <c r="P307" s="1441"/>
      <c r="Q307" s="1637" t="s">
        <v>10942</v>
      </c>
      <c r="R307" s="1346"/>
      <c r="S307" s="852"/>
      <c r="T307" s="875" t="s">
        <v>10943</v>
      </c>
      <c r="U307" s="1511">
        <v>3542578</v>
      </c>
      <c r="V307" s="1385"/>
      <c r="W307" s="1366"/>
      <c r="X307" s="1366" t="s">
        <v>10451</v>
      </c>
      <c r="Y307" s="1366"/>
      <c r="Z307" s="1366"/>
      <c r="AA307" s="1288"/>
      <c r="AB307" s="1638" t="s">
        <v>10944</v>
      </c>
      <c r="AC307" s="858">
        <f t="shared" si="5"/>
        <v>4</v>
      </c>
    </row>
    <row r="308" spans="1:29" ht="27.75" customHeight="1">
      <c r="A308" s="1273">
        <v>9</v>
      </c>
      <c r="B308" s="1647">
        <v>47221001091</v>
      </c>
      <c r="C308" s="1648">
        <v>41677</v>
      </c>
      <c r="D308" s="1649"/>
      <c r="E308" s="1650"/>
      <c r="F308" s="840"/>
      <c r="G308" s="839"/>
      <c r="H308" s="1278" t="s">
        <v>10945</v>
      </c>
      <c r="I308" s="869"/>
      <c r="J308" s="1537" t="s">
        <v>8775</v>
      </c>
      <c r="K308" s="1360">
        <v>104000</v>
      </c>
      <c r="L308" s="1651"/>
      <c r="M308" s="1652"/>
      <c r="N308" s="1558">
        <v>1</v>
      </c>
      <c r="O308" s="1559"/>
      <c r="P308" s="1653"/>
      <c r="Q308" s="1654" t="s">
        <v>10946</v>
      </c>
      <c r="R308" s="1655"/>
      <c r="S308" s="852">
        <v>90000000000</v>
      </c>
      <c r="T308" s="875" t="s">
        <v>10947</v>
      </c>
      <c r="U308" s="1055"/>
      <c r="V308" s="1385" t="s">
        <v>10948</v>
      </c>
      <c r="W308" s="1560"/>
      <c r="X308" s="988" t="s">
        <v>10949</v>
      </c>
      <c r="Y308" s="988" t="s">
        <v>10950</v>
      </c>
      <c r="Z308" s="988"/>
      <c r="AA308" s="1638" t="s">
        <v>10951</v>
      </c>
      <c r="AB308" s="844"/>
      <c r="AC308" s="858">
        <f t="shared" si="5"/>
        <v>1</v>
      </c>
    </row>
    <row r="309" spans="1:29" ht="27.75" customHeight="1">
      <c r="A309" s="1273">
        <v>10</v>
      </c>
      <c r="B309" s="1350" t="s">
        <v>1395</v>
      </c>
      <c r="C309" s="1340">
        <v>37845</v>
      </c>
      <c r="D309" s="1427">
        <v>1030513876</v>
      </c>
      <c r="E309" s="1341">
        <v>42822</v>
      </c>
      <c r="F309" s="840">
        <v>1030513876</v>
      </c>
      <c r="G309" s="839">
        <v>42822</v>
      </c>
      <c r="H309" s="1636" t="s">
        <v>10952</v>
      </c>
      <c r="I309" s="842"/>
      <c r="J309" s="1368" t="s">
        <v>7389</v>
      </c>
      <c r="K309" s="1171">
        <v>46836</v>
      </c>
      <c r="L309" s="1171"/>
      <c r="M309" s="1172"/>
      <c r="N309" s="1439">
        <v>1</v>
      </c>
      <c r="O309" s="1440"/>
      <c r="P309" s="1441" t="s">
        <v>10234</v>
      </c>
      <c r="Q309" s="909" t="s">
        <v>1397</v>
      </c>
      <c r="R309" s="1375">
        <v>15000000</v>
      </c>
      <c r="S309" s="852"/>
      <c r="T309" s="853" t="s">
        <v>10953</v>
      </c>
      <c r="U309" s="1511">
        <v>3543731</v>
      </c>
      <c r="V309" s="1385" t="s">
        <v>5571</v>
      </c>
      <c r="W309" s="1366" t="s">
        <v>10954</v>
      </c>
      <c r="X309" s="1366" t="s">
        <v>10955</v>
      </c>
      <c r="Y309" s="1367" t="s">
        <v>10956</v>
      </c>
      <c r="Z309" s="1367"/>
      <c r="AA309" s="915" t="s">
        <v>10957</v>
      </c>
      <c r="AB309" s="1288"/>
      <c r="AC309" s="858" t="str">
        <f t="shared" si="5"/>
        <v xml:space="preserve"> </v>
      </c>
    </row>
    <row r="310" spans="1:29" ht="27.75" customHeight="1">
      <c r="A310" s="1273">
        <v>11</v>
      </c>
      <c r="B310" s="1647" t="s">
        <v>1398</v>
      </c>
      <c r="C310" s="1648">
        <v>37860</v>
      </c>
      <c r="D310" s="1649">
        <v>472043000643</v>
      </c>
      <c r="E310" s="1650">
        <v>40210</v>
      </c>
      <c r="F310" s="840"/>
      <c r="G310" s="839"/>
      <c r="H310" s="1633" t="s">
        <v>10958</v>
      </c>
      <c r="I310" s="842"/>
      <c r="J310" s="1279" t="s">
        <v>10272</v>
      </c>
      <c r="K310" s="1360">
        <v>28000</v>
      </c>
      <c r="L310" s="1360"/>
      <c r="M310" s="1361"/>
      <c r="N310" s="1439">
        <v>1</v>
      </c>
      <c r="O310" s="1440"/>
      <c r="P310" s="1441" t="s">
        <v>10959</v>
      </c>
      <c r="Q310" s="1637" t="s">
        <v>10960</v>
      </c>
      <c r="R310" s="1362">
        <v>5560000</v>
      </c>
      <c r="S310" s="852"/>
      <c r="T310" s="875" t="s">
        <v>10961</v>
      </c>
      <c r="U310" s="1511" t="s">
        <v>10962</v>
      </c>
      <c r="V310" s="1656" t="s">
        <v>10963</v>
      </c>
      <c r="W310" s="1423"/>
      <c r="X310" s="1366" t="s">
        <v>10964</v>
      </c>
      <c r="Y310" s="1366"/>
      <c r="Z310" s="1366"/>
      <c r="AA310" s="915" t="s">
        <v>10965</v>
      </c>
      <c r="AB310" s="1157"/>
      <c r="AC310" s="858" t="str">
        <f t="shared" si="5"/>
        <v xml:space="preserve"> </v>
      </c>
    </row>
    <row r="311" spans="1:29" ht="27.75" customHeight="1">
      <c r="A311" s="1273">
        <v>12</v>
      </c>
      <c r="B311" s="1657"/>
      <c r="C311" s="1401"/>
      <c r="D311" s="1658"/>
      <c r="E311" s="1659"/>
      <c r="F311" s="840"/>
      <c r="G311" s="839"/>
      <c r="H311" s="1403" t="s">
        <v>10966</v>
      </c>
      <c r="I311" s="1404"/>
      <c r="J311" s="1405" t="s">
        <v>8775</v>
      </c>
      <c r="K311" s="1645"/>
      <c r="L311" s="1645"/>
      <c r="M311" s="1646"/>
      <c r="N311" s="1404">
        <v>3</v>
      </c>
      <c r="O311" s="1408"/>
      <c r="P311" s="1441"/>
      <c r="Q311" s="1637"/>
      <c r="R311" s="1362"/>
      <c r="S311" s="852"/>
      <c r="T311" s="875" t="s">
        <v>10967</v>
      </c>
      <c r="U311" s="1511"/>
      <c r="V311" s="1656"/>
      <c r="W311" s="1423"/>
      <c r="X311" s="1366" t="s">
        <v>10968</v>
      </c>
      <c r="Y311" s="1366"/>
      <c r="Z311" s="1366"/>
      <c r="AA311" s="1638" t="s">
        <v>10969</v>
      </c>
      <c r="AB311" s="1157"/>
      <c r="AC311" s="858">
        <f t="shared" si="5"/>
        <v>3</v>
      </c>
    </row>
    <row r="312" spans="1:29" ht="27.75" customHeight="1">
      <c r="A312" s="1273">
        <v>13</v>
      </c>
      <c r="B312" s="1657">
        <v>1461</v>
      </c>
      <c r="C312" s="1401">
        <v>38439</v>
      </c>
      <c r="D312" s="1658"/>
      <c r="E312" s="1659"/>
      <c r="F312" s="840"/>
      <c r="G312" s="839"/>
      <c r="H312" s="1403" t="s">
        <v>10970</v>
      </c>
      <c r="I312" s="1404"/>
      <c r="J312" s="1405" t="s">
        <v>2467</v>
      </c>
      <c r="K312" s="1645"/>
      <c r="L312" s="1645"/>
      <c r="M312" s="1646"/>
      <c r="N312" s="1404">
        <v>4</v>
      </c>
      <c r="O312" s="1408"/>
      <c r="P312" s="1441"/>
      <c r="Q312" s="1637" t="s">
        <v>10971</v>
      </c>
      <c r="R312" s="1362">
        <v>7261000</v>
      </c>
      <c r="S312" s="852"/>
      <c r="T312" s="875" t="s">
        <v>10972</v>
      </c>
      <c r="U312" s="1511" t="s">
        <v>10973</v>
      </c>
      <c r="V312" s="1660"/>
      <c r="W312" s="1423"/>
      <c r="X312" s="1366"/>
      <c r="Y312" s="1366"/>
      <c r="Z312" s="1366"/>
      <c r="AA312" s="1157"/>
      <c r="AB312" s="1157" t="s">
        <v>10974</v>
      </c>
      <c r="AC312" s="858" t="str">
        <f t="shared" si="5"/>
        <v xml:space="preserve"> </v>
      </c>
    </row>
    <row r="313" spans="1:29" ht="39.75" customHeight="1">
      <c r="A313" s="1273">
        <v>14</v>
      </c>
      <c r="B313" s="1350" t="s">
        <v>1401</v>
      </c>
      <c r="C313" s="1340">
        <v>38541</v>
      </c>
      <c r="D313" s="1427">
        <v>472023000041</v>
      </c>
      <c r="E313" s="1341">
        <v>42019</v>
      </c>
      <c r="F313" s="840"/>
      <c r="G313" s="839"/>
      <c r="H313" s="1438" t="s">
        <v>10975</v>
      </c>
      <c r="I313" s="842"/>
      <c r="J313" s="1279" t="s">
        <v>10976</v>
      </c>
      <c r="K313" s="1171">
        <v>31137</v>
      </c>
      <c r="L313" s="1171"/>
      <c r="M313" s="1172"/>
      <c r="N313" s="1439">
        <v>1</v>
      </c>
      <c r="O313" s="1440"/>
      <c r="P313" s="1441" t="s">
        <v>10977</v>
      </c>
      <c r="Q313" s="909" t="s">
        <v>3827</v>
      </c>
      <c r="R313" s="1375">
        <v>12703260</v>
      </c>
      <c r="S313" s="852"/>
      <c r="T313" s="1537" t="s">
        <v>10978</v>
      </c>
      <c r="U313" s="1633"/>
      <c r="V313" s="987" t="s">
        <v>5881</v>
      </c>
      <c r="W313" s="1366"/>
      <c r="X313" s="1366" t="s">
        <v>10979</v>
      </c>
      <c r="Y313" s="1366"/>
      <c r="Z313" s="1366"/>
      <c r="AA313" s="915" t="s">
        <v>10980</v>
      </c>
      <c r="AB313" s="1380"/>
      <c r="AC313" s="858" t="str">
        <f t="shared" si="5"/>
        <v xml:space="preserve"> </v>
      </c>
    </row>
    <row r="314" spans="1:29" ht="27.75" customHeight="1">
      <c r="A314" s="1273">
        <v>15</v>
      </c>
      <c r="B314" s="1274">
        <v>472023000145</v>
      </c>
      <c r="C314" s="1275">
        <v>39230</v>
      </c>
      <c r="D314" s="1276"/>
      <c r="E314" s="1277">
        <v>41990</v>
      </c>
      <c r="F314" s="840"/>
      <c r="G314" s="839"/>
      <c r="H314" s="1476" t="s">
        <v>10981</v>
      </c>
      <c r="I314" s="842"/>
      <c r="J314" s="1368" t="s">
        <v>10982</v>
      </c>
      <c r="K314" s="1171">
        <v>50026</v>
      </c>
      <c r="L314" s="1171"/>
      <c r="M314" s="1172"/>
      <c r="N314" s="1439">
        <v>1</v>
      </c>
      <c r="O314" s="1440"/>
      <c r="P314" s="1441"/>
      <c r="Q314" s="1661" t="s">
        <v>10983</v>
      </c>
      <c r="R314" s="1375">
        <v>6300000</v>
      </c>
      <c r="S314" s="852"/>
      <c r="T314" s="1051"/>
      <c r="U314" s="1636"/>
      <c r="V314" s="1385" t="s">
        <v>10984</v>
      </c>
      <c r="W314" s="1366"/>
      <c r="X314" s="1366" t="s">
        <v>10985</v>
      </c>
      <c r="Y314" s="1366"/>
      <c r="Z314" s="1366"/>
      <c r="AA314" s="1380"/>
      <c r="AB314" s="1380"/>
      <c r="AC314" s="858" t="str">
        <f t="shared" si="5"/>
        <v xml:space="preserve"> </v>
      </c>
    </row>
    <row r="315" spans="1:29" ht="27.75" customHeight="1">
      <c r="A315" s="1273">
        <v>16</v>
      </c>
      <c r="B315" s="1274" t="s">
        <v>212</v>
      </c>
      <c r="C315" s="1275">
        <v>34969</v>
      </c>
      <c r="D315" s="1276">
        <v>472023000254</v>
      </c>
      <c r="E315" s="1277">
        <v>42086</v>
      </c>
      <c r="F315" s="840"/>
      <c r="G315" s="839"/>
      <c r="H315" s="1438" t="s">
        <v>10986</v>
      </c>
      <c r="I315" s="842"/>
      <c r="J315" s="1279" t="s">
        <v>10987</v>
      </c>
      <c r="K315" s="1171">
        <v>150000</v>
      </c>
      <c r="L315" s="1171"/>
      <c r="M315" s="1172"/>
      <c r="N315" s="1439">
        <v>1</v>
      </c>
      <c r="O315" s="1440"/>
      <c r="P315" s="1441" t="s">
        <v>10988</v>
      </c>
      <c r="Q315" s="909" t="s">
        <v>1391</v>
      </c>
      <c r="R315" s="1375">
        <v>39750000</v>
      </c>
      <c r="S315" s="852"/>
      <c r="T315" s="1051" t="s">
        <v>10989</v>
      </c>
      <c r="U315" s="1633" t="s">
        <v>10990</v>
      </c>
      <c r="V315" s="1385" t="s">
        <v>10991</v>
      </c>
      <c r="W315" s="1366"/>
      <c r="X315" s="1366" t="s">
        <v>10992</v>
      </c>
      <c r="Y315" s="1366"/>
      <c r="Z315" s="1366"/>
      <c r="AA315" s="915" t="s">
        <v>10993</v>
      </c>
      <c r="AB315" s="1380"/>
      <c r="AC315" s="858" t="str">
        <f t="shared" si="5"/>
        <v xml:space="preserve"> </v>
      </c>
    </row>
    <row r="316" spans="1:29" ht="27.75" customHeight="1">
      <c r="A316" s="1273">
        <v>17</v>
      </c>
      <c r="B316" s="1274" t="s">
        <v>377</v>
      </c>
      <c r="C316" s="1275">
        <v>35062</v>
      </c>
      <c r="D316" s="1276">
        <v>472043000370</v>
      </c>
      <c r="E316" s="1277">
        <v>41953</v>
      </c>
      <c r="F316" s="840"/>
      <c r="G316" s="839"/>
      <c r="H316" s="1438" t="s">
        <v>10994</v>
      </c>
      <c r="I316" s="842"/>
      <c r="J316" s="1279" t="s">
        <v>2467</v>
      </c>
      <c r="K316" s="1171">
        <v>30946.799999999999</v>
      </c>
      <c r="L316" s="1171"/>
      <c r="M316" s="1172"/>
      <c r="N316" s="1439">
        <v>1</v>
      </c>
      <c r="O316" s="1440"/>
      <c r="P316" s="1441"/>
      <c r="Q316" s="909" t="s">
        <v>10995</v>
      </c>
      <c r="R316" s="1375">
        <v>45100000</v>
      </c>
      <c r="S316" s="852"/>
      <c r="T316" s="1051" t="s">
        <v>10996</v>
      </c>
      <c r="U316" s="1633" t="s">
        <v>10973</v>
      </c>
      <c r="V316" s="1385" t="s">
        <v>10997</v>
      </c>
      <c r="W316" s="1366"/>
      <c r="X316" s="1366" t="s">
        <v>10998</v>
      </c>
      <c r="Y316" s="1366"/>
      <c r="Z316" s="1366"/>
      <c r="AA316" s="915" t="s">
        <v>10999</v>
      </c>
      <c r="AB316" s="1380"/>
      <c r="AC316" s="858" t="str">
        <f t="shared" si="5"/>
        <v xml:space="preserve"> </v>
      </c>
    </row>
    <row r="317" spans="1:29" ht="42.75" customHeight="1">
      <c r="A317" s="1273">
        <v>18</v>
      </c>
      <c r="B317" s="1472">
        <v>47212000517</v>
      </c>
      <c r="C317" s="1473">
        <v>39622</v>
      </c>
      <c r="D317" s="1484"/>
      <c r="E317" s="1475">
        <v>39794</v>
      </c>
      <c r="F317" s="840"/>
      <c r="G317" s="839">
        <v>43201</v>
      </c>
      <c r="H317" s="1476" t="s">
        <v>11000</v>
      </c>
      <c r="I317" s="842"/>
      <c r="J317" s="1478" t="s">
        <v>2465</v>
      </c>
      <c r="K317" s="1360">
        <v>12200</v>
      </c>
      <c r="L317" s="1360"/>
      <c r="M317" s="1361"/>
      <c r="N317" s="842">
        <v>1</v>
      </c>
      <c r="O317" s="1280"/>
      <c r="P317" s="849"/>
      <c r="Q317" s="1661" t="s">
        <v>11001</v>
      </c>
      <c r="R317" s="1346"/>
      <c r="S317" s="852">
        <v>30000000000</v>
      </c>
      <c r="T317" s="1498" t="s">
        <v>11002</v>
      </c>
      <c r="U317" s="1639" t="s">
        <v>11003</v>
      </c>
      <c r="V317" s="987" t="s">
        <v>11004</v>
      </c>
      <c r="W317" s="1560"/>
      <c r="X317" s="1366" t="s">
        <v>11005</v>
      </c>
      <c r="Y317" s="1366"/>
      <c r="Z317" s="1366"/>
      <c r="AA317" s="915" t="s">
        <v>11006</v>
      </c>
      <c r="AB317" s="1288"/>
      <c r="AC317" s="858" t="str">
        <f t="shared" si="5"/>
        <v xml:space="preserve"> </v>
      </c>
    </row>
    <row r="318" spans="1:29" ht="27.75" customHeight="1">
      <c r="A318" s="1273">
        <v>19</v>
      </c>
      <c r="B318" s="1274" t="s">
        <v>8988</v>
      </c>
      <c r="C318" s="1275">
        <v>38442</v>
      </c>
      <c r="D318" s="1276">
        <v>472021000543</v>
      </c>
      <c r="E318" s="1277">
        <v>41904</v>
      </c>
      <c r="F318" s="1662">
        <v>4386806442</v>
      </c>
      <c r="G318" s="1277">
        <v>43140</v>
      </c>
      <c r="H318" s="1512" t="s">
        <v>11007</v>
      </c>
      <c r="I318" s="842"/>
      <c r="J318" s="1279" t="s">
        <v>8775</v>
      </c>
      <c r="K318" s="1387">
        <v>93327</v>
      </c>
      <c r="L318" s="1387"/>
      <c r="M318" s="1388"/>
      <c r="N318" s="842">
        <v>1</v>
      </c>
      <c r="O318" s="1280"/>
      <c r="P318" s="849"/>
      <c r="Q318" s="1364" t="s">
        <v>11008</v>
      </c>
      <c r="R318" s="1663"/>
      <c r="S318" s="852">
        <v>1000000000000</v>
      </c>
      <c r="T318" s="1664" t="s">
        <v>11009</v>
      </c>
      <c r="U318" s="1665" t="s">
        <v>11010</v>
      </c>
      <c r="V318" s="1385" t="s">
        <v>11011</v>
      </c>
      <c r="W318" s="1366"/>
      <c r="X318" s="1366" t="s">
        <v>11012</v>
      </c>
      <c r="Y318" s="1366"/>
      <c r="Z318" s="1366"/>
      <c r="AA318" s="1638" t="s">
        <v>10928</v>
      </c>
      <c r="AB318" s="1288"/>
      <c r="AC318" s="858">
        <f t="shared" si="5"/>
        <v>1</v>
      </c>
    </row>
    <row r="319" spans="1:29" ht="27.75" customHeight="1">
      <c r="A319" s="1273">
        <v>20</v>
      </c>
      <c r="B319" s="1472" t="s">
        <v>20</v>
      </c>
      <c r="C319" s="1473">
        <v>38575</v>
      </c>
      <c r="D319" s="1484">
        <v>1063546852</v>
      </c>
      <c r="E319" s="1475">
        <v>42751</v>
      </c>
      <c r="F319" s="840">
        <v>1063546852</v>
      </c>
      <c r="G319" s="839">
        <v>42751</v>
      </c>
      <c r="H319" s="1512" t="s">
        <v>6142</v>
      </c>
      <c r="I319" s="842"/>
      <c r="J319" s="1279" t="s">
        <v>3906</v>
      </c>
      <c r="K319" s="890">
        <v>38225</v>
      </c>
      <c r="L319" s="890"/>
      <c r="M319" s="891"/>
      <c r="N319" s="842">
        <v>1</v>
      </c>
      <c r="O319" s="1280"/>
      <c r="P319" s="849" t="s">
        <v>11013</v>
      </c>
      <c r="Q319" s="909" t="s">
        <v>3743</v>
      </c>
      <c r="R319" s="943">
        <v>21900000</v>
      </c>
      <c r="S319" s="852"/>
      <c r="T319" s="1043" t="s">
        <v>11014</v>
      </c>
      <c r="U319" s="1666" t="s">
        <v>11015</v>
      </c>
      <c r="V319" s="1385"/>
      <c r="W319" s="1366"/>
      <c r="X319" s="1366"/>
      <c r="Y319" s="1366"/>
      <c r="Z319" s="1366"/>
      <c r="AA319" s="1288"/>
      <c r="AB319" s="1288"/>
      <c r="AC319" s="858" t="str">
        <f t="shared" si="5"/>
        <v xml:space="preserve"> </v>
      </c>
    </row>
    <row r="320" spans="1:29" ht="27.75" customHeight="1">
      <c r="A320" s="1273">
        <v>21</v>
      </c>
      <c r="B320" s="1433" t="s">
        <v>211</v>
      </c>
      <c r="C320" s="1434">
        <v>34873</v>
      </c>
      <c r="D320" s="1667">
        <v>472023000582</v>
      </c>
      <c r="E320" s="1435">
        <v>41873</v>
      </c>
      <c r="F320" s="840">
        <v>7613023102</v>
      </c>
      <c r="G320" s="839">
        <v>43026</v>
      </c>
      <c r="H320" s="1512" t="s">
        <v>11016</v>
      </c>
      <c r="I320" s="842"/>
      <c r="J320" s="1279" t="s">
        <v>11017</v>
      </c>
      <c r="K320" s="890">
        <v>88937</v>
      </c>
      <c r="L320" s="890"/>
      <c r="M320" s="891"/>
      <c r="N320" s="842">
        <v>1</v>
      </c>
      <c r="O320" s="1280"/>
      <c r="P320" s="849"/>
      <c r="Q320" s="909" t="s">
        <v>11018</v>
      </c>
      <c r="R320" s="943">
        <v>111500000</v>
      </c>
      <c r="S320" s="852"/>
      <c r="T320" s="1043" t="s">
        <v>11019</v>
      </c>
      <c r="U320" s="1666" t="s">
        <v>11020</v>
      </c>
      <c r="V320" s="987" t="s">
        <v>11021</v>
      </c>
      <c r="W320" s="1366"/>
      <c r="X320" s="1366" t="s">
        <v>11022</v>
      </c>
      <c r="Y320" s="1366" t="s">
        <v>11023</v>
      </c>
      <c r="Z320" s="1366"/>
      <c r="AA320" s="915" t="s">
        <v>11024</v>
      </c>
      <c r="AB320" s="1288"/>
      <c r="AC320" s="858" t="str">
        <f t="shared" si="5"/>
        <v xml:space="preserve"> </v>
      </c>
    </row>
    <row r="321" spans="1:29" ht="27.75" customHeight="1">
      <c r="A321" s="1273">
        <v>22</v>
      </c>
      <c r="B321" s="836">
        <v>472023000663</v>
      </c>
      <c r="C321" s="1515">
        <v>39702</v>
      </c>
      <c r="D321" s="1668"/>
      <c r="E321" s="1517">
        <v>41620</v>
      </c>
      <c r="F321" s="840"/>
      <c r="G321" s="839"/>
      <c r="H321" s="1579" t="s">
        <v>11025</v>
      </c>
      <c r="I321" s="842"/>
      <c r="J321" s="843" t="s">
        <v>7389</v>
      </c>
      <c r="K321" s="890">
        <v>9355</v>
      </c>
      <c r="L321" s="890"/>
      <c r="M321" s="891"/>
      <c r="N321" s="842">
        <v>1</v>
      </c>
      <c r="O321" s="1280"/>
      <c r="P321" s="849"/>
      <c r="Q321" s="909" t="s">
        <v>1406</v>
      </c>
      <c r="R321" s="1544">
        <v>7300000</v>
      </c>
      <c r="S321" s="852"/>
      <c r="T321" s="1043" t="s">
        <v>892</v>
      </c>
      <c r="U321" s="1666" t="s">
        <v>893</v>
      </c>
      <c r="V321" s="1385" t="s">
        <v>11026</v>
      </c>
      <c r="W321" s="1366"/>
      <c r="X321" s="1366"/>
      <c r="Y321" s="1366"/>
      <c r="Z321" s="1366"/>
      <c r="AA321" s="915" t="s">
        <v>11027</v>
      </c>
      <c r="AB321" s="1288"/>
      <c r="AC321" s="858" t="str">
        <f t="shared" si="5"/>
        <v xml:space="preserve"> </v>
      </c>
    </row>
    <row r="322" spans="1:29" s="1209" customFormat="1" ht="27.75" customHeight="1">
      <c r="A322" s="1273">
        <v>23</v>
      </c>
      <c r="B322" s="1577">
        <v>472043000745</v>
      </c>
      <c r="C322" s="1578">
        <v>40023</v>
      </c>
      <c r="D322" s="1393"/>
      <c r="E322" s="1394">
        <v>40408</v>
      </c>
      <c r="F322" s="840">
        <v>7665625262</v>
      </c>
      <c r="G322" s="839">
        <v>42703</v>
      </c>
      <c r="H322" s="1460" t="s">
        <v>11028</v>
      </c>
      <c r="I322" s="842"/>
      <c r="J322" s="1669" t="s">
        <v>2462</v>
      </c>
      <c r="K322" s="1670">
        <v>20000</v>
      </c>
      <c r="L322" s="1670"/>
      <c r="M322" s="1671"/>
      <c r="N322" s="842">
        <v>1</v>
      </c>
      <c r="O322" s="1280"/>
      <c r="P322" s="849"/>
      <c r="Q322" s="909" t="s">
        <v>1408</v>
      </c>
      <c r="R322" s="943">
        <v>40000000</v>
      </c>
      <c r="S322" s="852"/>
      <c r="T322" s="1049" t="s">
        <v>11029</v>
      </c>
      <c r="U322" s="1672" t="s">
        <v>11030</v>
      </c>
      <c r="V322" s="1673" t="s">
        <v>11031</v>
      </c>
      <c r="W322" s="1674"/>
      <c r="X322" s="1066" t="s">
        <v>11032</v>
      </c>
      <c r="Y322" s="1674" t="s">
        <v>11033</v>
      </c>
      <c r="Z322" s="1675" t="s">
        <v>11034</v>
      </c>
      <c r="AA322" s="915" t="s">
        <v>11035</v>
      </c>
      <c r="AB322" s="1049"/>
      <c r="AC322" s="858" t="str">
        <f t="shared" si="5"/>
        <v xml:space="preserve"> </v>
      </c>
    </row>
    <row r="323" spans="1:29" ht="27.75" customHeight="1">
      <c r="A323" s="1273">
        <v>24</v>
      </c>
      <c r="B323" s="934">
        <v>472031000842</v>
      </c>
      <c r="C323" s="945">
        <v>40477</v>
      </c>
      <c r="D323" s="946"/>
      <c r="E323" s="839">
        <v>42140</v>
      </c>
      <c r="F323" s="840">
        <v>9817207318</v>
      </c>
      <c r="G323" s="839">
        <v>42683</v>
      </c>
      <c r="H323" s="1112" t="s">
        <v>11036</v>
      </c>
      <c r="I323" s="1049"/>
      <c r="J323" s="1279" t="s">
        <v>10272</v>
      </c>
      <c r="K323" s="890">
        <v>95600</v>
      </c>
      <c r="L323" s="890"/>
      <c r="M323" s="891"/>
      <c r="N323" s="1040">
        <v>1</v>
      </c>
      <c r="O323" s="1179"/>
      <c r="P323" s="1180"/>
      <c r="Q323" s="933" t="s">
        <v>1410</v>
      </c>
      <c r="R323" s="1676">
        <v>46666667</v>
      </c>
      <c r="S323" s="852"/>
      <c r="T323" s="1049" t="s">
        <v>11037</v>
      </c>
      <c r="U323" s="1049"/>
      <c r="V323" s="1385" t="s">
        <v>11038</v>
      </c>
      <c r="W323" s="1366"/>
      <c r="X323" s="1366" t="s">
        <v>11039</v>
      </c>
      <c r="Y323" s="1674" t="s">
        <v>11040</v>
      </c>
      <c r="Z323" s="1674"/>
      <c r="AA323" s="915" t="s">
        <v>11041</v>
      </c>
      <c r="AB323" s="1049"/>
      <c r="AC323" s="858" t="str">
        <f t="shared" si="5"/>
        <v xml:space="preserve"> </v>
      </c>
    </row>
    <row r="324" spans="1:29" ht="27.75" customHeight="1">
      <c r="A324" s="1273">
        <v>25</v>
      </c>
      <c r="B324" s="1677"/>
      <c r="C324" s="1292"/>
      <c r="D324" s="1678"/>
      <c r="E324" s="1679"/>
      <c r="F324" s="840"/>
      <c r="G324" s="839"/>
      <c r="H324" s="1680" t="s">
        <v>11042</v>
      </c>
      <c r="I324" s="1588"/>
      <c r="J324" s="1405" t="s">
        <v>8775</v>
      </c>
      <c r="K324" s="1645"/>
      <c r="L324" s="1645"/>
      <c r="M324" s="1646"/>
      <c r="N324" s="1681">
        <v>1</v>
      </c>
      <c r="O324" s="1682"/>
      <c r="P324" s="1180"/>
      <c r="Q324" s="933" t="s">
        <v>11043</v>
      </c>
      <c r="R324" s="1676"/>
      <c r="S324" s="852"/>
      <c r="T324" s="1049" t="s">
        <v>11044</v>
      </c>
      <c r="U324" s="1049"/>
      <c r="V324" s="1385"/>
      <c r="W324" s="1366"/>
      <c r="X324" s="1366"/>
      <c r="Y324" s="1674"/>
      <c r="Z324" s="1674"/>
      <c r="AA324" s="1049"/>
      <c r="AB324" s="1049"/>
      <c r="AC324" s="858">
        <f t="shared" si="5"/>
        <v>1</v>
      </c>
    </row>
    <row r="325" spans="1:29" ht="27.75" customHeight="1">
      <c r="A325" s="1273">
        <v>26</v>
      </c>
      <c r="B325" s="1683">
        <v>47211000715</v>
      </c>
      <c r="C325" s="1684">
        <v>39791</v>
      </c>
      <c r="D325" s="1683">
        <v>1042316410</v>
      </c>
      <c r="E325" s="1684" t="s">
        <v>6349</v>
      </c>
      <c r="F325" s="840"/>
      <c r="G325" s="839"/>
      <c r="H325" s="1685" t="s">
        <v>11045</v>
      </c>
      <c r="I325" s="1686"/>
      <c r="J325" s="1687" t="s">
        <v>8775</v>
      </c>
      <c r="K325" s="1688">
        <v>29765.5</v>
      </c>
      <c r="L325" s="1688"/>
      <c r="M325" s="1172"/>
      <c r="N325" s="1689">
        <v>1</v>
      </c>
      <c r="O325" s="1690"/>
      <c r="P325" s="1691"/>
      <c r="Q325" s="1692" t="s">
        <v>11046</v>
      </c>
      <c r="R325" s="1346"/>
      <c r="S325" s="852">
        <v>7000000000</v>
      </c>
      <c r="T325" s="875"/>
      <c r="U325" s="1511"/>
      <c r="V325" s="1385" t="s">
        <v>11047</v>
      </c>
      <c r="W325" s="1366"/>
      <c r="X325" s="1366" t="s">
        <v>11048</v>
      </c>
      <c r="Y325" s="1366"/>
      <c r="Z325" s="1366"/>
      <c r="AA325" s="1638" t="s">
        <v>11049</v>
      </c>
      <c r="AB325" s="1638" t="s">
        <v>11050</v>
      </c>
      <c r="AC325" s="858">
        <f t="shared" si="5"/>
        <v>1</v>
      </c>
    </row>
    <row r="326" spans="1:29" ht="27.75" customHeight="1">
      <c r="A326" s="1273">
        <v>27</v>
      </c>
      <c r="B326" s="1693">
        <v>47212000841</v>
      </c>
      <c r="C326" s="1694" t="s">
        <v>11051</v>
      </c>
      <c r="D326" s="1684"/>
      <c r="E326" s="1684"/>
      <c r="F326" s="840"/>
      <c r="G326" s="839"/>
      <c r="H326" s="864" t="s">
        <v>11052</v>
      </c>
      <c r="I326" s="1066"/>
      <c r="J326" s="1695" t="s">
        <v>121</v>
      </c>
      <c r="K326" s="890">
        <v>14016</v>
      </c>
      <c r="L326" s="890"/>
      <c r="M326" s="891"/>
      <c r="N326" s="1696">
        <v>1</v>
      </c>
      <c r="O326" s="1697"/>
      <c r="P326" s="1698"/>
      <c r="Q326" s="1699" t="s">
        <v>1412</v>
      </c>
      <c r="R326" s="1700">
        <v>6000000</v>
      </c>
      <c r="S326" s="852"/>
      <c r="T326" s="1429"/>
      <c r="U326" s="1701"/>
      <c r="V326" s="1370"/>
      <c r="W326" s="1286"/>
      <c r="X326" s="1286" t="s">
        <v>11053</v>
      </c>
      <c r="Y326" s="1286"/>
      <c r="Z326" s="1286"/>
      <c r="AA326" s="915" t="s">
        <v>11054</v>
      </c>
      <c r="AB326" s="1288"/>
      <c r="AC326" s="858" t="str">
        <f t="shared" si="5"/>
        <v xml:space="preserve"> </v>
      </c>
    </row>
    <row r="327" spans="1:29" ht="27.75" customHeight="1">
      <c r="A327" s="1273">
        <v>28</v>
      </c>
      <c r="B327" s="944">
        <v>3208058052</v>
      </c>
      <c r="C327" s="839" t="s">
        <v>7070</v>
      </c>
      <c r="D327" s="1702"/>
      <c r="E327" s="1703"/>
      <c r="F327" s="840"/>
      <c r="G327" s="839"/>
      <c r="H327" s="1111" t="s">
        <v>7262</v>
      </c>
      <c r="I327" s="1066"/>
      <c r="J327" s="1368" t="s">
        <v>7389</v>
      </c>
      <c r="K327" s="890">
        <v>40485</v>
      </c>
      <c r="L327" s="890"/>
      <c r="M327" s="891"/>
      <c r="N327" s="1696">
        <v>1</v>
      </c>
      <c r="O327" s="1697"/>
      <c r="P327" s="1698"/>
      <c r="Q327" s="1699" t="s">
        <v>7075</v>
      </c>
      <c r="R327" s="1700">
        <v>6300000</v>
      </c>
      <c r="S327" s="852"/>
      <c r="T327" s="1429"/>
      <c r="U327" s="1701"/>
      <c r="V327" s="1370"/>
      <c r="W327" s="1286"/>
      <c r="X327" s="1286"/>
      <c r="Y327" s="1286"/>
      <c r="Z327" s="1286"/>
      <c r="AA327" s="1288" t="s">
        <v>11055</v>
      </c>
      <c r="AB327" s="1288"/>
      <c r="AC327" s="858"/>
    </row>
    <row r="328" spans="1:29" ht="27.75" customHeight="1">
      <c r="A328" s="1273"/>
      <c r="B328" s="944"/>
      <c r="C328" s="839"/>
      <c r="D328" s="1702"/>
      <c r="E328" s="1703"/>
      <c r="F328" s="1704"/>
      <c r="G328" s="1705"/>
      <c r="H328" s="1111" t="s">
        <v>8993</v>
      </c>
      <c r="I328" s="1066"/>
      <c r="J328" s="1368"/>
      <c r="K328" s="890"/>
      <c r="L328" s="890"/>
      <c r="M328" s="891"/>
      <c r="N328" s="1696"/>
      <c r="O328" s="1697"/>
      <c r="P328" s="1698"/>
      <c r="Q328" s="1699"/>
      <c r="R328" s="1700"/>
      <c r="S328" s="852"/>
      <c r="T328" s="1429"/>
      <c r="U328" s="1701"/>
      <c r="V328" s="1370"/>
      <c r="W328" s="1286"/>
      <c r="X328" s="1286"/>
      <c r="Y328" s="1286"/>
      <c r="Z328" s="1286"/>
      <c r="AA328" s="1288"/>
      <c r="AB328" s="1288"/>
      <c r="AC328" s="858"/>
    </row>
    <row r="329" spans="1:29" ht="27.75" customHeight="1">
      <c r="A329" s="1116">
        <f>SUBTOTAL(2,A300:A328)</f>
        <v>28</v>
      </c>
      <c r="B329" s="1117"/>
      <c r="C329" s="1118"/>
      <c r="D329" s="1119"/>
      <c r="E329" s="1120"/>
      <c r="F329" s="1121"/>
      <c r="G329" s="1120"/>
      <c r="H329" s="1122" t="s">
        <v>11056</v>
      </c>
      <c r="I329" s="1116">
        <f>SUBTOTAL(9,I300:I326)</f>
        <v>0</v>
      </c>
      <c r="J329" s="1123"/>
      <c r="K329" s="1116">
        <f>SUBTOTAL(9,K300:K326)</f>
        <v>1368143.3</v>
      </c>
      <c r="L329" s="1116"/>
      <c r="M329" s="1124"/>
      <c r="N329" s="1125"/>
      <c r="O329" s="1126"/>
      <c r="P329" s="1127"/>
      <c r="Q329" s="1128"/>
      <c r="R329" s="1129">
        <f>SUBTOTAL(9,R300:R326)</f>
        <v>572792594</v>
      </c>
      <c r="S329" s="1130">
        <f>SUBTOTAL(9,S300:S326)</f>
        <v>259530270000000</v>
      </c>
      <c r="T329" s="1127"/>
      <c r="U329" s="1131"/>
      <c r="V329" s="1132"/>
      <c r="W329" s="1133"/>
      <c r="X329" s="1133"/>
      <c r="Y329" s="1133"/>
      <c r="Z329" s="1133"/>
      <c r="AA329" s="1134"/>
      <c r="AB329" s="1134"/>
      <c r="AC329" s="1135"/>
    </row>
    <row r="330" spans="1:29" ht="27.75" customHeight="1">
      <c r="A330" s="1706"/>
      <c r="B330" s="1707"/>
      <c r="C330" s="1708"/>
      <c r="D330" s="1709"/>
      <c r="E330" s="1710"/>
      <c r="F330" s="1711"/>
      <c r="G330" s="1710"/>
      <c r="H330" s="1712" t="s">
        <v>11057</v>
      </c>
      <c r="I330" s="1713"/>
      <c r="J330" s="1714"/>
      <c r="K330" s="1715"/>
      <c r="L330" s="1715"/>
      <c r="M330" s="1716"/>
      <c r="N330" s="1717"/>
      <c r="O330" s="1718"/>
      <c r="P330" s="1719"/>
      <c r="Q330" s="1720"/>
      <c r="R330" s="1605"/>
      <c r="S330" s="1721"/>
      <c r="T330" s="985"/>
      <c r="U330" s="1488"/>
      <c r="V330" s="1385"/>
      <c r="W330" s="1366"/>
      <c r="X330" s="1366"/>
      <c r="Y330" s="1366"/>
      <c r="Z330" s="1366"/>
      <c r="AA330" s="1288"/>
      <c r="AB330" s="1288"/>
      <c r="AC330" s="1157"/>
    </row>
    <row r="331" spans="1:29" s="1745" customFormat="1" ht="27.75" customHeight="1">
      <c r="A331" s="1722">
        <v>1</v>
      </c>
      <c r="B331" s="1723">
        <v>171</v>
      </c>
      <c r="C331" s="1724">
        <v>33451</v>
      </c>
      <c r="D331" s="1725"/>
      <c r="E331" s="1726"/>
      <c r="F331" s="1727"/>
      <c r="G331" s="1726"/>
      <c r="H331" s="1728" t="s">
        <v>11058</v>
      </c>
      <c r="I331" s="1729"/>
      <c r="J331" s="1730" t="s">
        <v>10272</v>
      </c>
      <c r="K331" s="1731">
        <v>1200000</v>
      </c>
      <c r="L331" s="1731"/>
      <c r="M331" s="1732"/>
      <c r="N331" s="1733">
        <v>1</v>
      </c>
      <c r="O331" s="1734"/>
      <c r="P331" s="1735"/>
      <c r="Q331" s="1736" t="s">
        <v>11059</v>
      </c>
      <c r="R331" s="1737"/>
      <c r="S331" s="1738"/>
      <c r="T331" s="1739" t="s">
        <v>11060</v>
      </c>
      <c r="U331" s="1740" t="s">
        <v>11061</v>
      </c>
      <c r="V331" s="1741"/>
      <c r="W331" s="1742"/>
      <c r="X331" s="1742" t="s">
        <v>11062</v>
      </c>
      <c r="Y331" s="1742"/>
      <c r="Z331" s="1742"/>
      <c r="AA331" s="1743"/>
      <c r="AB331" s="1743"/>
      <c r="AC331" s="1744" t="str">
        <f>IF(J331="VN",N331," ")</f>
        <v xml:space="preserve"> </v>
      </c>
    </row>
    <row r="332" spans="1:29" ht="27.75" customHeight="1">
      <c r="A332" s="1746">
        <f>SUBTOTAL(2,A4:A331)</f>
        <v>313</v>
      </c>
      <c r="B332" s="1747"/>
      <c r="C332" s="1748"/>
      <c r="D332" s="1749"/>
      <c r="E332" s="1750"/>
      <c r="F332" s="1751"/>
      <c r="G332" s="1750"/>
      <c r="H332" s="1752" t="s">
        <v>11063</v>
      </c>
      <c r="I332" s="1746">
        <f>SUBTOTAL(9,I5:I331)</f>
        <v>22</v>
      </c>
      <c r="J332" s="1753"/>
      <c r="K332" s="1746">
        <f>SUBTOTAL(9,K5:K331)</f>
        <v>9875203.0800000019</v>
      </c>
      <c r="L332" s="1746"/>
      <c r="M332" s="1754"/>
      <c r="N332" s="1755"/>
      <c r="O332" s="1756"/>
      <c r="P332" s="1757"/>
      <c r="Q332" s="1758"/>
      <c r="R332" s="1759">
        <f>SUBTOTAL(9,R5:R331)</f>
        <v>73157228253.199997</v>
      </c>
      <c r="S332" s="1760">
        <f>SUBTOTAL(9,S5:S331)</f>
        <v>268469761000000</v>
      </c>
      <c r="T332" s="1757"/>
      <c r="U332" s="1761"/>
      <c r="V332" s="1762"/>
      <c r="W332" s="1763"/>
      <c r="X332" s="1763"/>
      <c r="Y332" s="1763"/>
      <c r="Z332" s="1763"/>
      <c r="AA332" s="1764"/>
      <c r="AB332" s="1764"/>
      <c r="AC332" s="1765"/>
    </row>
    <row r="333" spans="1:29">
      <c r="A333" s="1766"/>
      <c r="B333" s="1767"/>
      <c r="C333" s="1768"/>
      <c r="D333" s="1769"/>
      <c r="E333" s="1770"/>
      <c r="F333" s="1771"/>
      <c r="G333" s="1770"/>
      <c r="H333" s="1772"/>
      <c r="I333" s="1773"/>
      <c r="J333" s="1774"/>
      <c r="K333" s="1775"/>
      <c r="L333" s="1775"/>
      <c r="M333" s="1776"/>
      <c r="N333" s="1777"/>
      <c r="O333" s="1778"/>
      <c r="P333" s="1779"/>
      <c r="Q333" s="1780"/>
      <c r="R333" s="1781"/>
      <c r="S333" s="1782"/>
      <c r="T333" s="1783"/>
      <c r="U333" s="1784"/>
      <c r="V333" s="1785"/>
      <c r="W333" s="1786"/>
      <c r="X333" s="1786"/>
      <c r="Y333" s="1786"/>
      <c r="Z333" s="1786"/>
      <c r="AA333" s="1787"/>
      <c r="AB333" s="1787"/>
      <c r="AC333" s="1788"/>
    </row>
    <row r="334" spans="1:29" ht="25.5" customHeight="1">
      <c r="A334" s="1789"/>
      <c r="B334" s="1790"/>
      <c r="C334" s="1791"/>
      <c r="D334" s="1792"/>
      <c r="E334" s="1793"/>
      <c r="F334" s="1794"/>
      <c r="G334" s="1793"/>
      <c r="H334" s="1795"/>
      <c r="I334" s="1796"/>
      <c r="J334" s="1797"/>
      <c r="K334" s="1798"/>
      <c r="L334" s="1798"/>
      <c r="M334" s="1799"/>
      <c r="N334" s="1800"/>
      <c r="O334" s="1801"/>
      <c r="P334" s="1802"/>
      <c r="Q334" s="1803"/>
      <c r="R334" s="1804"/>
      <c r="S334" s="1805"/>
      <c r="T334" s="1806"/>
      <c r="U334" s="1784"/>
      <c r="V334" s="1807">
        <f>COUNTA(V5:V332)</f>
        <v>197</v>
      </c>
      <c r="W334" s="1808"/>
      <c r="X334" s="1808">
        <f>COUNTA(X5:X332)</f>
        <v>174</v>
      </c>
      <c r="Y334" s="1786"/>
      <c r="Z334" s="1786"/>
      <c r="AA334" s="1809"/>
      <c r="AB334" s="1809"/>
      <c r="AC334" s="1810"/>
    </row>
    <row r="335" spans="1:29">
      <c r="A335" s="1811" t="s">
        <v>11064</v>
      </c>
      <c r="B335" s="1812"/>
      <c r="C335" s="1813"/>
      <c r="D335" s="1814"/>
      <c r="E335" s="1811"/>
      <c r="F335" s="1815"/>
      <c r="G335" s="1816"/>
      <c r="H335" s="1811"/>
      <c r="I335" s="1817"/>
      <c r="J335" s="1818"/>
      <c r="K335" s="1798"/>
      <c r="L335" s="1798"/>
      <c r="M335" s="1799"/>
      <c r="N335" s="1800"/>
      <c r="O335" s="1801"/>
      <c r="P335" s="1802"/>
      <c r="Q335" s="1803"/>
      <c r="R335" s="1819"/>
      <c r="S335" s="1820"/>
      <c r="T335" s="1821"/>
      <c r="U335" s="1822"/>
      <c r="V335" s="1823"/>
      <c r="W335" s="1824"/>
      <c r="X335" s="1824"/>
      <c r="Y335" s="1824"/>
      <c r="Z335" s="1824"/>
      <c r="AA335" s="1809"/>
      <c r="AB335" s="1809"/>
      <c r="AC335" s="1810"/>
    </row>
    <row r="336" spans="1:29" ht="17.25" customHeight="1">
      <c r="A336" s="1825"/>
      <c r="B336" s="1826" t="s">
        <v>11065</v>
      </c>
      <c r="C336" s="1827"/>
      <c r="D336" s="1828"/>
      <c r="E336" s="1829"/>
      <c r="F336" s="1830"/>
      <c r="G336" s="1831"/>
      <c r="H336" s="1829"/>
      <c r="I336" s="1832"/>
      <c r="J336" s="1818"/>
      <c r="K336" s="1798"/>
      <c r="L336" s="1798"/>
      <c r="M336" s="1799"/>
      <c r="N336" s="1800"/>
      <c r="O336" s="1801"/>
      <c r="P336" s="1802"/>
      <c r="Q336" s="1803"/>
      <c r="R336" s="1833"/>
      <c r="S336" s="1820"/>
      <c r="T336" s="1821"/>
      <c r="U336" s="1822"/>
      <c r="V336" s="1823"/>
      <c r="W336" s="1824"/>
      <c r="X336" s="1824"/>
      <c r="Y336" s="1824"/>
      <c r="Z336" s="1824"/>
      <c r="AA336" s="1809"/>
      <c r="AB336" s="1809"/>
      <c r="AC336" s="1810"/>
    </row>
    <row r="337" spans="1:29" ht="17.25" customHeight="1">
      <c r="A337" s="1825"/>
      <c r="B337" s="1826" t="s">
        <v>11066</v>
      </c>
      <c r="C337" s="1827"/>
      <c r="D337" s="1828"/>
      <c r="E337" s="1829"/>
      <c r="F337" s="1830"/>
      <c r="G337" s="1831"/>
      <c r="H337" s="1829"/>
      <c r="I337" s="1832"/>
      <c r="J337" s="1834"/>
      <c r="K337" s="1835"/>
      <c r="L337" s="1835"/>
      <c r="M337" s="1836"/>
      <c r="N337" s="1800"/>
      <c r="O337" s="1801"/>
      <c r="P337" s="1802"/>
      <c r="Q337" s="1837"/>
      <c r="R337" s="1833"/>
      <c r="S337" s="1838"/>
      <c r="T337" s="1821"/>
      <c r="U337" s="1822"/>
      <c r="V337" s="1823"/>
      <c r="W337" s="1824"/>
      <c r="X337" s="1824"/>
      <c r="Y337" s="1824"/>
      <c r="Z337" s="1824"/>
      <c r="AA337" s="1809"/>
      <c r="AB337" s="1809"/>
      <c r="AC337" s="1810"/>
    </row>
    <row r="338" spans="1:29" ht="18.75">
      <c r="A338" s="1839"/>
      <c r="B338" s="1826" t="s">
        <v>11067</v>
      </c>
      <c r="C338" s="1827"/>
      <c r="D338" s="1828"/>
      <c r="E338" s="1829"/>
      <c r="F338" s="1830"/>
      <c r="G338" s="1831"/>
      <c r="H338" s="1829"/>
      <c r="I338" s="1832"/>
      <c r="J338" s="1834"/>
      <c r="K338" s="1840"/>
      <c r="L338" s="1840"/>
      <c r="M338" s="1841"/>
      <c r="N338" s="1842"/>
      <c r="O338" s="1843"/>
      <c r="P338" s="1844"/>
      <c r="Q338" s="1845"/>
      <c r="R338" s="1833"/>
      <c r="S338" s="1838"/>
      <c r="T338" s="1821"/>
      <c r="U338" s="1822"/>
      <c r="V338" s="1823"/>
      <c r="W338" s="1824"/>
      <c r="X338" s="1824"/>
      <c r="Y338" s="1824"/>
      <c r="Z338" s="1824"/>
      <c r="AA338" s="1809"/>
      <c r="AB338" s="1809"/>
      <c r="AC338" s="1810"/>
    </row>
    <row r="339" spans="1:29" ht="18.75">
      <c r="A339" s="1839"/>
      <c r="B339" s="1846" t="s">
        <v>11068</v>
      </c>
      <c r="C339" s="1847"/>
      <c r="D339" s="1848"/>
      <c r="E339" s="1849"/>
      <c r="F339" s="1850"/>
      <c r="G339" s="1849"/>
      <c r="H339" s="1837"/>
      <c r="I339" s="1800"/>
      <c r="J339" s="1834"/>
      <c r="K339" s="1840"/>
      <c r="L339" s="1840"/>
      <c r="M339" s="1841"/>
      <c r="N339" s="1851"/>
      <c r="O339" s="1843"/>
      <c r="P339" s="1844"/>
      <c r="Q339" s="1845"/>
      <c r="R339" s="1852"/>
      <c r="S339" s="1838"/>
      <c r="T339" s="1821"/>
      <c r="U339" s="1822"/>
      <c r="V339" s="1823"/>
      <c r="W339" s="1824"/>
      <c r="X339" s="1824"/>
      <c r="Y339" s="1824"/>
      <c r="Z339" s="1824"/>
      <c r="AA339" s="1809"/>
      <c r="AB339" s="1809"/>
      <c r="AC339" s="1810"/>
    </row>
    <row r="340" spans="1:29" ht="18.75">
      <c r="A340" s="1839"/>
      <c r="B340" s="1846" t="s">
        <v>11069</v>
      </c>
      <c r="C340" s="1847"/>
      <c r="D340" s="1848"/>
      <c r="E340" s="1849"/>
      <c r="F340" s="1850"/>
      <c r="G340" s="1849"/>
      <c r="H340" s="1837"/>
      <c r="I340" s="1800"/>
      <c r="J340" s="1834"/>
      <c r="K340" s="1840"/>
      <c r="L340" s="1840"/>
      <c r="M340" s="1841"/>
      <c r="N340" s="1851"/>
      <c r="O340" s="1843"/>
      <c r="P340" s="1844"/>
      <c r="Q340" s="1845"/>
      <c r="R340" s="1852"/>
      <c r="S340" s="1838"/>
      <c r="T340" s="1821"/>
      <c r="U340" s="1822"/>
      <c r="V340" s="1823"/>
      <c r="W340" s="1824"/>
      <c r="X340" s="1824"/>
      <c r="Y340" s="1824"/>
      <c r="Z340" s="1824"/>
      <c r="AA340" s="1809"/>
      <c r="AB340" s="1809"/>
      <c r="AC340" s="1810"/>
    </row>
    <row r="341" spans="1:29" ht="18.75">
      <c r="A341" s="1839"/>
      <c r="B341" s="1853" t="s">
        <v>11070</v>
      </c>
      <c r="C341" s="1847"/>
      <c r="D341" s="1848"/>
      <c r="E341" s="1849"/>
      <c r="F341" s="1850"/>
      <c r="G341" s="1849"/>
      <c r="H341" s="1837"/>
      <c r="I341" s="1800"/>
      <c r="J341" s="1834"/>
      <c r="K341" s="1840"/>
      <c r="L341" s="1840"/>
      <c r="M341" s="1841"/>
      <c r="N341" s="1851"/>
      <c r="O341" s="1843"/>
      <c r="P341" s="1844"/>
      <c r="Q341" s="1845"/>
      <c r="R341" s="1852"/>
      <c r="S341" s="1838"/>
      <c r="T341" s="1821"/>
      <c r="U341" s="1822"/>
      <c r="V341" s="1823"/>
      <c r="W341" s="1824"/>
      <c r="X341" s="1824"/>
      <c r="Y341" s="1824"/>
      <c r="Z341" s="1824"/>
      <c r="AA341" s="1809"/>
      <c r="AB341" s="1809"/>
      <c r="AC341" s="1810"/>
    </row>
    <row r="342" spans="1:29" ht="18.75">
      <c r="A342" s="1839"/>
      <c r="B342" s="1846" t="s">
        <v>11071</v>
      </c>
      <c r="C342" s="1847"/>
      <c r="D342" s="1848"/>
      <c r="E342" s="1849"/>
      <c r="F342" s="1850"/>
      <c r="G342" s="1849"/>
      <c r="H342" s="1837"/>
      <c r="I342" s="1800"/>
      <c r="J342" s="1834"/>
      <c r="K342" s="1840"/>
      <c r="L342" s="1840"/>
      <c r="M342" s="1841"/>
      <c r="N342" s="1851"/>
      <c r="O342" s="1843"/>
      <c r="P342" s="1844"/>
      <c r="Q342" s="1845"/>
      <c r="R342" s="1852"/>
      <c r="S342" s="1838"/>
      <c r="T342" s="1821"/>
      <c r="U342" s="1822"/>
      <c r="V342" s="1823"/>
      <c r="W342" s="1824"/>
      <c r="X342" s="1824"/>
      <c r="Y342" s="1824"/>
      <c r="Z342" s="1824"/>
      <c r="AA342" s="1809"/>
      <c r="AB342" s="1809"/>
      <c r="AC342" s="1810"/>
    </row>
    <row r="343" spans="1:29" ht="18.75">
      <c r="A343" s="1839"/>
      <c r="B343" s="1846" t="s">
        <v>11072</v>
      </c>
      <c r="C343" s="1847"/>
      <c r="D343" s="1848"/>
      <c r="E343" s="1849"/>
      <c r="F343" s="1850"/>
      <c r="G343" s="1849"/>
      <c r="H343" s="1837"/>
      <c r="I343" s="1800"/>
      <c r="J343" s="1834"/>
      <c r="K343" s="1840"/>
      <c r="L343" s="1840"/>
      <c r="M343" s="1841"/>
      <c r="N343" s="1851"/>
      <c r="O343" s="1843"/>
      <c r="P343" s="1844"/>
      <c r="Q343" s="1845"/>
      <c r="R343" s="1852"/>
      <c r="S343" s="1838"/>
      <c r="T343" s="1821"/>
      <c r="U343" s="1822"/>
      <c r="V343" s="1823"/>
      <c r="W343" s="1824"/>
      <c r="X343" s="1824"/>
      <c r="Y343" s="1824"/>
      <c r="Z343" s="1824"/>
      <c r="AA343" s="1809"/>
      <c r="AB343" s="1809"/>
      <c r="AC343" s="1810"/>
    </row>
    <row r="344" spans="1:29" ht="18.75">
      <c r="A344" s="1839"/>
      <c r="B344" s="1846" t="s">
        <v>11073</v>
      </c>
      <c r="C344" s="1847"/>
      <c r="D344" s="1848"/>
      <c r="E344" s="1849"/>
      <c r="F344" s="1850"/>
      <c r="G344" s="1849"/>
      <c r="H344" s="1837"/>
      <c r="I344" s="1800"/>
      <c r="J344" s="1834"/>
      <c r="K344" s="1840"/>
      <c r="L344" s="1840"/>
      <c r="M344" s="1841"/>
      <c r="N344" s="1851"/>
      <c r="O344" s="1843"/>
      <c r="P344" s="1844"/>
      <c r="Q344" s="1845"/>
      <c r="R344" s="1852"/>
      <c r="S344" s="1838"/>
      <c r="T344" s="1821"/>
      <c r="U344" s="1822"/>
      <c r="V344" s="1823"/>
      <c r="W344" s="1824"/>
      <c r="X344" s="1824"/>
      <c r="Y344" s="1824"/>
      <c r="Z344" s="1824"/>
      <c r="AA344" s="1809"/>
      <c r="AB344" s="1809"/>
      <c r="AC344" s="1810"/>
    </row>
    <row r="345" spans="1:29" ht="18.75">
      <c r="A345" s="1839"/>
      <c r="B345" s="1854" t="s">
        <v>11074</v>
      </c>
      <c r="C345" s="1847"/>
      <c r="D345" s="1848"/>
      <c r="E345" s="1849"/>
      <c r="F345" s="1850"/>
      <c r="G345" s="1849"/>
      <c r="H345" s="1837"/>
      <c r="I345" s="1800"/>
      <c r="J345" s="1834"/>
      <c r="K345" s="1840"/>
      <c r="L345" s="1840"/>
      <c r="M345" s="1841"/>
      <c r="N345" s="1851"/>
      <c r="O345" s="1843"/>
      <c r="P345" s="1844"/>
      <c r="Q345" s="1845"/>
      <c r="R345" s="1852"/>
      <c r="S345" s="1838"/>
      <c r="T345" s="1821"/>
      <c r="U345" s="1822"/>
      <c r="V345" s="1823"/>
      <c r="W345" s="1824"/>
      <c r="X345" s="1824"/>
      <c r="Y345" s="1824"/>
      <c r="Z345" s="1824"/>
      <c r="AA345" s="1809"/>
      <c r="AB345" s="1809"/>
      <c r="AC345" s="1810"/>
    </row>
    <row r="346" spans="1:29" ht="17.25" customHeight="1">
      <c r="A346" s="1855">
        <v>1</v>
      </c>
      <c r="B346" s="1856" t="s">
        <v>11075</v>
      </c>
      <c r="C346" s="1857"/>
      <c r="D346" s="1858"/>
      <c r="E346" s="1856"/>
      <c r="F346" s="1859"/>
      <c r="G346" s="1860"/>
      <c r="H346" s="1856"/>
      <c r="I346" s="1856"/>
      <c r="J346" s="1834"/>
      <c r="K346" s="1835"/>
      <c r="L346" s="1835"/>
      <c r="M346" s="1836"/>
      <c r="N346" s="1800"/>
      <c r="O346" s="1801"/>
      <c r="P346" s="1802"/>
      <c r="Q346" s="1837"/>
      <c r="R346" s="1833"/>
      <c r="S346" s="1838"/>
      <c r="T346" s="1821"/>
      <c r="U346" s="1822"/>
      <c r="V346" s="1823"/>
      <c r="W346" s="1824"/>
      <c r="X346" s="1824"/>
      <c r="Y346" s="1824"/>
      <c r="Z346" s="1824"/>
      <c r="AA346" s="1809"/>
      <c r="AB346" s="1809"/>
      <c r="AC346" s="1810"/>
    </row>
    <row r="347" spans="1:29" ht="18.75">
      <c r="A347" s="1855">
        <v>2</v>
      </c>
      <c r="B347" s="1856" t="s">
        <v>11076</v>
      </c>
      <c r="C347" s="1857"/>
      <c r="D347" s="1858"/>
      <c r="E347" s="1856"/>
      <c r="F347" s="1859"/>
      <c r="G347" s="1860"/>
      <c r="H347" s="1856"/>
      <c r="I347" s="1861"/>
      <c r="J347" s="1834"/>
      <c r="K347" s="1835"/>
      <c r="L347" s="1835"/>
      <c r="M347" s="1836"/>
      <c r="N347" s="1800"/>
      <c r="O347" s="1801"/>
      <c r="P347" s="1802"/>
      <c r="Q347" s="1837"/>
      <c r="R347" s="1852"/>
      <c r="S347" s="1838"/>
      <c r="T347" s="1862"/>
      <c r="U347" s="1863"/>
      <c r="V347" s="1864"/>
      <c r="W347" s="1865"/>
      <c r="X347" s="1865"/>
      <c r="Y347" s="1865"/>
      <c r="Z347" s="1865"/>
      <c r="AA347" s="1866"/>
      <c r="AB347" s="1866"/>
      <c r="AC347" s="1867"/>
    </row>
    <row r="348" spans="1:29" ht="18.75">
      <c r="A348" s="1855">
        <v>3</v>
      </c>
      <c r="B348" s="1868" t="s">
        <v>11077</v>
      </c>
      <c r="C348" s="1869"/>
      <c r="D348" s="1870"/>
      <c r="E348" s="1868"/>
      <c r="F348" s="1871"/>
      <c r="G348" s="1872"/>
      <c r="H348" s="1873"/>
      <c r="I348" s="1874"/>
      <c r="J348" s="1875"/>
      <c r="K348" s="1840"/>
      <c r="L348" s="1840"/>
      <c r="M348" s="1841"/>
      <c r="N348" s="1876"/>
      <c r="O348" s="1877"/>
      <c r="P348" s="1878"/>
      <c r="Q348" s="1879"/>
      <c r="R348" s="1880"/>
      <c r="S348" s="1881"/>
      <c r="T348" s="1882"/>
      <c r="U348" s="1883"/>
      <c r="V348" s="1884"/>
      <c r="W348" s="1885"/>
      <c r="X348" s="1885"/>
      <c r="Y348" s="1885"/>
      <c r="Z348" s="1885"/>
      <c r="AA348" s="1886"/>
      <c r="AB348" s="1886"/>
      <c r="AC348" s="1887"/>
    </row>
    <row r="349" spans="1:29" ht="27" customHeight="1">
      <c r="A349" s="1888" t="s">
        <v>8749</v>
      </c>
      <c r="B349" s="1350"/>
      <c r="C349" s="1340"/>
      <c r="D349" s="1427"/>
      <c r="E349" s="1341"/>
      <c r="F349" s="1889"/>
      <c r="G349" s="1341"/>
      <c r="H349" s="1633" t="s">
        <v>11078</v>
      </c>
      <c r="I349" s="842"/>
      <c r="J349" s="1368" t="s">
        <v>8775</v>
      </c>
      <c r="K349" s="1351">
        <v>1.2270000000000001</v>
      </c>
      <c r="L349" s="1351"/>
      <c r="M349" s="1352"/>
      <c r="N349" s="1439">
        <v>1</v>
      </c>
      <c r="O349" s="1440"/>
      <c r="P349" s="1441"/>
      <c r="Q349" s="1637" t="s">
        <v>11079</v>
      </c>
      <c r="R349" s="1346"/>
      <c r="S349" s="1890"/>
      <c r="T349" s="875" t="s">
        <v>11080</v>
      </c>
      <c r="U349" s="1511">
        <v>3543745</v>
      </c>
      <c r="V349" s="1385"/>
      <c r="W349" s="1366"/>
      <c r="X349" s="1366"/>
      <c r="Y349" s="1891"/>
      <c r="Z349" s="1891"/>
      <c r="AA349" s="1892"/>
      <c r="AB349" s="1892"/>
      <c r="AC349" s="1893"/>
    </row>
    <row r="350" spans="1:29" ht="39.75" customHeight="1">
      <c r="A350" s="835">
        <v>61</v>
      </c>
      <c r="B350" s="836">
        <v>472023000895</v>
      </c>
      <c r="C350" s="837">
        <v>40794</v>
      </c>
      <c r="D350" s="838"/>
      <c r="E350" s="1525">
        <v>42023</v>
      </c>
      <c r="F350" s="1894"/>
      <c r="G350" s="1525"/>
      <c r="H350" s="841" t="s">
        <v>11081</v>
      </c>
      <c r="I350" s="842"/>
      <c r="J350" s="843" t="s">
        <v>7389</v>
      </c>
      <c r="K350" s="844"/>
      <c r="L350" s="845">
        <v>5120.7</v>
      </c>
      <c r="M350" s="846"/>
      <c r="N350" s="847">
        <v>4</v>
      </c>
      <c r="O350" s="848"/>
      <c r="P350" s="849"/>
      <c r="Q350" s="850" t="s">
        <v>2671</v>
      </c>
      <c r="R350" s="851">
        <v>1000000</v>
      </c>
      <c r="S350" s="852"/>
      <c r="T350" s="875" t="s">
        <v>11082</v>
      </c>
      <c r="U350" s="854" t="s">
        <v>9631</v>
      </c>
      <c r="V350" s="855" t="s">
        <v>11083</v>
      </c>
      <c r="W350" s="856"/>
      <c r="X350" s="856" t="s">
        <v>11084</v>
      </c>
      <c r="Y350" s="857" t="s">
        <v>9634</v>
      </c>
      <c r="Z350" s="857"/>
      <c r="AA350" s="844"/>
      <c r="AB350" s="844" t="s">
        <v>11085</v>
      </c>
      <c r="AC350" s="858" t="str">
        <f>IF(J350="VN",N350," ")</f>
        <v xml:space="preserve"> </v>
      </c>
    </row>
    <row r="355" spans="11:11">
      <c r="K355">
        <f>SUM(K349:K354)</f>
        <v>1.2270000000000001</v>
      </c>
    </row>
  </sheetData>
  <hyperlinks>
    <hyperlink ref="V177" r:id="rId1" display="longthanhiz@sonadezi.com.vn"/>
    <hyperlink ref="V225" r:id="rId2"/>
    <hyperlink ref="V301" r:id="rId3" display="tcr@hcm.vnn.vn"/>
    <hyperlink ref="V320" r:id="rId4"/>
    <hyperlink ref="V180" r:id="rId5" display="tran_vnthnh@yahoo.com"/>
    <hyperlink ref="V315" r:id="rId6" display="research@jvf.com.vn"/>
    <hyperlink ref="V230" r:id="rId7" display="nguyen.bui@janisset.vn"/>
    <hyperlink ref="V128" r:id="rId8" display="vrglonghanh@vnn.vn"/>
    <hyperlink ref="V305" r:id="rId9"/>
    <hyperlink ref="V71" r:id="rId10" display="v.t.tuyet@paramountbed-vn.com"/>
    <hyperlink ref="V75" r:id="rId11"/>
    <hyperlink ref="V253" r:id="rId12" display="nhungtruong@catphuthaicat.com.vn"/>
    <hyperlink ref="V249" r:id="rId13" display="ann.vn@torrecid.com;yen.vn@torrecid.com"/>
    <hyperlink ref="V9" r:id="rId14" display="thoi.nguyen@unicontrol.vn-www.katoennatie.com"/>
    <hyperlink ref="V7" r:id="rId15" display="huydn@neumanngruppevn.com.vn"/>
    <hyperlink ref="V74" r:id="rId16" display="hoanglan.scv@gmail.com"/>
    <hyperlink ref="V64" r:id="rId17" display="Luat.Le@terumobct.com"/>
    <hyperlink ref="V184" r:id="rId18"/>
    <hyperlink ref="V196" r:id="rId19" display="kmlee@csweld.com"/>
    <hyperlink ref="V61" r:id="rId20" display="m.wakiya@belmontvn.com"/>
    <hyperlink ref="V247" r:id="rId21" display="Ralf.Graether2@vn.bosch.com"/>
    <hyperlink ref="V191" r:id="rId22" display="jasonseo@ilsam.com"/>
    <hyperlink ref="V60" r:id="rId23" display="huynh.p@kobelco-eco.com"/>
    <hyperlink ref="V350" r:id="rId24" display="alsl0906@naver.com"/>
    <hyperlink ref="V227" r:id="rId25" display="hj.chin@framaskorea.vn"/>
    <hyperlink ref="V220" r:id="rId26" display="louispark@welcron.com"/>
    <hyperlink ref="V245" r:id="rId27" display="dieuktn@gmail.com; le"/>
    <hyperlink ref="V228" r:id="rId28" display="novtf@ponaflex.co.kr"/>
    <hyperlink ref="V192" r:id="rId29" display="jeildskim@yahoo.co.kr"/>
    <hyperlink ref="V241" r:id="rId30" display="f.dumeaux@touton.fr"/>
    <hyperlink ref="V250" r:id="rId31" display="lhhieu@redrander.com.au"/>
    <hyperlink ref="V67" r:id="rId32"/>
    <hyperlink ref="V251" r:id="rId33" display="sowon16@naver.com"/>
    <hyperlink ref="V76" r:id="rId34" display="minamimura-m@koatsugas.co.jp"/>
    <hyperlink ref="V240" r:id="rId35"/>
    <hyperlink ref="V65" r:id="rId36"/>
    <hyperlink ref="V132" r:id="rId37"/>
    <hyperlink ref="V135" r:id="rId38" display="hoangyen@dong_il.com"/>
    <hyperlink ref="V302" r:id="rId39"/>
    <hyperlink ref="V207" r:id="rId40" display="thuy.nt@armapex.com;giao@armapex.com"/>
    <hyperlink ref="V209" r:id="rId41" display="daewonvina2015@gmail.com"/>
    <hyperlink ref="V91" r:id="rId42" display="sales_hcm@amistar.com.vn; "/>
    <hyperlink ref="V204" r:id="rId43"/>
    <hyperlink ref="V179" r:id="rId44" display="hr.dept@protek-idn.rr.nu"/>
    <hyperlink ref="V194" r:id="rId45"/>
    <hyperlink ref="V236" r:id="rId46"/>
    <hyperlink ref="V214" r:id="rId47"/>
    <hyperlink ref="V193" r:id="rId48" display="linhnguyen@mercafe.com; "/>
    <hyperlink ref="V198" r:id="rId49" display="hntnguyet@gmail.com;huynh.nguyet@partner.samsung.com"/>
    <hyperlink ref="V232" r:id="rId50"/>
    <hyperlink ref="V89" r:id="rId51"/>
    <hyperlink ref="V188" r:id="rId52" display="phuongthao@suheung-vietnam.com"/>
    <hyperlink ref="V211" r:id="rId53"/>
    <hyperlink ref="V200" r:id="rId54" display="humanresource@jomu.com.vn"/>
    <hyperlink ref="V248" r:id="rId55" display="tongvu@asaba-vn.com"/>
    <hyperlink ref="V69" r:id="rId56"/>
    <hyperlink ref="V244" r:id="rId57" display="nhansu@vfcfarms.com"/>
    <hyperlink ref="V215" r:id="rId58"/>
    <hyperlink ref="V242" r:id="rId59" display="sn.inoue@mitani.co.jp"/>
    <hyperlink ref="V252" r:id="rId60"/>
    <hyperlink ref="V212" r:id="rId61" display="mtranthanhtuan@gmail.com"/>
    <hyperlink ref="W221" r:id="rId62"/>
    <hyperlink ref="V238" r:id="rId63"/>
    <hyperlink ref="V246" r:id="rId64" display="haian6886@gmail.com"/>
    <hyperlink ref="V84" r:id="rId65" display="uyendo@apelvina.com"/>
    <hyperlink ref="V208" r:id="rId66"/>
    <hyperlink ref="V316" r:id="rId67" display="nguyen.hanh@shell.com"/>
    <hyperlink ref="V11" r:id="rId68"/>
    <hyperlink ref="V5" r:id="rId69" display="luyen.vv@tinnghiacorp.com.vn;"/>
    <hyperlink ref="V229" r:id="rId70" display="taekwangscreenvietnam@yahoo.com"/>
    <hyperlink ref="V8" r:id="rId71"/>
    <hyperlink ref="V323" r:id="rId72"/>
    <hyperlink ref="V66" r:id="rId73" display="huyen.ho@taiyo-brushvn.com"/>
    <hyperlink ref="V308" r:id="rId74"/>
    <hyperlink ref="V14" r:id="rId75"/>
    <hyperlink ref="V134" r:id="rId76" display="tranhung@dongjintextile.com.vn"/>
    <hyperlink ref="V195" r:id="rId77"/>
    <hyperlink ref="V90" r:id="rId78" display="nissei.ri@gmail.com"/>
    <hyperlink ref="V87" r:id="rId79"/>
    <hyperlink ref="V81" r:id="rId80"/>
    <hyperlink ref="V201" r:id="rId81"/>
    <hyperlink ref="V199" r:id="rId82" display="trananh2018@yahoo.com.vn"/>
    <hyperlink ref="V202" r:id="rId83"/>
    <hyperlink ref="V206" r:id="rId84"/>
    <hyperlink ref="V259" r:id="rId85"/>
    <hyperlink ref="V270" r:id="rId86"/>
    <hyperlink ref="V37" r:id="rId87"/>
    <hyperlink ref="V178" r:id="rId88" display="Vn-ga@egvnco.com"/>
    <hyperlink ref="V187" r:id="rId89"/>
    <hyperlink ref="V222" r:id="rId90" display="hoangnn@taihansacom.com "/>
    <hyperlink ref="V217" r:id="rId91"/>
    <hyperlink ref="V226" r:id="rId92"/>
    <hyperlink ref="V260" r:id="rId93"/>
    <hyperlink ref="V264" r:id="rId94"/>
    <hyperlink ref="V210" r:id="rId95"/>
    <hyperlink ref="V189" r:id="rId96" display="hana@maobao.com.vn; "/>
    <hyperlink ref="V186" r:id="rId97"/>
    <hyperlink ref="V185" r:id="rId98" display="daeduk-vt@ppband.com; "/>
    <hyperlink ref="V183" r:id="rId99" display="sellynguyen721@gmail.com; princ"/>
    <hyperlink ref="V268" r:id="rId100"/>
    <hyperlink ref="V13" r:id="rId101"/>
    <hyperlink ref="V63" r:id="rId102"/>
    <hyperlink ref="V68" r:id="rId103"/>
    <hyperlink ref="V219" r:id="rId104"/>
    <hyperlink ref="V318" r:id="rId105"/>
    <hyperlink ref="V325" r:id="rId106"/>
    <hyperlink ref="V310" r:id="rId107" display="nga-tran182@yahoo.com.vn"/>
    <hyperlink ref="V314" r:id="rId108" display="han.nguyen@samsung.com"/>
    <hyperlink ref="V300" r:id="rId109"/>
    <hyperlink ref="V73" r:id="rId110"/>
    <hyperlink ref="V92" r:id="rId111"/>
    <hyperlink ref="V235" r:id="rId112"/>
    <hyperlink ref="V213" r:id="rId113"/>
    <hyperlink ref="V304" r:id="rId114"/>
    <hyperlink ref="V258" r:id="rId115"/>
    <hyperlink ref="V317" r:id="rId116"/>
    <hyperlink ref="V321" r:id="rId117"/>
    <hyperlink ref="V15" r:id="rId118"/>
    <hyperlink ref="V303" r:id="rId119"/>
    <hyperlink ref="V86" r:id="rId120" display="bichthaoqt10d@gmail.com; "/>
    <hyperlink ref="V276" r:id="rId121"/>
    <hyperlink ref="V78" r:id="rId122" display="info.tvc@tayca-vn.com"/>
    <hyperlink ref="V85" r:id="rId123" display="anhvth@kycvn.com"/>
    <hyperlink ref="V255" r:id="rId124"/>
    <hyperlink ref="V309" r:id="rId125"/>
    <hyperlink ref="W309" r:id="rId126"/>
    <hyperlink ref="W61" r:id="rId127"/>
    <hyperlink ref="V136" r:id="rId128" display="hien.hsv@gmail.com"/>
    <hyperlink ref="W246" r:id="rId129"/>
    <hyperlink ref="W278" r:id="rId130"/>
    <hyperlink ref="V272" r:id="rId131"/>
    <hyperlink ref="V221" r:id="rId132" display="reception.vietnam@mainetti.com"/>
    <hyperlink ref="V4" r:id="rId133" display="alsl0906@naver.com"/>
    <hyperlink ref="V182" r:id="rId134"/>
    <hyperlink ref="W79" r:id="rId135"/>
    <hyperlink ref="W226" r:id="rId136"/>
    <hyperlink ref="Z322" r:id="rId137"/>
    <hyperlink ref="V19" r:id="rId138" display="tam.jcvina@gmail.com"/>
    <hyperlink ref="Z230" r:id="rId139"/>
    <hyperlink ref="V139" r:id="rId140" display="alphonso.nguyen@ghimli.com; "/>
    <hyperlink ref="V95" r:id="rId141" display="mailto:hr-ga@jbf-vn.com"/>
    <hyperlink ref="V279" r:id="rId142" display="hale1025@sejints.co.kr; "/>
    <hyperlink ref="V283" r:id="rId143" display="quankhanh474@gst-korea.com; "/>
    <hyperlink ref="V129" r:id="rId144"/>
    <hyperlink ref="V21" r:id="rId145"/>
    <hyperlink ref="V79" r:id="rId146" display="mailto:nguyet.nt@daiwahouse.vn"/>
    <hyperlink ref="W225" r:id="rId147"/>
    <hyperlink ref="V274" r:id="rId148"/>
    <hyperlink ref="V12" r:id="rId149"/>
    <hyperlink ref="V313" r:id="rId150"/>
    <hyperlink ref="V77" r:id="rId151"/>
    <hyperlink ref="V94" r:id="rId152" display="vn_diem@tentac.co.jp; "/>
    <hyperlink ref="V97" r:id="rId153" display="sales@kanefusa-vn.com"/>
    <hyperlink ref="V99" r:id="rId154" display="thuthuy.tt@shintopaint-vn.com"/>
    <hyperlink ref="V100" r:id="rId155" display="mfujiike@ohmikako.co.jp"/>
    <hyperlink ref="V101" r:id="rId156" display="vn-admin-01@toste.co.jp"/>
    <hyperlink ref="V103" r:id="rId157" display="n-ngochan@japanfrp-vn.com"/>
    <hyperlink ref="V109" r:id="rId158"/>
    <hyperlink ref="V108" r:id="rId159" display="phantruc.quynh@kobelco.com"/>
    <hyperlink ref="V39" r:id="rId160"/>
    <hyperlink ref="V265" r:id="rId161" display="nghia.huynh@pacorini.com"/>
    <hyperlink ref="V107" r:id="rId162"/>
    <hyperlink ref="V140" r:id="rId163"/>
    <hyperlink ref="V88" r:id="rId164"/>
    <hyperlink ref="V72" r:id="rId165"/>
    <hyperlink ref="V102" r:id="rId166" display="claire@spi.co.kr; ;"/>
    <hyperlink ref="V98" r:id="rId167"/>
    <hyperlink ref="V106" r:id="rId168" display="hangdo@idvm.vn"/>
    <hyperlink ref="V105" r:id="rId169"/>
    <hyperlink ref="V110" r:id="rId170" display="thebao.huynh@garmco.com; "/>
    <hyperlink ref="V112" r:id="rId171"/>
    <hyperlink ref="V116" r:id="rId172"/>
    <hyperlink ref="V115" r:id="rId173" display="phuoc@pretecworld.com"/>
    <hyperlink ref="V80" r:id="rId174"/>
    <hyperlink ref="V118" r:id="rId175" display="minhhan@grnvn.com; "/>
    <hyperlink ref="V34" r:id="rId176"/>
    <hyperlink ref="V24" r:id="rId177"/>
    <hyperlink ref="V17" r:id="rId178"/>
    <hyperlink ref="V16" r:id="rId179"/>
    <hyperlink ref="V23" r:id="rId180"/>
    <hyperlink ref="V18" r:id="rId181"/>
    <hyperlink ref="V38" r:id="rId182"/>
    <hyperlink ref="V25" r:id="rId183"/>
    <hyperlink ref="V30" r:id="rId184"/>
  </hyperlinks>
  <pageMargins left="0.7" right="0.7" top="0.75" bottom="0.75" header="0.3" footer="0.3"/>
  <pageSetup paperSize="9" orientation="portrait" r:id="rId185"/>
  <legacyDrawing r:id="rId18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3"/>
  <sheetViews>
    <sheetView workbookViewId="0">
      <selection activeCell="D10" sqref="D10"/>
    </sheetView>
  </sheetViews>
  <sheetFormatPr defaultRowHeight="15.75"/>
  <cols>
    <col min="1" max="1" width="3.625" style="1907" customWidth="1"/>
    <col min="2" max="2" width="13.375" style="1907" customWidth="1"/>
    <col min="3" max="3" width="9.875" style="1908" hidden="1" customWidth="1"/>
    <col min="4" max="4" width="47.5" style="1931" customWidth="1"/>
    <col min="5" max="5" width="10.25" style="1907" customWidth="1"/>
    <col min="6" max="6" width="7.25" style="1907" hidden="1" customWidth="1"/>
    <col min="7" max="7" width="10.875" style="1931" hidden="1" customWidth="1"/>
    <col min="8" max="8" width="4.75" style="1907" customWidth="1"/>
    <col min="9" max="9" width="56.25" style="1931" hidden="1" customWidth="1"/>
    <col min="10" max="10" width="13.875" style="1934" hidden="1" customWidth="1"/>
    <col min="11" max="11" width="7" style="1931" hidden="1" customWidth="1"/>
    <col min="12" max="12" width="6.75" style="1931" hidden="1" customWidth="1"/>
    <col min="13" max="13" width="6.5" style="1931" hidden="1" customWidth="1"/>
    <col min="14" max="14" width="0.125" style="1931" hidden="1" customWidth="1"/>
    <col min="15" max="15" width="17.625" style="1910" hidden="1" customWidth="1"/>
    <col min="16" max="16" width="16.625" style="1911" hidden="1" customWidth="1"/>
    <col min="17" max="17" width="40.375" style="1912" customWidth="1"/>
    <col min="18" max="18" width="30.125" style="1906" customWidth="1"/>
    <col min="19" max="19" width="21.75" style="1906" customWidth="1"/>
    <col min="20" max="21" width="9" style="1906"/>
    <col min="22" max="22" width="10.5" style="1906" bestFit="1" customWidth="1"/>
    <col min="23" max="256" width="9" style="1906"/>
    <col min="257" max="257" width="3.625" style="1906" customWidth="1"/>
    <col min="258" max="258" width="13.375" style="1906" customWidth="1"/>
    <col min="259" max="259" width="9.875" style="1906" customWidth="1"/>
    <col min="260" max="260" width="47.5" style="1906" customWidth="1"/>
    <col min="261" max="261" width="10.25" style="1906" customWidth="1"/>
    <col min="262" max="263" width="0" style="1906" hidden="1" customWidth="1"/>
    <col min="264" max="264" width="4.75" style="1906" customWidth="1"/>
    <col min="265" max="265" width="56.25" style="1906" customWidth="1"/>
    <col min="266" max="266" width="13.875" style="1906" customWidth="1"/>
    <col min="267" max="267" width="7" style="1906" customWidth="1"/>
    <col min="268" max="269" width="0" style="1906" hidden="1" customWidth="1"/>
    <col min="270" max="270" width="0.125" style="1906" customWidth="1"/>
    <col min="271" max="271" width="17.625" style="1906" customWidth="1"/>
    <col min="272" max="272" width="16.625" style="1906" customWidth="1"/>
    <col min="273" max="273" width="40.375" style="1906" customWidth="1"/>
    <col min="274" max="274" width="30.125" style="1906" customWidth="1"/>
    <col min="275" max="275" width="21.75" style="1906" customWidth="1"/>
    <col min="276" max="277" width="9" style="1906"/>
    <col min="278" max="278" width="10.5" style="1906" bestFit="1" customWidth="1"/>
    <col min="279" max="512" width="9" style="1906"/>
    <col min="513" max="513" width="3.625" style="1906" customWidth="1"/>
    <col min="514" max="514" width="13.375" style="1906" customWidth="1"/>
    <col min="515" max="515" width="9.875" style="1906" customWidth="1"/>
    <col min="516" max="516" width="47.5" style="1906" customWidth="1"/>
    <col min="517" max="517" width="10.25" style="1906" customWidth="1"/>
    <col min="518" max="519" width="0" style="1906" hidden="1" customWidth="1"/>
    <col min="520" max="520" width="4.75" style="1906" customWidth="1"/>
    <col min="521" max="521" width="56.25" style="1906" customWidth="1"/>
    <col min="522" max="522" width="13.875" style="1906" customWidth="1"/>
    <col min="523" max="523" width="7" style="1906" customWidth="1"/>
    <col min="524" max="525" width="0" style="1906" hidden="1" customWidth="1"/>
    <col min="526" max="526" width="0.125" style="1906" customWidth="1"/>
    <col min="527" max="527" width="17.625" style="1906" customWidth="1"/>
    <col min="528" max="528" width="16.625" style="1906" customWidth="1"/>
    <col min="529" max="529" width="40.375" style="1906" customWidth="1"/>
    <col min="530" max="530" width="30.125" style="1906" customWidth="1"/>
    <col min="531" max="531" width="21.75" style="1906" customWidth="1"/>
    <col min="532" max="533" width="9" style="1906"/>
    <col min="534" max="534" width="10.5" style="1906" bestFit="1" customWidth="1"/>
    <col min="535" max="768" width="9" style="1906"/>
    <col min="769" max="769" width="3.625" style="1906" customWidth="1"/>
    <col min="770" max="770" width="13.375" style="1906" customWidth="1"/>
    <col min="771" max="771" width="9.875" style="1906" customWidth="1"/>
    <col min="772" max="772" width="47.5" style="1906" customWidth="1"/>
    <col min="773" max="773" width="10.25" style="1906" customWidth="1"/>
    <col min="774" max="775" width="0" style="1906" hidden="1" customWidth="1"/>
    <col min="776" max="776" width="4.75" style="1906" customWidth="1"/>
    <col min="777" max="777" width="56.25" style="1906" customWidth="1"/>
    <col min="778" max="778" width="13.875" style="1906" customWidth="1"/>
    <col min="779" max="779" width="7" style="1906" customWidth="1"/>
    <col min="780" max="781" width="0" style="1906" hidden="1" customWidth="1"/>
    <col min="782" max="782" width="0.125" style="1906" customWidth="1"/>
    <col min="783" max="783" width="17.625" style="1906" customWidth="1"/>
    <col min="784" max="784" width="16.625" style="1906" customWidth="1"/>
    <col min="785" max="785" width="40.375" style="1906" customWidth="1"/>
    <col min="786" max="786" width="30.125" style="1906" customWidth="1"/>
    <col min="787" max="787" width="21.75" style="1906" customWidth="1"/>
    <col min="788" max="789" width="9" style="1906"/>
    <col min="790" max="790" width="10.5" style="1906" bestFit="1" customWidth="1"/>
    <col min="791" max="1024" width="9" style="1906"/>
    <col min="1025" max="1025" width="3.625" style="1906" customWidth="1"/>
    <col min="1026" max="1026" width="13.375" style="1906" customWidth="1"/>
    <col min="1027" max="1027" width="9.875" style="1906" customWidth="1"/>
    <col min="1028" max="1028" width="47.5" style="1906" customWidth="1"/>
    <col min="1029" max="1029" width="10.25" style="1906" customWidth="1"/>
    <col min="1030" max="1031" width="0" style="1906" hidden="1" customWidth="1"/>
    <col min="1032" max="1032" width="4.75" style="1906" customWidth="1"/>
    <col min="1033" max="1033" width="56.25" style="1906" customWidth="1"/>
    <col min="1034" max="1034" width="13.875" style="1906" customWidth="1"/>
    <col min="1035" max="1035" width="7" style="1906" customWidth="1"/>
    <col min="1036" max="1037" width="0" style="1906" hidden="1" customWidth="1"/>
    <col min="1038" max="1038" width="0.125" style="1906" customWidth="1"/>
    <col min="1039" max="1039" width="17.625" style="1906" customWidth="1"/>
    <col min="1040" max="1040" width="16.625" style="1906" customWidth="1"/>
    <col min="1041" max="1041" width="40.375" style="1906" customWidth="1"/>
    <col min="1042" max="1042" width="30.125" style="1906" customWidth="1"/>
    <col min="1043" max="1043" width="21.75" style="1906" customWidth="1"/>
    <col min="1044" max="1045" width="9" style="1906"/>
    <col min="1046" max="1046" width="10.5" style="1906" bestFit="1" customWidth="1"/>
    <col min="1047" max="1280" width="9" style="1906"/>
    <col min="1281" max="1281" width="3.625" style="1906" customWidth="1"/>
    <col min="1282" max="1282" width="13.375" style="1906" customWidth="1"/>
    <col min="1283" max="1283" width="9.875" style="1906" customWidth="1"/>
    <col min="1284" max="1284" width="47.5" style="1906" customWidth="1"/>
    <col min="1285" max="1285" width="10.25" style="1906" customWidth="1"/>
    <col min="1286" max="1287" width="0" style="1906" hidden="1" customWidth="1"/>
    <col min="1288" max="1288" width="4.75" style="1906" customWidth="1"/>
    <col min="1289" max="1289" width="56.25" style="1906" customWidth="1"/>
    <col min="1290" max="1290" width="13.875" style="1906" customWidth="1"/>
    <col min="1291" max="1291" width="7" style="1906" customWidth="1"/>
    <col min="1292" max="1293" width="0" style="1906" hidden="1" customWidth="1"/>
    <col min="1294" max="1294" width="0.125" style="1906" customWidth="1"/>
    <col min="1295" max="1295" width="17.625" style="1906" customWidth="1"/>
    <col min="1296" max="1296" width="16.625" style="1906" customWidth="1"/>
    <col min="1297" max="1297" width="40.375" style="1906" customWidth="1"/>
    <col min="1298" max="1298" width="30.125" style="1906" customWidth="1"/>
    <col min="1299" max="1299" width="21.75" style="1906" customWidth="1"/>
    <col min="1300" max="1301" width="9" style="1906"/>
    <col min="1302" max="1302" width="10.5" style="1906" bestFit="1" customWidth="1"/>
    <col min="1303" max="1536" width="9" style="1906"/>
    <col min="1537" max="1537" width="3.625" style="1906" customWidth="1"/>
    <col min="1538" max="1538" width="13.375" style="1906" customWidth="1"/>
    <col min="1539" max="1539" width="9.875" style="1906" customWidth="1"/>
    <col min="1540" max="1540" width="47.5" style="1906" customWidth="1"/>
    <col min="1541" max="1541" width="10.25" style="1906" customWidth="1"/>
    <col min="1542" max="1543" width="0" style="1906" hidden="1" customWidth="1"/>
    <col min="1544" max="1544" width="4.75" style="1906" customWidth="1"/>
    <col min="1545" max="1545" width="56.25" style="1906" customWidth="1"/>
    <col min="1546" max="1546" width="13.875" style="1906" customWidth="1"/>
    <col min="1547" max="1547" width="7" style="1906" customWidth="1"/>
    <col min="1548" max="1549" width="0" style="1906" hidden="1" customWidth="1"/>
    <col min="1550" max="1550" width="0.125" style="1906" customWidth="1"/>
    <col min="1551" max="1551" width="17.625" style="1906" customWidth="1"/>
    <col min="1552" max="1552" width="16.625" style="1906" customWidth="1"/>
    <col min="1553" max="1553" width="40.375" style="1906" customWidth="1"/>
    <col min="1554" max="1554" width="30.125" style="1906" customWidth="1"/>
    <col min="1555" max="1555" width="21.75" style="1906" customWidth="1"/>
    <col min="1556" max="1557" width="9" style="1906"/>
    <col min="1558" max="1558" width="10.5" style="1906" bestFit="1" customWidth="1"/>
    <col min="1559" max="1792" width="9" style="1906"/>
    <col min="1793" max="1793" width="3.625" style="1906" customWidth="1"/>
    <col min="1794" max="1794" width="13.375" style="1906" customWidth="1"/>
    <col min="1795" max="1795" width="9.875" style="1906" customWidth="1"/>
    <col min="1796" max="1796" width="47.5" style="1906" customWidth="1"/>
    <col min="1797" max="1797" width="10.25" style="1906" customWidth="1"/>
    <col min="1798" max="1799" width="0" style="1906" hidden="1" customWidth="1"/>
    <col min="1800" max="1800" width="4.75" style="1906" customWidth="1"/>
    <col min="1801" max="1801" width="56.25" style="1906" customWidth="1"/>
    <col min="1802" max="1802" width="13.875" style="1906" customWidth="1"/>
    <col min="1803" max="1803" width="7" style="1906" customWidth="1"/>
    <col min="1804" max="1805" width="0" style="1906" hidden="1" customWidth="1"/>
    <col min="1806" max="1806" width="0.125" style="1906" customWidth="1"/>
    <col min="1807" max="1807" width="17.625" style="1906" customWidth="1"/>
    <col min="1808" max="1808" width="16.625" style="1906" customWidth="1"/>
    <col min="1809" max="1809" width="40.375" style="1906" customWidth="1"/>
    <col min="1810" max="1810" width="30.125" style="1906" customWidth="1"/>
    <col min="1811" max="1811" width="21.75" style="1906" customWidth="1"/>
    <col min="1812" max="1813" width="9" style="1906"/>
    <col min="1814" max="1814" width="10.5" style="1906" bestFit="1" customWidth="1"/>
    <col min="1815" max="2048" width="9" style="1906"/>
    <col min="2049" max="2049" width="3.625" style="1906" customWidth="1"/>
    <col min="2050" max="2050" width="13.375" style="1906" customWidth="1"/>
    <col min="2051" max="2051" width="9.875" style="1906" customWidth="1"/>
    <col min="2052" max="2052" width="47.5" style="1906" customWidth="1"/>
    <col min="2053" max="2053" width="10.25" style="1906" customWidth="1"/>
    <col min="2054" max="2055" width="0" style="1906" hidden="1" customWidth="1"/>
    <col min="2056" max="2056" width="4.75" style="1906" customWidth="1"/>
    <col min="2057" max="2057" width="56.25" style="1906" customWidth="1"/>
    <col min="2058" max="2058" width="13.875" style="1906" customWidth="1"/>
    <col min="2059" max="2059" width="7" style="1906" customWidth="1"/>
    <col min="2060" max="2061" width="0" style="1906" hidden="1" customWidth="1"/>
    <col min="2062" max="2062" width="0.125" style="1906" customWidth="1"/>
    <col min="2063" max="2063" width="17.625" style="1906" customWidth="1"/>
    <col min="2064" max="2064" width="16.625" style="1906" customWidth="1"/>
    <col min="2065" max="2065" width="40.375" style="1906" customWidth="1"/>
    <col min="2066" max="2066" width="30.125" style="1906" customWidth="1"/>
    <col min="2067" max="2067" width="21.75" style="1906" customWidth="1"/>
    <col min="2068" max="2069" width="9" style="1906"/>
    <col min="2070" max="2070" width="10.5" style="1906" bestFit="1" customWidth="1"/>
    <col min="2071" max="2304" width="9" style="1906"/>
    <col min="2305" max="2305" width="3.625" style="1906" customWidth="1"/>
    <col min="2306" max="2306" width="13.375" style="1906" customWidth="1"/>
    <col min="2307" max="2307" width="9.875" style="1906" customWidth="1"/>
    <col min="2308" max="2308" width="47.5" style="1906" customWidth="1"/>
    <col min="2309" max="2309" width="10.25" style="1906" customWidth="1"/>
    <col min="2310" max="2311" width="0" style="1906" hidden="1" customWidth="1"/>
    <col min="2312" max="2312" width="4.75" style="1906" customWidth="1"/>
    <col min="2313" max="2313" width="56.25" style="1906" customWidth="1"/>
    <col min="2314" max="2314" width="13.875" style="1906" customWidth="1"/>
    <col min="2315" max="2315" width="7" style="1906" customWidth="1"/>
    <col min="2316" max="2317" width="0" style="1906" hidden="1" customWidth="1"/>
    <col min="2318" max="2318" width="0.125" style="1906" customWidth="1"/>
    <col min="2319" max="2319" width="17.625" style="1906" customWidth="1"/>
    <col min="2320" max="2320" width="16.625" style="1906" customWidth="1"/>
    <col min="2321" max="2321" width="40.375" style="1906" customWidth="1"/>
    <col min="2322" max="2322" width="30.125" style="1906" customWidth="1"/>
    <col min="2323" max="2323" width="21.75" style="1906" customWidth="1"/>
    <col min="2324" max="2325" width="9" style="1906"/>
    <col min="2326" max="2326" width="10.5" style="1906" bestFit="1" customWidth="1"/>
    <col min="2327" max="2560" width="9" style="1906"/>
    <col min="2561" max="2561" width="3.625" style="1906" customWidth="1"/>
    <col min="2562" max="2562" width="13.375" style="1906" customWidth="1"/>
    <col min="2563" max="2563" width="9.875" style="1906" customWidth="1"/>
    <col min="2564" max="2564" width="47.5" style="1906" customWidth="1"/>
    <col min="2565" max="2565" width="10.25" style="1906" customWidth="1"/>
    <col min="2566" max="2567" width="0" style="1906" hidden="1" customWidth="1"/>
    <col min="2568" max="2568" width="4.75" style="1906" customWidth="1"/>
    <col min="2569" max="2569" width="56.25" style="1906" customWidth="1"/>
    <col min="2570" max="2570" width="13.875" style="1906" customWidth="1"/>
    <col min="2571" max="2571" width="7" style="1906" customWidth="1"/>
    <col min="2572" max="2573" width="0" style="1906" hidden="1" customWidth="1"/>
    <col min="2574" max="2574" width="0.125" style="1906" customWidth="1"/>
    <col min="2575" max="2575" width="17.625" style="1906" customWidth="1"/>
    <col min="2576" max="2576" width="16.625" style="1906" customWidth="1"/>
    <col min="2577" max="2577" width="40.375" style="1906" customWidth="1"/>
    <col min="2578" max="2578" width="30.125" style="1906" customWidth="1"/>
    <col min="2579" max="2579" width="21.75" style="1906" customWidth="1"/>
    <col min="2580" max="2581" width="9" style="1906"/>
    <col min="2582" max="2582" width="10.5" style="1906" bestFit="1" customWidth="1"/>
    <col min="2583" max="2816" width="9" style="1906"/>
    <col min="2817" max="2817" width="3.625" style="1906" customWidth="1"/>
    <col min="2818" max="2818" width="13.375" style="1906" customWidth="1"/>
    <col min="2819" max="2819" width="9.875" style="1906" customWidth="1"/>
    <col min="2820" max="2820" width="47.5" style="1906" customWidth="1"/>
    <col min="2821" max="2821" width="10.25" style="1906" customWidth="1"/>
    <col min="2822" max="2823" width="0" style="1906" hidden="1" customWidth="1"/>
    <col min="2824" max="2824" width="4.75" style="1906" customWidth="1"/>
    <col min="2825" max="2825" width="56.25" style="1906" customWidth="1"/>
    <col min="2826" max="2826" width="13.875" style="1906" customWidth="1"/>
    <col min="2827" max="2827" width="7" style="1906" customWidth="1"/>
    <col min="2828" max="2829" width="0" style="1906" hidden="1" customWidth="1"/>
    <col min="2830" max="2830" width="0.125" style="1906" customWidth="1"/>
    <col min="2831" max="2831" width="17.625" style="1906" customWidth="1"/>
    <col min="2832" max="2832" width="16.625" style="1906" customWidth="1"/>
    <col min="2833" max="2833" width="40.375" style="1906" customWidth="1"/>
    <col min="2834" max="2834" width="30.125" style="1906" customWidth="1"/>
    <col min="2835" max="2835" width="21.75" style="1906" customWidth="1"/>
    <col min="2836" max="2837" width="9" style="1906"/>
    <col min="2838" max="2838" width="10.5" style="1906" bestFit="1" customWidth="1"/>
    <col min="2839" max="3072" width="9" style="1906"/>
    <col min="3073" max="3073" width="3.625" style="1906" customWidth="1"/>
    <col min="3074" max="3074" width="13.375" style="1906" customWidth="1"/>
    <col min="3075" max="3075" width="9.875" style="1906" customWidth="1"/>
    <col min="3076" max="3076" width="47.5" style="1906" customWidth="1"/>
    <col min="3077" max="3077" width="10.25" style="1906" customWidth="1"/>
    <col min="3078" max="3079" width="0" style="1906" hidden="1" customWidth="1"/>
    <col min="3080" max="3080" width="4.75" style="1906" customWidth="1"/>
    <col min="3081" max="3081" width="56.25" style="1906" customWidth="1"/>
    <col min="3082" max="3082" width="13.875" style="1906" customWidth="1"/>
    <col min="3083" max="3083" width="7" style="1906" customWidth="1"/>
    <col min="3084" max="3085" width="0" style="1906" hidden="1" customWidth="1"/>
    <col min="3086" max="3086" width="0.125" style="1906" customWidth="1"/>
    <col min="3087" max="3087" width="17.625" style="1906" customWidth="1"/>
    <col min="3088" max="3088" width="16.625" style="1906" customWidth="1"/>
    <col min="3089" max="3089" width="40.375" style="1906" customWidth="1"/>
    <col min="3090" max="3090" width="30.125" style="1906" customWidth="1"/>
    <col min="3091" max="3091" width="21.75" style="1906" customWidth="1"/>
    <col min="3092" max="3093" width="9" style="1906"/>
    <col min="3094" max="3094" width="10.5" style="1906" bestFit="1" customWidth="1"/>
    <col min="3095" max="3328" width="9" style="1906"/>
    <col min="3329" max="3329" width="3.625" style="1906" customWidth="1"/>
    <col min="3330" max="3330" width="13.375" style="1906" customWidth="1"/>
    <col min="3331" max="3331" width="9.875" style="1906" customWidth="1"/>
    <col min="3332" max="3332" width="47.5" style="1906" customWidth="1"/>
    <col min="3333" max="3333" width="10.25" style="1906" customWidth="1"/>
    <col min="3334" max="3335" width="0" style="1906" hidden="1" customWidth="1"/>
    <col min="3336" max="3336" width="4.75" style="1906" customWidth="1"/>
    <col min="3337" max="3337" width="56.25" style="1906" customWidth="1"/>
    <col min="3338" max="3338" width="13.875" style="1906" customWidth="1"/>
    <col min="3339" max="3339" width="7" style="1906" customWidth="1"/>
    <col min="3340" max="3341" width="0" style="1906" hidden="1" customWidth="1"/>
    <col min="3342" max="3342" width="0.125" style="1906" customWidth="1"/>
    <col min="3343" max="3343" width="17.625" style="1906" customWidth="1"/>
    <col min="3344" max="3344" width="16.625" style="1906" customWidth="1"/>
    <col min="3345" max="3345" width="40.375" style="1906" customWidth="1"/>
    <col min="3346" max="3346" width="30.125" style="1906" customWidth="1"/>
    <col min="3347" max="3347" width="21.75" style="1906" customWidth="1"/>
    <col min="3348" max="3349" width="9" style="1906"/>
    <col min="3350" max="3350" width="10.5" style="1906" bestFit="1" customWidth="1"/>
    <col min="3351" max="3584" width="9" style="1906"/>
    <col min="3585" max="3585" width="3.625" style="1906" customWidth="1"/>
    <col min="3586" max="3586" width="13.375" style="1906" customWidth="1"/>
    <col min="3587" max="3587" width="9.875" style="1906" customWidth="1"/>
    <col min="3588" max="3588" width="47.5" style="1906" customWidth="1"/>
    <col min="3589" max="3589" width="10.25" style="1906" customWidth="1"/>
    <col min="3590" max="3591" width="0" style="1906" hidden="1" customWidth="1"/>
    <col min="3592" max="3592" width="4.75" style="1906" customWidth="1"/>
    <col min="3593" max="3593" width="56.25" style="1906" customWidth="1"/>
    <col min="3594" max="3594" width="13.875" style="1906" customWidth="1"/>
    <col min="3595" max="3595" width="7" style="1906" customWidth="1"/>
    <col min="3596" max="3597" width="0" style="1906" hidden="1" customWidth="1"/>
    <col min="3598" max="3598" width="0.125" style="1906" customWidth="1"/>
    <col min="3599" max="3599" width="17.625" style="1906" customWidth="1"/>
    <col min="3600" max="3600" width="16.625" style="1906" customWidth="1"/>
    <col min="3601" max="3601" width="40.375" style="1906" customWidth="1"/>
    <col min="3602" max="3602" width="30.125" style="1906" customWidth="1"/>
    <col min="3603" max="3603" width="21.75" style="1906" customWidth="1"/>
    <col min="3604" max="3605" width="9" style="1906"/>
    <col min="3606" max="3606" width="10.5" style="1906" bestFit="1" customWidth="1"/>
    <col min="3607" max="3840" width="9" style="1906"/>
    <col min="3841" max="3841" width="3.625" style="1906" customWidth="1"/>
    <col min="3842" max="3842" width="13.375" style="1906" customWidth="1"/>
    <col min="3843" max="3843" width="9.875" style="1906" customWidth="1"/>
    <col min="3844" max="3844" width="47.5" style="1906" customWidth="1"/>
    <col min="3845" max="3845" width="10.25" style="1906" customWidth="1"/>
    <col min="3846" max="3847" width="0" style="1906" hidden="1" customWidth="1"/>
    <col min="3848" max="3848" width="4.75" style="1906" customWidth="1"/>
    <col min="3849" max="3849" width="56.25" style="1906" customWidth="1"/>
    <col min="3850" max="3850" width="13.875" style="1906" customWidth="1"/>
    <col min="3851" max="3851" width="7" style="1906" customWidth="1"/>
    <col min="3852" max="3853" width="0" style="1906" hidden="1" customWidth="1"/>
    <col min="3854" max="3854" width="0.125" style="1906" customWidth="1"/>
    <col min="3855" max="3855" width="17.625" style="1906" customWidth="1"/>
    <col min="3856" max="3856" width="16.625" style="1906" customWidth="1"/>
    <col min="3857" max="3857" width="40.375" style="1906" customWidth="1"/>
    <col min="3858" max="3858" width="30.125" style="1906" customWidth="1"/>
    <col min="3859" max="3859" width="21.75" style="1906" customWidth="1"/>
    <col min="3860" max="3861" width="9" style="1906"/>
    <col min="3862" max="3862" width="10.5" style="1906" bestFit="1" customWidth="1"/>
    <col min="3863" max="4096" width="9" style="1906"/>
    <col min="4097" max="4097" width="3.625" style="1906" customWidth="1"/>
    <col min="4098" max="4098" width="13.375" style="1906" customWidth="1"/>
    <col min="4099" max="4099" width="9.875" style="1906" customWidth="1"/>
    <col min="4100" max="4100" width="47.5" style="1906" customWidth="1"/>
    <col min="4101" max="4101" width="10.25" style="1906" customWidth="1"/>
    <col min="4102" max="4103" width="0" style="1906" hidden="1" customWidth="1"/>
    <col min="4104" max="4104" width="4.75" style="1906" customWidth="1"/>
    <col min="4105" max="4105" width="56.25" style="1906" customWidth="1"/>
    <col min="4106" max="4106" width="13.875" style="1906" customWidth="1"/>
    <col min="4107" max="4107" width="7" style="1906" customWidth="1"/>
    <col min="4108" max="4109" width="0" style="1906" hidden="1" customWidth="1"/>
    <col min="4110" max="4110" width="0.125" style="1906" customWidth="1"/>
    <col min="4111" max="4111" width="17.625" style="1906" customWidth="1"/>
    <col min="4112" max="4112" width="16.625" style="1906" customWidth="1"/>
    <col min="4113" max="4113" width="40.375" style="1906" customWidth="1"/>
    <col min="4114" max="4114" width="30.125" style="1906" customWidth="1"/>
    <col min="4115" max="4115" width="21.75" style="1906" customWidth="1"/>
    <col min="4116" max="4117" width="9" style="1906"/>
    <col min="4118" max="4118" width="10.5" style="1906" bestFit="1" customWidth="1"/>
    <col min="4119" max="4352" width="9" style="1906"/>
    <col min="4353" max="4353" width="3.625" style="1906" customWidth="1"/>
    <col min="4354" max="4354" width="13.375" style="1906" customWidth="1"/>
    <col min="4355" max="4355" width="9.875" style="1906" customWidth="1"/>
    <col min="4356" max="4356" width="47.5" style="1906" customWidth="1"/>
    <col min="4357" max="4357" width="10.25" style="1906" customWidth="1"/>
    <col min="4358" max="4359" width="0" style="1906" hidden="1" customWidth="1"/>
    <col min="4360" max="4360" width="4.75" style="1906" customWidth="1"/>
    <col min="4361" max="4361" width="56.25" style="1906" customWidth="1"/>
    <col min="4362" max="4362" width="13.875" style="1906" customWidth="1"/>
    <col min="4363" max="4363" width="7" style="1906" customWidth="1"/>
    <col min="4364" max="4365" width="0" style="1906" hidden="1" customWidth="1"/>
    <col min="4366" max="4366" width="0.125" style="1906" customWidth="1"/>
    <col min="4367" max="4367" width="17.625" style="1906" customWidth="1"/>
    <col min="4368" max="4368" width="16.625" style="1906" customWidth="1"/>
    <col min="4369" max="4369" width="40.375" style="1906" customWidth="1"/>
    <col min="4370" max="4370" width="30.125" style="1906" customWidth="1"/>
    <col min="4371" max="4371" width="21.75" style="1906" customWidth="1"/>
    <col min="4372" max="4373" width="9" style="1906"/>
    <col min="4374" max="4374" width="10.5" style="1906" bestFit="1" customWidth="1"/>
    <col min="4375" max="4608" width="9" style="1906"/>
    <col min="4609" max="4609" width="3.625" style="1906" customWidth="1"/>
    <col min="4610" max="4610" width="13.375" style="1906" customWidth="1"/>
    <col min="4611" max="4611" width="9.875" style="1906" customWidth="1"/>
    <col min="4612" max="4612" width="47.5" style="1906" customWidth="1"/>
    <col min="4613" max="4613" width="10.25" style="1906" customWidth="1"/>
    <col min="4614" max="4615" width="0" style="1906" hidden="1" customWidth="1"/>
    <col min="4616" max="4616" width="4.75" style="1906" customWidth="1"/>
    <col min="4617" max="4617" width="56.25" style="1906" customWidth="1"/>
    <col min="4618" max="4618" width="13.875" style="1906" customWidth="1"/>
    <col min="4619" max="4619" width="7" style="1906" customWidth="1"/>
    <col min="4620" max="4621" width="0" style="1906" hidden="1" customWidth="1"/>
    <col min="4622" max="4622" width="0.125" style="1906" customWidth="1"/>
    <col min="4623" max="4623" width="17.625" style="1906" customWidth="1"/>
    <col min="4624" max="4624" width="16.625" style="1906" customWidth="1"/>
    <col min="4625" max="4625" width="40.375" style="1906" customWidth="1"/>
    <col min="4626" max="4626" width="30.125" style="1906" customWidth="1"/>
    <col min="4627" max="4627" width="21.75" style="1906" customWidth="1"/>
    <col min="4628" max="4629" width="9" style="1906"/>
    <col min="4630" max="4630" width="10.5" style="1906" bestFit="1" customWidth="1"/>
    <col min="4631" max="4864" width="9" style="1906"/>
    <col min="4865" max="4865" width="3.625" style="1906" customWidth="1"/>
    <col min="4866" max="4866" width="13.375" style="1906" customWidth="1"/>
    <col min="4867" max="4867" width="9.875" style="1906" customWidth="1"/>
    <col min="4868" max="4868" width="47.5" style="1906" customWidth="1"/>
    <col min="4869" max="4869" width="10.25" style="1906" customWidth="1"/>
    <col min="4870" max="4871" width="0" style="1906" hidden="1" customWidth="1"/>
    <col min="4872" max="4872" width="4.75" style="1906" customWidth="1"/>
    <col min="4873" max="4873" width="56.25" style="1906" customWidth="1"/>
    <col min="4874" max="4874" width="13.875" style="1906" customWidth="1"/>
    <col min="4875" max="4875" width="7" style="1906" customWidth="1"/>
    <col min="4876" max="4877" width="0" style="1906" hidden="1" customWidth="1"/>
    <col min="4878" max="4878" width="0.125" style="1906" customWidth="1"/>
    <col min="4879" max="4879" width="17.625" style="1906" customWidth="1"/>
    <col min="4880" max="4880" width="16.625" style="1906" customWidth="1"/>
    <col min="4881" max="4881" width="40.375" style="1906" customWidth="1"/>
    <col min="4882" max="4882" width="30.125" style="1906" customWidth="1"/>
    <col min="4883" max="4883" width="21.75" style="1906" customWidth="1"/>
    <col min="4884" max="4885" width="9" style="1906"/>
    <col min="4886" max="4886" width="10.5" style="1906" bestFit="1" customWidth="1"/>
    <col min="4887" max="5120" width="9" style="1906"/>
    <col min="5121" max="5121" width="3.625" style="1906" customWidth="1"/>
    <col min="5122" max="5122" width="13.375" style="1906" customWidth="1"/>
    <col min="5123" max="5123" width="9.875" style="1906" customWidth="1"/>
    <col min="5124" max="5124" width="47.5" style="1906" customWidth="1"/>
    <col min="5125" max="5125" width="10.25" style="1906" customWidth="1"/>
    <col min="5126" max="5127" width="0" style="1906" hidden="1" customWidth="1"/>
    <col min="5128" max="5128" width="4.75" style="1906" customWidth="1"/>
    <col min="5129" max="5129" width="56.25" style="1906" customWidth="1"/>
    <col min="5130" max="5130" width="13.875" style="1906" customWidth="1"/>
    <col min="5131" max="5131" width="7" style="1906" customWidth="1"/>
    <col min="5132" max="5133" width="0" style="1906" hidden="1" customWidth="1"/>
    <col min="5134" max="5134" width="0.125" style="1906" customWidth="1"/>
    <col min="5135" max="5135" width="17.625" style="1906" customWidth="1"/>
    <col min="5136" max="5136" width="16.625" style="1906" customWidth="1"/>
    <col min="5137" max="5137" width="40.375" style="1906" customWidth="1"/>
    <col min="5138" max="5138" width="30.125" style="1906" customWidth="1"/>
    <col min="5139" max="5139" width="21.75" style="1906" customWidth="1"/>
    <col min="5140" max="5141" width="9" style="1906"/>
    <col min="5142" max="5142" width="10.5" style="1906" bestFit="1" customWidth="1"/>
    <col min="5143" max="5376" width="9" style="1906"/>
    <col min="5377" max="5377" width="3.625" style="1906" customWidth="1"/>
    <col min="5378" max="5378" width="13.375" style="1906" customWidth="1"/>
    <col min="5379" max="5379" width="9.875" style="1906" customWidth="1"/>
    <col min="5380" max="5380" width="47.5" style="1906" customWidth="1"/>
    <col min="5381" max="5381" width="10.25" style="1906" customWidth="1"/>
    <col min="5382" max="5383" width="0" style="1906" hidden="1" customWidth="1"/>
    <col min="5384" max="5384" width="4.75" style="1906" customWidth="1"/>
    <col min="5385" max="5385" width="56.25" style="1906" customWidth="1"/>
    <col min="5386" max="5386" width="13.875" style="1906" customWidth="1"/>
    <col min="5387" max="5387" width="7" style="1906" customWidth="1"/>
    <col min="5388" max="5389" width="0" style="1906" hidden="1" customWidth="1"/>
    <col min="5390" max="5390" width="0.125" style="1906" customWidth="1"/>
    <col min="5391" max="5391" width="17.625" style="1906" customWidth="1"/>
    <col min="5392" max="5392" width="16.625" style="1906" customWidth="1"/>
    <col min="5393" max="5393" width="40.375" style="1906" customWidth="1"/>
    <col min="5394" max="5394" width="30.125" style="1906" customWidth="1"/>
    <col min="5395" max="5395" width="21.75" style="1906" customWidth="1"/>
    <col min="5396" max="5397" width="9" style="1906"/>
    <col min="5398" max="5398" width="10.5" style="1906" bestFit="1" customWidth="1"/>
    <col min="5399" max="5632" width="9" style="1906"/>
    <col min="5633" max="5633" width="3.625" style="1906" customWidth="1"/>
    <col min="5634" max="5634" width="13.375" style="1906" customWidth="1"/>
    <col min="5635" max="5635" width="9.875" style="1906" customWidth="1"/>
    <col min="5636" max="5636" width="47.5" style="1906" customWidth="1"/>
    <col min="5637" max="5637" width="10.25" style="1906" customWidth="1"/>
    <col min="5638" max="5639" width="0" style="1906" hidden="1" customWidth="1"/>
    <col min="5640" max="5640" width="4.75" style="1906" customWidth="1"/>
    <col min="5641" max="5641" width="56.25" style="1906" customWidth="1"/>
    <col min="5642" max="5642" width="13.875" style="1906" customWidth="1"/>
    <col min="5643" max="5643" width="7" style="1906" customWidth="1"/>
    <col min="5644" max="5645" width="0" style="1906" hidden="1" customWidth="1"/>
    <col min="5646" max="5646" width="0.125" style="1906" customWidth="1"/>
    <col min="5647" max="5647" width="17.625" style="1906" customWidth="1"/>
    <col min="5648" max="5648" width="16.625" style="1906" customWidth="1"/>
    <col min="5649" max="5649" width="40.375" style="1906" customWidth="1"/>
    <col min="5650" max="5650" width="30.125" style="1906" customWidth="1"/>
    <col min="5651" max="5651" width="21.75" style="1906" customWidth="1"/>
    <col min="5652" max="5653" width="9" style="1906"/>
    <col min="5654" max="5654" width="10.5" style="1906" bestFit="1" customWidth="1"/>
    <col min="5655" max="5888" width="9" style="1906"/>
    <col min="5889" max="5889" width="3.625" style="1906" customWidth="1"/>
    <col min="5890" max="5890" width="13.375" style="1906" customWidth="1"/>
    <col min="5891" max="5891" width="9.875" style="1906" customWidth="1"/>
    <col min="5892" max="5892" width="47.5" style="1906" customWidth="1"/>
    <col min="5893" max="5893" width="10.25" style="1906" customWidth="1"/>
    <col min="5894" max="5895" width="0" style="1906" hidden="1" customWidth="1"/>
    <col min="5896" max="5896" width="4.75" style="1906" customWidth="1"/>
    <col min="5897" max="5897" width="56.25" style="1906" customWidth="1"/>
    <col min="5898" max="5898" width="13.875" style="1906" customWidth="1"/>
    <col min="5899" max="5899" width="7" style="1906" customWidth="1"/>
    <col min="5900" max="5901" width="0" style="1906" hidden="1" customWidth="1"/>
    <col min="5902" max="5902" width="0.125" style="1906" customWidth="1"/>
    <col min="5903" max="5903" width="17.625" style="1906" customWidth="1"/>
    <col min="5904" max="5904" width="16.625" style="1906" customWidth="1"/>
    <col min="5905" max="5905" width="40.375" style="1906" customWidth="1"/>
    <col min="5906" max="5906" width="30.125" style="1906" customWidth="1"/>
    <col min="5907" max="5907" width="21.75" style="1906" customWidth="1"/>
    <col min="5908" max="5909" width="9" style="1906"/>
    <col min="5910" max="5910" width="10.5" style="1906" bestFit="1" customWidth="1"/>
    <col min="5911" max="6144" width="9" style="1906"/>
    <col min="6145" max="6145" width="3.625" style="1906" customWidth="1"/>
    <col min="6146" max="6146" width="13.375" style="1906" customWidth="1"/>
    <col min="6147" max="6147" width="9.875" style="1906" customWidth="1"/>
    <col min="6148" max="6148" width="47.5" style="1906" customWidth="1"/>
    <col min="6149" max="6149" width="10.25" style="1906" customWidth="1"/>
    <col min="6150" max="6151" width="0" style="1906" hidden="1" customWidth="1"/>
    <col min="6152" max="6152" width="4.75" style="1906" customWidth="1"/>
    <col min="6153" max="6153" width="56.25" style="1906" customWidth="1"/>
    <col min="6154" max="6154" width="13.875" style="1906" customWidth="1"/>
    <col min="6155" max="6155" width="7" style="1906" customWidth="1"/>
    <col min="6156" max="6157" width="0" style="1906" hidden="1" customWidth="1"/>
    <col min="6158" max="6158" width="0.125" style="1906" customWidth="1"/>
    <col min="6159" max="6159" width="17.625" style="1906" customWidth="1"/>
    <col min="6160" max="6160" width="16.625" style="1906" customWidth="1"/>
    <col min="6161" max="6161" width="40.375" style="1906" customWidth="1"/>
    <col min="6162" max="6162" width="30.125" style="1906" customWidth="1"/>
    <col min="6163" max="6163" width="21.75" style="1906" customWidth="1"/>
    <col min="6164" max="6165" width="9" style="1906"/>
    <col min="6166" max="6166" width="10.5" style="1906" bestFit="1" customWidth="1"/>
    <col min="6167" max="6400" width="9" style="1906"/>
    <col min="6401" max="6401" width="3.625" style="1906" customWidth="1"/>
    <col min="6402" max="6402" width="13.375" style="1906" customWidth="1"/>
    <col min="6403" max="6403" width="9.875" style="1906" customWidth="1"/>
    <col min="6404" max="6404" width="47.5" style="1906" customWidth="1"/>
    <col min="6405" max="6405" width="10.25" style="1906" customWidth="1"/>
    <col min="6406" max="6407" width="0" style="1906" hidden="1" customWidth="1"/>
    <col min="6408" max="6408" width="4.75" style="1906" customWidth="1"/>
    <col min="6409" max="6409" width="56.25" style="1906" customWidth="1"/>
    <col min="6410" max="6410" width="13.875" style="1906" customWidth="1"/>
    <col min="6411" max="6411" width="7" style="1906" customWidth="1"/>
    <col min="6412" max="6413" width="0" style="1906" hidden="1" customWidth="1"/>
    <col min="6414" max="6414" width="0.125" style="1906" customWidth="1"/>
    <col min="6415" max="6415" width="17.625" style="1906" customWidth="1"/>
    <col min="6416" max="6416" width="16.625" style="1906" customWidth="1"/>
    <col min="6417" max="6417" width="40.375" style="1906" customWidth="1"/>
    <col min="6418" max="6418" width="30.125" style="1906" customWidth="1"/>
    <col min="6419" max="6419" width="21.75" style="1906" customWidth="1"/>
    <col min="6420" max="6421" width="9" style="1906"/>
    <col min="6422" max="6422" width="10.5" style="1906" bestFit="1" customWidth="1"/>
    <col min="6423" max="6656" width="9" style="1906"/>
    <col min="6657" max="6657" width="3.625" style="1906" customWidth="1"/>
    <col min="6658" max="6658" width="13.375" style="1906" customWidth="1"/>
    <col min="6659" max="6659" width="9.875" style="1906" customWidth="1"/>
    <col min="6660" max="6660" width="47.5" style="1906" customWidth="1"/>
    <col min="6661" max="6661" width="10.25" style="1906" customWidth="1"/>
    <col min="6662" max="6663" width="0" style="1906" hidden="1" customWidth="1"/>
    <col min="6664" max="6664" width="4.75" style="1906" customWidth="1"/>
    <col min="6665" max="6665" width="56.25" style="1906" customWidth="1"/>
    <col min="6666" max="6666" width="13.875" style="1906" customWidth="1"/>
    <col min="6667" max="6667" width="7" style="1906" customWidth="1"/>
    <col min="6668" max="6669" width="0" style="1906" hidden="1" customWidth="1"/>
    <col min="6670" max="6670" width="0.125" style="1906" customWidth="1"/>
    <col min="6671" max="6671" width="17.625" style="1906" customWidth="1"/>
    <col min="6672" max="6672" width="16.625" style="1906" customWidth="1"/>
    <col min="6673" max="6673" width="40.375" style="1906" customWidth="1"/>
    <col min="6674" max="6674" width="30.125" style="1906" customWidth="1"/>
    <col min="6675" max="6675" width="21.75" style="1906" customWidth="1"/>
    <col min="6676" max="6677" width="9" style="1906"/>
    <col min="6678" max="6678" width="10.5" style="1906" bestFit="1" customWidth="1"/>
    <col min="6679" max="6912" width="9" style="1906"/>
    <col min="6913" max="6913" width="3.625" style="1906" customWidth="1"/>
    <col min="6914" max="6914" width="13.375" style="1906" customWidth="1"/>
    <col min="6915" max="6915" width="9.875" style="1906" customWidth="1"/>
    <col min="6916" max="6916" width="47.5" style="1906" customWidth="1"/>
    <col min="6917" max="6917" width="10.25" style="1906" customWidth="1"/>
    <col min="6918" max="6919" width="0" style="1906" hidden="1" customWidth="1"/>
    <col min="6920" max="6920" width="4.75" style="1906" customWidth="1"/>
    <col min="6921" max="6921" width="56.25" style="1906" customWidth="1"/>
    <col min="6922" max="6922" width="13.875" style="1906" customWidth="1"/>
    <col min="6923" max="6923" width="7" style="1906" customWidth="1"/>
    <col min="6924" max="6925" width="0" style="1906" hidden="1" customWidth="1"/>
    <col min="6926" max="6926" width="0.125" style="1906" customWidth="1"/>
    <col min="6927" max="6927" width="17.625" style="1906" customWidth="1"/>
    <col min="6928" max="6928" width="16.625" style="1906" customWidth="1"/>
    <col min="6929" max="6929" width="40.375" style="1906" customWidth="1"/>
    <col min="6930" max="6930" width="30.125" style="1906" customWidth="1"/>
    <col min="6931" max="6931" width="21.75" style="1906" customWidth="1"/>
    <col min="6932" max="6933" width="9" style="1906"/>
    <col min="6934" max="6934" width="10.5" style="1906" bestFit="1" customWidth="1"/>
    <col min="6935" max="7168" width="9" style="1906"/>
    <col min="7169" max="7169" width="3.625" style="1906" customWidth="1"/>
    <col min="7170" max="7170" width="13.375" style="1906" customWidth="1"/>
    <col min="7171" max="7171" width="9.875" style="1906" customWidth="1"/>
    <col min="7172" max="7172" width="47.5" style="1906" customWidth="1"/>
    <col min="7173" max="7173" width="10.25" style="1906" customWidth="1"/>
    <col min="7174" max="7175" width="0" style="1906" hidden="1" customWidth="1"/>
    <col min="7176" max="7176" width="4.75" style="1906" customWidth="1"/>
    <col min="7177" max="7177" width="56.25" style="1906" customWidth="1"/>
    <col min="7178" max="7178" width="13.875" style="1906" customWidth="1"/>
    <col min="7179" max="7179" width="7" style="1906" customWidth="1"/>
    <col min="7180" max="7181" width="0" style="1906" hidden="1" customWidth="1"/>
    <col min="7182" max="7182" width="0.125" style="1906" customWidth="1"/>
    <col min="7183" max="7183" width="17.625" style="1906" customWidth="1"/>
    <col min="7184" max="7184" width="16.625" style="1906" customWidth="1"/>
    <col min="7185" max="7185" width="40.375" style="1906" customWidth="1"/>
    <col min="7186" max="7186" width="30.125" style="1906" customWidth="1"/>
    <col min="7187" max="7187" width="21.75" style="1906" customWidth="1"/>
    <col min="7188" max="7189" width="9" style="1906"/>
    <col min="7190" max="7190" width="10.5" style="1906" bestFit="1" customWidth="1"/>
    <col min="7191" max="7424" width="9" style="1906"/>
    <col min="7425" max="7425" width="3.625" style="1906" customWidth="1"/>
    <col min="7426" max="7426" width="13.375" style="1906" customWidth="1"/>
    <col min="7427" max="7427" width="9.875" style="1906" customWidth="1"/>
    <col min="7428" max="7428" width="47.5" style="1906" customWidth="1"/>
    <col min="7429" max="7429" width="10.25" style="1906" customWidth="1"/>
    <col min="7430" max="7431" width="0" style="1906" hidden="1" customWidth="1"/>
    <col min="7432" max="7432" width="4.75" style="1906" customWidth="1"/>
    <col min="7433" max="7433" width="56.25" style="1906" customWidth="1"/>
    <col min="7434" max="7434" width="13.875" style="1906" customWidth="1"/>
    <col min="7435" max="7435" width="7" style="1906" customWidth="1"/>
    <col min="7436" max="7437" width="0" style="1906" hidden="1" customWidth="1"/>
    <col min="7438" max="7438" width="0.125" style="1906" customWidth="1"/>
    <col min="7439" max="7439" width="17.625" style="1906" customWidth="1"/>
    <col min="7440" max="7440" width="16.625" style="1906" customWidth="1"/>
    <col min="7441" max="7441" width="40.375" style="1906" customWidth="1"/>
    <col min="7442" max="7442" width="30.125" style="1906" customWidth="1"/>
    <col min="7443" max="7443" width="21.75" style="1906" customWidth="1"/>
    <col min="7444" max="7445" width="9" style="1906"/>
    <col min="7446" max="7446" width="10.5" style="1906" bestFit="1" customWidth="1"/>
    <col min="7447" max="7680" width="9" style="1906"/>
    <col min="7681" max="7681" width="3.625" style="1906" customWidth="1"/>
    <col min="7682" max="7682" width="13.375" style="1906" customWidth="1"/>
    <col min="7683" max="7683" width="9.875" style="1906" customWidth="1"/>
    <col min="7684" max="7684" width="47.5" style="1906" customWidth="1"/>
    <col min="7685" max="7685" width="10.25" style="1906" customWidth="1"/>
    <col min="7686" max="7687" width="0" style="1906" hidden="1" customWidth="1"/>
    <col min="7688" max="7688" width="4.75" style="1906" customWidth="1"/>
    <col min="7689" max="7689" width="56.25" style="1906" customWidth="1"/>
    <col min="7690" max="7690" width="13.875" style="1906" customWidth="1"/>
    <col min="7691" max="7691" width="7" style="1906" customWidth="1"/>
    <col min="7692" max="7693" width="0" style="1906" hidden="1" customWidth="1"/>
    <col min="7694" max="7694" width="0.125" style="1906" customWidth="1"/>
    <col min="7695" max="7695" width="17.625" style="1906" customWidth="1"/>
    <col min="7696" max="7696" width="16.625" style="1906" customWidth="1"/>
    <col min="7697" max="7697" width="40.375" style="1906" customWidth="1"/>
    <col min="7698" max="7698" width="30.125" style="1906" customWidth="1"/>
    <col min="7699" max="7699" width="21.75" style="1906" customWidth="1"/>
    <col min="7700" max="7701" width="9" style="1906"/>
    <col min="7702" max="7702" width="10.5" style="1906" bestFit="1" customWidth="1"/>
    <col min="7703" max="7936" width="9" style="1906"/>
    <col min="7937" max="7937" width="3.625" style="1906" customWidth="1"/>
    <col min="7938" max="7938" width="13.375" style="1906" customWidth="1"/>
    <col min="7939" max="7939" width="9.875" style="1906" customWidth="1"/>
    <col min="7940" max="7940" width="47.5" style="1906" customWidth="1"/>
    <col min="7941" max="7941" width="10.25" style="1906" customWidth="1"/>
    <col min="7942" max="7943" width="0" style="1906" hidden="1" customWidth="1"/>
    <col min="7944" max="7944" width="4.75" style="1906" customWidth="1"/>
    <col min="7945" max="7945" width="56.25" style="1906" customWidth="1"/>
    <col min="7946" max="7946" width="13.875" style="1906" customWidth="1"/>
    <col min="7947" max="7947" width="7" style="1906" customWidth="1"/>
    <col min="7948" max="7949" width="0" style="1906" hidden="1" customWidth="1"/>
    <col min="7950" max="7950" width="0.125" style="1906" customWidth="1"/>
    <col min="7951" max="7951" width="17.625" style="1906" customWidth="1"/>
    <col min="7952" max="7952" width="16.625" style="1906" customWidth="1"/>
    <col min="7953" max="7953" width="40.375" style="1906" customWidth="1"/>
    <col min="7954" max="7954" width="30.125" style="1906" customWidth="1"/>
    <col min="7955" max="7955" width="21.75" style="1906" customWidth="1"/>
    <col min="7956" max="7957" width="9" style="1906"/>
    <col min="7958" max="7958" width="10.5" style="1906" bestFit="1" customWidth="1"/>
    <col min="7959" max="8192" width="9" style="1906"/>
    <col min="8193" max="8193" width="3.625" style="1906" customWidth="1"/>
    <col min="8194" max="8194" width="13.375" style="1906" customWidth="1"/>
    <col min="8195" max="8195" width="9.875" style="1906" customWidth="1"/>
    <col min="8196" max="8196" width="47.5" style="1906" customWidth="1"/>
    <col min="8197" max="8197" width="10.25" style="1906" customWidth="1"/>
    <col min="8198" max="8199" width="0" style="1906" hidden="1" customWidth="1"/>
    <col min="8200" max="8200" width="4.75" style="1906" customWidth="1"/>
    <col min="8201" max="8201" width="56.25" style="1906" customWidth="1"/>
    <col min="8202" max="8202" width="13.875" style="1906" customWidth="1"/>
    <col min="8203" max="8203" width="7" style="1906" customWidth="1"/>
    <col min="8204" max="8205" width="0" style="1906" hidden="1" customWidth="1"/>
    <col min="8206" max="8206" width="0.125" style="1906" customWidth="1"/>
    <col min="8207" max="8207" width="17.625" style="1906" customWidth="1"/>
    <col min="8208" max="8208" width="16.625" style="1906" customWidth="1"/>
    <col min="8209" max="8209" width="40.375" style="1906" customWidth="1"/>
    <col min="8210" max="8210" width="30.125" style="1906" customWidth="1"/>
    <col min="8211" max="8211" width="21.75" style="1906" customWidth="1"/>
    <col min="8212" max="8213" width="9" style="1906"/>
    <col min="8214" max="8214" width="10.5" style="1906" bestFit="1" customWidth="1"/>
    <col min="8215" max="8448" width="9" style="1906"/>
    <col min="8449" max="8449" width="3.625" style="1906" customWidth="1"/>
    <col min="8450" max="8450" width="13.375" style="1906" customWidth="1"/>
    <col min="8451" max="8451" width="9.875" style="1906" customWidth="1"/>
    <col min="8452" max="8452" width="47.5" style="1906" customWidth="1"/>
    <col min="8453" max="8453" width="10.25" style="1906" customWidth="1"/>
    <col min="8454" max="8455" width="0" style="1906" hidden="1" customWidth="1"/>
    <col min="8456" max="8456" width="4.75" style="1906" customWidth="1"/>
    <col min="8457" max="8457" width="56.25" style="1906" customWidth="1"/>
    <col min="8458" max="8458" width="13.875" style="1906" customWidth="1"/>
    <col min="8459" max="8459" width="7" style="1906" customWidth="1"/>
    <col min="8460" max="8461" width="0" style="1906" hidden="1" customWidth="1"/>
    <col min="8462" max="8462" width="0.125" style="1906" customWidth="1"/>
    <col min="8463" max="8463" width="17.625" style="1906" customWidth="1"/>
    <col min="8464" max="8464" width="16.625" style="1906" customWidth="1"/>
    <col min="8465" max="8465" width="40.375" style="1906" customWidth="1"/>
    <col min="8466" max="8466" width="30.125" style="1906" customWidth="1"/>
    <col min="8467" max="8467" width="21.75" style="1906" customWidth="1"/>
    <col min="8468" max="8469" width="9" style="1906"/>
    <col min="8470" max="8470" width="10.5" style="1906" bestFit="1" customWidth="1"/>
    <col min="8471" max="8704" width="9" style="1906"/>
    <col min="8705" max="8705" width="3.625" style="1906" customWidth="1"/>
    <col min="8706" max="8706" width="13.375" style="1906" customWidth="1"/>
    <col min="8707" max="8707" width="9.875" style="1906" customWidth="1"/>
    <col min="8708" max="8708" width="47.5" style="1906" customWidth="1"/>
    <col min="8709" max="8709" width="10.25" style="1906" customWidth="1"/>
    <col min="8710" max="8711" width="0" style="1906" hidden="1" customWidth="1"/>
    <col min="8712" max="8712" width="4.75" style="1906" customWidth="1"/>
    <col min="8713" max="8713" width="56.25" style="1906" customWidth="1"/>
    <col min="8714" max="8714" width="13.875" style="1906" customWidth="1"/>
    <col min="8715" max="8715" width="7" style="1906" customWidth="1"/>
    <col min="8716" max="8717" width="0" style="1906" hidden="1" customWidth="1"/>
    <col min="8718" max="8718" width="0.125" style="1906" customWidth="1"/>
    <col min="8719" max="8719" width="17.625" style="1906" customWidth="1"/>
    <col min="8720" max="8720" width="16.625" style="1906" customWidth="1"/>
    <col min="8721" max="8721" width="40.375" style="1906" customWidth="1"/>
    <col min="8722" max="8722" width="30.125" style="1906" customWidth="1"/>
    <col min="8723" max="8723" width="21.75" style="1906" customWidth="1"/>
    <col min="8724" max="8725" width="9" style="1906"/>
    <col min="8726" max="8726" width="10.5" style="1906" bestFit="1" customWidth="1"/>
    <col min="8727" max="8960" width="9" style="1906"/>
    <col min="8961" max="8961" width="3.625" style="1906" customWidth="1"/>
    <col min="8962" max="8962" width="13.375" style="1906" customWidth="1"/>
    <col min="8963" max="8963" width="9.875" style="1906" customWidth="1"/>
    <col min="8964" max="8964" width="47.5" style="1906" customWidth="1"/>
    <col min="8965" max="8965" width="10.25" style="1906" customWidth="1"/>
    <col min="8966" max="8967" width="0" style="1906" hidden="1" customWidth="1"/>
    <col min="8968" max="8968" width="4.75" style="1906" customWidth="1"/>
    <col min="8969" max="8969" width="56.25" style="1906" customWidth="1"/>
    <col min="8970" max="8970" width="13.875" style="1906" customWidth="1"/>
    <col min="8971" max="8971" width="7" style="1906" customWidth="1"/>
    <col min="8972" max="8973" width="0" style="1906" hidden="1" customWidth="1"/>
    <col min="8974" max="8974" width="0.125" style="1906" customWidth="1"/>
    <col min="8975" max="8975" width="17.625" style="1906" customWidth="1"/>
    <col min="8976" max="8976" width="16.625" style="1906" customWidth="1"/>
    <col min="8977" max="8977" width="40.375" style="1906" customWidth="1"/>
    <col min="8978" max="8978" width="30.125" style="1906" customWidth="1"/>
    <col min="8979" max="8979" width="21.75" style="1906" customWidth="1"/>
    <col min="8980" max="8981" width="9" style="1906"/>
    <col min="8982" max="8982" width="10.5" style="1906" bestFit="1" customWidth="1"/>
    <col min="8983" max="9216" width="9" style="1906"/>
    <col min="9217" max="9217" width="3.625" style="1906" customWidth="1"/>
    <col min="9218" max="9218" width="13.375" style="1906" customWidth="1"/>
    <col min="9219" max="9219" width="9.875" style="1906" customWidth="1"/>
    <col min="9220" max="9220" width="47.5" style="1906" customWidth="1"/>
    <col min="9221" max="9221" width="10.25" style="1906" customWidth="1"/>
    <col min="9222" max="9223" width="0" style="1906" hidden="1" customWidth="1"/>
    <col min="9224" max="9224" width="4.75" style="1906" customWidth="1"/>
    <col min="9225" max="9225" width="56.25" style="1906" customWidth="1"/>
    <col min="9226" max="9226" width="13.875" style="1906" customWidth="1"/>
    <col min="9227" max="9227" width="7" style="1906" customWidth="1"/>
    <col min="9228" max="9229" width="0" style="1906" hidden="1" customWidth="1"/>
    <col min="9230" max="9230" width="0.125" style="1906" customWidth="1"/>
    <col min="9231" max="9231" width="17.625" style="1906" customWidth="1"/>
    <col min="9232" max="9232" width="16.625" style="1906" customWidth="1"/>
    <col min="9233" max="9233" width="40.375" style="1906" customWidth="1"/>
    <col min="9234" max="9234" width="30.125" style="1906" customWidth="1"/>
    <col min="9235" max="9235" width="21.75" style="1906" customWidth="1"/>
    <col min="9236" max="9237" width="9" style="1906"/>
    <col min="9238" max="9238" width="10.5" style="1906" bestFit="1" customWidth="1"/>
    <col min="9239" max="9472" width="9" style="1906"/>
    <col min="9473" max="9473" width="3.625" style="1906" customWidth="1"/>
    <col min="9474" max="9474" width="13.375" style="1906" customWidth="1"/>
    <col min="9475" max="9475" width="9.875" style="1906" customWidth="1"/>
    <col min="9476" max="9476" width="47.5" style="1906" customWidth="1"/>
    <col min="9477" max="9477" width="10.25" style="1906" customWidth="1"/>
    <col min="9478" max="9479" width="0" style="1906" hidden="1" customWidth="1"/>
    <col min="9480" max="9480" width="4.75" style="1906" customWidth="1"/>
    <col min="9481" max="9481" width="56.25" style="1906" customWidth="1"/>
    <col min="9482" max="9482" width="13.875" style="1906" customWidth="1"/>
    <col min="9483" max="9483" width="7" style="1906" customWidth="1"/>
    <col min="9484" max="9485" width="0" style="1906" hidden="1" customWidth="1"/>
    <col min="9486" max="9486" width="0.125" style="1906" customWidth="1"/>
    <col min="9487" max="9487" width="17.625" style="1906" customWidth="1"/>
    <col min="9488" max="9488" width="16.625" style="1906" customWidth="1"/>
    <col min="9489" max="9489" width="40.375" style="1906" customWidth="1"/>
    <col min="9490" max="9490" width="30.125" style="1906" customWidth="1"/>
    <col min="9491" max="9491" width="21.75" style="1906" customWidth="1"/>
    <col min="9492" max="9493" width="9" style="1906"/>
    <col min="9494" max="9494" width="10.5" style="1906" bestFit="1" customWidth="1"/>
    <col min="9495" max="9728" width="9" style="1906"/>
    <col min="9729" max="9729" width="3.625" style="1906" customWidth="1"/>
    <col min="9730" max="9730" width="13.375" style="1906" customWidth="1"/>
    <col min="9731" max="9731" width="9.875" style="1906" customWidth="1"/>
    <col min="9732" max="9732" width="47.5" style="1906" customWidth="1"/>
    <col min="9733" max="9733" width="10.25" style="1906" customWidth="1"/>
    <col min="9734" max="9735" width="0" style="1906" hidden="1" customWidth="1"/>
    <col min="9736" max="9736" width="4.75" style="1906" customWidth="1"/>
    <col min="9737" max="9737" width="56.25" style="1906" customWidth="1"/>
    <col min="9738" max="9738" width="13.875" style="1906" customWidth="1"/>
    <col min="9739" max="9739" width="7" style="1906" customWidth="1"/>
    <col min="9740" max="9741" width="0" style="1906" hidden="1" customWidth="1"/>
    <col min="9742" max="9742" width="0.125" style="1906" customWidth="1"/>
    <col min="9743" max="9743" width="17.625" style="1906" customWidth="1"/>
    <col min="9744" max="9744" width="16.625" style="1906" customWidth="1"/>
    <col min="9745" max="9745" width="40.375" style="1906" customWidth="1"/>
    <col min="9746" max="9746" width="30.125" style="1906" customWidth="1"/>
    <col min="9747" max="9747" width="21.75" style="1906" customWidth="1"/>
    <col min="9748" max="9749" width="9" style="1906"/>
    <col min="9750" max="9750" width="10.5" style="1906" bestFit="1" customWidth="1"/>
    <col min="9751" max="9984" width="9" style="1906"/>
    <col min="9985" max="9985" width="3.625" style="1906" customWidth="1"/>
    <col min="9986" max="9986" width="13.375" style="1906" customWidth="1"/>
    <col min="9987" max="9987" width="9.875" style="1906" customWidth="1"/>
    <col min="9988" max="9988" width="47.5" style="1906" customWidth="1"/>
    <col min="9989" max="9989" width="10.25" style="1906" customWidth="1"/>
    <col min="9990" max="9991" width="0" style="1906" hidden="1" customWidth="1"/>
    <col min="9992" max="9992" width="4.75" style="1906" customWidth="1"/>
    <col min="9993" max="9993" width="56.25" style="1906" customWidth="1"/>
    <col min="9994" max="9994" width="13.875" style="1906" customWidth="1"/>
    <col min="9995" max="9995" width="7" style="1906" customWidth="1"/>
    <col min="9996" max="9997" width="0" style="1906" hidden="1" customWidth="1"/>
    <col min="9998" max="9998" width="0.125" style="1906" customWidth="1"/>
    <col min="9999" max="9999" width="17.625" style="1906" customWidth="1"/>
    <col min="10000" max="10000" width="16.625" style="1906" customWidth="1"/>
    <col min="10001" max="10001" width="40.375" style="1906" customWidth="1"/>
    <col min="10002" max="10002" width="30.125" style="1906" customWidth="1"/>
    <col min="10003" max="10003" width="21.75" style="1906" customWidth="1"/>
    <col min="10004" max="10005" width="9" style="1906"/>
    <col min="10006" max="10006" width="10.5" style="1906" bestFit="1" customWidth="1"/>
    <col min="10007" max="10240" width="9" style="1906"/>
    <col min="10241" max="10241" width="3.625" style="1906" customWidth="1"/>
    <col min="10242" max="10242" width="13.375" style="1906" customWidth="1"/>
    <col min="10243" max="10243" width="9.875" style="1906" customWidth="1"/>
    <col min="10244" max="10244" width="47.5" style="1906" customWidth="1"/>
    <col min="10245" max="10245" width="10.25" style="1906" customWidth="1"/>
    <col min="10246" max="10247" width="0" style="1906" hidden="1" customWidth="1"/>
    <col min="10248" max="10248" width="4.75" style="1906" customWidth="1"/>
    <col min="10249" max="10249" width="56.25" style="1906" customWidth="1"/>
    <col min="10250" max="10250" width="13.875" style="1906" customWidth="1"/>
    <col min="10251" max="10251" width="7" style="1906" customWidth="1"/>
    <col min="10252" max="10253" width="0" style="1906" hidden="1" customWidth="1"/>
    <col min="10254" max="10254" width="0.125" style="1906" customWidth="1"/>
    <col min="10255" max="10255" width="17.625" style="1906" customWidth="1"/>
    <col min="10256" max="10256" width="16.625" style="1906" customWidth="1"/>
    <col min="10257" max="10257" width="40.375" style="1906" customWidth="1"/>
    <col min="10258" max="10258" width="30.125" style="1906" customWidth="1"/>
    <col min="10259" max="10259" width="21.75" style="1906" customWidth="1"/>
    <col min="10260" max="10261" width="9" style="1906"/>
    <col min="10262" max="10262" width="10.5" style="1906" bestFit="1" customWidth="1"/>
    <col min="10263" max="10496" width="9" style="1906"/>
    <col min="10497" max="10497" width="3.625" style="1906" customWidth="1"/>
    <col min="10498" max="10498" width="13.375" style="1906" customWidth="1"/>
    <col min="10499" max="10499" width="9.875" style="1906" customWidth="1"/>
    <col min="10500" max="10500" width="47.5" style="1906" customWidth="1"/>
    <col min="10501" max="10501" width="10.25" style="1906" customWidth="1"/>
    <col min="10502" max="10503" width="0" style="1906" hidden="1" customWidth="1"/>
    <col min="10504" max="10504" width="4.75" style="1906" customWidth="1"/>
    <col min="10505" max="10505" width="56.25" style="1906" customWidth="1"/>
    <col min="10506" max="10506" width="13.875" style="1906" customWidth="1"/>
    <col min="10507" max="10507" width="7" style="1906" customWidth="1"/>
    <col min="10508" max="10509" width="0" style="1906" hidden="1" customWidth="1"/>
    <col min="10510" max="10510" width="0.125" style="1906" customWidth="1"/>
    <col min="10511" max="10511" width="17.625" style="1906" customWidth="1"/>
    <col min="10512" max="10512" width="16.625" style="1906" customWidth="1"/>
    <col min="10513" max="10513" width="40.375" style="1906" customWidth="1"/>
    <col min="10514" max="10514" width="30.125" style="1906" customWidth="1"/>
    <col min="10515" max="10515" width="21.75" style="1906" customWidth="1"/>
    <col min="10516" max="10517" width="9" style="1906"/>
    <col min="10518" max="10518" width="10.5" style="1906" bestFit="1" customWidth="1"/>
    <col min="10519" max="10752" width="9" style="1906"/>
    <col min="10753" max="10753" width="3.625" style="1906" customWidth="1"/>
    <col min="10754" max="10754" width="13.375" style="1906" customWidth="1"/>
    <col min="10755" max="10755" width="9.875" style="1906" customWidth="1"/>
    <col min="10756" max="10756" width="47.5" style="1906" customWidth="1"/>
    <col min="10757" max="10757" width="10.25" style="1906" customWidth="1"/>
    <col min="10758" max="10759" width="0" style="1906" hidden="1" customWidth="1"/>
    <col min="10760" max="10760" width="4.75" style="1906" customWidth="1"/>
    <col min="10761" max="10761" width="56.25" style="1906" customWidth="1"/>
    <col min="10762" max="10762" width="13.875" style="1906" customWidth="1"/>
    <col min="10763" max="10763" width="7" style="1906" customWidth="1"/>
    <col min="10764" max="10765" width="0" style="1906" hidden="1" customWidth="1"/>
    <col min="10766" max="10766" width="0.125" style="1906" customWidth="1"/>
    <col min="10767" max="10767" width="17.625" style="1906" customWidth="1"/>
    <col min="10768" max="10768" width="16.625" style="1906" customWidth="1"/>
    <col min="10769" max="10769" width="40.375" style="1906" customWidth="1"/>
    <col min="10770" max="10770" width="30.125" style="1906" customWidth="1"/>
    <col min="10771" max="10771" width="21.75" style="1906" customWidth="1"/>
    <col min="10772" max="10773" width="9" style="1906"/>
    <col min="10774" max="10774" width="10.5" style="1906" bestFit="1" customWidth="1"/>
    <col min="10775" max="11008" width="9" style="1906"/>
    <col min="11009" max="11009" width="3.625" style="1906" customWidth="1"/>
    <col min="11010" max="11010" width="13.375" style="1906" customWidth="1"/>
    <col min="11011" max="11011" width="9.875" style="1906" customWidth="1"/>
    <col min="11012" max="11012" width="47.5" style="1906" customWidth="1"/>
    <col min="11013" max="11013" width="10.25" style="1906" customWidth="1"/>
    <col min="11014" max="11015" width="0" style="1906" hidden="1" customWidth="1"/>
    <col min="11016" max="11016" width="4.75" style="1906" customWidth="1"/>
    <col min="11017" max="11017" width="56.25" style="1906" customWidth="1"/>
    <col min="11018" max="11018" width="13.875" style="1906" customWidth="1"/>
    <col min="11019" max="11019" width="7" style="1906" customWidth="1"/>
    <col min="11020" max="11021" width="0" style="1906" hidden="1" customWidth="1"/>
    <col min="11022" max="11022" width="0.125" style="1906" customWidth="1"/>
    <col min="11023" max="11023" width="17.625" style="1906" customWidth="1"/>
    <col min="11024" max="11024" width="16.625" style="1906" customWidth="1"/>
    <col min="11025" max="11025" width="40.375" style="1906" customWidth="1"/>
    <col min="11026" max="11026" width="30.125" style="1906" customWidth="1"/>
    <col min="11027" max="11027" width="21.75" style="1906" customWidth="1"/>
    <col min="11028" max="11029" width="9" style="1906"/>
    <col min="11030" max="11030" width="10.5" style="1906" bestFit="1" customWidth="1"/>
    <col min="11031" max="11264" width="9" style="1906"/>
    <col min="11265" max="11265" width="3.625" style="1906" customWidth="1"/>
    <col min="11266" max="11266" width="13.375" style="1906" customWidth="1"/>
    <col min="11267" max="11267" width="9.875" style="1906" customWidth="1"/>
    <col min="11268" max="11268" width="47.5" style="1906" customWidth="1"/>
    <col min="11269" max="11269" width="10.25" style="1906" customWidth="1"/>
    <col min="11270" max="11271" width="0" style="1906" hidden="1" customWidth="1"/>
    <col min="11272" max="11272" width="4.75" style="1906" customWidth="1"/>
    <col min="11273" max="11273" width="56.25" style="1906" customWidth="1"/>
    <col min="11274" max="11274" width="13.875" style="1906" customWidth="1"/>
    <col min="11275" max="11275" width="7" style="1906" customWidth="1"/>
    <col min="11276" max="11277" width="0" style="1906" hidden="1" customWidth="1"/>
    <col min="11278" max="11278" width="0.125" style="1906" customWidth="1"/>
    <col min="11279" max="11279" width="17.625" style="1906" customWidth="1"/>
    <col min="11280" max="11280" width="16.625" style="1906" customWidth="1"/>
    <col min="11281" max="11281" width="40.375" style="1906" customWidth="1"/>
    <col min="11282" max="11282" width="30.125" style="1906" customWidth="1"/>
    <col min="11283" max="11283" width="21.75" style="1906" customWidth="1"/>
    <col min="11284" max="11285" width="9" style="1906"/>
    <col min="11286" max="11286" width="10.5" style="1906" bestFit="1" customWidth="1"/>
    <col min="11287" max="11520" width="9" style="1906"/>
    <col min="11521" max="11521" width="3.625" style="1906" customWidth="1"/>
    <col min="11522" max="11522" width="13.375" style="1906" customWidth="1"/>
    <col min="11523" max="11523" width="9.875" style="1906" customWidth="1"/>
    <col min="11524" max="11524" width="47.5" style="1906" customWidth="1"/>
    <col min="11525" max="11525" width="10.25" style="1906" customWidth="1"/>
    <col min="11526" max="11527" width="0" style="1906" hidden="1" customWidth="1"/>
    <col min="11528" max="11528" width="4.75" style="1906" customWidth="1"/>
    <col min="11529" max="11529" width="56.25" style="1906" customWidth="1"/>
    <col min="11530" max="11530" width="13.875" style="1906" customWidth="1"/>
    <col min="11531" max="11531" width="7" style="1906" customWidth="1"/>
    <col min="11532" max="11533" width="0" style="1906" hidden="1" customWidth="1"/>
    <col min="11534" max="11534" width="0.125" style="1906" customWidth="1"/>
    <col min="11535" max="11535" width="17.625" style="1906" customWidth="1"/>
    <col min="11536" max="11536" width="16.625" style="1906" customWidth="1"/>
    <col min="11537" max="11537" width="40.375" style="1906" customWidth="1"/>
    <col min="11538" max="11538" width="30.125" style="1906" customWidth="1"/>
    <col min="11539" max="11539" width="21.75" style="1906" customWidth="1"/>
    <col min="11540" max="11541" width="9" style="1906"/>
    <col min="11542" max="11542" width="10.5" style="1906" bestFit="1" customWidth="1"/>
    <col min="11543" max="11776" width="9" style="1906"/>
    <col min="11777" max="11777" width="3.625" style="1906" customWidth="1"/>
    <col min="11778" max="11778" width="13.375" style="1906" customWidth="1"/>
    <col min="11779" max="11779" width="9.875" style="1906" customWidth="1"/>
    <col min="11780" max="11780" width="47.5" style="1906" customWidth="1"/>
    <col min="11781" max="11781" width="10.25" style="1906" customWidth="1"/>
    <col min="11782" max="11783" width="0" style="1906" hidden="1" customWidth="1"/>
    <col min="11784" max="11784" width="4.75" style="1906" customWidth="1"/>
    <col min="11785" max="11785" width="56.25" style="1906" customWidth="1"/>
    <col min="11786" max="11786" width="13.875" style="1906" customWidth="1"/>
    <col min="11787" max="11787" width="7" style="1906" customWidth="1"/>
    <col min="11788" max="11789" width="0" style="1906" hidden="1" customWidth="1"/>
    <col min="11790" max="11790" width="0.125" style="1906" customWidth="1"/>
    <col min="11791" max="11791" width="17.625" style="1906" customWidth="1"/>
    <col min="11792" max="11792" width="16.625" style="1906" customWidth="1"/>
    <col min="11793" max="11793" width="40.375" style="1906" customWidth="1"/>
    <col min="11794" max="11794" width="30.125" style="1906" customWidth="1"/>
    <col min="11795" max="11795" width="21.75" style="1906" customWidth="1"/>
    <col min="11796" max="11797" width="9" style="1906"/>
    <col min="11798" max="11798" width="10.5" style="1906" bestFit="1" customWidth="1"/>
    <col min="11799" max="12032" width="9" style="1906"/>
    <col min="12033" max="12033" width="3.625" style="1906" customWidth="1"/>
    <col min="12034" max="12034" width="13.375" style="1906" customWidth="1"/>
    <col min="12035" max="12035" width="9.875" style="1906" customWidth="1"/>
    <col min="12036" max="12036" width="47.5" style="1906" customWidth="1"/>
    <col min="12037" max="12037" width="10.25" style="1906" customWidth="1"/>
    <col min="12038" max="12039" width="0" style="1906" hidden="1" customWidth="1"/>
    <col min="12040" max="12040" width="4.75" style="1906" customWidth="1"/>
    <col min="12041" max="12041" width="56.25" style="1906" customWidth="1"/>
    <col min="12042" max="12042" width="13.875" style="1906" customWidth="1"/>
    <col min="12043" max="12043" width="7" style="1906" customWidth="1"/>
    <col min="12044" max="12045" width="0" style="1906" hidden="1" customWidth="1"/>
    <col min="12046" max="12046" width="0.125" style="1906" customWidth="1"/>
    <col min="12047" max="12047" width="17.625" style="1906" customWidth="1"/>
    <col min="12048" max="12048" width="16.625" style="1906" customWidth="1"/>
    <col min="12049" max="12049" width="40.375" style="1906" customWidth="1"/>
    <col min="12050" max="12050" width="30.125" style="1906" customWidth="1"/>
    <col min="12051" max="12051" width="21.75" style="1906" customWidth="1"/>
    <col min="12052" max="12053" width="9" style="1906"/>
    <col min="12054" max="12054" width="10.5" style="1906" bestFit="1" customWidth="1"/>
    <col min="12055" max="12288" width="9" style="1906"/>
    <col min="12289" max="12289" width="3.625" style="1906" customWidth="1"/>
    <col min="12290" max="12290" width="13.375" style="1906" customWidth="1"/>
    <col min="12291" max="12291" width="9.875" style="1906" customWidth="1"/>
    <col min="12292" max="12292" width="47.5" style="1906" customWidth="1"/>
    <col min="12293" max="12293" width="10.25" style="1906" customWidth="1"/>
    <col min="12294" max="12295" width="0" style="1906" hidden="1" customWidth="1"/>
    <col min="12296" max="12296" width="4.75" style="1906" customWidth="1"/>
    <col min="12297" max="12297" width="56.25" style="1906" customWidth="1"/>
    <col min="12298" max="12298" width="13.875" style="1906" customWidth="1"/>
    <col min="12299" max="12299" width="7" style="1906" customWidth="1"/>
    <col min="12300" max="12301" width="0" style="1906" hidden="1" customWidth="1"/>
    <col min="12302" max="12302" width="0.125" style="1906" customWidth="1"/>
    <col min="12303" max="12303" width="17.625" style="1906" customWidth="1"/>
    <col min="12304" max="12304" width="16.625" style="1906" customWidth="1"/>
    <col min="12305" max="12305" width="40.375" style="1906" customWidth="1"/>
    <col min="12306" max="12306" width="30.125" style="1906" customWidth="1"/>
    <col min="12307" max="12307" width="21.75" style="1906" customWidth="1"/>
    <col min="12308" max="12309" width="9" style="1906"/>
    <col min="12310" max="12310" width="10.5" style="1906" bestFit="1" customWidth="1"/>
    <col min="12311" max="12544" width="9" style="1906"/>
    <col min="12545" max="12545" width="3.625" style="1906" customWidth="1"/>
    <col min="12546" max="12546" width="13.375" style="1906" customWidth="1"/>
    <col min="12547" max="12547" width="9.875" style="1906" customWidth="1"/>
    <col min="12548" max="12548" width="47.5" style="1906" customWidth="1"/>
    <col min="12549" max="12549" width="10.25" style="1906" customWidth="1"/>
    <col min="12550" max="12551" width="0" style="1906" hidden="1" customWidth="1"/>
    <col min="12552" max="12552" width="4.75" style="1906" customWidth="1"/>
    <col min="12553" max="12553" width="56.25" style="1906" customWidth="1"/>
    <col min="12554" max="12554" width="13.875" style="1906" customWidth="1"/>
    <col min="12555" max="12555" width="7" style="1906" customWidth="1"/>
    <col min="12556" max="12557" width="0" style="1906" hidden="1" customWidth="1"/>
    <col min="12558" max="12558" width="0.125" style="1906" customWidth="1"/>
    <col min="12559" max="12559" width="17.625" style="1906" customWidth="1"/>
    <col min="12560" max="12560" width="16.625" style="1906" customWidth="1"/>
    <col min="12561" max="12561" width="40.375" style="1906" customWidth="1"/>
    <col min="12562" max="12562" width="30.125" style="1906" customWidth="1"/>
    <col min="12563" max="12563" width="21.75" style="1906" customWidth="1"/>
    <col min="12564" max="12565" width="9" style="1906"/>
    <col min="12566" max="12566" width="10.5" style="1906" bestFit="1" customWidth="1"/>
    <col min="12567" max="12800" width="9" style="1906"/>
    <col min="12801" max="12801" width="3.625" style="1906" customWidth="1"/>
    <col min="12802" max="12802" width="13.375" style="1906" customWidth="1"/>
    <col min="12803" max="12803" width="9.875" style="1906" customWidth="1"/>
    <col min="12804" max="12804" width="47.5" style="1906" customWidth="1"/>
    <col min="12805" max="12805" width="10.25" style="1906" customWidth="1"/>
    <col min="12806" max="12807" width="0" style="1906" hidden="1" customWidth="1"/>
    <col min="12808" max="12808" width="4.75" style="1906" customWidth="1"/>
    <col min="12809" max="12809" width="56.25" style="1906" customWidth="1"/>
    <col min="12810" max="12810" width="13.875" style="1906" customWidth="1"/>
    <col min="12811" max="12811" width="7" style="1906" customWidth="1"/>
    <col min="12812" max="12813" width="0" style="1906" hidden="1" customWidth="1"/>
    <col min="12814" max="12814" width="0.125" style="1906" customWidth="1"/>
    <col min="12815" max="12815" width="17.625" style="1906" customWidth="1"/>
    <col min="12816" max="12816" width="16.625" style="1906" customWidth="1"/>
    <col min="12817" max="12817" width="40.375" style="1906" customWidth="1"/>
    <col min="12818" max="12818" width="30.125" style="1906" customWidth="1"/>
    <col min="12819" max="12819" width="21.75" style="1906" customWidth="1"/>
    <col min="12820" max="12821" width="9" style="1906"/>
    <col min="12822" max="12822" width="10.5" style="1906" bestFit="1" customWidth="1"/>
    <col min="12823" max="13056" width="9" style="1906"/>
    <col min="13057" max="13057" width="3.625" style="1906" customWidth="1"/>
    <col min="13058" max="13058" width="13.375" style="1906" customWidth="1"/>
    <col min="13059" max="13059" width="9.875" style="1906" customWidth="1"/>
    <col min="13060" max="13060" width="47.5" style="1906" customWidth="1"/>
    <col min="13061" max="13061" width="10.25" style="1906" customWidth="1"/>
    <col min="13062" max="13063" width="0" style="1906" hidden="1" customWidth="1"/>
    <col min="13064" max="13064" width="4.75" style="1906" customWidth="1"/>
    <col min="13065" max="13065" width="56.25" style="1906" customWidth="1"/>
    <col min="13066" max="13066" width="13.875" style="1906" customWidth="1"/>
    <col min="13067" max="13067" width="7" style="1906" customWidth="1"/>
    <col min="13068" max="13069" width="0" style="1906" hidden="1" customWidth="1"/>
    <col min="13070" max="13070" width="0.125" style="1906" customWidth="1"/>
    <col min="13071" max="13071" width="17.625" style="1906" customWidth="1"/>
    <col min="13072" max="13072" width="16.625" style="1906" customWidth="1"/>
    <col min="13073" max="13073" width="40.375" style="1906" customWidth="1"/>
    <col min="13074" max="13074" width="30.125" style="1906" customWidth="1"/>
    <col min="13075" max="13075" width="21.75" style="1906" customWidth="1"/>
    <col min="13076" max="13077" width="9" style="1906"/>
    <col min="13078" max="13078" width="10.5" style="1906" bestFit="1" customWidth="1"/>
    <col min="13079" max="13312" width="9" style="1906"/>
    <col min="13313" max="13313" width="3.625" style="1906" customWidth="1"/>
    <col min="13314" max="13314" width="13.375" style="1906" customWidth="1"/>
    <col min="13315" max="13315" width="9.875" style="1906" customWidth="1"/>
    <col min="13316" max="13316" width="47.5" style="1906" customWidth="1"/>
    <col min="13317" max="13317" width="10.25" style="1906" customWidth="1"/>
    <col min="13318" max="13319" width="0" style="1906" hidden="1" customWidth="1"/>
    <col min="13320" max="13320" width="4.75" style="1906" customWidth="1"/>
    <col min="13321" max="13321" width="56.25" style="1906" customWidth="1"/>
    <col min="13322" max="13322" width="13.875" style="1906" customWidth="1"/>
    <col min="13323" max="13323" width="7" style="1906" customWidth="1"/>
    <col min="13324" max="13325" width="0" style="1906" hidden="1" customWidth="1"/>
    <col min="13326" max="13326" width="0.125" style="1906" customWidth="1"/>
    <col min="13327" max="13327" width="17.625" style="1906" customWidth="1"/>
    <col min="13328" max="13328" width="16.625" style="1906" customWidth="1"/>
    <col min="13329" max="13329" width="40.375" style="1906" customWidth="1"/>
    <col min="13330" max="13330" width="30.125" style="1906" customWidth="1"/>
    <col min="13331" max="13331" width="21.75" style="1906" customWidth="1"/>
    <col min="13332" max="13333" width="9" style="1906"/>
    <col min="13334" max="13334" width="10.5" style="1906" bestFit="1" customWidth="1"/>
    <col min="13335" max="13568" width="9" style="1906"/>
    <col min="13569" max="13569" width="3.625" style="1906" customWidth="1"/>
    <col min="13570" max="13570" width="13.375" style="1906" customWidth="1"/>
    <col min="13571" max="13571" width="9.875" style="1906" customWidth="1"/>
    <col min="13572" max="13572" width="47.5" style="1906" customWidth="1"/>
    <col min="13573" max="13573" width="10.25" style="1906" customWidth="1"/>
    <col min="13574" max="13575" width="0" style="1906" hidden="1" customWidth="1"/>
    <col min="13576" max="13576" width="4.75" style="1906" customWidth="1"/>
    <col min="13577" max="13577" width="56.25" style="1906" customWidth="1"/>
    <col min="13578" max="13578" width="13.875" style="1906" customWidth="1"/>
    <col min="13579" max="13579" width="7" style="1906" customWidth="1"/>
    <col min="13580" max="13581" width="0" style="1906" hidden="1" customWidth="1"/>
    <col min="13582" max="13582" width="0.125" style="1906" customWidth="1"/>
    <col min="13583" max="13583" width="17.625" style="1906" customWidth="1"/>
    <col min="13584" max="13584" width="16.625" style="1906" customWidth="1"/>
    <col min="13585" max="13585" width="40.375" style="1906" customWidth="1"/>
    <col min="13586" max="13586" width="30.125" style="1906" customWidth="1"/>
    <col min="13587" max="13587" width="21.75" style="1906" customWidth="1"/>
    <col min="13588" max="13589" width="9" style="1906"/>
    <col min="13590" max="13590" width="10.5" style="1906" bestFit="1" customWidth="1"/>
    <col min="13591" max="13824" width="9" style="1906"/>
    <col min="13825" max="13825" width="3.625" style="1906" customWidth="1"/>
    <col min="13826" max="13826" width="13.375" style="1906" customWidth="1"/>
    <col min="13827" max="13827" width="9.875" style="1906" customWidth="1"/>
    <col min="13828" max="13828" width="47.5" style="1906" customWidth="1"/>
    <col min="13829" max="13829" width="10.25" style="1906" customWidth="1"/>
    <col min="13830" max="13831" width="0" style="1906" hidden="1" customWidth="1"/>
    <col min="13832" max="13832" width="4.75" style="1906" customWidth="1"/>
    <col min="13833" max="13833" width="56.25" style="1906" customWidth="1"/>
    <col min="13834" max="13834" width="13.875" style="1906" customWidth="1"/>
    <col min="13835" max="13835" width="7" style="1906" customWidth="1"/>
    <col min="13836" max="13837" width="0" style="1906" hidden="1" customWidth="1"/>
    <col min="13838" max="13838" width="0.125" style="1906" customWidth="1"/>
    <col min="13839" max="13839" width="17.625" style="1906" customWidth="1"/>
    <col min="13840" max="13840" width="16.625" style="1906" customWidth="1"/>
    <col min="13841" max="13841" width="40.375" style="1906" customWidth="1"/>
    <col min="13842" max="13842" width="30.125" style="1906" customWidth="1"/>
    <col min="13843" max="13843" width="21.75" style="1906" customWidth="1"/>
    <col min="13844" max="13845" width="9" style="1906"/>
    <col min="13846" max="13846" width="10.5" style="1906" bestFit="1" customWidth="1"/>
    <col min="13847" max="14080" width="9" style="1906"/>
    <col min="14081" max="14081" width="3.625" style="1906" customWidth="1"/>
    <col min="14082" max="14082" width="13.375" style="1906" customWidth="1"/>
    <col min="14083" max="14083" width="9.875" style="1906" customWidth="1"/>
    <col min="14084" max="14084" width="47.5" style="1906" customWidth="1"/>
    <col min="14085" max="14085" width="10.25" style="1906" customWidth="1"/>
    <col min="14086" max="14087" width="0" style="1906" hidden="1" customWidth="1"/>
    <col min="14088" max="14088" width="4.75" style="1906" customWidth="1"/>
    <col min="14089" max="14089" width="56.25" style="1906" customWidth="1"/>
    <col min="14090" max="14090" width="13.875" style="1906" customWidth="1"/>
    <col min="14091" max="14091" width="7" style="1906" customWidth="1"/>
    <col min="14092" max="14093" width="0" style="1906" hidden="1" customWidth="1"/>
    <col min="14094" max="14094" width="0.125" style="1906" customWidth="1"/>
    <col min="14095" max="14095" width="17.625" style="1906" customWidth="1"/>
    <col min="14096" max="14096" width="16.625" style="1906" customWidth="1"/>
    <col min="14097" max="14097" width="40.375" style="1906" customWidth="1"/>
    <col min="14098" max="14098" width="30.125" style="1906" customWidth="1"/>
    <col min="14099" max="14099" width="21.75" style="1906" customWidth="1"/>
    <col min="14100" max="14101" width="9" style="1906"/>
    <col min="14102" max="14102" width="10.5" style="1906" bestFit="1" customWidth="1"/>
    <col min="14103" max="14336" width="9" style="1906"/>
    <col min="14337" max="14337" width="3.625" style="1906" customWidth="1"/>
    <col min="14338" max="14338" width="13.375" style="1906" customWidth="1"/>
    <col min="14339" max="14339" width="9.875" style="1906" customWidth="1"/>
    <col min="14340" max="14340" width="47.5" style="1906" customWidth="1"/>
    <col min="14341" max="14341" width="10.25" style="1906" customWidth="1"/>
    <col min="14342" max="14343" width="0" style="1906" hidden="1" customWidth="1"/>
    <col min="14344" max="14344" width="4.75" style="1906" customWidth="1"/>
    <col min="14345" max="14345" width="56.25" style="1906" customWidth="1"/>
    <col min="14346" max="14346" width="13.875" style="1906" customWidth="1"/>
    <col min="14347" max="14347" width="7" style="1906" customWidth="1"/>
    <col min="14348" max="14349" width="0" style="1906" hidden="1" customWidth="1"/>
    <col min="14350" max="14350" width="0.125" style="1906" customWidth="1"/>
    <col min="14351" max="14351" width="17.625" style="1906" customWidth="1"/>
    <col min="14352" max="14352" width="16.625" style="1906" customWidth="1"/>
    <col min="14353" max="14353" width="40.375" style="1906" customWidth="1"/>
    <col min="14354" max="14354" width="30.125" style="1906" customWidth="1"/>
    <col min="14355" max="14355" width="21.75" style="1906" customWidth="1"/>
    <col min="14356" max="14357" width="9" style="1906"/>
    <col min="14358" max="14358" width="10.5" style="1906" bestFit="1" customWidth="1"/>
    <col min="14359" max="14592" width="9" style="1906"/>
    <col min="14593" max="14593" width="3.625" style="1906" customWidth="1"/>
    <col min="14594" max="14594" width="13.375" style="1906" customWidth="1"/>
    <col min="14595" max="14595" width="9.875" style="1906" customWidth="1"/>
    <col min="14596" max="14596" width="47.5" style="1906" customWidth="1"/>
    <col min="14597" max="14597" width="10.25" style="1906" customWidth="1"/>
    <col min="14598" max="14599" width="0" style="1906" hidden="1" customWidth="1"/>
    <col min="14600" max="14600" width="4.75" style="1906" customWidth="1"/>
    <col min="14601" max="14601" width="56.25" style="1906" customWidth="1"/>
    <col min="14602" max="14602" width="13.875" style="1906" customWidth="1"/>
    <col min="14603" max="14603" width="7" style="1906" customWidth="1"/>
    <col min="14604" max="14605" width="0" style="1906" hidden="1" customWidth="1"/>
    <col min="14606" max="14606" width="0.125" style="1906" customWidth="1"/>
    <col min="14607" max="14607" width="17.625" style="1906" customWidth="1"/>
    <col min="14608" max="14608" width="16.625" style="1906" customWidth="1"/>
    <col min="14609" max="14609" width="40.375" style="1906" customWidth="1"/>
    <col min="14610" max="14610" width="30.125" style="1906" customWidth="1"/>
    <col min="14611" max="14611" width="21.75" style="1906" customWidth="1"/>
    <col min="14612" max="14613" width="9" style="1906"/>
    <col min="14614" max="14614" width="10.5" style="1906" bestFit="1" customWidth="1"/>
    <col min="14615" max="14848" width="9" style="1906"/>
    <col min="14849" max="14849" width="3.625" style="1906" customWidth="1"/>
    <col min="14850" max="14850" width="13.375" style="1906" customWidth="1"/>
    <col min="14851" max="14851" width="9.875" style="1906" customWidth="1"/>
    <col min="14852" max="14852" width="47.5" style="1906" customWidth="1"/>
    <col min="14853" max="14853" width="10.25" style="1906" customWidth="1"/>
    <col min="14854" max="14855" width="0" style="1906" hidden="1" customWidth="1"/>
    <col min="14856" max="14856" width="4.75" style="1906" customWidth="1"/>
    <col min="14857" max="14857" width="56.25" style="1906" customWidth="1"/>
    <col min="14858" max="14858" width="13.875" style="1906" customWidth="1"/>
    <col min="14859" max="14859" width="7" style="1906" customWidth="1"/>
    <col min="14860" max="14861" width="0" style="1906" hidden="1" customWidth="1"/>
    <col min="14862" max="14862" width="0.125" style="1906" customWidth="1"/>
    <col min="14863" max="14863" width="17.625" style="1906" customWidth="1"/>
    <col min="14864" max="14864" width="16.625" style="1906" customWidth="1"/>
    <col min="14865" max="14865" width="40.375" style="1906" customWidth="1"/>
    <col min="14866" max="14866" width="30.125" style="1906" customWidth="1"/>
    <col min="14867" max="14867" width="21.75" style="1906" customWidth="1"/>
    <col min="14868" max="14869" width="9" style="1906"/>
    <col min="14870" max="14870" width="10.5" style="1906" bestFit="1" customWidth="1"/>
    <col min="14871" max="15104" width="9" style="1906"/>
    <col min="15105" max="15105" width="3.625" style="1906" customWidth="1"/>
    <col min="15106" max="15106" width="13.375" style="1906" customWidth="1"/>
    <col min="15107" max="15107" width="9.875" style="1906" customWidth="1"/>
    <col min="15108" max="15108" width="47.5" style="1906" customWidth="1"/>
    <col min="15109" max="15109" width="10.25" style="1906" customWidth="1"/>
    <col min="15110" max="15111" width="0" style="1906" hidden="1" customWidth="1"/>
    <col min="15112" max="15112" width="4.75" style="1906" customWidth="1"/>
    <col min="15113" max="15113" width="56.25" style="1906" customWidth="1"/>
    <col min="15114" max="15114" width="13.875" style="1906" customWidth="1"/>
    <col min="15115" max="15115" width="7" style="1906" customWidth="1"/>
    <col min="15116" max="15117" width="0" style="1906" hidden="1" customWidth="1"/>
    <col min="15118" max="15118" width="0.125" style="1906" customWidth="1"/>
    <col min="15119" max="15119" width="17.625" style="1906" customWidth="1"/>
    <col min="15120" max="15120" width="16.625" style="1906" customWidth="1"/>
    <col min="15121" max="15121" width="40.375" style="1906" customWidth="1"/>
    <col min="15122" max="15122" width="30.125" style="1906" customWidth="1"/>
    <col min="15123" max="15123" width="21.75" style="1906" customWidth="1"/>
    <col min="15124" max="15125" width="9" style="1906"/>
    <col min="15126" max="15126" width="10.5" style="1906" bestFit="1" customWidth="1"/>
    <col min="15127" max="15360" width="9" style="1906"/>
    <col min="15361" max="15361" width="3.625" style="1906" customWidth="1"/>
    <col min="15362" max="15362" width="13.375" style="1906" customWidth="1"/>
    <col min="15363" max="15363" width="9.875" style="1906" customWidth="1"/>
    <col min="15364" max="15364" width="47.5" style="1906" customWidth="1"/>
    <col min="15365" max="15365" width="10.25" style="1906" customWidth="1"/>
    <col min="15366" max="15367" width="0" style="1906" hidden="1" customWidth="1"/>
    <col min="15368" max="15368" width="4.75" style="1906" customWidth="1"/>
    <col min="15369" max="15369" width="56.25" style="1906" customWidth="1"/>
    <col min="15370" max="15370" width="13.875" style="1906" customWidth="1"/>
    <col min="15371" max="15371" width="7" style="1906" customWidth="1"/>
    <col min="15372" max="15373" width="0" style="1906" hidden="1" customWidth="1"/>
    <col min="15374" max="15374" width="0.125" style="1906" customWidth="1"/>
    <col min="15375" max="15375" width="17.625" style="1906" customWidth="1"/>
    <col min="15376" max="15376" width="16.625" style="1906" customWidth="1"/>
    <col min="15377" max="15377" width="40.375" style="1906" customWidth="1"/>
    <col min="15378" max="15378" width="30.125" style="1906" customWidth="1"/>
    <col min="15379" max="15379" width="21.75" style="1906" customWidth="1"/>
    <col min="15380" max="15381" width="9" style="1906"/>
    <col min="15382" max="15382" width="10.5" style="1906" bestFit="1" customWidth="1"/>
    <col min="15383" max="15616" width="9" style="1906"/>
    <col min="15617" max="15617" width="3.625" style="1906" customWidth="1"/>
    <col min="15618" max="15618" width="13.375" style="1906" customWidth="1"/>
    <col min="15619" max="15619" width="9.875" style="1906" customWidth="1"/>
    <col min="15620" max="15620" width="47.5" style="1906" customWidth="1"/>
    <col min="15621" max="15621" width="10.25" style="1906" customWidth="1"/>
    <col min="15622" max="15623" width="0" style="1906" hidden="1" customWidth="1"/>
    <col min="15624" max="15624" width="4.75" style="1906" customWidth="1"/>
    <col min="15625" max="15625" width="56.25" style="1906" customWidth="1"/>
    <col min="15626" max="15626" width="13.875" style="1906" customWidth="1"/>
    <col min="15627" max="15627" width="7" style="1906" customWidth="1"/>
    <col min="15628" max="15629" width="0" style="1906" hidden="1" customWidth="1"/>
    <col min="15630" max="15630" width="0.125" style="1906" customWidth="1"/>
    <col min="15631" max="15631" width="17.625" style="1906" customWidth="1"/>
    <col min="15632" max="15632" width="16.625" style="1906" customWidth="1"/>
    <col min="15633" max="15633" width="40.375" style="1906" customWidth="1"/>
    <col min="15634" max="15634" width="30.125" style="1906" customWidth="1"/>
    <col min="15635" max="15635" width="21.75" style="1906" customWidth="1"/>
    <col min="15636" max="15637" width="9" style="1906"/>
    <col min="15638" max="15638" width="10.5" style="1906" bestFit="1" customWidth="1"/>
    <col min="15639" max="15872" width="9" style="1906"/>
    <col min="15873" max="15873" width="3.625" style="1906" customWidth="1"/>
    <col min="15874" max="15874" width="13.375" style="1906" customWidth="1"/>
    <col min="15875" max="15875" width="9.875" style="1906" customWidth="1"/>
    <col min="15876" max="15876" width="47.5" style="1906" customWidth="1"/>
    <col min="15877" max="15877" width="10.25" style="1906" customWidth="1"/>
    <col min="15878" max="15879" width="0" style="1906" hidden="1" customWidth="1"/>
    <col min="15880" max="15880" width="4.75" style="1906" customWidth="1"/>
    <col min="15881" max="15881" width="56.25" style="1906" customWidth="1"/>
    <col min="15882" max="15882" width="13.875" style="1906" customWidth="1"/>
    <col min="15883" max="15883" width="7" style="1906" customWidth="1"/>
    <col min="15884" max="15885" width="0" style="1906" hidden="1" customWidth="1"/>
    <col min="15886" max="15886" width="0.125" style="1906" customWidth="1"/>
    <col min="15887" max="15887" width="17.625" style="1906" customWidth="1"/>
    <col min="15888" max="15888" width="16.625" style="1906" customWidth="1"/>
    <col min="15889" max="15889" width="40.375" style="1906" customWidth="1"/>
    <col min="15890" max="15890" width="30.125" style="1906" customWidth="1"/>
    <col min="15891" max="15891" width="21.75" style="1906" customWidth="1"/>
    <col min="15892" max="15893" width="9" style="1906"/>
    <col min="15894" max="15894" width="10.5" style="1906" bestFit="1" customWidth="1"/>
    <col min="15895" max="16128" width="9" style="1906"/>
    <col min="16129" max="16129" width="3.625" style="1906" customWidth="1"/>
    <col min="16130" max="16130" width="13.375" style="1906" customWidth="1"/>
    <col min="16131" max="16131" width="9.875" style="1906" customWidth="1"/>
    <col min="16132" max="16132" width="47.5" style="1906" customWidth="1"/>
    <col min="16133" max="16133" width="10.25" style="1906" customWidth="1"/>
    <col min="16134" max="16135" width="0" style="1906" hidden="1" customWidth="1"/>
    <col min="16136" max="16136" width="4.75" style="1906" customWidth="1"/>
    <col min="16137" max="16137" width="56.25" style="1906" customWidth="1"/>
    <col min="16138" max="16138" width="13.875" style="1906" customWidth="1"/>
    <col min="16139" max="16139" width="7" style="1906" customWidth="1"/>
    <col min="16140" max="16141" width="0" style="1906" hidden="1" customWidth="1"/>
    <col min="16142" max="16142" width="0.125" style="1906" customWidth="1"/>
    <col min="16143" max="16143" width="17.625" style="1906" customWidth="1"/>
    <col min="16144" max="16144" width="16.625" style="1906" customWidth="1"/>
    <col min="16145" max="16145" width="40.375" style="1906" customWidth="1"/>
    <col min="16146" max="16146" width="30.125" style="1906" customWidth="1"/>
    <col min="16147" max="16147" width="21.75" style="1906" customWidth="1"/>
    <col min="16148" max="16149" width="9" style="1906"/>
    <col min="16150" max="16150" width="10.5" style="1906" bestFit="1" customWidth="1"/>
    <col min="16151" max="16384" width="9" style="1906"/>
  </cols>
  <sheetData>
    <row r="1" spans="1:19" ht="31.5" customHeight="1">
      <c r="A1" s="2841" t="s">
        <v>11089</v>
      </c>
      <c r="B1" s="2841"/>
      <c r="C1" s="2841"/>
      <c r="D1" s="2841"/>
      <c r="E1" s="2841"/>
      <c r="F1" s="2841"/>
      <c r="G1" s="2841"/>
      <c r="H1" s="2841"/>
      <c r="I1" s="2841"/>
      <c r="J1" s="2841"/>
      <c r="K1" s="2841"/>
      <c r="L1" s="2841"/>
      <c r="M1" s="2841"/>
      <c r="N1" s="2841"/>
      <c r="O1" s="2841"/>
      <c r="P1" s="2841"/>
      <c r="Q1" s="1905"/>
    </row>
    <row r="2" spans="1:19" ht="16.5" customHeight="1">
      <c r="D2" s="1907"/>
      <c r="G2" s="1907"/>
      <c r="I2" s="1907"/>
      <c r="J2" s="1909"/>
      <c r="K2" s="1907"/>
      <c r="L2" s="1907"/>
      <c r="M2" s="1907"/>
      <c r="N2" s="1907"/>
    </row>
    <row r="3" spans="1:19" s="1920" customFormat="1" ht="36.75" customHeight="1">
      <c r="A3" s="1913" t="s">
        <v>380</v>
      </c>
      <c r="B3" s="1913" t="s">
        <v>11090</v>
      </c>
      <c r="C3" s="1914" t="s">
        <v>11091</v>
      </c>
      <c r="D3" s="1913" t="s">
        <v>11092</v>
      </c>
      <c r="E3" s="1915" t="s">
        <v>11093</v>
      </c>
      <c r="F3" s="1915" t="s">
        <v>6695</v>
      </c>
      <c r="G3" s="1915" t="s">
        <v>11094</v>
      </c>
      <c r="H3" s="1915" t="s">
        <v>11095</v>
      </c>
      <c r="I3" s="1913" t="s">
        <v>11096</v>
      </c>
      <c r="J3" s="1916" t="s">
        <v>11097</v>
      </c>
      <c r="K3" s="1917" t="s">
        <v>11098</v>
      </c>
      <c r="L3" s="1917" t="s">
        <v>11099</v>
      </c>
      <c r="M3" s="1917" t="s">
        <v>11100</v>
      </c>
      <c r="N3" s="1917" t="s">
        <v>11101</v>
      </c>
      <c r="O3" s="1918" t="s">
        <v>11102</v>
      </c>
      <c r="P3" s="1919" t="s">
        <v>707</v>
      </c>
      <c r="Q3" s="1919" t="s">
        <v>11103</v>
      </c>
    </row>
    <row r="4" spans="1:19" s="1928" customFormat="1" ht="25.5" customHeight="1">
      <c r="A4" s="1921"/>
      <c r="B4" s="1922"/>
      <c r="C4" s="1923"/>
      <c r="D4" s="1924" t="s">
        <v>11104</v>
      </c>
      <c r="E4" s="1921"/>
      <c r="F4" s="1921"/>
      <c r="G4" s="1925"/>
      <c r="H4" s="1921"/>
      <c r="I4" s="1921"/>
      <c r="J4" s="1921"/>
      <c r="K4" s="1926"/>
      <c r="L4" s="1926"/>
      <c r="M4" s="1926"/>
      <c r="N4" s="1926"/>
      <c r="O4" s="1927"/>
      <c r="P4" s="1919"/>
      <c r="Q4" s="1919"/>
    </row>
    <row r="5" spans="1:19" ht="30" customHeight="1">
      <c r="A5" s="1929" t="s">
        <v>11105</v>
      </c>
      <c r="B5" s="2362">
        <v>715</v>
      </c>
      <c r="C5" s="1908">
        <v>34211</v>
      </c>
      <c r="D5" s="1931" t="s">
        <v>11106</v>
      </c>
      <c r="E5" s="1907" t="s">
        <v>8775</v>
      </c>
      <c r="F5" s="1907" t="s">
        <v>11107</v>
      </c>
      <c r="G5" s="1932"/>
      <c r="H5" s="1933">
        <v>1</v>
      </c>
      <c r="I5" s="1931" t="s">
        <v>11108</v>
      </c>
      <c r="J5" s="1934">
        <v>37960794</v>
      </c>
      <c r="K5" s="1935">
        <v>182</v>
      </c>
      <c r="L5" s="1931">
        <f>K5-M5</f>
        <v>1</v>
      </c>
      <c r="M5" s="1931">
        <v>181</v>
      </c>
      <c r="O5" s="1936" t="s">
        <v>11109</v>
      </c>
      <c r="P5" s="1937" t="s">
        <v>11110</v>
      </c>
      <c r="Q5" s="1938" t="s">
        <v>11111</v>
      </c>
      <c r="R5" s="1939" t="s">
        <v>11112</v>
      </c>
    </row>
    <row r="6" spans="1:19" ht="25.5" customHeight="1">
      <c r="A6" s="1929" t="s">
        <v>11113</v>
      </c>
      <c r="B6" s="2362">
        <v>1714</v>
      </c>
      <c r="C6" s="1908">
        <v>36689</v>
      </c>
      <c r="D6" s="1931" t="s">
        <v>11114</v>
      </c>
      <c r="E6" s="1907" t="s">
        <v>8775</v>
      </c>
      <c r="F6" s="1907" t="s">
        <v>11107</v>
      </c>
      <c r="H6" s="1933">
        <v>1</v>
      </c>
      <c r="I6" s="1931" t="s">
        <v>11115</v>
      </c>
      <c r="J6" s="1934">
        <v>43460000</v>
      </c>
      <c r="K6" s="1935">
        <v>109</v>
      </c>
      <c r="L6" s="1931">
        <f t="shared" ref="L6:L60" si="0">K6-M6</f>
        <v>4</v>
      </c>
      <c r="M6" s="1931">
        <v>105</v>
      </c>
      <c r="O6" s="1940" t="s">
        <v>11116</v>
      </c>
      <c r="P6" s="1911" t="s">
        <v>11117</v>
      </c>
      <c r="Q6" s="1938" t="s">
        <v>11118</v>
      </c>
      <c r="R6" s="1939" t="s">
        <v>11119</v>
      </c>
    </row>
    <row r="7" spans="1:19" ht="31.5" customHeight="1">
      <c r="A7" s="1929" t="s">
        <v>11120</v>
      </c>
      <c r="B7" s="2362">
        <v>472043000184</v>
      </c>
      <c r="C7" s="1908">
        <v>34334</v>
      </c>
      <c r="D7" s="1941" t="s">
        <v>11121</v>
      </c>
      <c r="E7" s="1907" t="s">
        <v>11122</v>
      </c>
      <c r="F7" s="1907" t="s">
        <v>11107</v>
      </c>
      <c r="G7" s="1932">
        <v>20000</v>
      </c>
      <c r="H7" s="1933">
        <v>1</v>
      </c>
      <c r="I7" s="1931" t="s">
        <v>11123</v>
      </c>
      <c r="J7" s="1934">
        <v>6650000</v>
      </c>
      <c r="K7" s="1931">
        <v>159</v>
      </c>
      <c r="L7" s="1931">
        <f t="shared" si="0"/>
        <v>14</v>
      </c>
      <c r="M7" s="1931">
        <v>145</v>
      </c>
      <c r="N7" s="1931">
        <v>178041</v>
      </c>
      <c r="O7" s="1936" t="s">
        <v>11124</v>
      </c>
      <c r="P7" s="1911" t="s">
        <v>11125</v>
      </c>
      <c r="Q7" s="1938" t="s">
        <v>11126</v>
      </c>
      <c r="R7" s="1942" t="s">
        <v>11127</v>
      </c>
    </row>
    <row r="8" spans="1:19" ht="25.5" customHeight="1">
      <c r="A8" s="1929" t="s">
        <v>11128</v>
      </c>
      <c r="B8" s="2362">
        <v>472043000293</v>
      </c>
      <c r="C8" s="1908">
        <v>34619</v>
      </c>
      <c r="D8" s="1931" t="s">
        <v>11129</v>
      </c>
      <c r="E8" s="1907" t="s">
        <v>7389</v>
      </c>
      <c r="F8" s="1907" t="s">
        <v>11107</v>
      </c>
      <c r="G8" s="1932">
        <v>140000</v>
      </c>
      <c r="H8" s="1933">
        <v>1</v>
      </c>
      <c r="I8" s="1931" t="s">
        <v>11130</v>
      </c>
      <c r="J8" s="1934">
        <v>38000000</v>
      </c>
      <c r="K8" s="1931">
        <v>1158</v>
      </c>
      <c r="L8" s="1931">
        <f t="shared" si="0"/>
        <v>-44</v>
      </c>
      <c r="M8" s="1931">
        <v>1202</v>
      </c>
      <c r="N8" s="1931">
        <v>694</v>
      </c>
      <c r="O8" s="1936" t="s">
        <v>11131</v>
      </c>
      <c r="P8" s="1911" t="s">
        <v>11132</v>
      </c>
      <c r="Q8" s="1938" t="s">
        <v>11133</v>
      </c>
      <c r="R8" s="1939" t="s">
        <v>11134</v>
      </c>
    </row>
    <row r="9" spans="1:19" ht="25.5" customHeight="1">
      <c r="A9" s="1929" t="s">
        <v>11135</v>
      </c>
      <c r="B9" s="2362">
        <v>472043000746</v>
      </c>
      <c r="C9" s="1908">
        <v>34842</v>
      </c>
      <c r="D9" s="1931" t="s">
        <v>11136</v>
      </c>
      <c r="E9" s="1907" t="s">
        <v>11137</v>
      </c>
      <c r="F9" s="1907" t="s">
        <v>11107</v>
      </c>
      <c r="G9" s="1932">
        <v>80000</v>
      </c>
      <c r="H9" s="1933">
        <v>1</v>
      </c>
      <c r="I9" s="1931" t="s">
        <v>11138</v>
      </c>
      <c r="J9" s="1934">
        <v>26800000</v>
      </c>
      <c r="K9" s="1931">
        <v>206</v>
      </c>
      <c r="L9" s="1931">
        <f t="shared" si="0"/>
        <v>53</v>
      </c>
      <c r="M9" s="1931">
        <v>153</v>
      </c>
      <c r="O9" s="1936" t="s">
        <v>11139</v>
      </c>
      <c r="P9" s="1911" t="s">
        <v>11140</v>
      </c>
      <c r="Q9" s="1938" t="s">
        <v>11141</v>
      </c>
      <c r="R9" s="1939"/>
    </row>
    <row r="10" spans="1:19" ht="25.5" customHeight="1">
      <c r="A10" s="1929" t="s">
        <v>11142</v>
      </c>
      <c r="B10" s="1943">
        <v>472033000147</v>
      </c>
      <c r="C10" s="1908">
        <v>35144</v>
      </c>
      <c r="D10" s="1931" t="s">
        <v>11143</v>
      </c>
      <c r="E10" s="1907" t="s">
        <v>11144</v>
      </c>
      <c r="F10" s="1907" t="s">
        <v>11107</v>
      </c>
      <c r="G10" s="1932">
        <v>93706</v>
      </c>
      <c r="H10" s="1933">
        <v>1</v>
      </c>
      <c r="I10" s="1931" t="s">
        <v>11145</v>
      </c>
      <c r="J10" s="1934">
        <v>7500000</v>
      </c>
      <c r="K10" s="1931">
        <v>680</v>
      </c>
      <c r="L10" s="1931">
        <f t="shared" si="0"/>
        <v>-12</v>
      </c>
      <c r="M10" s="1931">
        <v>692</v>
      </c>
      <c r="O10" s="1944" t="s">
        <v>11146</v>
      </c>
      <c r="P10" s="1945" t="s">
        <v>11147</v>
      </c>
      <c r="Q10" s="1938" t="s">
        <v>11148</v>
      </c>
      <c r="R10" s="1946" t="s">
        <v>11149</v>
      </c>
    </row>
    <row r="11" spans="1:19" ht="30.75" customHeight="1">
      <c r="A11" s="1929" t="s">
        <v>11150</v>
      </c>
      <c r="B11" s="1943">
        <v>472043000645</v>
      </c>
      <c r="C11" s="1908">
        <v>35291</v>
      </c>
      <c r="D11" s="1931" t="s">
        <v>11151</v>
      </c>
      <c r="E11" s="1907" t="s">
        <v>11144</v>
      </c>
      <c r="F11" s="1907" t="s">
        <v>11107</v>
      </c>
      <c r="G11" s="1932">
        <v>21600</v>
      </c>
      <c r="H11" s="1933">
        <v>1</v>
      </c>
      <c r="I11" s="1931" t="s">
        <v>11152</v>
      </c>
      <c r="J11" s="1934">
        <v>6000000</v>
      </c>
      <c r="K11" s="1931">
        <v>1080</v>
      </c>
      <c r="L11" s="1931">
        <f t="shared" si="0"/>
        <v>-220</v>
      </c>
      <c r="M11" s="1931">
        <v>1300</v>
      </c>
      <c r="N11" s="1931">
        <v>657</v>
      </c>
      <c r="O11" s="1947">
        <v>3560967</v>
      </c>
      <c r="P11" s="1911" t="s">
        <v>11153</v>
      </c>
      <c r="Q11" s="1948" t="s">
        <v>11154</v>
      </c>
      <c r="R11" s="1942" t="s">
        <v>11155</v>
      </c>
    </row>
    <row r="12" spans="1:19" ht="25.5" customHeight="1">
      <c r="A12" s="1929" t="s">
        <v>11156</v>
      </c>
      <c r="B12" s="2362">
        <v>472043000496</v>
      </c>
      <c r="C12" s="1908">
        <v>35688</v>
      </c>
      <c r="D12" s="1931" t="s">
        <v>11157</v>
      </c>
      <c r="E12" s="1907" t="s">
        <v>11158</v>
      </c>
      <c r="F12" s="1907" t="s">
        <v>11107</v>
      </c>
      <c r="G12" s="1932">
        <v>5000</v>
      </c>
      <c r="H12" s="1933">
        <v>1</v>
      </c>
      <c r="I12" s="1931" t="s">
        <v>11159</v>
      </c>
      <c r="J12" s="1934">
        <v>2000000</v>
      </c>
      <c r="K12" s="1931">
        <v>123</v>
      </c>
      <c r="L12" s="1931">
        <f t="shared" si="0"/>
        <v>24</v>
      </c>
      <c r="M12" s="1931">
        <v>99</v>
      </c>
      <c r="O12" s="1936" t="s">
        <v>11160</v>
      </c>
      <c r="P12" s="1911" t="s">
        <v>11161</v>
      </c>
      <c r="Q12" s="1948" t="s">
        <v>11162</v>
      </c>
      <c r="R12" s="1949" t="s">
        <v>11163</v>
      </c>
      <c r="S12" s="1906" t="s">
        <v>11164</v>
      </c>
    </row>
    <row r="13" spans="1:19" ht="25.5" customHeight="1">
      <c r="A13" s="1929" t="s">
        <v>11165</v>
      </c>
      <c r="B13" s="1943">
        <v>472023000664</v>
      </c>
      <c r="C13" s="1908">
        <v>36041</v>
      </c>
      <c r="D13" s="1931" t="s">
        <v>11166</v>
      </c>
      <c r="E13" s="1907" t="s">
        <v>11144</v>
      </c>
      <c r="F13" s="1907" t="s">
        <v>11107</v>
      </c>
      <c r="G13" s="1932">
        <v>14000</v>
      </c>
      <c r="H13" s="1933">
        <v>1</v>
      </c>
      <c r="I13" s="1931" t="s">
        <v>11167</v>
      </c>
      <c r="J13" s="1934">
        <v>920000</v>
      </c>
      <c r="K13" s="1931">
        <v>17</v>
      </c>
      <c r="L13" s="1931">
        <f t="shared" si="0"/>
        <v>-38</v>
      </c>
      <c r="M13" s="1931">
        <v>55</v>
      </c>
      <c r="N13" s="1931">
        <v>520</v>
      </c>
      <c r="O13" s="1944" t="s">
        <v>11168</v>
      </c>
      <c r="P13" s="1945" t="s">
        <v>11169</v>
      </c>
      <c r="Q13" s="1950" t="s">
        <v>11170</v>
      </c>
      <c r="R13" s="1939" t="s">
        <v>11171</v>
      </c>
    </row>
    <row r="14" spans="1:19" ht="25.5" customHeight="1">
      <c r="A14" s="1929" t="s">
        <v>8750</v>
      </c>
      <c r="B14" s="2362">
        <v>472043000098</v>
      </c>
      <c r="C14" s="1908" t="s">
        <v>11172</v>
      </c>
      <c r="D14" s="1934" t="s">
        <v>11173</v>
      </c>
      <c r="E14" s="1909" t="s">
        <v>11144</v>
      </c>
      <c r="F14" s="1909" t="s">
        <v>11107</v>
      </c>
      <c r="G14" s="1951">
        <v>90805</v>
      </c>
      <c r="H14" s="1952">
        <v>1</v>
      </c>
      <c r="I14" s="1931" t="s">
        <v>11174</v>
      </c>
      <c r="J14" s="1934">
        <v>11810000</v>
      </c>
      <c r="K14" s="1931">
        <v>76</v>
      </c>
      <c r="L14" s="1931">
        <f t="shared" si="0"/>
        <v>-15</v>
      </c>
      <c r="M14" s="1931">
        <v>91</v>
      </c>
      <c r="N14" s="1931">
        <v>168891</v>
      </c>
      <c r="O14" s="1936" t="s">
        <v>11175</v>
      </c>
      <c r="P14" s="1911" t="s">
        <v>11176</v>
      </c>
      <c r="Q14" s="1948" t="s">
        <v>11177</v>
      </c>
      <c r="R14" s="1946" t="s">
        <v>11178</v>
      </c>
    </row>
    <row r="15" spans="1:19" ht="25.5" customHeight="1">
      <c r="A15" s="1929" t="s">
        <v>8751</v>
      </c>
      <c r="B15" s="2362">
        <v>472043000893</v>
      </c>
      <c r="C15" s="1908">
        <v>36626</v>
      </c>
      <c r="D15" s="1934" t="s">
        <v>11179</v>
      </c>
      <c r="E15" s="1909" t="s">
        <v>11144</v>
      </c>
      <c r="F15" s="1909" t="s">
        <v>11107</v>
      </c>
      <c r="G15" s="1951">
        <v>112400</v>
      </c>
      <c r="H15" s="1952">
        <v>1</v>
      </c>
      <c r="I15" s="1941" t="s">
        <v>11180</v>
      </c>
      <c r="J15" s="1934">
        <v>30000000</v>
      </c>
      <c r="L15" s="1931">
        <f t="shared" si="0"/>
        <v>-477</v>
      </c>
      <c r="M15" s="1931">
        <v>477</v>
      </c>
      <c r="N15" s="1931">
        <v>101712</v>
      </c>
      <c r="O15" s="1936" t="s">
        <v>11181</v>
      </c>
      <c r="P15" s="1945" t="s">
        <v>11182</v>
      </c>
      <c r="Q15" s="1948" t="s">
        <v>11183</v>
      </c>
    </row>
    <row r="16" spans="1:19" ht="25.5" customHeight="1">
      <c r="A16" s="1929" t="s">
        <v>11184</v>
      </c>
      <c r="B16" s="2358">
        <v>49</v>
      </c>
      <c r="C16" s="1954">
        <v>36726</v>
      </c>
      <c r="D16" s="1955" t="s">
        <v>11185</v>
      </c>
      <c r="E16" s="1907" t="s">
        <v>11144</v>
      </c>
      <c r="F16" s="1907" t="s">
        <v>11107</v>
      </c>
      <c r="G16" s="1932">
        <v>33969.5</v>
      </c>
      <c r="H16" s="1933">
        <v>1</v>
      </c>
      <c r="I16" s="1931" t="s">
        <v>11186</v>
      </c>
      <c r="J16" s="1934">
        <v>5000000</v>
      </c>
      <c r="K16" s="1931">
        <v>0</v>
      </c>
      <c r="L16" s="1931">
        <f t="shared" si="0"/>
        <v>-127</v>
      </c>
      <c r="M16" s="1931">
        <v>127</v>
      </c>
      <c r="N16" s="1931">
        <v>52879</v>
      </c>
      <c r="O16" s="1944" t="s">
        <v>11187</v>
      </c>
      <c r="P16" s="1911" t="s">
        <v>11188</v>
      </c>
      <c r="Q16" s="1950"/>
    </row>
    <row r="17" spans="1:19" ht="25.5" customHeight="1">
      <c r="A17" s="1929" t="s">
        <v>11189</v>
      </c>
      <c r="B17" s="1956">
        <v>472033000269</v>
      </c>
      <c r="C17" s="1908">
        <v>36770</v>
      </c>
      <c r="D17" s="1931" t="s">
        <v>11190</v>
      </c>
      <c r="E17" s="1907" t="s">
        <v>11144</v>
      </c>
      <c r="F17" s="1907" t="s">
        <v>11107</v>
      </c>
      <c r="G17" s="1932">
        <v>102737</v>
      </c>
      <c r="H17" s="1907">
        <v>1</v>
      </c>
      <c r="I17" s="1931" t="s">
        <v>11191</v>
      </c>
      <c r="J17" s="1934">
        <v>15000000</v>
      </c>
      <c r="K17" s="1931">
        <v>379</v>
      </c>
      <c r="L17" s="1931">
        <f t="shared" si="0"/>
        <v>-6</v>
      </c>
      <c r="M17" s="1931">
        <v>385</v>
      </c>
      <c r="N17" s="1931">
        <v>239</v>
      </c>
      <c r="O17" s="1936" t="s">
        <v>11192</v>
      </c>
      <c r="P17" s="1911" t="s">
        <v>11193</v>
      </c>
      <c r="Q17" s="1948" t="s">
        <v>11194</v>
      </c>
      <c r="R17" s="1957" t="s">
        <v>11195</v>
      </c>
    </row>
    <row r="18" spans="1:19" ht="25.5" customHeight="1">
      <c r="A18" s="1929" t="s">
        <v>8752</v>
      </c>
      <c r="B18" s="2362">
        <v>54</v>
      </c>
      <c r="C18" s="1908">
        <v>36791</v>
      </c>
      <c r="D18" s="1931" t="s">
        <v>11196</v>
      </c>
      <c r="E18" s="1907" t="s">
        <v>7389</v>
      </c>
      <c r="F18" s="1907" t="s">
        <v>11107</v>
      </c>
      <c r="G18" s="1932">
        <v>15000</v>
      </c>
      <c r="H18" s="1907">
        <v>1</v>
      </c>
      <c r="I18" s="1931" t="s">
        <v>11197</v>
      </c>
      <c r="J18" s="1934">
        <v>2300000</v>
      </c>
      <c r="K18" s="1931">
        <v>80</v>
      </c>
      <c r="L18" s="1931">
        <f t="shared" si="0"/>
        <v>-14</v>
      </c>
      <c r="M18" s="1931">
        <v>94</v>
      </c>
      <c r="O18" s="1944" t="s">
        <v>11198</v>
      </c>
      <c r="P18" s="1911" t="s">
        <v>11199</v>
      </c>
      <c r="Q18" s="1948" t="s">
        <v>11200</v>
      </c>
      <c r="R18" s="1957" t="s">
        <v>11201</v>
      </c>
    </row>
    <row r="19" spans="1:19" ht="25.5" customHeight="1">
      <c r="A19" s="1929" t="s">
        <v>11202</v>
      </c>
      <c r="B19" s="2362">
        <v>472043000554</v>
      </c>
      <c r="C19" s="1908">
        <v>36893</v>
      </c>
      <c r="D19" s="1931" t="s">
        <v>11203</v>
      </c>
      <c r="E19" s="1907" t="s">
        <v>7389</v>
      </c>
      <c r="F19" s="1907" t="s">
        <v>11107</v>
      </c>
      <c r="G19" s="1932">
        <v>35220</v>
      </c>
      <c r="H19" s="1907">
        <v>1</v>
      </c>
      <c r="I19" s="1931" t="s">
        <v>11204</v>
      </c>
      <c r="J19" s="1934">
        <v>11850000</v>
      </c>
      <c r="K19" s="1931">
        <v>1155</v>
      </c>
      <c r="L19" s="1931">
        <f t="shared" si="0"/>
        <v>700</v>
      </c>
      <c r="M19" s="1931">
        <v>455</v>
      </c>
      <c r="O19" s="1936" t="s">
        <v>11205</v>
      </c>
      <c r="P19" s="1911" t="s">
        <v>11206</v>
      </c>
      <c r="Q19" s="1948" t="s">
        <v>11207</v>
      </c>
      <c r="R19" s="1957" t="s">
        <v>11208</v>
      </c>
    </row>
    <row r="20" spans="1:19" ht="25.5" customHeight="1">
      <c r="A20" s="1929" t="s">
        <v>11209</v>
      </c>
      <c r="B20" s="1943">
        <v>472023000260</v>
      </c>
      <c r="C20" s="1908">
        <v>36942</v>
      </c>
      <c r="D20" s="1931" t="s">
        <v>11210</v>
      </c>
      <c r="E20" s="1907" t="s">
        <v>11144</v>
      </c>
      <c r="F20" s="1907" t="s">
        <v>11107</v>
      </c>
      <c r="G20" s="1932">
        <v>10000</v>
      </c>
      <c r="H20" s="1907">
        <v>1</v>
      </c>
      <c r="I20" s="1931" t="s">
        <v>11211</v>
      </c>
      <c r="J20" s="1958">
        <v>970000</v>
      </c>
      <c r="K20" s="1931">
        <v>75</v>
      </c>
      <c r="L20" s="1931">
        <f t="shared" si="0"/>
        <v>13</v>
      </c>
      <c r="M20" s="1931">
        <v>62</v>
      </c>
      <c r="O20" s="1944" t="s">
        <v>11212</v>
      </c>
      <c r="P20" s="1945" t="s">
        <v>11213</v>
      </c>
      <c r="Q20" s="1948" t="s">
        <v>11214</v>
      </c>
      <c r="R20" s="1957" t="s">
        <v>11215</v>
      </c>
    </row>
    <row r="21" spans="1:19" ht="29.25" customHeight="1">
      <c r="A21" s="1929" t="s">
        <v>11216</v>
      </c>
      <c r="B21" s="2362">
        <v>472043000544</v>
      </c>
      <c r="C21" s="1908">
        <v>37004</v>
      </c>
      <c r="D21" s="1931" t="s">
        <v>11217</v>
      </c>
      <c r="E21" s="1907" t="s">
        <v>11218</v>
      </c>
      <c r="F21" s="1907" t="s">
        <v>11107</v>
      </c>
      <c r="G21" s="1932">
        <v>21430</v>
      </c>
      <c r="H21" s="1907">
        <v>1</v>
      </c>
      <c r="I21" s="1931" t="s">
        <v>11219</v>
      </c>
      <c r="J21" s="1934">
        <v>3000000</v>
      </c>
      <c r="K21" s="1931">
        <v>1216</v>
      </c>
      <c r="L21" s="1931">
        <f t="shared" si="0"/>
        <v>-61</v>
      </c>
      <c r="M21" s="1931">
        <v>1277</v>
      </c>
      <c r="O21" s="1947" t="s">
        <v>11220</v>
      </c>
      <c r="P21" s="1959">
        <v>560709</v>
      </c>
      <c r="Q21" s="1960" t="s">
        <v>11221</v>
      </c>
      <c r="R21" s="1949" t="s">
        <v>11222</v>
      </c>
    </row>
    <row r="22" spans="1:19" ht="25.5" customHeight="1">
      <c r="A22" s="1929" t="s">
        <v>11223</v>
      </c>
      <c r="B22" s="2362">
        <v>472043000588</v>
      </c>
      <c r="C22" s="1908">
        <v>37041</v>
      </c>
      <c r="D22" s="1931" t="s">
        <v>11224</v>
      </c>
      <c r="E22" s="1907" t="s">
        <v>11144</v>
      </c>
      <c r="F22" s="1907" t="s">
        <v>11107</v>
      </c>
      <c r="G22" s="1932">
        <v>6980</v>
      </c>
      <c r="H22" s="1907">
        <v>1</v>
      </c>
      <c r="I22" s="1931" t="s">
        <v>11225</v>
      </c>
      <c r="J22" s="1934">
        <v>1500000</v>
      </c>
      <c r="K22" s="1931">
        <v>105</v>
      </c>
      <c r="L22" s="1931">
        <f t="shared" si="0"/>
        <v>9</v>
      </c>
      <c r="M22" s="1931">
        <v>96</v>
      </c>
      <c r="O22" s="1936" t="s">
        <v>11226</v>
      </c>
      <c r="P22" s="1911" t="s">
        <v>11227</v>
      </c>
      <c r="Q22" s="1948" t="s">
        <v>5934</v>
      </c>
      <c r="R22" s="1957" t="s">
        <v>11228</v>
      </c>
    </row>
    <row r="23" spans="1:19" ht="28.5" customHeight="1">
      <c r="A23" s="1929" t="s">
        <v>11229</v>
      </c>
      <c r="B23" s="2362">
        <v>472023000054</v>
      </c>
      <c r="C23" s="1908">
        <v>37104</v>
      </c>
      <c r="D23" s="1961" t="s">
        <v>11230</v>
      </c>
      <c r="E23" s="1907" t="s">
        <v>11144</v>
      </c>
      <c r="F23" s="1907" t="s">
        <v>11107</v>
      </c>
      <c r="G23" s="1932">
        <v>12015</v>
      </c>
      <c r="H23" s="1907">
        <v>1</v>
      </c>
      <c r="I23" s="1931" t="s">
        <v>11231</v>
      </c>
      <c r="J23" s="1934">
        <v>1000000</v>
      </c>
      <c r="K23" s="1931">
        <v>7</v>
      </c>
      <c r="L23" s="1931">
        <f t="shared" si="0"/>
        <v>2</v>
      </c>
      <c r="M23" s="1931">
        <v>5</v>
      </c>
      <c r="O23" s="1947">
        <v>560803</v>
      </c>
      <c r="P23" s="1911" t="s">
        <v>11232</v>
      </c>
      <c r="Q23" s="1948" t="s">
        <v>11233</v>
      </c>
    </row>
    <row r="24" spans="1:19" ht="25.5" customHeight="1">
      <c r="A24" s="1929" t="s">
        <v>11234</v>
      </c>
      <c r="B24" s="1943">
        <v>472023000710</v>
      </c>
      <c r="C24" s="1908">
        <v>37125</v>
      </c>
      <c r="D24" s="1931" t="s">
        <v>11235</v>
      </c>
      <c r="E24" s="1907" t="s">
        <v>11144</v>
      </c>
      <c r="F24" s="1907" t="s">
        <v>11107</v>
      </c>
      <c r="G24" s="1932">
        <v>10000</v>
      </c>
      <c r="H24" s="1907">
        <v>1</v>
      </c>
      <c r="I24" s="1931" t="s">
        <v>11236</v>
      </c>
      <c r="J24" s="1934">
        <v>4000000</v>
      </c>
      <c r="K24" s="1931">
        <v>91</v>
      </c>
      <c r="L24" s="1931">
        <f t="shared" si="0"/>
        <v>-9</v>
      </c>
      <c r="M24" s="1931">
        <v>100</v>
      </c>
      <c r="O24" s="1947">
        <v>560730</v>
      </c>
      <c r="P24" s="1962">
        <v>560740</v>
      </c>
      <c r="Q24" s="1963" t="s">
        <v>11237</v>
      </c>
      <c r="R24" s="1906" t="s">
        <v>11238</v>
      </c>
    </row>
    <row r="25" spans="1:19" ht="25.5" customHeight="1">
      <c r="A25" s="1964" t="s">
        <v>11239</v>
      </c>
      <c r="B25" s="2358">
        <v>472023000410</v>
      </c>
      <c r="C25" s="1954">
        <v>37203</v>
      </c>
      <c r="D25" s="1965" t="s">
        <v>11240</v>
      </c>
      <c r="E25" s="1966" t="s">
        <v>7389</v>
      </c>
      <c r="F25" s="1966" t="s">
        <v>11107</v>
      </c>
      <c r="G25" s="1967">
        <v>36000</v>
      </c>
      <c r="H25" s="1966">
        <v>1</v>
      </c>
      <c r="I25" s="1931" t="s">
        <v>11241</v>
      </c>
      <c r="J25" s="1968">
        <v>30000000</v>
      </c>
      <c r="L25" s="1931">
        <f t="shared" si="0"/>
        <v>-313</v>
      </c>
      <c r="M25" s="1931">
        <v>313</v>
      </c>
      <c r="O25" s="1936" t="s">
        <v>11242</v>
      </c>
      <c r="P25" s="1911" t="s">
        <v>11243</v>
      </c>
      <c r="Q25" s="1950"/>
    </row>
    <row r="26" spans="1:19" ht="48.75" customHeight="1">
      <c r="A26" s="1929" t="s">
        <v>11244</v>
      </c>
      <c r="B26" s="2362">
        <v>472043000442</v>
      </c>
      <c r="C26" s="1908">
        <v>37279</v>
      </c>
      <c r="D26" s="1931" t="s">
        <v>11245</v>
      </c>
      <c r="E26" s="1907" t="s">
        <v>11218</v>
      </c>
      <c r="F26" s="1907" t="s">
        <v>11107</v>
      </c>
      <c r="G26" s="1932">
        <v>26122.5</v>
      </c>
      <c r="H26" s="1907">
        <v>1</v>
      </c>
      <c r="I26" s="1969" t="s">
        <v>11246</v>
      </c>
      <c r="J26" s="1934">
        <v>4000000</v>
      </c>
      <c r="K26" s="1931">
        <v>199</v>
      </c>
      <c r="L26" s="1931">
        <f t="shared" si="0"/>
        <v>24</v>
      </c>
      <c r="M26" s="1931">
        <v>175</v>
      </c>
      <c r="O26" s="1944" t="s">
        <v>11247</v>
      </c>
      <c r="P26" s="1911" t="s">
        <v>781</v>
      </c>
      <c r="Q26" s="1960" t="s">
        <v>11248</v>
      </c>
      <c r="R26" s="1957" t="s">
        <v>11249</v>
      </c>
      <c r="S26" s="1957"/>
    </row>
    <row r="27" spans="1:19" ht="25.5" customHeight="1">
      <c r="A27" s="1929" t="s">
        <v>11250</v>
      </c>
      <c r="B27" s="2362">
        <v>472043000104</v>
      </c>
      <c r="C27" s="1908">
        <v>37285</v>
      </c>
      <c r="D27" s="1931" t="s">
        <v>11251</v>
      </c>
      <c r="E27" s="1907" t="s">
        <v>7389</v>
      </c>
      <c r="F27" s="1907" t="s">
        <v>11107</v>
      </c>
      <c r="G27" s="1932">
        <v>16750</v>
      </c>
      <c r="H27" s="1907">
        <v>1</v>
      </c>
      <c r="I27" s="1931" t="s">
        <v>11252</v>
      </c>
      <c r="J27" s="1970">
        <v>20000000</v>
      </c>
      <c r="K27" s="1931">
        <v>103</v>
      </c>
      <c r="L27" s="1931">
        <f t="shared" si="0"/>
        <v>-13</v>
      </c>
      <c r="M27" s="1931">
        <v>116</v>
      </c>
      <c r="O27" s="1947" t="s">
        <v>11253</v>
      </c>
      <c r="P27" s="1959">
        <v>560811</v>
      </c>
      <c r="Q27" s="1948" t="s">
        <v>11254</v>
      </c>
      <c r="R27" s="1906" t="s">
        <v>11255</v>
      </c>
    </row>
    <row r="28" spans="1:19" ht="25.5" customHeight="1">
      <c r="A28" s="1929" t="s">
        <v>11256</v>
      </c>
      <c r="B28" s="2362">
        <v>472043000336</v>
      </c>
      <c r="C28" s="1908">
        <v>37287</v>
      </c>
      <c r="D28" s="1934" t="s">
        <v>11257</v>
      </c>
      <c r="E28" s="1909" t="s">
        <v>11258</v>
      </c>
      <c r="F28" s="1909" t="s">
        <v>11107</v>
      </c>
      <c r="G28" s="1951">
        <v>61348</v>
      </c>
      <c r="H28" s="1909">
        <v>1</v>
      </c>
      <c r="I28" s="1931" t="s">
        <v>11259</v>
      </c>
      <c r="J28" s="1934">
        <v>4000000</v>
      </c>
      <c r="K28" s="1931">
        <v>400</v>
      </c>
      <c r="L28" s="1931">
        <f t="shared" si="0"/>
        <v>-400</v>
      </c>
      <c r="M28" s="1931">
        <v>800</v>
      </c>
      <c r="O28" s="1936" t="s">
        <v>11260</v>
      </c>
      <c r="P28" s="1911" t="s">
        <v>11261</v>
      </c>
      <c r="Q28" s="1948" t="s">
        <v>11262</v>
      </c>
      <c r="R28" s="1949" t="s">
        <v>11263</v>
      </c>
    </row>
    <row r="29" spans="1:19" ht="25.5" customHeight="1">
      <c r="A29" s="1929" t="s">
        <v>11264</v>
      </c>
      <c r="B29" s="2362">
        <v>118</v>
      </c>
      <c r="C29" s="1908">
        <v>37329</v>
      </c>
      <c r="D29" s="1971" t="s">
        <v>11265</v>
      </c>
      <c r="E29" s="1907" t="s">
        <v>11144</v>
      </c>
      <c r="F29" s="1907" t="s">
        <v>11107</v>
      </c>
      <c r="G29" s="1932">
        <v>10000</v>
      </c>
      <c r="H29" s="1907">
        <v>1</v>
      </c>
      <c r="I29" s="1931" t="s">
        <v>11266</v>
      </c>
      <c r="J29" s="1934">
        <v>800000</v>
      </c>
      <c r="K29" s="1931">
        <v>21</v>
      </c>
      <c r="L29" s="1931">
        <f t="shared" si="0"/>
        <v>1</v>
      </c>
      <c r="M29" s="1931">
        <v>20</v>
      </c>
      <c r="O29" s="1936" t="s">
        <v>11267</v>
      </c>
      <c r="P29" s="1911" t="s">
        <v>11268</v>
      </c>
      <c r="Q29" s="1972" t="s">
        <v>11269</v>
      </c>
      <c r="R29" s="1957" t="s">
        <v>11270</v>
      </c>
    </row>
    <row r="30" spans="1:19" ht="25.5" customHeight="1">
      <c r="A30" s="1929" t="s">
        <v>11271</v>
      </c>
      <c r="B30" s="2362">
        <v>472043000538</v>
      </c>
      <c r="C30" s="1908">
        <v>37330</v>
      </c>
      <c r="D30" s="1931" t="s">
        <v>11272</v>
      </c>
      <c r="E30" s="1907" t="s">
        <v>7389</v>
      </c>
      <c r="F30" s="1907" t="s">
        <v>11107</v>
      </c>
      <c r="G30" s="1932">
        <f>33000+13860</f>
        <v>46860</v>
      </c>
      <c r="H30" s="1907">
        <v>1</v>
      </c>
      <c r="I30" s="1931" t="s">
        <v>11273</v>
      </c>
      <c r="J30" s="1934">
        <v>24600000</v>
      </c>
      <c r="K30" s="1931">
        <v>680</v>
      </c>
      <c r="L30" s="1931">
        <f t="shared" si="0"/>
        <v>448</v>
      </c>
      <c r="M30" s="1931">
        <v>232</v>
      </c>
      <c r="O30" s="1936" t="s">
        <v>11274</v>
      </c>
      <c r="P30" s="1945" t="s">
        <v>11275</v>
      </c>
      <c r="Q30" s="1973" t="s">
        <v>11276</v>
      </c>
      <c r="R30" s="1957" t="s">
        <v>11277</v>
      </c>
      <c r="S30" s="1906" t="s">
        <v>11278</v>
      </c>
    </row>
    <row r="31" spans="1:19" ht="25.5" customHeight="1">
      <c r="A31" s="1929" t="s">
        <v>11279</v>
      </c>
      <c r="B31" s="2362">
        <v>4703000147</v>
      </c>
      <c r="C31" s="1908">
        <v>38203</v>
      </c>
      <c r="D31" s="1931" t="s">
        <v>11280</v>
      </c>
      <c r="E31" s="1907" t="s">
        <v>8775</v>
      </c>
      <c r="F31" s="1907" t="s">
        <v>11107</v>
      </c>
      <c r="G31" s="1932">
        <v>51000</v>
      </c>
      <c r="H31" s="1933">
        <v>1</v>
      </c>
      <c r="I31" s="1931" t="s">
        <v>11281</v>
      </c>
      <c r="J31" s="1934">
        <v>3548</v>
      </c>
      <c r="K31" s="1931">
        <v>366</v>
      </c>
      <c r="L31" s="1931">
        <f t="shared" si="0"/>
        <v>-3</v>
      </c>
      <c r="M31" s="1931">
        <v>369</v>
      </c>
      <c r="O31" s="1936" t="s">
        <v>11282</v>
      </c>
      <c r="P31" s="1911" t="s">
        <v>11283</v>
      </c>
      <c r="Q31" s="1950"/>
    </row>
    <row r="32" spans="1:19" ht="25.5" customHeight="1">
      <c r="A32" s="1929" t="s">
        <v>11284</v>
      </c>
      <c r="B32" s="2362">
        <v>9959</v>
      </c>
      <c r="D32" s="1931" t="s">
        <v>11285</v>
      </c>
      <c r="E32" s="1907" t="s">
        <v>8775</v>
      </c>
      <c r="F32" s="1907" t="s">
        <v>11107</v>
      </c>
      <c r="G32" s="1932">
        <v>165000</v>
      </c>
      <c r="H32" s="1933">
        <v>1</v>
      </c>
      <c r="I32" s="1931" t="s">
        <v>11286</v>
      </c>
      <c r="J32" s="1934">
        <v>12500000</v>
      </c>
      <c r="K32" s="1931">
        <v>500</v>
      </c>
      <c r="L32" s="1931">
        <f t="shared" si="0"/>
        <v>200</v>
      </c>
      <c r="M32" s="1931">
        <v>300</v>
      </c>
      <c r="O32" s="1936" t="s">
        <v>11287</v>
      </c>
      <c r="P32" s="1974" t="s">
        <v>11288</v>
      </c>
      <c r="Q32" s="1948" t="s">
        <v>11289</v>
      </c>
      <c r="R32" s="1957" t="s">
        <v>11290</v>
      </c>
    </row>
    <row r="33" spans="1:19" ht="25.5" customHeight="1">
      <c r="A33" s="1929" t="s">
        <v>11291</v>
      </c>
      <c r="B33" s="2362">
        <v>472043000201</v>
      </c>
      <c r="C33" s="1908">
        <v>37348</v>
      </c>
      <c r="D33" s="1931" t="s">
        <v>11292</v>
      </c>
      <c r="E33" s="1907" t="s">
        <v>7389</v>
      </c>
      <c r="F33" s="1907" t="s">
        <v>11107</v>
      </c>
      <c r="G33" s="1932">
        <v>436079.5</v>
      </c>
      <c r="H33" s="1933">
        <v>1</v>
      </c>
      <c r="I33" s="1931" t="s">
        <v>11293</v>
      </c>
      <c r="J33" s="1934">
        <v>80000000</v>
      </c>
      <c r="K33" s="1931">
        <v>16800</v>
      </c>
      <c r="L33" s="1931">
        <f t="shared" si="0"/>
        <v>3892</v>
      </c>
      <c r="M33" s="1931">
        <v>12908</v>
      </c>
      <c r="O33" s="1947">
        <v>560800</v>
      </c>
      <c r="P33" s="1911" t="s">
        <v>11294</v>
      </c>
      <c r="Q33" s="1948" t="s">
        <v>11295</v>
      </c>
      <c r="R33" s="1949" t="s">
        <v>11296</v>
      </c>
      <c r="S33" s="1949" t="s">
        <v>11297</v>
      </c>
    </row>
    <row r="34" spans="1:19" ht="25.5" customHeight="1">
      <c r="A34" s="1929" t="s">
        <v>11298</v>
      </c>
      <c r="B34" s="2362">
        <v>472043000363</v>
      </c>
      <c r="C34" s="1908">
        <v>37462</v>
      </c>
      <c r="D34" s="1931" t="s">
        <v>11299</v>
      </c>
      <c r="E34" s="1907" t="s">
        <v>7389</v>
      </c>
      <c r="F34" s="1907" t="s">
        <v>11107</v>
      </c>
      <c r="G34" s="1932">
        <v>8636</v>
      </c>
      <c r="H34" s="1933">
        <v>1</v>
      </c>
      <c r="I34" s="1975" t="s">
        <v>11300</v>
      </c>
      <c r="J34" s="1934">
        <v>1000000</v>
      </c>
      <c r="K34" s="1931">
        <v>62</v>
      </c>
      <c r="L34" s="1931">
        <f t="shared" si="0"/>
        <v>26</v>
      </c>
      <c r="M34" s="1931">
        <v>36</v>
      </c>
      <c r="N34" s="1931">
        <v>9501</v>
      </c>
      <c r="O34" s="1944" t="s">
        <v>11301</v>
      </c>
      <c r="P34" s="1911" t="s">
        <v>11302</v>
      </c>
      <c r="Q34" s="1948" t="s">
        <v>11303</v>
      </c>
      <c r="R34" s="1906" t="s">
        <v>11304</v>
      </c>
    </row>
    <row r="35" spans="1:19" ht="25.5" customHeight="1">
      <c r="A35" s="1929" t="s">
        <v>11305</v>
      </c>
      <c r="B35" s="1943">
        <v>472023000434</v>
      </c>
      <c r="C35" s="1908">
        <v>37462</v>
      </c>
      <c r="D35" s="1931" t="s">
        <v>11306</v>
      </c>
      <c r="E35" s="1907" t="s">
        <v>7389</v>
      </c>
      <c r="F35" s="1907" t="s">
        <v>11107</v>
      </c>
      <c r="G35" s="1932">
        <v>17000</v>
      </c>
      <c r="H35" s="1933">
        <v>1</v>
      </c>
      <c r="I35" s="1931" t="s">
        <v>11307</v>
      </c>
      <c r="J35" s="1976">
        <v>2800000</v>
      </c>
      <c r="K35" s="1931">
        <v>78</v>
      </c>
      <c r="L35" s="1931">
        <f t="shared" si="0"/>
        <v>0</v>
      </c>
      <c r="M35" s="1931">
        <v>78</v>
      </c>
      <c r="O35" s="1936" t="s">
        <v>11308</v>
      </c>
      <c r="P35" s="1911" t="s">
        <v>11309</v>
      </c>
      <c r="Q35" s="1948" t="s">
        <v>11310</v>
      </c>
      <c r="R35" s="1906" t="s">
        <v>11311</v>
      </c>
    </row>
    <row r="36" spans="1:19" s="1981" customFormat="1" ht="25.5" customHeight="1">
      <c r="A36" s="1964" t="s">
        <v>11312</v>
      </c>
      <c r="B36" s="2358">
        <v>472043000203</v>
      </c>
      <c r="C36" s="1954">
        <v>37529</v>
      </c>
      <c r="D36" s="1955" t="s">
        <v>11313</v>
      </c>
      <c r="E36" s="1966" t="s">
        <v>11144</v>
      </c>
      <c r="F36" s="1966" t="s">
        <v>11107</v>
      </c>
      <c r="G36" s="1967">
        <v>16075</v>
      </c>
      <c r="H36" s="1977">
        <v>1</v>
      </c>
      <c r="I36" s="1934" t="s">
        <v>11314</v>
      </c>
      <c r="J36" s="1955">
        <v>2500000</v>
      </c>
      <c r="K36" s="1955"/>
      <c r="L36" s="1955">
        <f t="shared" si="0"/>
        <v>-180</v>
      </c>
      <c r="M36" s="1955">
        <v>180</v>
      </c>
      <c r="N36" s="1955"/>
      <c r="O36" s="1978" t="s">
        <v>11315</v>
      </c>
      <c r="P36" s="1979" t="s">
        <v>11316</v>
      </c>
      <c r="Q36" s="1980"/>
    </row>
    <row r="37" spans="1:19" ht="29.25" customHeight="1">
      <c r="A37" s="1929" t="s">
        <v>11317</v>
      </c>
      <c r="B37" s="2362">
        <v>4702000430</v>
      </c>
      <c r="C37" s="1908">
        <v>37505</v>
      </c>
      <c r="D37" s="1961" t="s">
        <v>11318</v>
      </c>
      <c r="E37" s="1907" t="s">
        <v>8775</v>
      </c>
      <c r="F37" s="1907" t="s">
        <v>11107</v>
      </c>
      <c r="G37" s="1932">
        <v>73259.3</v>
      </c>
      <c r="H37" s="1933">
        <v>1</v>
      </c>
      <c r="I37" s="1931" t="s">
        <v>11319</v>
      </c>
      <c r="J37" s="1934">
        <v>3000000</v>
      </c>
      <c r="K37" s="1931">
        <v>50</v>
      </c>
      <c r="L37" s="1931">
        <f t="shared" si="0"/>
        <v>50</v>
      </c>
      <c r="M37" s="1931">
        <v>0</v>
      </c>
      <c r="O37" s="1936" t="s">
        <v>11320</v>
      </c>
      <c r="P37" s="1945" t="s">
        <v>11321</v>
      </c>
      <c r="Q37" s="1948" t="s">
        <v>11322</v>
      </c>
      <c r="R37" s="1906" t="s">
        <v>11323</v>
      </c>
    </row>
    <row r="38" spans="1:19" ht="25.5" customHeight="1">
      <c r="A38" s="1929" t="s">
        <v>11324</v>
      </c>
      <c r="B38" s="2362">
        <v>164</v>
      </c>
      <c r="C38" s="1908">
        <v>37551</v>
      </c>
      <c r="D38" s="1931" t="s">
        <v>11325</v>
      </c>
      <c r="E38" s="1907" t="s">
        <v>11144</v>
      </c>
      <c r="F38" s="1907" t="s">
        <v>11107</v>
      </c>
      <c r="G38" s="1932">
        <v>7586</v>
      </c>
      <c r="H38" s="1933">
        <v>1</v>
      </c>
      <c r="I38" s="1931" t="s">
        <v>11326</v>
      </c>
      <c r="J38" s="1934">
        <v>3400000</v>
      </c>
      <c r="K38" s="1931">
        <v>100</v>
      </c>
      <c r="L38" s="1931">
        <f t="shared" si="0"/>
        <v>-22</v>
      </c>
      <c r="M38" s="1931">
        <v>122</v>
      </c>
      <c r="O38" s="1936" t="s">
        <v>11327</v>
      </c>
      <c r="P38" s="1974">
        <v>540063</v>
      </c>
      <c r="Q38" s="1982" t="s">
        <v>11328</v>
      </c>
      <c r="R38" s="1957" t="s">
        <v>11329</v>
      </c>
    </row>
    <row r="39" spans="1:19" ht="25.5" customHeight="1">
      <c r="A39" s="1929" t="s">
        <v>11330</v>
      </c>
      <c r="B39" s="2362">
        <v>472023000551</v>
      </c>
      <c r="C39" s="1908">
        <v>37560</v>
      </c>
      <c r="D39" s="1931" t="s">
        <v>11331</v>
      </c>
      <c r="E39" s="1907" t="s">
        <v>11144</v>
      </c>
      <c r="F39" s="1907" t="s">
        <v>11107</v>
      </c>
      <c r="G39" s="1932">
        <v>7000</v>
      </c>
      <c r="H39" s="1933">
        <v>1</v>
      </c>
      <c r="I39" s="1931" t="s">
        <v>11332</v>
      </c>
      <c r="J39" s="1934">
        <v>1000000</v>
      </c>
      <c r="K39" s="1931">
        <v>13</v>
      </c>
      <c r="L39" s="1931">
        <f t="shared" si="0"/>
        <v>-2</v>
      </c>
      <c r="M39" s="1931">
        <v>15</v>
      </c>
      <c r="O39" s="1936" t="s">
        <v>11333</v>
      </c>
      <c r="P39" s="1911" t="s">
        <v>11334</v>
      </c>
      <c r="Q39" s="1983" t="s">
        <v>11335</v>
      </c>
      <c r="R39" s="1957" t="s">
        <v>11336</v>
      </c>
    </row>
    <row r="40" spans="1:19" ht="25.5" customHeight="1">
      <c r="A40" s="1929" t="s">
        <v>11337</v>
      </c>
      <c r="B40" s="2362">
        <v>180</v>
      </c>
      <c r="C40" s="1908">
        <v>37592</v>
      </c>
      <c r="D40" s="1935" t="s">
        <v>11338</v>
      </c>
      <c r="E40" s="1907" t="s">
        <v>11144</v>
      </c>
      <c r="F40" s="1907" t="s">
        <v>11107</v>
      </c>
      <c r="G40" s="1932">
        <v>10000</v>
      </c>
      <c r="H40" s="1933">
        <v>1</v>
      </c>
      <c r="I40" s="1961" t="s">
        <v>11339</v>
      </c>
      <c r="J40" s="1934">
        <v>1573000</v>
      </c>
      <c r="K40" s="1931">
        <v>22</v>
      </c>
      <c r="L40" s="1931">
        <f t="shared" si="0"/>
        <v>13</v>
      </c>
      <c r="M40" s="1931">
        <v>9</v>
      </c>
      <c r="O40" s="1944" t="s">
        <v>11340</v>
      </c>
      <c r="P40" s="1945" t="s">
        <v>11341</v>
      </c>
      <c r="Q40" s="1982" t="s">
        <v>11342</v>
      </c>
      <c r="R40" s="1957" t="s">
        <v>11343</v>
      </c>
    </row>
    <row r="41" spans="1:19" ht="45.75" customHeight="1">
      <c r="A41" s="1929" t="s">
        <v>11344</v>
      </c>
      <c r="B41" s="2362">
        <v>4702000487</v>
      </c>
      <c r="C41" s="1908">
        <v>37592</v>
      </c>
      <c r="D41" s="1931" t="s">
        <v>11345</v>
      </c>
      <c r="E41" s="1907" t="s">
        <v>8775</v>
      </c>
      <c r="F41" s="1907" t="s">
        <v>11107</v>
      </c>
      <c r="G41" s="1932">
        <v>6975</v>
      </c>
      <c r="H41" s="1933">
        <v>1</v>
      </c>
      <c r="I41" s="1961" t="s">
        <v>11346</v>
      </c>
      <c r="J41" s="1934">
        <v>387097</v>
      </c>
      <c r="K41" s="1931">
        <v>90</v>
      </c>
      <c r="L41" s="1931">
        <f t="shared" si="0"/>
        <v>8</v>
      </c>
      <c r="M41" s="1931">
        <v>82</v>
      </c>
      <c r="O41" s="1936" t="s">
        <v>11347</v>
      </c>
      <c r="P41" s="1984">
        <v>560106</v>
      </c>
      <c r="Q41" s="1985" t="s">
        <v>11348</v>
      </c>
      <c r="R41" s="1957" t="s">
        <v>11349</v>
      </c>
    </row>
    <row r="42" spans="1:19" s="1971" customFormat="1" ht="33.75" customHeight="1">
      <c r="A42" s="1929" t="s">
        <v>11350</v>
      </c>
      <c r="B42" s="2190" t="s">
        <v>11351</v>
      </c>
      <c r="C42" s="1908">
        <v>37592</v>
      </c>
      <c r="D42" s="1971" t="s">
        <v>11352</v>
      </c>
      <c r="E42" s="1987" t="s">
        <v>11144</v>
      </c>
      <c r="F42" s="1907" t="s">
        <v>11107</v>
      </c>
      <c r="G42" s="1931">
        <v>20000</v>
      </c>
      <c r="H42" s="1988">
        <v>1</v>
      </c>
      <c r="I42" s="1989" t="s">
        <v>11353</v>
      </c>
      <c r="J42" s="1990">
        <v>6538888</v>
      </c>
      <c r="K42" s="1931">
        <v>271</v>
      </c>
      <c r="L42" s="1931">
        <f t="shared" si="0"/>
        <v>9</v>
      </c>
      <c r="M42" s="1931">
        <v>262</v>
      </c>
      <c r="O42" s="1944" t="s">
        <v>11354</v>
      </c>
      <c r="P42" s="1911" t="s">
        <v>11355</v>
      </c>
      <c r="Q42" s="1985" t="s">
        <v>11356</v>
      </c>
    </row>
    <row r="43" spans="1:19" ht="25.5" customHeight="1">
      <c r="A43" s="1929" t="s">
        <v>11357</v>
      </c>
      <c r="B43" s="2362">
        <v>200</v>
      </c>
      <c r="C43" s="1908">
        <v>37677</v>
      </c>
      <c r="D43" s="1931" t="s">
        <v>11358</v>
      </c>
      <c r="E43" s="1907" t="s">
        <v>11144</v>
      </c>
      <c r="F43" s="1907" t="s">
        <v>11107</v>
      </c>
      <c r="G43" s="1932">
        <v>8279</v>
      </c>
      <c r="H43" s="1907">
        <v>1</v>
      </c>
      <c r="I43" s="1961" t="s">
        <v>11359</v>
      </c>
      <c r="J43" s="1991">
        <v>1500000</v>
      </c>
      <c r="K43" s="1931">
        <v>53</v>
      </c>
      <c r="L43" s="1931">
        <f t="shared" si="0"/>
        <v>-2</v>
      </c>
      <c r="M43" s="1931">
        <v>55</v>
      </c>
      <c r="O43" s="1936" t="s">
        <v>11360</v>
      </c>
      <c r="P43" s="1911" t="s">
        <v>11361</v>
      </c>
      <c r="Q43" s="1950"/>
      <c r="R43" s="1957" t="s">
        <v>11362</v>
      </c>
    </row>
    <row r="44" spans="1:19" ht="25.5" customHeight="1">
      <c r="A44" s="1929" t="s">
        <v>11363</v>
      </c>
      <c r="B44" s="2362">
        <v>4703000042</v>
      </c>
      <c r="C44" s="1908">
        <v>37897</v>
      </c>
      <c r="D44" s="1931" t="s">
        <v>11364</v>
      </c>
      <c r="E44" s="1907" t="s">
        <v>8775</v>
      </c>
      <c r="F44" s="1907" t="s">
        <v>11107</v>
      </c>
      <c r="G44" s="1932">
        <v>40000</v>
      </c>
      <c r="H44" s="1907">
        <v>1</v>
      </c>
      <c r="I44" s="1961" t="s">
        <v>11365</v>
      </c>
      <c r="J44" s="1934">
        <v>1064516</v>
      </c>
      <c r="K44" s="1931">
        <v>81</v>
      </c>
      <c r="L44" s="1931">
        <f t="shared" si="0"/>
        <v>-15</v>
      </c>
      <c r="M44" s="1931">
        <v>96</v>
      </c>
      <c r="O44" s="1936" t="s">
        <v>11366</v>
      </c>
      <c r="P44" s="1974">
        <v>560130</v>
      </c>
      <c r="Q44" s="1948" t="s">
        <v>11367</v>
      </c>
      <c r="R44" s="1949" t="s">
        <v>11368</v>
      </c>
      <c r="S44" s="1957" t="s">
        <v>11369</v>
      </c>
    </row>
    <row r="45" spans="1:19" ht="25.5" customHeight="1">
      <c r="A45" s="1929" t="s">
        <v>11370</v>
      </c>
      <c r="B45" s="1992">
        <v>472021000193</v>
      </c>
      <c r="C45" s="1908">
        <v>37795</v>
      </c>
      <c r="D45" s="1993" t="s">
        <v>11371</v>
      </c>
      <c r="E45" s="1907" t="s">
        <v>8775</v>
      </c>
      <c r="F45" s="1907" t="s">
        <v>11107</v>
      </c>
      <c r="G45" s="1931">
        <v>25000</v>
      </c>
      <c r="H45" s="1907">
        <v>1</v>
      </c>
      <c r="I45" s="1931" t="s">
        <v>11372</v>
      </c>
      <c r="J45" s="1934">
        <v>4000000</v>
      </c>
      <c r="K45" s="1931">
        <v>440</v>
      </c>
      <c r="L45" s="1931">
        <f t="shared" si="0"/>
        <v>422</v>
      </c>
      <c r="M45" s="1931">
        <v>18</v>
      </c>
      <c r="O45" s="1944" t="s">
        <v>11373</v>
      </c>
      <c r="P45" s="1945" t="s">
        <v>11374</v>
      </c>
      <c r="Q45" s="1948" t="s">
        <v>11375</v>
      </c>
      <c r="R45" s="1949" t="s">
        <v>11376</v>
      </c>
    </row>
    <row r="46" spans="1:19" ht="22.5" customHeight="1">
      <c r="A46" s="1929" t="s">
        <v>11377</v>
      </c>
      <c r="B46" s="1943">
        <v>472023000701</v>
      </c>
      <c r="C46" s="1908">
        <v>37890</v>
      </c>
      <c r="D46" s="1931" t="s">
        <v>11378</v>
      </c>
      <c r="E46" s="1907" t="s">
        <v>11144</v>
      </c>
      <c r="F46" s="1907" t="s">
        <v>11107</v>
      </c>
      <c r="G46" s="1931">
        <v>15000</v>
      </c>
      <c r="H46" s="1907">
        <v>1</v>
      </c>
      <c r="I46" s="1931" t="s">
        <v>11379</v>
      </c>
      <c r="J46" s="1969">
        <v>3750000</v>
      </c>
      <c r="K46" s="1931">
        <v>29</v>
      </c>
      <c r="L46" s="1931">
        <f t="shared" si="0"/>
        <v>0</v>
      </c>
      <c r="M46" s="1931">
        <v>29</v>
      </c>
      <c r="O46" s="1936" t="s">
        <v>11380</v>
      </c>
      <c r="P46" s="1911" t="s">
        <v>11381</v>
      </c>
      <c r="Q46" s="1948" t="s">
        <v>11382</v>
      </c>
      <c r="R46" s="1957" t="s">
        <v>11383</v>
      </c>
    </row>
    <row r="47" spans="1:19" ht="25.5" customHeight="1">
      <c r="A47" s="1929" t="s">
        <v>11384</v>
      </c>
      <c r="B47" s="2362">
        <v>256</v>
      </c>
      <c r="C47" s="1908">
        <v>37984</v>
      </c>
      <c r="D47" s="1931" t="s">
        <v>11385</v>
      </c>
      <c r="E47" s="1907" t="s">
        <v>7389</v>
      </c>
      <c r="F47" s="1907" t="s">
        <v>11107</v>
      </c>
      <c r="H47" s="1907">
        <v>1</v>
      </c>
      <c r="I47" s="1931" t="s">
        <v>11386</v>
      </c>
      <c r="J47" s="1969">
        <v>3200000</v>
      </c>
      <c r="K47" s="1931">
        <v>105</v>
      </c>
      <c r="L47" s="1931">
        <f t="shared" si="0"/>
        <v>23</v>
      </c>
      <c r="M47" s="1931">
        <v>82</v>
      </c>
      <c r="O47" s="1944" t="s">
        <v>11387</v>
      </c>
      <c r="P47" s="1911" t="s">
        <v>11388</v>
      </c>
      <c r="Q47" s="1948" t="s">
        <v>11389</v>
      </c>
      <c r="R47" s="1957" t="s">
        <v>11390</v>
      </c>
    </row>
    <row r="48" spans="1:19" ht="25.5" customHeight="1">
      <c r="A48" s="1929" t="s">
        <v>11391</v>
      </c>
      <c r="B48" s="2288">
        <v>472023000323</v>
      </c>
      <c r="C48" s="1994">
        <v>38037</v>
      </c>
      <c r="D48" s="1934" t="s">
        <v>11392</v>
      </c>
      <c r="E48" s="1909" t="s">
        <v>11393</v>
      </c>
      <c r="F48" s="1909" t="s">
        <v>11107</v>
      </c>
      <c r="G48" s="1995">
        <v>6000</v>
      </c>
      <c r="H48" s="1909">
        <v>1</v>
      </c>
      <c r="I48" s="1934" t="s">
        <v>11394</v>
      </c>
      <c r="J48" s="1934">
        <v>1380000</v>
      </c>
      <c r="K48" s="1931">
        <v>40</v>
      </c>
      <c r="L48" s="1931">
        <f t="shared" si="0"/>
        <v>3</v>
      </c>
      <c r="M48" s="1931">
        <v>37</v>
      </c>
      <c r="N48" s="1934"/>
      <c r="O48" s="1936" t="s">
        <v>11395</v>
      </c>
      <c r="P48" s="1911" t="s">
        <v>11396</v>
      </c>
      <c r="Q48" s="1948" t="s">
        <v>11397</v>
      </c>
      <c r="R48" s="1949" t="s">
        <v>11398</v>
      </c>
    </row>
    <row r="49" spans="1:19" ht="25.5" customHeight="1">
      <c r="A49" s="1929" t="s">
        <v>11399</v>
      </c>
      <c r="B49" s="2288">
        <v>472043000426</v>
      </c>
      <c r="C49" s="1908">
        <v>38076</v>
      </c>
      <c r="D49" s="1931" t="s">
        <v>11400</v>
      </c>
      <c r="E49" s="1907" t="s">
        <v>7389</v>
      </c>
      <c r="F49" s="1907" t="s">
        <v>11107</v>
      </c>
      <c r="G49" s="1996">
        <v>11250</v>
      </c>
      <c r="H49" s="1907">
        <v>1</v>
      </c>
      <c r="I49" s="1931" t="s">
        <v>11401</v>
      </c>
      <c r="J49" s="1934">
        <v>2100000</v>
      </c>
      <c r="K49" s="1931">
        <v>263</v>
      </c>
      <c r="L49" s="1931">
        <f t="shared" si="0"/>
        <v>89</v>
      </c>
      <c r="M49" s="1931">
        <v>174</v>
      </c>
      <c r="O49" s="1944" t="s">
        <v>11402</v>
      </c>
      <c r="P49" s="1911" t="s">
        <v>11403</v>
      </c>
      <c r="Q49" s="1948" t="s">
        <v>11404</v>
      </c>
    </row>
    <row r="50" spans="1:19" s="1971" customFormat="1" ht="22.5" customHeight="1">
      <c r="A50" s="1929" t="s">
        <v>11405</v>
      </c>
      <c r="B50" s="2288">
        <v>472043000302</v>
      </c>
      <c r="C50" s="1997">
        <v>38177</v>
      </c>
      <c r="D50" s="1998" t="s">
        <v>11406</v>
      </c>
      <c r="E50" s="1999" t="s">
        <v>7389</v>
      </c>
      <c r="F50" s="1999" t="s">
        <v>11107</v>
      </c>
      <c r="G50" s="2000">
        <v>5500</v>
      </c>
      <c r="H50" s="2000">
        <v>1</v>
      </c>
      <c r="I50" s="1998" t="s">
        <v>11407</v>
      </c>
      <c r="J50" s="1958">
        <v>2000000</v>
      </c>
      <c r="K50" s="1931">
        <v>28</v>
      </c>
      <c r="L50" s="1931">
        <f t="shared" si="0"/>
        <v>5</v>
      </c>
      <c r="M50" s="1931">
        <v>23</v>
      </c>
      <c r="O50" s="1936" t="s">
        <v>11408</v>
      </c>
      <c r="P50" s="1911" t="s">
        <v>11409</v>
      </c>
      <c r="Q50" s="1948" t="s">
        <v>11410</v>
      </c>
    </row>
    <row r="51" spans="1:19" s="1971" customFormat="1" ht="25.5" customHeight="1">
      <c r="A51" s="1929" t="s">
        <v>11411</v>
      </c>
      <c r="B51" s="1943">
        <v>472023000709</v>
      </c>
      <c r="C51" s="1997">
        <v>38203</v>
      </c>
      <c r="D51" s="1998" t="s">
        <v>11412</v>
      </c>
      <c r="E51" s="1933" t="s">
        <v>11413</v>
      </c>
      <c r="F51" s="1999" t="s">
        <v>11107</v>
      </c>
      <c r="G51" s="1932">
        <v>22500</v>
      </c>
      <c r="H51" s="2000">
        <v>1</v>
      </c>
      <c r="I51" s="1998" t="s">
        <v>11414</v>
      </c>
      <c r="J51" s="2001">
        <v>5000000</v>
      </c>
      <c r="K51" s="1931">
        <v>130</v>
      </c>
      <c r="L51" s="1931">
        <f t="shared" si="0"/>
        <v>29</v>
      </c>
      <c r="M51" s="1931">
        <v>101</v>
      </c>
      <c r="O51" s="1936" t="s">
        <v>11415</v>
      </c>
      <c r="P51" s="1959">
        <v>560408</v>
      </c>
      <c r="Q51" s="1948" t="s">
        <v>11416</v>
      </c>
    </row>
    <row r="52" spans="1:19" s="1971" customFormat="1" ht="25.5" customHeight="1">
      <c r="A52" s="1929" t="s">
        <v>11417</v>
      </c>
      <c r="B52" s="2362">
        <v>47202300056</v>
      </c>
      <c r="C52" s="2002">
        <v>38233</v>
      </c>
      <c r="D52" s="1931" t="s">
        <v>11418</v>
      </c>
      <c r="E52" s="1907" t="s">
        <v>7389</v>
      </c>
      <c r="F52" s="1932" t="s">
        <v>11107</v>
      </c>
      <c r="G52" s="1932">
        <v>124167</v>
      </c>
      <c r="H52" s="2003">
        <v>1</v>
      </c>
      <c r="I52" s="1931" t="s">
        <v>11419</v>
      </c>
      <c r="J52" s="1934">
        <v>100000000</v>
      </c>
      <c r="K52" s="1931">
        <v>211</v>
      </c>
      <c r="L52" s="1931">
        <f t="shared" si="0"/>
        <v>77</v>
      </c>
      <c r="M52" s="1931">
        <v>134</v>
      </c>
      <c r="O52" s="1936" t="s">
        <v>11420</v>
      </c>
      <c r="P52" s="2004">
        <v>560247</v>
      </c>
      <c r="Q52" s="1948" t="s">
        <v>11421</v>
      </c>
      <c r="R52" s="2005" t="s">
        <v>11422</v>
      </c>
    </row>
    <row r="53" spans="1:19" s="1971" customFormat="1" ht="25.5" customHeight="1">
      <c r="A53" s="1929" t="s">
        <v>11423</v>
      </c>
      <c r="B53" s="2362">
        <v>472043000045</v>
      </c>
      <c r="C53" s="2002">
        <v>38250</v>
      </c>
      <c r="D53" s="1931" t="s">
        <v>11424</v>
      </c>
      <c r="E53" s="1907" t="s">
        <v>11425</v>
      </c>
      <c r="F53" s="1932" t="s">
        <v>11107</v>
      </c>
      <c r="G53" s="2000">
        <v>47150</v>
      </c>
      <c r="H53" s="2000">
        <v>1</v>
      </c>
      <c r="I53" s="1931" t="s">
        <v>11426</v>
      </c>
      <c r="J53" s="1990">
        <v>15500000</v>
      </c>
      <c r="K53" s="1931">
        <v>972</v>
      </c>
      <c r="L53" s="1931">
        <f t="shared" si="0"/>
        <v>669</v>
      </c>
      <c r="M53" s="1931">
        <v>303</v>
      </c>
      <c r="O53" s="1936" t="s">
        <v>11427</v>
      </c>
      <c r="P53" s="1911">
        <v>0</v>
      </c>
      <c r="Q53" s="1948" t="s">
        <v>11428</v>
      </c>
      <c r="R53" s="2006"/>
    </row>
    <row r="54" spans="1:19" s="1971" customFormat="1" ht="25.5" customHeight="1">
      <c r="A54" s="1929" t="s">
        <v>11429</v>
      </c>
      <c r="B54" s="1943">
        <v>472023000259</v>
      </c>
      <c r="C54" s="2002">
        <v>38386</v>
      </c>
      <c r="D54" s="1935" t="s">
        <v>11430</v>
      </c>
      <c r="E54" s="1907" t="s">
        <v>11431</v>
      </c>
      <c r="F54" s="1932" t="s">
        <v>11107</v>
      </c>
      <c r="G54" s="2000">
        <v>5000</v>
      </c>
      <c r="H54" s="2000">
        <v>1</v>
      </c>
      <c r="I54" s="1931" t="s">
        <v>11432</v>
      </c>
      <c r="J54" s="2001">
        <v>1000000</v>
      </c>
      <c r="K54" s="1931">
        <v>8</v>
      </c>
      <c r="L54" s="1931">
        <f t="shared" si="0"/>
        <v>8</v>
      </c>
      <c r="M54" s="1931">
        <v>0</v>
      </c>
      <c r="O54" s="1936" t="s">
        <v>196</v>
      </c>
      <c r="P54" s="1911" t="s">
        <v>197</v>
      </c>
      <c r="Q54" s="1948" t="s">
        <v>11433</v>
      </c>
      <c r="R54" s="2005" t="s">
        <v>11434</v>
      </c>
    </row>
    <row r="55" spans="1:19" s="1971" customFormat="1" ht="25.5" customHeight="1">
      <c r="A55" s="1929" t="s">
        <v>11435</v>
      </c>
      <c r="B55" s="2362">
        <v>380</v>
      </c>
      <c r="C55" s="2002">
        <v>38468</v>
      </c>
      <c r="D55" s="1931" t="s">
        <v>11436</v>
      </c>
      <c r="E55" s="1907" t="s">
        <v>7389</v>
      </c>
      <c r="F55" s="1932" t="s">
        <v>11107</v>
      </c>
      <c r="G55" s="1932">
        <v>9052</v>
      </c>
      <c r="H55" s="2000">
        <v>1</v>
      </c>
      <c r="I55" s="1931" t="s">
        <v>11437</v>
      </c>
      <c r="J55" s="2001">
        <v>800000</v>
      </c>
      <c r="K55" s="1931">
        <v>200</v>
      </c>
      <c r="L55" s="1931">
        <f t="shared" si="0"/>
        <v>140</v>
      </c>
      <c r="M55" s="1931">
        <v>60</v>
      </c>
      <c r="O55" s="1947">
        <v>560421</v>
      </c>
      <c r="P55" s="1959">
        <v>560423</v>
      </c>
      <c r="Q55" s="1960" t="s">
        <v>11438</v>
      </c>
      <c r="R55" s="2005" t="s">
        <v>11439</v>
      </c>
    </row>
    <row r="56" spans="1:19" s="1971" customFormat="1" ht="25.5" customHeight="1">
      <c r="A56" s="1929" t="s">
        <v>11440</v>
      </c>
      <c r="B56" s="2362">
        <v>472043000593</v>
      </c>
      <c r="C56" s="2007" t="s">
        <v>11441</v>
      </c>
      <c r="D56" s="2008" t="s">
        <v>11442</v>
      </c>
      <c r="E56" s="2009" t="s">
        <v>7389</v>
      </c>
      <c r="F56" s="1932" t="s">
        <v>11107</v>
      </c>
      <c r="G56" s="1932">
        <v>5332</v>
      </c>
      <c r="H56" s="2000">
        <v>1</v>
      </c>
      <c r="I56" s="1961" t="s">
        <v>11443</v>
      </c>
      <c r="J56" s="2010">
        <v>750000</v>
      </c>
      <c r="K56" s="1931">
        <v>11</v>
      </c>
      <c r="L56" s="1931">
        <f t="shared" si="0"/>
        <v>2</v>
      </c>
      <c r="M56" s="1931">
        <v>9</v>
      </c>
      <c r="O56" s="1936" t="s">
        <v>11444</v>
      </c>
      <c r="P56" s="1911"/>
      <c r="Q56" s="1948" t="s">
        <v>5892</v>
      </c>
      <c r="R56" s="2006"/>
    </row>
    <row r="57" spans="1:19" s="1971" customFormat="1" ht="25.5" customHeight="1">
      <c r="A57" s="1929" t="s">
        <v>11445</v>
      </c>
      <c r="B57" s="2362">
        <v>472043000619</v>
      </c>
      <c r="C57" s="2007">
        <v>38572</v>
      </c>
      <c r="D57" s="2011" t="s">
        <v>11446</v>
      </c>
      <c r="E57" s="1907" t="s">
        <v>11144</v>
      </c>
      <c r="F57" s="1932" t="s">
        <v>11107</v>
      </c>
      <c r="G57" s="1932">
        <v>9600</v>
      </c>
      <c r="H57" s="2000">
        <v>1</v>
      </c>
      <c r="I57" s="1941" t="s">
        <v>11447</v>
      </c>
      <c r="J57" s="2012">
        <v>1400000</v>
      </c>
      <c r="K57" s="1931">
        <v>425</v>
      </c>
      <c r="L57" s="1931">
        <f t="shared" si="0"/>
        <v>295</v>
      </c>
      <c r="M57" s="1931">
        <v>130</v>
      </c>
      <c r="O57" s="1944"/>
      <c r="P57" s="1911">
        <v>0</v>
      </c>
      <c r="Q57" s="1950"/>
      <c r="R57" s="2005" t="s">
        <v>11448</v>
      </c>
      <c r="S57" s="1971" t="s">
        <v>11449</v>
      </c>
    </row>
    <row r="58" spans="1:19" s="1971" customFormat="1" ht="25.5" customHeight="1">
      <c r="A58" s="1929" t="s">
        <v>11450</v>
      </c>
      <c r="B58" s="2362">
        <v>472043000591</v>
      </c>
      <c r="C58" s="2013">
        <v>38576</v>
      </c>
      <c r="D58" s="1998" t="s">
        <v>11451</v>
      </c>
      <c r="E58" s="1999" t="s">
        <v>11452</v>
      </c>
      <c r="F58" s="1932" t="s">
        <v>11107</v>
      </c>
      <c r="G58" s="1932">
        <v>10500</v>
      </c>
      <c r="H58" s="2014">
        <v>1</v>
      </c>
      <c r="I58" s="1971" t="s">
        <v>11453</v>
      </c>
      <c r="J58" s="2001">
        <v>3600000</v>
      </c>
      <c r="K58" s="1931">
        <v>405</v>
      </c>
      <c r="L58" s="1931">
        <f t="shared" si="0"/>
        <v>405</v>
      </c>
      <c r="M58" s="1931"/>
      <c r="O58" s="1936" t="s">
        <v>11454</v>
      </c>
      <c r="P58" s="1911"/>
      <c r="Q58" s="1973" t="s">
        <v>11455</v>
      </c>
      <c r="R58" s="2005" t="s">
        <v>11456</v>
      </c>
      <c r="S58" s="2006" t="s">
        <v>11457</v>
      </c>
    </row>
    <row r="59" spans="1:19" s="1971" customFormat="1" ht="25.5" customHeight="1">
      <c r="A59" s="1929" t="s">
        <v>11458</v>
      </c>
      <c r="B59" s="1992">
        <v>472043000455</v>
      </c>
      <c r="C59" s="2013" t="s">
        <v>11459</v>
      </c>
      <c r="D59" s="1971" t="s">
        <v>11460</v>
      </c>
      <c r="E59" s="1907" t="s">
        <v>11144</v>
      </c>
      <c r="F59" s="1932" t="s">
        <v>11107</v>
      </c>
      <c r="G59" s="1932">
        <v>7000</v>
      </c>
      <c r="H59" s="2000">
        <v>1</v>
      </c>
      <c r="I59" s="1969" t="s">
        <v>11461</v>
      </c>
      <c r="J59" s="2001">
        <v>1200000</v>
      </c>
      <c r="K59" s="1931">
        <v>30</v>
      </c>
      <c r="L59" s="1931">
        <f t="shared" si="0"/>
        <v>30</v>
      </c>
      <c r="M59" s="1931"/>
      <c r="O59" s="1944" t="s">
        <v>11462</v>
      </c>
      <c r="P59" s="1945" t="s">
        <v>11463</v>
      </c>
      <c r="Q59" s="1982" t="s">
        <v>11464</v>
      </c>
      <c r="R59" s="2006" t="s">
        <v>11465</v>
      </c>
    </row>
    <row r="60" spans="1:19" s="1971" customFormat="1" ht="25.5" customHeight="1">
      <c r="A60" s="1929" t="s">
        <v>11466</v>
      </c>
      <c r="B60" s="1992">
        <v>472023000557</v>
      </c>
      <c r="C60" s="2013" t="s">
        <v>11467</v>
      </c>
      <c r="D60" s="1971" t="s">
        <v>11468</v>
      </c>
      <c r="E60" s="1907" t="s">
        <v>11144</v>
      </c>
      <c r="F60" s="1932" t="s">
        <v>11107</v>
      </c>
      <c r="G60" s="1932">
        <v>1252</v>
      </c>
      <c r="H60" s="2000">
        <v>1</v>
      </c>
      <c r="I60" s="1961" t="s">
        <v>11469</v>
      </c>
      <c r="J60" s="2001">
        <v>1000000</v>
      </c>
      <c r="K60" s="1931">
        <v>20</v>
      </c>
      <c r="L60" s="1931">
        <f t="shared" si="0"/>
        <v>20</v>
      </c>
      <c r="M60" s="1931"/>
      <c r="O60" s="1944" t="s">
        <v>11470</v>
      </c>
      <c r="P60" s="1945" t="s">
        <v>11471</v>
      </c>
      <c r="Q60" s="1982" t="s">
        <v>11472</v>
      </c>
      <c r="R60" s="2006" t="s">
        <v>11473</v>
      </c>
    </row>
    <row r="61" spans="1:19" ht="25.5" customHeight="1">
      <c r="A61" s="1929" t="s">
        <v>11474</v>
      </c>
      <c r="B61" s="2362">
        <v>4702000568</v>
      </c>
      <c r="C61" s="1908" t="s">
        <v>11475</v>
      </c>
      <c r="D61" s="1931" t="s">
        <v>11476</v>
      </c>
      <c r="E61" s="1907" t="s">
        <v>8775</v>
      </c>
      <c r="F61" s="1932" t="s">
        <v>11107</v>
      </c>
      <c r="G61" s="1931">
        <v>17388</v>
      </c>
      <c r="H61" s="1907">
        <v>1</v>
      </c>
      <c r="I61" s="1931" t="s">
        <v>11477</v>
      </c>
      <c r="J61" s="1934">
        <f>6000000000/16000</f>
        <v>375000</v>
      </c>
      <c r="K61" s="1931">
        <v>40</v>
      </c>
      <c r="L61" s="1931">
        <f>K61-M61</f>
        <v>0</v>
      </c>
      <c r="M61" s="1931">
        <v>40</v>
      </c>
      <c r="O61" s="1936" t="s">
        <v>11478</v>
      </c>
      <c r="P61" s="1974">
        <v>849102</v>
      </c>
      <c r="Q61" s="2015"/>
      <c r="R61" s="1957" t="s">
        <v>11479</v>
      </c>
    </row>
    <row r="62" spans="1:19" ht="33" customHeight="1">
      <c r="A62" s="1929" t="s">
        <v>11480</v>
      </c>
      <c r="B62" s="2105" t="s">
        <v>11481</v>
      </c>
      <c r="C62" s="2016" t="s">
        <v>11482</v>
      </c>
      <c r="D62" s="2017" t="s">
        <v>11483</v>
      </c>
      <c r="E62" s="1907" t="s">
        <v>7389</v>
      </c>
      <c r="F62" s="1932" t="s">
        <v>11107</v>
      </c>
      <c r="G62" s="2018">
        <v>10030</v>
      </c>
      <c r="H62" s="1907">
        <v>1</v>
      </c>
      <c r="I62" s="2008" t="s">
        <v>11484</v>
      </c>
      <c r="J62" s="1976">
        <v>3000000</v>
      </c>
      <c r="K62" s="1931">
        <v>0</v>
      </c>
      <c r="L62" s="1931">
        <f>K62-M62</f>
        <v>0</v>
      </c>
      <c r="O62" s="1944" t="s">
        <v>11485</v>
      </c>
      <c r="P62" s="2019" t="s">
        <v>11486</v>
      </c>
      <c r="Q62" s="1985" t="s">
        <v>11487</v>
      </c>
      <c r="R62" s="1957" t="s">
        <v>11488</v>
      </c>
      <c r="S62" s="1906" t="s">
        <v>11489</v>
      </c>
    </row>
    <row r="63" spans="1:19" ht="25.5" customHeight="1">
      <c r="A63" s="1929" t="s">
        <v>11490</v>
      </c>
      <c r="B63" s="1943">
        <v>472043000140</v>
      </c>
      <c r="C63" s="2020" t="s">
        <v>11491</v>
      </c>
      <c r="D63" s="2021" t="s">
        <v>11492</v>
      </c>
      <c r="E63" s="1907" t="s">
        <v>7389</v>
      </c>
      <c r="F63" s="1932" t="s">
        <v>11107</v>
      </c>
      <c r="G63" s="2022">
        <v>28866</v>
      </c>
      <c r="H63" s="1907">
        <v>1</v>
      </c>
      <c r="I63" s="2011" t="s">
        <v>11493</v>
      </c>
      <c r="J63" s="1976">
        <v>3000000</v>
      </c>
      <c r="O63" s="1936" t="s">
        <v>11494</v>
      </c>
      <c r="P63" s="1974"/>
      <c r="Q63" s="1948" t="s">
        <v>11495</v>
      </c>
      <c r="R63" s="1949" t="s">
        <v>11496</v>
      </c>
    </row>
    <row r="64" spans="1:19" ht="25.5" customHeight="1">
      <c r="A64" s="1929" t="s">
        <v>11497</v>
      </c>
      <c r="B64" s="1943">
        <v>472043000158</v>
      </c>
      <c r="C64" s="2023" t="s">
        <v>11498</v>
      </c>
      <c r="D64" s="2024" t="s">
        <v>11499</v>
      </c>
      <c r="E64" s="1907" t="s">
        <v>11144</v>
      </c>
      <c r="F64" s="1932" t="s">
        <v>11107</v>
      </c>
      <c r="G64" s="2025">
        <v>17658</v>
      </c>
      <c r="H64" s="1907">
        <v>1</v>
      </c>
      <c r="I64" s="2026" t="s">
        <v>11500</v>
      </c>
      <c r="J64" s="1958">
        <v>1000000</v>
      </c>
      <c r="K64" s="1931">
        <v>2</v>
      </c>
      <c r="O64" s="1944"/>
      <c r="P64" s="1927"/>
      <c r="Q64" s="1982" t="s">
        <v>11501</v>
      </c>
      <c r="R64" s="1949" t="s">
        <v>11502</v>
      </c>
    </row>
    <row r="65" spans="1:19" ht="25.5" customHeight="1">
      <c r="A65" s="1929" t="s">
        <v>11503</v>
      </c>
      <c r="B65" s="1943">
        <v>472045000280</v>
      </c>
      <c r="C65" s="2027" t="s">
        <v>11504</v>
      </c>
      <c r="D65" s="2021" t="s">
        <v>11505</v>
      </c>
      <c r="E65" s="1907" t="s">
        <v>11144</v>
      </c>
      <c r="F65" s="1932" t="s">
        <v>11107</v>
      </c>
      <c r="G65" s="2028">
        <v>17050</v>
      </c>
      <c r="H65" s="2029">
        <v>1</v>
      </c>
      <c r="I65" s="2026" t="s">
        <v>11506</v>
      </c>
      <c r="J65" s="1969">
        <v>2741000</v>
      </c>
      <c r="K65" s="1931">
        <v>110</v>
      </c>
      <c r="O65" s="1944" t="s">
        <v>11507</v>
      </c>
      <c r="P65" s="1945" t="s">
        <v>11508</v>
      </c>
      <c r="Q65" s="1982" t="s">
        <v>11509</v>
      </c>
      <c r="R65" s="1949" t="s">
        <v>11510</v>
      </c>
      <c r="S65" s="1957" t="s">
        <v>11511</v>
      </c>
    </row>
    <row r="66" spans="1:19" ht="26.25" customHeight="1">
      <c r="A66" s="1929" t="s">
        <v>11512</v>
      </c>
      <c r="B66" s="2030">
        <v>472023000424</v>
      </c>
      <c r="C66" s="2027" t="s">
        <v>11513</v>
      </c>
      <c r="D66" s="2011" t="s">
        <v>11514</v>
      </c>
      <c r="E66" s="1907" t="s">
        <v>7389</v>
      </c>
      <c r="F66" s="1932" t="s">
        <v>11107</v>
      </c>
      <c r="G66" s="2031">
        <v>10000</v>
      </c>
      <c r="H66" s="2029">
        <v>1</v>
      </c>
      <c r="I66" s="2026" t="s">
        <v>11515</v>
      </c>
      <c r="J66" s="2028">
        <v>700000</v>
      </c>
      <c r="K66" s="1931">
        <v>252</v>
      </c>
      <c r="O66" s="1944" t="s">
        <v>11516</v>
      </c>
      <c r="P66" s="1945" t="s">
        <v>11517</v>
      </c>
      <c r="Q66" s="1948" t="s">
        <v>11518</v>
      </c>
      <c r="R66" s="1957" t="s">
        <v>11519</v>
      </c>
      <c r="S66" s="1957" t="s">
        <v>11520</v>
      </c>
    </row>
    <row r="67" spans="1:19" ht="25.5" customHeight="1">
      <c r="A67" s="1929" t="s">
        <v>11521</v>
      </c>
      <c r="B67" s="2030">
        <v>472043000454</v>
      </c>
      <c r="C67" s="2027" t="s">
        <v>11522</v>
      </c>
      <c r="D67" s="2011" t="s">
        <v>11523</v>
      </c>
      <c r="E67" s="1907" t="s">
        <v>7389</v>
      </c>
      <c r="F67" s="1932" t="s">
        <v>11107</v>
      </c>
      <c r="G67" s="2031">
        <v>69476</v>
      </c>
      <c r="H67" s="2029">
        <v>1</v>
      </c>
      <c r="I67" s="2026" t="s">
        <v>11524</v>
      </c>
      <c r="J67" s="2028">
        <v>10000000</v>
      </c>
      <c r="O67" s="1936"/>
      <c r="Q67" s="1950"/>
      <c r="R67" s="1957"/>
    </row>
    <row r="68" spans="1:19" ht="25.5" customHeight="1">
      <c r="A68" s="1929" t="s">
        <v>11525</v>
      </c>
      <c r="B68" s="2030"/>
      <c r="C68" s="2027"/>
      <c r="D68" s="2011" t="s">
        <v>11526</v>
      </c>
      <c r="E68" s="1907" t="s">
        <v>7389</v>
      </c>
      <c r="F68" s="1932"/>
      <c r="G68" s="2031"/>
      <c r="H68" s="2029">
        <v>1</v>
      </c>
      <c r="I68" s="2026" t="s">
        <v>11527</v>
      </c>
      <c r="J68" s="2028"/>
      <c r="K68" s="1931">
        <v>110</v>
      </c>
      <c r="O68" s="1944" t="s">
        <v>11528</v>
      </c>
      <c r="P68" s="1945" t="s">
        <v>11529</v>
      </c>
      <c r="Q68" s="1948" t="s">
        <v>11530</v>
      </c>
      <c r="R68" s="1949" t="s">
        <v>11531</v>
      </c>
    </row>
    <row r="69" spans="1:19" ht="32.25" customHeight="1">
      <c r="A69" s="1929" t="s">
        <v>11532</v>
      </c>
      <c r="B69" s="2032" t="s">
        <v>11533</v>
      </c>
      <c r="C69" s="2027" t="s">
        <v>11534</v>
      </c>
      <c r="D69" s="2033" t="s">
        <v>11535</v>
      </c>
      <c r="E69" s="1907" t="s">
        <v>8775</v>
      </c>
      <c r="F69" s="1932"/>
      <c r="G69" s="2031"/>
      <c r="H69" s="2029">
        <v>3</v>
      </c>
      <c r="I69" s="2034" t="s">
        <v>11536</v>
      </c>
      <c r="J69" s="1991">
        <v>20000000000</v>
      </c>
      <c r="O69" s="1944"/>
      <c r="P69" s="1945"/>
      <c r="Q69" s="2035"/>
      <c r="R69" s="1957"/>
    </row>
    <row r="70" spans="1:19" ht="32.25" customHeight="1">
      <c r="A70" s="1929" t="s">
        <v>11537</v>
      </c>
      <c r="B70" s="2036">
        <v>472043000831</v>
      </c>
      <c r="C70" s="2037">
        <v>40245</v>
      </c>
      <c r="D70" s="2026" t="s">
        <v>11538</v>
      </c>
      <c r="E70" s="1907" t="s">
        <v>10272</v>
      </c>
      <c r="F70" s="1932"/>
      <c r="G70" s="2031"/>
      <c r="H70" s="2029">
        <v>1</v>
      </c>
      <c r="I70" s="2026" t="s">
        <v>11539</v>
      </c>
      <c r="J70" s="1969">
        <v>500000</v>
      </c>
      <c r="K70" s="1931">
        <v>40</v>
      </c>
      <c r="O70" s="2038" t="s">
        <v>11540</v>
      </c>
      <c r="P70" s="2038">
        <v>3560399</v>
      </c>
      <c r="Q70" s="1982" t="s">
        <v>6826</v>
      </c>
      <c r="R70" s="1957" t="s">
        <v>11541</v>
      </c>
    </row>
    <row r="71" spans="1:19" ht="24" customHeight="1">
      <c r="A71" s="1929" t="s">
        <v>11542</v>
      </c>
      <c r="B71" s="2362">
        <v>472043000096</v>
      </c>
      <c r="C71" s="1908" t="s">
        <v>11543</v>
      </c>
      <c r="D71" s="1931" t="s">
        <v>11544</v>
      </c>
      <c r="E71" s="1909" t="s">
        <v>7389</v>
      </c>
      <c r="F71" s="1907" t="s">
        <v>11545</v>
      </c>
      <c r="G71" s="1932"/>
      <c r="H71" s="1909">
        <v>1</v>
      </c>
      <c r="I71" s="2039" t="s">
        <v>11546</v>
      </c>
      <c r="J71" s="1969"/>
      <c r="K71" s="1931">
        <v>156</v>
      </c>
      <c r="O71" s="1944" t="s">
        <v>11547</v>
      </c>
      <c r="P71" s="1945" t="s">
        <v>11548</v>
      </c>
      <c r="Q71" s="2040"/>
      <c r="R71" s="1957" t="s">
        <v>11549</v>
      </c>
    </row>
    <row r="72" spans="1:19" ht="32.25" customHeight="1">
      <c r="A72" s="1929" t="s">
        <v>11550</v>
      </c>
      <c r="B72" s="2036">
        <v>472023000906</v>
      </c>
      <c r="C72" s="2007" t="s">
        <v>2753</v>
      </c>
      <c r="D72" s="2026" t="s">
        <v>2754</v>
      </c>
      <c r="E72" s="1907" t="s">
        <v>11551</v>
      </c>
      <c r="F72" s="1932"/>
      <c r="G72" s="2031"/>
      <c r="H72" s="2029">
        <v>1</v>
      </c>
      <c r="I72" s="2026" t="s">
        <v>11552</v>
      </c>
      <c r="J72" s="1969">
        <v>2000000</v>
      </c>
      <c r="K72" s="1931">
        <v>14</v>
      </c>
      <c r="O72" s="1944" t="s">
        <v>11553</v>
      </c>
      <c r="P72" s="1945" t="s">
        <v>11554</v>
      </c>
      <c r="Q72" s="1982" t="s">
        <v>5894</v>
      </c>
      <c r="R72" s="1949" t="s">
        <v>11555</v>
      </c>
    </row>
    <row r="73" spans="1:19" ht="27" customHeight="1">
      <c r="A73" s="1929" t="s">
        <v>11556</v>
      </c>
      <c r="B73" s="2036">
        <v>472043000933</v>
      </c>
      <c r="C73" s="2007">
        <v>41156</v>
      </c>
      <c r="D73" s="2026" t="s">
        <v>11557</v>
      </c>
      <c r="E73" s="1907" t="s">
        <v>8775</v>
      </c>
      <c r="F73" s="1932"/>
      <c r="G73" s="2031"/>
      <c r="H73" s="2029">
        <v>1</v>
      </c>
      <c r="I73" s="2026" t="s">
        <v>11558</v>
      </c>
      <c r="J73" s="1969">
        <v>20900000000</v>
      </c>
      <c r="K73" s="1931">
        <v>25</v>
      </c>
      <c r="O73" s="1944" t="s">
        <v>11559</v>
      </c>
      <c r="P73" s="1945"/>
      <c r="Q73" s="1982" t="s">
        <v>11560</v>
      </c>
      <c r="R73" s="1949" t="s">
        <v>11561</v>
      </c>
    </row>
    <row r="74" spans="1:19" ht="32.25" customHeight="1">
      <c r="A74" s="1929" t="s">
        <v>11562</v>
      </c>
      <c r="B74" s="2036">
        <v>472043000942</v>
      </c>
      <c r="C74" s="2037" t="s">
        <v>2880</v>
      </c>
      <c r="D74" s="2026" t="s">
        <v>2881</v>
      </c>
      <c r="E74" s="1907" t="s">
        <v>7389</v>
      </c>
      <c r="F74" s="1932"/>
      <c r="G74" s="2031"/>
      <c r="H74" s="2029">
        <v>1</v>
      </c>
      <c r="I74" s="2011" t="s">
        <v>2882</v>
      </c>
      <c r="J74" s="1969">
        <v>2000000</v>
      </c>
      <c r="K74" s="1931">
        <v>15</v>
      </c>
      <c r="O74" s="1944" t="s">
        <v>11563</v>
      </c>
      <c r="P74" s="1945"/>
      <c r="Q74" s="1982" t="s">
        <v>11564</v>
      </c>
      <c r="R74" s="1949" t="s">
        <v>11565</v>
      </c>
    </row>
    <row r="75" spans="1:19" ht="32.25" customHeight="1">
      <c r="A75" s="1929" t="s">
        <v>11566</v>
      </c>
      <c r="B75" s="2036">
        <v>472043000915</v>
      </c>
      <c r="C75" s="2037">
        <v>41000</v>
      </c>
      <c r="D75" s="2026" t="s">
        <v>11567</v>
      </c>
      <c r="E75" s="2041" t="s">
        <v>11158</v>
      </c>
      <c r="G75" s="2042"/>
      <c r="H75" s="2043">
        <v>1</v>
      </c>
      <c r="I75" s="2026" t="s">
        <v>11568</v>
      </c>
      <c r="J75" s="1969">
        <v>3000000</v>
      </c>
      <c r="K75" s="1931">
        <v>2</v>
      </c>
      <c r="L75" s="1934"/>
      <c r="O75" s="2044" t="s">
        <v>11569</v>
      </c>
      <c r="P75" s="1945" t="s">
        <v>11570</v>
      </c>
      <c r="Q75" s="1982" t="s">
        <v>11571</v>
      </c>
      <c r="R75" s="2045" t="s">
        <v>11572</v>
      </c>
    </row>
    <row r="76" spans="1:19" ht="32.25" customHeight="1">
      <c r="A76" s="1929" t="s">
        <v>11573</v>
      </c>
      <c r="B76" s="2046">
        <v>472043001032</v>
      </c>
      <c r="C76" s="2047">
        <v>41433</v>
      </c>
      <c r="D76" s="2048" t="s">
        <v>11574</v>
      </c>
      <c r="E76" s="1907" t="s">
        <v>7389</v>
      </c>
      <c r="F76" s="1932"/>
      <c r="G76" s="2031"/>
      <c r="H76" s="2029">
        <v>1</v>
      </c>
      <c r="I76" s="2049" t="s">
        <v>3712</v>
      </c>
      <c r="J76" s="2050">
        <v>2000000</v>
      </c>
      <c r="O76" s="1944"/>
      <c r="P76" s="1945"/>
      <c r="Q76" s="2040"/>
    </row>
    <row r="77" spans="1:19" ht="32.25" customHeight="1">
      <c r="A77" s="1964" t="s">
        <v>11575</v>
      </c>
      <c r="B77" s="2051">
        <v>472043001033</v>
      </c>
      <c r="C77" s="2052">
        <v>41463</v>
      </c>
      <c r="D77" s="2053" t="s">
        <v>11576</v>
      </c>
      <c r="E77" s="1966" t="s">
        <v>7389</v>
      </c>
      <c r="F77" s="1967"/>
      <c r="G77" s="2054"/>
      <c r="H77" s="1966">
        <v>3</v>
      </c>
      <c r="I77" s="2048" t="s">
        <v>11577</v>
      </c>
      <c r="J77" s="2050">
        <v>3500000</v>
      </c>
      <c r="O77" s="1944"/>
      <c r="P77" s="1945"/>
      <c r="Q77" s="2040"/>
    </row>
    <row r="78" spans="1:19" ht="30" customHeight="1">
      <c r="A78" s="1964" t="s">
        <v>11578</v>
      </c>
      <c r="B78" s="2051">
        <v>472023001036</v>
      </c>
      <c r="C78" s="2052" t="s">
        <v>11579</v>
      </c>
      <c r="D78" s="2053" t="s">
        <v>11580</v>
      </c>
      <c r="E78" s="1966" t="s">
        <v>7389</v>
      </c>
      <c r="F78" s="1967"/>
      <c r="G78" s="2054"/>
      <c r="H78" s="1966">
        <v>3</v>
      </c>
      <c r="I78" s="2049" t="s">
        <v>11581</v>
      </c>
      <c r="J78" s="2050">
        <v>3000000</v>
      </c>
      <c r="O78" s="1944"/>
      <c r="P78" s="1945"/>
      <c r="Q78" s="2040"/>
    </row>
    <row r="79" spans="1:19" ht="30" customHeight="1">
      <c r="A79" s="1929" t="s">
        <v>11582</v>
      </c>
      <c r="B79" s="2046">
        <v>472043001072</v>
      </c>
      <c r="C79" s="2047" t="s">
        <v>11583</v>
      </c>
      <c r="D79" s="2049" t="s">
        <v>11584</v>
      </c>
      <c r="E79" s="2055" t="s">
        <v>3793</v>
      </c>
      <c r="F79" s="1932"/>
      <c r="G79" s="2031"/>
      <c r="H79" s="2029">
        <v>1</v>
      </c>
      <c r="I79" s="2049" t="s">
        <v>11585</v>
      </c>
      <c r="J79" s="2050">
        <v>500000</v>
      </c>
      <c r="O79" s="1944" t="s">
        <v>11586</v>
      </c>
      <c r="P79" s="1945"/>
      <c r="Q79" s="1948" t="s">
        <v>11587</v>
      </c>
    </row>
    <row r="80" spans="1:19" ht="36.75" customHeight="1">
      <c r="A80" s="1929" t="s">
        <v>11588</v>
      </c>
      <c r="B80" s="2046">
        <v>472023001112</v>
      </c>
      <c r="C80" s="2047" t="s">
        <v>11589</v>
      </c>
      <c r="D80" s="2049" t="s">
        <v>11590</v>
      </c>
      <c r="E80" s="2055" t="s">
        <v>8775</v>
      </c>
      <c r="F80" s="1932"/>
      <c r="G80" s="2031"/>
      <c r="H80" s="2029">
        <v>1</v>
      </c>
      <c r="I80" s="2024" t="s">
        <v>11591</v>
      </c>
      <c r="J80" s="2050">
        <v>3000000</v>
      </c>
      <c r="O80" s="1944"/>
      <c r="P80" s="1957"/>
      <c r="Q80" s="1948" t="s">
        <v>11592</v>
      </c>
    </row>
    <row r="81" spans="1:19" ht="36.75" customHeight="1">
      <c r="A81" s="1929" t="s">
        <v>11593</v>
      </c>
      <c r="B81" s="2056">
        <v>47212001183</v>
      </c>
      <c r="C81" s="2057" t="s">
        <v>4409</v>
      </c>
      <c r="D81" s="2049" t="s">
        <v>11594</v>
      </c>
      <c r="E81" s="2055" t="s">
        <v>7389</v>
      </c>
      <c r="F81" s="1932"/>
      <c r="G81" s="2031"/>
      <c r="H81" s="2029">
        <v>2</v>
      </c>
      <c r="I81" s="2058" t="s">
        <v>11595</v>
      </c>
      <c r="J81" s="2050">
        <v>10000000</v>
      </c>
      <c r="O81" s="1944"/>
      <c r="P81" s="1945"/>
      <c r="Q81" s="1948" t="s">
        <v>11295</v>
      </c>
    </row>
    <row r="82" spans="1:19" ht="24" customHeight="1">
      <c r="A82" s="1929" t="s">
        <v>11596</v>
      </c>
      <c r="B82" s="2056"/>
      <c r="C82" s="2059" t="s">
        <v>9677</v>
      </c>
      <c r="D82" s="2049" t="s">
        <v>11597</v>
      </c>
      <c r="E82" s="2055" t="s">
        <v>8775</v>
      </c>
      <c r="F82" s="1932"/>
      <c r="G82" s="2031"/>
      <c r="H82" s="2029">
        <v>1</v>
      </c>
      <c r="I82" s="2021" t="s">
        <v>11598</v>
      </c>
      <c r="J82" s="2050"/>
      <c r="O82" s="1944"/>
      <c r="P82" s="1945"/>
      <c r="Q82" s="1973" t="s">
        <v>11599</v>
      </c>
    </row>
    <row r="83" spans="1:19" ht="27" customHeight="1">
      <c r="A83" s="1929" t="s">
        <v>11600</v>
      </c>
      <c r="B83" s="2060" t="s">
        <v>11601</v>
      </c>
      <c r="C83" s="1906" t="s">
        <v>4467</v>
      </c>
      <c r="D83" s="2049" t="s">
        <v>11602</v>
      </c>
      <c r="E83" s="1951" t="s">
        <v>7389</v>
      </c>
      <c r="F83" s="1906"/>
      <c r="G83" s="1906"/>
      <c r="H83" s="1906">
        <v>1</v>
      </c>
      <c r="I83" s="1957" t="s">
        <v>11603</v>
      </c>
      <c r="J83" s="1906">
        <v>500000</v>
      </c>
      <c r="K83" s="1906">
        <v>4</v>
      </c>
      <c r="O83" s="1944"/>
      <c r="P83" s="1945"/>
      <c r="Q83" s="1950"/>
      <c r="R83" s="1906" t="s">
        <v>11604</v>
      </c>
    </row>
    <row r="84" spans="1:19" ht="25.5" customHeight="1">
      <c r="A84" s="1929" t="s">
        <v>11605</v>
      </c>
      <c r="B84" s="2060" t="s">
        <v>11606</v>
      </c>
      <c r="C84" s="2061" t="s">
        <v>11607</v>
      </c>
      <c r="D84" s="1957" t="s">
        <v>11608</v>
      </c>
      <c r="E84" s="1951" t="s">
        <v>8775</v>
      </c>
      <c r="F84" s="1906"/>
      <c r="G84" s="1906"/>
      <c r="H84" s="1906">
        <v>2</v>
      </c>
      <c r="I84" s="2062" t="s">
        <v>11609</v>
      </c>
      <c r="J84" s="1906">
        <v>25000000000</v>
      </c>
      <c r="K84" s="1906">
        <v>40</v>
      </c>
      <c r="O84" s="1944"/>
      <c r="P84" s="1945"/>
      <c r="Q84" s="1948" t="s">
        <v>11610</v>
      </c>
      <c r="R84" s="1906" t="s">
        <v>11611</v>
      </c>
    </row>
    <row r="85" spans="1:19" ht="33.75" customHeight="1">
      <c r="A85" s="1929" t="s">
        <v>11612</v>
      </c>
      <c r="B85" s="2060" t="s">
        <v>11613</v>
      </c>
      <c r="C85" s="1906" t="s">
        <v>11614</v>
      </c>
      <c r="D85" s="1957" t="s">
        <v>11615</v>
      </c>
      <c r="E85" s="1951" t="s">
        <v>11137</v>
      </c>
      <c r="F85" s="1906"/>
      <c r="G85" s="1906"/>
      <c r="H85" s="1906">
        <v>2</v>
      </c>
      <c r="I85" s="2026" t="s">
        <v>11616</v>
      </c>
      <c r="J85" s="1906">
        <v>11000000</v>
      </c>
      <c r="K85" s="1906"/>
      <c r="O85" s="1944"/>
      <c r="P85" s="1945"/>
      <c r="Q85" s="1973" t="s">
        <v>11617</v>
      </c>
      <c r="R85" s="1906" t="s">
        <v>11618</v>
      </c>
    </row>
    <row r="86" spans="1:19" ht="27" customHeight="1">
      <c r="A86" s="1929" t="s">
        <v>11619</v>
      </c>
      <c r="B86" s="2063">
        <v>6511565544</v>
      </c>
      <c r="C86" s="2064" t="s">
        <v>10813</v>
      </c>
      <c r="D86" s="2065" t="s">
        <v>4896</v>
      </c>
      <c r="E86" s="2066" t="s">
        <v>7389</v>
      </c>
      <c r="F86" s="1957"/>
      <c r="G86" s="1957"/>
      <c r="H86" s="1957">
        <v>2</v>
      </c>
      <c r="I86" s="2064" t="s">
        <v>11620</v>
      </c>
      <c r="J86" s="2067">
        <v>2000000</v>
      </c>
      <c r="K86" s="1957"/>
      <c r="L86" s="1941"/>
      <c r="M86" s="1941"/>
      <c r="N86" s="1941"/>
      <c r="O86" s="2068"/>
      <c r="P86" s="2069"/>
      <c r="Q86" s="2070"/>
    </row>
    <row r="87" spans="1:19" ht="25.5" customHeight="1">
      <c r="B87" s="2362"/>
      <c r="D87" s="2071" t="s">
        <v>11621</v>
      </c>
      <c r="G87" s="1932"/>
      <c r="I87" s="2072"/>
      <c r="K87" s="1931">
        <v>0</v>
      </c>
      <c r="L87" s="1931">
        <f t="shared" ref="L87:L96" si="1">K87-M87</f>
        <v>0</v>
      </c>
      <c r="M87" s="1931">
        <v>0</v>
      </c>
      <c r="O87" s="1936">
        <v>0</v>
      </c>
      <c r="P87" s="1911">
        <v>0</v>
      </c>
      <c r="Q87" s="1950"/>
    </row>
    <row r="88" spans="1:19" ht="25.5" customHeight="1">
      <c r="A88" s="1930">
        <v>1</v>
      </c>
      <c r="B88" s="2362"/>
      <c r="D88" s="1931" t="s">
        <v>11622</v>
      </c>
      <c r="E88" s="1907" t="s">
        <v>8775</v>
      </c>
      <c r="F88" s="1909" t="s">
        <v>11107</v>
      </c>
      <c r="G88" s="1931">
        <v>10000</v>
      </c>
      <c r="H88" s="1907">
        <v>1</v>
      </c>
      <c r="I88" s="1931" t="s">
        <v>11623</v>
      </c>
      <c r="K88" s="1931">
        <v>46</v>
      </c>
      <c r="L88" s="1931">
        <f t="shared" si="1"/>
        <v>16</v>
      </c>
      <c r="M88" s="1931">
        <v>30</v>
      </c>
      <c r="O88" s="2073" t="s">
        <v>11624</v>
      </c>
      <c r="P88" s="1974" t="s">
        <v>11625</v>
      </c>
      <c r="Q88" s="2015"/>
    </row>
    <row r="89" spans="1:19" ht="25.5" customHeight="1">
      <c r="A89" s="1930">
        <v>2</v>
      </c>
      <c r="B89" s="2362"/>
      <c r="D89" s="1931" t="s">
        <v>11626</v>
      </c>
      <c r="E89" s="1907" t="s">
        <v>11144</v>
      </c>
      <c r="F89" s="1907" t="s">
        <v>11107</v>
      </c>
      <c r="G89" s="1931">
        <f>17050+21076</f>
        <v>38126</v>
      </c>
      <c r="H89" s="1907">
        <v>1</v>
      </c>
      <c r="I89" s="1931" t="s">
        <v>11627</v>
      </c>
      <c r="J89" s="1934">
        <v>1000000</v>
      </c>
      <c r="L89" s="1931">
        <f t="shared" si="1"/>
        <v>-40</v>
      </c>
      <c r="M89" s="1931">
        <v>40</v>
      </c>
      <c r="O89" s="1947" t="s">
        <v>11628</v>
      </c>
      <c r="P89" s="2074" t="s">
        <v>11629</v>
      </c>
      <c r="Q89" s="1948"/>
    </row>
    <row r="90" spans="1:19" ht="25.5" customHeight="1">
      <c r="A90" s="1930">
        <v>3</v>
      </c>
      <c r="B90" s="2362">
        <v>4712000046</v>
      </c>
      <c r="C90" s="1908">
        <v>37478</v>
      </c>
      <c r="D90" s="1931" t="s">
        <v>11630</v>
      </c>
      <c r="E90" s="1907" t="s">
        <v>8775</v>
      </c>
      <c r="F90" s="1907" t="s">
        <v>11107</v>
      </c>
      <c r="G90" s="1931">
        <v>70000</v>
      </c>
      <c r="H90" s="1907">
        <v>1</v>
      </c>
      <c r="I90" s="1931" t="s">
        <v>11631</v>
      </c>
      <c r="J90" s="1934">
        <f>55000000000/15500</f>
        <v>3548387.0967741935</v>
      </c>
      <c r="L90" s="1931">
        <f t="shared" si="1"/>
        <v>-170</v>
      </c>
      <c r="M90" s="1931">
        <v>170</v>
      </c>
      <c r="O90" s="1936" t="s">
        <v>11632</v>
      </c>
      <c r="P90" s="1911">
        <v>0</v>
      </c>
      <c r="Q90" s="1950"/>
    </row>
    <row r="91" spans="1:19" ht="30" customHeight="1">
      <c r="A91" s="1930">
        <v>5</v>
      </c>
      <c r="B91" s="2742">
        <v>4703000393</v>
      </c>
      <c r="C91" s="2075">
        <v>38901</v>
      </c>
      <c r="D91" s="1934" t="s">
        <v>11633</v>
      </c>
      <c r="E91" s="1907" t="s">
        <v>8775</v>
      </c>
      <c r="F91" s="1907" t="s">
        <v>11107</v>
      </c>
      <c r="G91" s="1951">
        <v>29986</v>
      </c>
      <c r="H91" s="1907">
        <v>1</v>
      </c>
      <c r="I91" s="1934" t="s">
        <v>11634</v>
      </c>
      <c r="J91" s="2076">
        <v>40</v>
      </c>
      <c r="K91" s="1931">
        <v>103</v>
      </c>
      <c r="L91" s="1931">
        <f t="shared" si="1"/>
        <v>73</v>
      </c>
      <c r="M91" s="1931">
        <v>30</v>
      </c>
      <c r="O91" s="2077" t="s">
        <v>11635</v>
      </c>
      <c r="P91" s="1974">
        <v>849102</v>
      </c>
      <c r="Q91" s="2078" t="s">
        <v>11636</v>
      </c>
      <c r="R91" t="s">
        <v>11637</v>
      </c>
      <c r="S91" s="1906" t="s">
        <v>11638</v>
      </c>
    </row>
    <row r="92" spans="1:19" ht="25.5" customHeight="1">
      <c r="A92" s="1930">
        <v>6</v>
      </c>
      <c r="B92" s="2362">
        <v>4712000066</v>
      </c>
      <c r="C92" s="2002">
        <v>37643</v>
      </c>
      <c r="D92" s="1931" t="s">
        <v>11639</v>
      </c>
      <c r="E92" s="1907" t="s">
        <v>8775</v>
      </c>
      <c r="F92" s="1907" t="s">
        <v>11107</v>
      </c>
      <c r="G92" s="1931">
        <v>60000</v>
      </c>
      <c r="H92" s="1907">
        <v>2</v>
      </c>
      <c r="I92" s="1931" t="s">
        <v>11640</v>
      </c>
      <c r="J92" s="1934">
        <v>2000000</v>
      </c>
      <c r="K92" s="1931">
        <v>0</v>
      </c>
      <c r="L92" s="1931">
        <f t="shared" si="1"/>
        <v>0</v>
      </c>
      <c r="M92" s="1931">
        <v>0</v>
      </c>
      <c r="O92" s="1936" t="s">
        <v>11641</v>
      </c>
      <c r="P92" s="1911">
        <v>0</v>
      </c>
      <c r="Q92" s="1950"/>
    </row>
    <row r="93" spans="1:19" ht="25.5" customHeight="1">
      <c r="A93" s="1930">
        <v>7</v>
      </c>
      <c r="B93" s="2362"/>
      <c r="C93" s="2002"/>
      <c r="D93" s="1931" t="s">
        <v>11642</v>
      </c>
      <c r="E93" s="1907" t="s">
        <v>11144</v>
      </c>
      <c r="F93" s="1907" t="s">
        <v>11107</v>
      </c>
      <c r="H93" s="1907">
        <v>1</v>
      </c>
      <c r="K93" s="1931">
        <v>0</v>
      </c>
      <c r="L93" s="1931">
        <f t="shared" si="1"/>
        <v>0</v>
      </c>
      <c r="O93" s="1936" t="s">
        <v>11643</v>
      </c>
      <c r="Q93" s="1948" t="s">
        <v>11644</v>
      </c>
    </row>
    <row r="94" spans="1:19" ht="25.5" customHeight="1">
      <c r="A94" s="1930">
        <v>8</v>
      </c>
      <c r="B94" s="2362">
        <v>4713000152</v>
      </c>
      <c r="C94" s="2079">
        <v>38238</v>
      </c>
      <c r="D94" s="1931" t="s">
        <v>11645</v>
      </c>
      <c r="E94" s="1907" t="s">
        <v>8775</v>
      </c>
      <c r="F94" s="1907" t="s">
        <v>11107</v>
      </c>
      <c r="H94" s="1907">
        <v>1</v>
      </c>
      <c r="I94" s="1931" t="s">
        <v>11646</v>
      </c>
      <c r="K94" s="1931">
        <v>0</v>
      </c>
      <c r="L94" s="1931">
        <f t="shared" si="1"/>
        <v>0</v>
      </c>
      <c r="O94" s="1931" t="s">
        <v>11647</v>
      </c>
      <c r="P94" s="1931" t="s">
        <v>11648</v>
      </c>
      <c r="Q94" s="2080"/>
    </row>
    <row r="95" spans="1:19" ht="25.5" customHeight="1">
      <c r="A95" s="1930">
        <v>9</v>
      </c>
      <c r="B95" s="2362">
        <v>4713000153</v>
      </c>
      <c r="C95" s="2079">
        <v>38238</v>
      </c>
      <c r="D95" s="1931" t="s">
        <v>11649</v>
      </c>
      <c r="E95" s="1907" t="s">
        <v>8775</v>
      </c>
      <c r="F95" s="1907" t="s">
        <v>11107</v>
      </c>
      <c r="H95" s="1907">
        <v>1</v>
      </c>
      <c r="I95" s="1931" t="s">
        <v>11646</v>
      </c>
      <c r="K95" s="1931">
        <v>0</v>
      </c>
      <c r="L95" s="1931">
        <f t="shared" si="1"/>
        <v>0</v>
      </c>
      <c r="O95" s="1931" t="s">
        <v>11647</v>
      </c>
      <c r="P95" s="1931" t="s">
        <v>11648</v>
      </c>
      <c r="Q95" s="2080"/>
    </row>
    <row r="96" spans="1:19" ht="25.5" customHeight="1">
      <c r="A96" s="1930">
        <v>10</v>
      </c>
      <c r="B96" s="2362">
        <v>4713000155</v>
      </c>
      <c r="C96" s="2079">
        <v>38238</v>
      </c>
      <c r="D96" s="1931" t="s">
        <v>11650</v>
      </c>
      <c r="E96" s="1907" t="s">
        <v>8775</v>
      </c>
      <c r="F96" s="1907" t="s">
        <v>11107</v>
      </c>
      <c r="G96" s="1932"/>
      <c r="H96" s="1907">
        <v>1</v>
      </c>
      <c r="I96" s="1931" t="s">
        <v>11651</v>
      </c>
      <c r="K96" s="1931">
        <v>0</v>
      </c>
      <c r="L96" s="1931">
        <f t="shared" si="1"/>
        <v>0</v>
      </c>
      <c r="O96" s="1931" t="s">
        <v>11652</v>
      </c>
      <c r="P96" s="1931" t="s">
        <v>11648</v>
      </c>
      <c r="Q96" s="2080"/>
    </row>
    <row r="97" spans="1:20" s="1981" customFormat="1" ht="25.5" customHeight="1">
      <c r="A97" s="1953">
        <v>11</v>
      </c>
      <c r="B97" s="2081">
        <v>47212000250</v>
      </c>
      <c r="C97" s="2082" t="s">
        <v>11653</v>
      </c>
      <c r="D97" s="2083" t="s">
        <v>11654</v>
      </c>
      <c r="E97" s="1966" t="s">
        <v>11655</v>
      </c>
      <c r="F97" s="1967" t="s">
        <v>11107</v>
      </c>
      <c r="G97" s="2084">
        <v>9920</v>
      </c>
      <c r="H97" s="1966">
        <v>2</v>
      </c>
      <c r="I97" s="2083" t="s">
        <v>11656</v>
      </c>
      <c r="J97" s="2085">
        <v>2500000</v>
      </c>
      <c r="K97" s="1955"/>
      <c r="L97" s="1955"/>
      <c r="M97" s="1955"/>
      <c r="N97" s="1955"/>
      <c r="O97" s="2086" t="s">
        <v>11657</v>
      </c>
      <c r="P97" s="1979"/>
      <c r="Q97" s="1980"/>
    </row>
    <row r="98" spans="1:20" ht="25.5" customHeight="1">
      <c r="A98" s="1930">
        <v>12</v>
      </c>
      <c r="B98" s="1943">
        <v>472043000493</v>
      </c>
      <c r="C98" s="2027" t="s">
        <v>11658</v>
      </c>
      <c r="D98" s="2021" t="s">
        <v>11659</v>
      </c>
      <c r="E98" s="1907" t="s">
        <v>10272</v>
      </c>
      <c r="F98" s="1932"/>
      <c r="G98" s="2028"/>
      <c r="H98" s="1907">
        <v>1</v>
      </c>
      <c r="I98" s="2087" t="s">
        <v>11660</v>
      </c>
      <c r="J98" s="1969">
        <v>3055999</v>
      </c>
      <c r="O98" s="1944"/>
      <c r="Q98" s="1948" t="s">
        <v>11661</v>
      </c>
      <c r="R98" s="1957" t="s">
        <v>11662</v>
      </c>
    </row>
    <row r="99" spans="1:20" ht="25.5" customHeight="1">
      <c r="B99" s="2362"/>
      <c r="D99" s="2071" t="s">
        <v>11663</v>
      </c>
      <c r="G99" s="1932"/>
      <c r="K99" s="1931">
        <v>0</v>
      </c>
      <c r="L99" s="1931">
        <f>K99-M99</f>
        <v>0</v>
      </c>
      <c r="O99" s="1936">
        <v>0</v>
      </c>
      <c r="P99" s="1911">
        <v>0</v>
      </c>
      <c r="Q99" s="1950"/>
    </row>
    <row r="100" spans="1:20" ht="25.5" customHeight="1">
      <c r="A100" s="1930">
        <v>1</v>
      </c>
      <c r="B100" s="2362"/>
      <c r="D100" s="1931" t="s">
        <v>11664</v>
      </c>
      <c r="E100" s="1907" t="s">
        <v>8775</v>
      </c>
      <c r="F100" s="1907" t="s">
        <v>11107</v>
      </c>
      <c r="G100" s="1931">
        <v>5500</v>
      </c>
      <c r="H100" s="1907">
        <v>1</v>
      </c>
      <c r="I100" s="1931" t="s">
        <v>11665</v>
      </c>
      <c r="K100" s="1931">
        <v>0</v>
      </c>
      <c r="L100" s="1931">
        <f>K100-M100</f>
        <v>0</v>
      </c>
      <c r="M100" s="1931">
        <v>0</v>
      </c>
      <c r="O100" s="1936" t="s">
        <v>11666</v>
      </c>
      <c r="P100" s="1911">
        <v>0</v>
      </c>
      <c r="Q100" s="1950"/>
    </row>
    <row r="101" spans="1:20" ht="25.5" customHeight="1">
      <c r="A101" s="1930">
        <v>2</v>
      </c>
      <c r="B101" s="2362"/>
      <c r="D101" s="1931" t="s">
        <v>11667</v>
      </c>
      <c r="E101" s="1907" t="s">
        <v>8775</v>
      </c>
      <c r="F101" s="1907" t="s">
        <v>11107</v>
      </c>
      <c r="G101" s="1931">
        <v>1000</v>
      </c>
      <c r="H101" s="1907">
        <v>1</v>
      </c>
      <c r="I101" s="1931" t="s">
        <v>11668</v>
      </c>
      <c r="K101" s="1931">
        <v>0</v>
      </c>
      <c r="L101" s="1931">
        <f>K101-M101</f>
        <v>0</v>
      </c>
      <c r="M101" s="1931">
        <v>0</v>
      </c>
      <c r="O101" s="1936" t="s">
        <v>11669</v>
      </c>
      <c r="P101" s="1911">
        <v>0</v>
      </c>
      <c r="Q101" s="1950"/>
    </row>
    <row r="102" spans="1:20" ht="25.5" customHeight="1">
      <c r="A102" s="1930">
        <v>3</v>
      </c>
      <c r="B102" s="2362"/>
      <c r="D102" s="1931" t="s">
        <v>11670</v>
      </c>
      <c r="E102" s="1907" t="s">
        <v>8775</v>
      </c>
      <c r="F102" s="1907" t="s">
        <v>11107</v>
      </c>
      <c r="G102" s="1931">
        <v>31555</v>
      </c>
      <c r="H102" s="1907">
        <v>1</v>
      </c>
      <c r="I102" s="1931" t="s">
        <v>11668</v>
      </c>
      <c r="K102" s="1931">
        <v>0</v>
      </c>
      <c r="L102" s="1931">
        <f>K102-M102</f>
        <v>0</v>
      </c>
      <c r="M102" s="1931">
        <v>0</v>
      </c>
      <c r="O102" s="1936" t="s">
        <v>11669</v>
      </c>
      <c r="P102" s="1911">
        <v>0</v>
      </c>
      <c r="Q102" s="1950"/>
    </row>
    <row r="103" spans="1:20" s="1928" customFormat="1" ht="25.5" customHeight="1">
      <c r="A103" s="1921"/>
      <c r="B103" s="2743"/>
      <c r="C103" s="1923"/>
      <c r="D103" s="1924" t="s">
        <v>11671</v>
      </c>
      <c r="E103" s="1921"/>
      <c r="F103" s="1921"/>
      <c r="G103" s="1925"/>
      <c r="H103" s="1921"/>
      <c r="I103" s="1921"/>
      <c r="J103" s="1921"/>
      <c r="K103" s="1934">
        <f>+L103+M103</f>
        <v>0</v>
      </c>
      <c r="L103" s="1926"/>
      <c r="M103" s="1934">
        <v>0</v>
      </c>
      <c r="N103" s="1926"/>
      <c r="O103" s="1936"/>
      <c r="P103" s="1926"/>
      <c r="Q103" s="2088"/>
    </row>
    <row r="104" spans="1:20" ht="25.5" customHeight="1">
      <c r="A104" s="1929" t="s">
        <v>11105</v>
      </c>
      <c r="B104" s="2362">
        <v>462</v>
      </c>
      <c r="C104" s="1908">
        <v>35613</v>
      </c>
      <c r="D104" s="1941" t="s">
        <v>11672</v>
      </c>
      <c r="E104" s="1907" t="s">
        <v>8775</v>
      </c>
      <c r="F104" s="1907" t="s">
        <v>11545</v>
      </c>
      <c r="G104" s="1932">
        <v>1085</v>
      </c>
      <c r="H104" s="1907">
        <v>1</v>
      </c>
      <c r="I104" s="1931" t="s">
        <v>11673</v>
      </c>
      <c r="J104" s="1934">
        <v>34500000</v>
      </c>
      <c r="K104" s="1931">
        <v>22</v>
      </c>
      <c r="L104" s="1931">
        <f>K104-M104</f>
        <v>-3</v>
      </c>
      <c r="M104" s="1931">
        <v>25</v>
      </c>
      <c r="O104" s="2089" t="s">
        <v>11674</v>
      </c>
      <c r="P104" s="1911" t="s">
        <v>11675</v>
      </c>
      <c r="Q104" s="1948" t="s">
        <v>11676</v>
      </c>
      <c r="R104" s="1957" t="s">
        <v>11677</v>
      </c>
    </row>
    <row r="105" spans="1:20" ht="25.5" customHeight="1">
      <c r="A105" s="1929" t="s">
        <v>11113</v>
      </c>
      <c r="B105" s="1943">
        <v>472023000394</v>
      </c>
      <c r="C105" s="2090">
        <v>34333</v>
      </c>
      <c r="D105" s="1931" t="s">
        <v>11678</v>
      </c>
      <c r="E105" s="1907" t="s">
        <v>11218</v>
      </c>
      <c r="F105" s="1907" t="s">
        <v>11545</v>
      </c>
      <c r="G105" s="1932">
        <v>311674</v>
      </c>
      <c r="H105" s="1907">
        <v>1</v>
      </c>
      <c r="I105" s="1931" t="s">
        <v>11679</v>
      </c>
      <c r="J105" s="1934">
        <v>477134598</v>
      </c>
      <c r="K105" s="1931">
        <v>2320</v>
      </c>
      <c r="L105" s="1931">
        <f>K105-M105</f>
        <v>-249</v>
      </c>
      <c r="M105" s="1931">
        <v>2569</v>
      </c>
      <c r="N105" s="1931">
        <v>852553</v>
      </c>
      <c r="O105" s="1936" t="s">
        <v>11680</v>
      </c>
      <c r="P105" s="1911" t="s">
        <v>11681</v>
      </c>
      <c r="Q105" s="1948" t="s">
        <v>11682</v>
      </c>
      <c r="R105" s="1949" t="s">
        <v>11683</v>
      </c>
      <c r="S105" s="1906" t="s">
        <v>11684</v>
      </c>
    </row>
    <row r="106" spans="1:20" ht="31.5" customHeight="1">
      <c r="A106" s="1929" t="s">
        <v>11120</v>
      </c>
      <c r="B106" s="2362">
        <v>472033000528</v>
      </c>
      <c r="C106" s="1908">
        <v>34540</v>
      </c>
      <c r="D106" s="1931" t="s">
        <v>11685</v>
      </c>
      <c r="E106" s="1907" t="s">
        <v>11144</v>
      </c>
      <c r="F106" s="1907" t="s">
        <v>11545</v>
      </c>
      <c r="G106" s="1932">
        <v>75000</v>
      </c>
      <c r="H106" s="1907">
        <v>1</v>
      </c>
      <c r="I106" s="1931" t="s">
        <v>11686</v>
      </c>
      <c r="J106" s="1934">
        <v>24000000</v>
      </c>
      <c r="K106" s="1931">
        <v>1073</v>
      </c>
      <c r="L106" s="1931">
        <f t="shared" ref="L106:L169" si="2">K106-M106</f>
        <v>-52</v>
      </c>
      <c r="M106" s="1931">
        <v>1125</v>
      </c>
      <c r="N106" s="1931">
        <v>381982</v>
      </c>
      <c r="O106" s="1936" t="s">
        <v>11687</v>
      </c>
      <c r="P106" s="1911" t="s">
        <v>11688</v>
      </c>
      <c r="Q106" s="1948" t="s">
        <v>11689</v>
      </c>
      <c r="R106" s="1957" t="s">
        <v>11690</v>
      </c>
    </row>
    <row r="107" spans="1:20" ht="30.75" customHeight="1">
      <c r="A107" s="1929" t="s">
        <v>11128</v>
      </c>
      <c r="B107" s="1943">
        <v>472043000649</v>
      </c>
      <c r="C107" s="1908">
        <v>35394</v>
      </c>
      <c r="D107" s="1931" t="s">
        <v>11691</v>
      </c>
      <c r="E107" s="1907" t="s">
        <v>7389</v>
      </c>
      <c r="F107" s="1907" t="s">
        <v>11545</v>
      </c>
      <c r="G107" s="1932">
        <v>150000</v>
      </c>
      <c r="H107" s="1907">
        <v>1</v>
      </c>
      <c r="I107" s="1931" t="s">
        <v>11692</v>
      </c>
      <c r="J107" s="1934">
        <v>58000000</v>
      </c>
      <c r="K107" s="1931">
        <v>1218</v>
      </c>
      <c r="L107" s="1931">
        <f t="shared" si="2"/>
        <v>-31</v>
      </c>
      <c r="M107" s="1931">
        <v>1249</v>
      </c>
      <c r="O107" s="1944" t="s">
        <v>11693</v>
      </c>
      <c r="P107" s="1945" t="s">
        <v>301</v>
      </c>
      <c r="Q107" s="1948" t="s">
        <v>11694</v>
      </c>
      <c r="R107" s="1957" t="s">
        <v>11695</v>
      </c>
    </row>
    <row r="108" spans="1:20" ht="29.25" customHeight="1">
      <c r="A108" s="1929" t="s">
        <v>11135</v>
      </c>
      <c r="B108" s="1943">
        <v>472033000708</v>
      </c>
      <c r="C108" s="1908">
        <v>35524</v>
      </c>
      <c r="D108" s="2011" t="s">
        <v>11696</v>
      </c>
      <c r="E108" s="1907" t="s">
        <v>7389</v>
      </c>
      <c r="F108" s="1907" t="s">
        <v>11545</v>
      </c>
      <c r="G108" s="1932">
        <v>65540</v>
      </c>
      <c r="H108" s="1907">
        <v>1</v>
      </c>
      <c r="I108" s="1931" t="s">
        <v>11697</v>
      </c>
      <c r="J108" s="1934">
        <v>23700000</v>
      </c>
      <c r="K108" s="1931">
        <v>728</v>
      </c>
      <c r="L108" s="1931">
        <f t="shared" si="2"/>
        <v>57</v>
      </c>
      <c r="M108" s="1931">
        <v>671</v>
      </c>
      <c r="N108" s="1931">
        <v>55495</v>
      </c>
      <c r="O108" s="1936" t="s">
        <v>11698</v>
      </c>
      <c r="P108" s="1911" t="s">
        <v>11699</v>
      </c>
      <c r="Q108" s="1948" t="s">
        <v>11700</v>
      </c>
      <c r="R108" s="1949" t="s">
        <v>11701</v>
      </c>
    </row>
    <row r="109" spans="1:20" ht="25.5" customHeight="1">
      <c r="A109" s="1929" t="s">
        <v>11142</v>
      </c>
      <c r="B109" s="2362">
        <v>472023000753</v>
      </c>
      <c r="C109" s="1908">
        <v>35725</v>
      </c>
      <c r="D109" s="1931" t="s">
        <v>11702</v>
      </c>
      <c r="E109" s="1907" t="s">
        <v>11137</v>
      </c>
      <c r="F109" s="1907" t="s">
        <v>11545</v>
      </c>
      <c r="G109" s="1932">
        <v>30000</v>
      </c>
      <c r="H109" s="1907">
        <v>1</v>
      </c>
      <c r="I109" s="1931" t="s">
        <v>11703</v>
      </c>
      <c r="J109" s="1934">
        <v>9000000</v>
      </c>
      <c r="K109" s="1931">
        <v>95</v>
      </c>
      <c r="L109" s="1931">
        <f t="shared" si="2"/>
        <v>-431</v>
      </c>
      <c r="M109" s="1931">
        <v>526</v>
      </c>
      <c r="O109" s="1936" t="s">
        <v>879</v>
      </c>
      <c r="P109" s="1911" t="s">
        <v>11704</v>
      </c>
      <c r="Q109" s="1948" t="s">
        <v>11705</v>
      </c>
      <c r="R109" s="1957"/>
    </row>
    <row r="110" spans="1:20" ht="25.5" customHeight="1">
      <c r="A110" s="1929" t="s">
        <v>11150</v>
      </c>
      <c r="B110" s="2091">
        <v>472043000419</v>
      </c>
      <c r="C110" s="1908">
        <v>37025</v>
      </c>
      <c r="D110" s="1931" t="s">
        <v>11706</v>
      </c>
      <c r="E110" s="1907" t="s">
        <v>11144</v>
      </c>
      <c r="F110" s="1907" t="s">
        <v>11545</v>
      </c>
      <c r="G110" s="1932">
        <v>6200</v>
      </c>
      <c r="H110" s="1907">
        <v>1</v>
      </c>
      <c r="I110" s="1969" t="s">
        <v>11707</v>
      </c>
      <c r="J110" s="1934">
        <v>500000</v>
      </c>
      <c r="K110" s="1931">
        <v>13</v>
      </c>
      <c r="L110" s="1931">
        <f t="shared" si="2"/>
        <v>3</v>
      </c>
      <c r="M110" s="1931">
        <v>10</v>
      </c>
      <c r="O110" s="1944" t="s">
        <v>11708</v>
      </c>
      <c r="P110" s="1945" t="s">
        <v>11709</v>
      </c>
      <c r="Q110" s="2092"/>
      <c r="R110" s="1957" t="s">
        <v>11710</v>
      </c>
      <c r="T110" s="1906" t="s">
        <v>11711</v>
      </c>
    </row>
    <row r="111" spans="1:20" ht="25.5" customHeight="1">
      <c r="A111" s="1929" t="s">
        <v>11156</v>
      </c>
      <c r="B111" s="2288">
        <v>472043000197</v>
      </c>
      <c r="C111" s="1994" t="s">
        <v>11712</v>
      </c>
      <c r="D111" s="1934" t="s">
        <v>7911</v>
      </c>
      <c r="E111" s="1909" t="s">
        <v>11144</v>
      </c>
      <c r="F111" s="1909" t="s">
        <v>11545</v>
      </c>
      <c r="G111" s="1951">
        <v>80400</v>
      </c>
      <c r="H111" s="1909">
        <v>1</v>
      </c>
      <c r="I111" s="1934" t="s">
        <v>11713</v>
      </c>
      <c r="J111" s="1990">
        <v>15000000</v>
      </c>
      <c r="K111" s="1931">
        <v>224</v>
      </c>
      <c r="L111" s="1931">
        <f t="shared" si="2"/>
        <v>-44</v>
      </c>
      <c r="M111" s="1934">
        <v>268</v>
      </c>
      <c r="N111" s="1934"/>
      <c r="O111" s="1944" t="s">
        <v>11714</v>
      </c>
      <c r="P111" s="1911" t="s">
        <v>11715</v>
      </c>
      <c r="Q111" s="2093" t="s">
        <v>11716</v>
      </c>
      <c r="R111" s="1957" t="s">
        <v>11717</v>
      </c>
    </row>
    <row r="112" spans="1:20" ht="25.5" customHeight="1">
      <c r="A112" s="1929" t="s">
        <v>11165</v>
      </c>
      <c r="B112" s="2362">
        <v>472023000537</v>
      </c>
      <c r="C112" s="1908">
        <v>37420</v>
      </c>
      <c r="D112" s="1931" t="s">
        <v>11718</v>
      </c>
      <c r="E112" s="1907" t="s">
        <v>11144</v>
      </c>
      <c r="F112" s="1907" t="s">
        <v>11545</v>
      </c>
      <c r="G112" s="1932">
        <v>31050</v>
      </c>
      <c r="H112" s="1907">
        <v>1</v>
      </c>
      <c r="I112" s="1931" t="s">
        <v>11719</v>
      </c>
      <c r="J112" s="1934">
        <v>3500000</v>
      </c>
      <c r="K112" s="1931">
        <v>94</v>
      </c>
      <c r="L112" s="1931">
        <f t="shared" si="2"/>
        <v>-6</v>
      </c>
      <c r="M112" s="1931">
        <v>100</v>
      </c>
      <c r="O112" s="1936" t="s">
        <v>11720</v>
      </c>
      <c r="P112" s="1945" t="s">
        <v>11721</v>
      </c>
      <c r="Q112" s="2093" t="s">
        <v>11722</v>
      </c>
      <c r="R112" s="1957" t="s">
        <v>11723</v>
      </c>
    </row>
    <row r="113" spans="1:21" ht="25.5" customHeight="1">
      <c r="A113" s="1929" t="s">
        <v>8750</v>
      </c>
      <c r="B113" s="2288">
        <v>472043000447</v>
      </c>
      <c r="C113" s="1994">
        <v>37529</v>
      </c>
      <c r="D113" s="1934" t="s">
        <v>11724</v>
      </c>
      <c r="E113" s="1909" t="s">
        <v>7389</v>
      </c>
      <c r="F113" s="1907" t="s">
        <v>11545</v>
      </c>
      <c r="G113" s="1932">
        <f>33000</f>
        <v>33000</v>
      </c>
      <c r="H113" s="1909">
        <v>1</v>
      </c>
      <c r="I113" s="2094" t="s">
        <v>11725</v>
      </c>
      <c r="J113" s="1968">
        <v>10000000</v>
      </c>
      <c r="K113" s="1931">
        <v>61</v>
      </c>
      <c r="L113" s="1931">
        <f t="shared" si="2"/>
        <v>0</v>
      </c>
      <c r="M113" s="1931">
        <v>61</v>
      </c>
      <c r="O113" s="1936" t="s">
        <v>11726</v>
      </c>
      <c r="P113" s="1911" t="s">
        <v>11727</v>
      </c>
      <c r="Q113" s="2095" t="s">
        <v>11728</v>
      </c>
    </row>
    <row r="114" spans="1:21" ht="25.5" customHeight="1">
      <c r="A114" s="1929" t="s">
        <v>8751</v>
      </c>
      <c r="B114" s="2288">
        <v>472043000616</v>
      </c>
      <c r="C114" s="1994">
        <v>37558</v>
      </c>
      <c r="D114" s="1934" t="s">
        <v>11729</v>
      </c>
      <c r="E114" s="1909" t="s">
        <v>11144</v>
      </c>
      <c r="F114" s="1907" t="s">
        <v>11545</v>
      </c>
      <c r="G114" s="1906">
        <f>50*200</f>
        <v>10000</v>
      </c>
      <c r="H114" s="1909">
        <v>1</v>
      </c>
      <c r="I114" s="1934" t="s">
        <v>11730</v>
      </c>
      <c r="J114" s="1934">
        <v>5000000</v>
      </c>
      <c r="K114" s="1931">
        <v>115</v>
      </c>
      <c r="L114" s="1931">
        <f t="shared" si="2"/>
        <v>104</v>
      </c>
      <c r="M114" s="1931">
        <v>11</v>
      </c>
      <c r="O114" s="1936" t="s">
        <v>11731</v>
      </c>
      <c r="P114" s="1911" t="s">
        <v>11732</v>
      </c>
      <c r="Q114" s="2096" t="s">
        <v>11733</v>
      </c>
    </row>
    <row r="115" spans="1:21" ht="25.5" customHeight="1">
      <c r="A115" s="1929" t="s">
        <v>11184</v>
      </c>
      <c r="B115" s="2288">
        <v>472043000587</v>
      </c>
      <c r="C115" s="1994">
        <v>37575</v>
      </c>
      <c r="D115" s="1934" t="s">
        <v>11734</v>
      </c>
      <c r="E115" s="1909" t="s">
        <v>11144</v>
      </c>
      <c r="F115" s="1907" t="s">
        <v>11545</v>
      </c>
      <c r="G115" s="1932">
        <f>75*200</f>
        <v>15000</v>
      </c>
      <c r="H115" s="1909">
        <v>1</v>
      </c>
      <c r="I115" s="1934" t="s">
        <v>11735</v>
      </c>
      <c r="J115" s="1934">
        <v>1500000</v>
      </c>
      <c r="K115" s="1931">
        <v>15</v>
      </c>
      <c r="L115" s="1931">
        <f t="shared" si="2"/>
        <v>2</v>
      </c>
      <c r="M115" s="1931">
        <v>13</v>
      </c>
      <c r="O115" s="1944" t="s">
        <v>11736</v>
      </c>
      <c r="P115" s="1911" t="s">
        <v>11737</v>
      </c>
      <c r="Q115" s="2095" t="s">
        <v>11738</v>
      </c>
    </row>
    <row r="116" spans="1:21" ht="25.5" customHeight="1">
      <c r="A116" s="1929" t="s">
        <v>11189</v>
      </c>
      <c r="B116" s="2288">
        <v>185</v>
      </c>
      <c r="C116" s="1994">
        <v>37608</v>
      </c>
      <c r="D116" s="1934" t="s">
        <v>11739</v>
      </c>
      <c r="E116" s="1909" t="s">
        <v>11144</v>
      </c>
      <c r="F116" s="1907" t="s">
        <v>11545</v>
      </c>
      <c r="G116" s="1932">
        <v>50000</v>
      </c>
      <c r="H116" s="1909">
        <v>1</v>
      </c>
      <c r="I116" s="1934" t="s">
        <v>11740</v>
      </c>
      <c r="J116" s="2097">
        <v>9000000</v>
      </c>
      <c r="K116" s="1931">
        <v>880</v>
      </c>
      <c r="L116" s="1931">
        <f t="shared" si="2"/>
        <v>555</v>
      </c>
      <c r="M116" s="1931">
        <v>325</v>
      </c>
      <c r="O116" s="1936" t="s">
        <v>11741</v>
      </c>
      <c r="P116" s="1974">
        <v>560269</v>
      </c>
      <c r="Q116" s="1948" t="s">
        <v>11742</v>
      </c>
      <c r="R116" s="1957" t="s">
        <v>11743</v>
      </c>
      <c r="S116" s="1906" t="s">
        <v>11744</v>
      </c>
      <c r="U116" s="1906" t="s">
        <v>11745</v>
      </c>
    </row>
    <row r="117" spans="1:21" ht="25.5" customHeight="1">
      <c r="A117" s="1929" t="s">
        <v>8752</v>
      </c>
      <c r="B117" s="2362">
        <v>472023000044</v>
      </c>
      <c r="C117" s="1908">
        <v>37648</v>
      </c>
      <c r="D117" s="1931" t="s">
        <v>11746</v>
      </c>
      <c r="E117" s="1909" t="s">
        <v>11144</v>
      </c>
      <c r="F117" s="1907" t="s">
        <v>11545</v>
      </c>
      <c r="G117" s="1932">
        <v>10000</v>
      </c>
      <c r="H117" s="1909">
        <v>1</v>
      </c>
      <c r="I117" s="1931" t="s">
        <v>11747</v>
      </c>
      <c r="J117" s="1934">
        <v>1200000</v>
      </c>
      <c r="K117" s="1931">
        <v>135</v>
      </c>
      <c r="L117" s="1931">
        <f t="shared" si="2"/>
        <v>54</v>
      </c>
      <c r="M117" s="1931">
        <v>81</v>
      </c>
      <c r="O117" s="1936" t="s">
        <v>11748</v>
      </c>
      <c r="P117" s="1911" t="s">
        <v>11749</v>
      </c>
      <c r="Q117" s="1948" t="s">
        <v>11750</v>
      </c>
      <c r="R117" s="1957"/>
    </row>
    <row r="118" spans="1:21" ht="25.5" customHeight="1">
      <c r="A118" s="1929" t="s">
        <v>11202</v>
      </c>
      <c r="B118" s="1943">
        <v>472023000631</v>
      </c>
      <c r="C118" s="1908">
        <v>37727</v>
      </c>
      <c r="D118" s="1931" t="s">
        <v>11751</v>
      </c>
      <c r="E118" s="1909" t="s">
        <v>11144</v>
      </c>
      <c r="F118" s="1907" t="s">
        <v>11545</v>
      </c>
      <c r="G118" s="1932">
        <v>63560</v>
      </c>
      <c r="H118" s="1909">
        <v>1</v>
      </c>
      <c r="I118" s="1931" t="s">
        <v>11752</v>
      </c>
      <c r="J118" s="1969">
        <v>32000000</v>
      </c>
      <c r="K118" s="1931">
        <v>453</v>
      </c>
      <c r="L118" s="1931">
        <f t="shared" si="2"/>
        <v>24</v>
      </c>
      <c r="M118" s="1931">
        <v>429</v>
      </c>
      <c r="O118" s="1944" t="s">
        <v>11753</v>
      </c>
      <c r="P118" s="1911" t="s">
        <v>11754</v>
      </c>
      <c r="Q118" s="1948" t="s">
        <v>11755</v>
      </c>
      <c r="R118" s="1949" t="s">
        <v>11756</v>
      </c>
    </row>
    <row r="119" spans="1:21" ht="25.5" customHeight="1">
      <c r="A119" s="1929" t="s">
        <v>11209</v>
      </c>
      <c r="B119" s="2362">
        <v>472043000156</v>
      </c>
      <c r="C119" s="1908">
        <v>37845</v>
      </c>
      <c r="D119" s="1931" t="s">
        <v>11757</v>
      </c>
      <c r="E119" s="1909" t="s">
        <v>11144</v>
      </c>
      <c r="F119" s="1907" t="s">
        <v>11545</v>
      </c>
      <c r="G119" s="1932">
        <v>123600</v>
      </c>
      <c r="H119" s="1909">
        <v>1</v>
      </c>
      <c r="I119" s="1931" t="s">
        <v>11758</v>
      </c>
      <c r="J119" s="1990">
        <v>20000000</v>
      </c>
      <c r="K119" s="1931">
        <v>162</v>
      </c>
      <c r="L119" s="1931">
        <f t="shared" si="2"/>
        <v>13</v>
      </c>
      <c r="M119" s="1931">
        <v>149</v>
      </c>
      <c r="O119" s="1936" t="s">
        <v>11759</v>
      </c>
      <c r="P119" s="1911" t="s">
        <v>11760</v>
      </c>
      <c r="Q119" s="2095" t="s">
        <v>11761</v>
      </c>
      <c r="R119" s="1957" t="s">
        <v>11762</v>
      </c>
    </row>
    <row r="120" spans="1:21" ht="25.5" customHeight="1">
      <c r="A120" s="1929" t="s">
        <v>11216</v>
      </c>
      <c r="B120" s="2362">
        <v>4703000072</v>
      </c>
      <c r="C120" s="1908" t="s">
        <v>11763</v>
      </c>
      <c r="D120" s="1965" t="s">
        <v>11764</v>
      </c>
      <c r="E120" s="1909" t="s">
        <v>8775</v>
      </c>
      <c r="F120" s="1907" t="s">
        <v>11545</v>
      </c>
      <c r="G120" s="1932">
        <f>27100+50200</f>
        <v>77300</v>
      </c>
      <c r="H120" s="1909">
        <v>1</v>
      </c>
      <c r="I120" s="1934" t="s">
        <v>11765</v>
      </c>
      <c r="J120" s="1934">
        <v>650000</v>
      </c>
      <c r="K120" s="1931">
        <v>20</v>
      </c>
      <c r="L120" s="1931">
        <f t="shared" si="2"/>
        <v>20</v>
      </c>
      <c r="M120" s="1931">
        <v>0</v>
      </c>
      <c r="O120" s="1936" t="s">
        <v>11766</v>
      </c>
      <c r="P120" s="1911">
        <v>0</v>
      </c>
      <c r="Q120" s="2098"/>
      <c r="R120" s="1957"/>
    </row>
    <row r="121" spans="1:21" ht="27" customHeight="1">
      <c r="A121" s="1929" t="s">
        <v>11223</v>
      </c>
      <c r="B121" s="1956">
        <v>472043000270</v>
      </c>
      <c r="C121" s="1908">
        <v>37923</v>
      </c>
      <c r="D121" s="1931" t="s">
        <v>11767</v>
      </c>
      <c r="E121" s="1909" t="s">
        <v>11144</v>
      </c>
      <c r="F121" s="1907" t="s">
        <v>11545</v>
      </c>
      <c r="G121" s="1932">
        <v>10400</v>
      </c>
      <c r="H121" s="1909">
        <v>1</v>
      </c>
      <c r="I121" s="1931" t="s">
        <v>11768</v>
      </c>
      <c r="J121" s="1958">
        <v>2000000</v>
      </c>
      <c r="K121" s="1931">
        <v>59</v>
      </c>
      <c r="L121" s="1931">
        <f t="shared" si="2"/>
        <v>-3</v>
      </c>
      <c r="M121" s="1931">
        <v>62</v>
      </c>
      <c r="O121" s="1936" t="s">
        <v>11769</v>
      </c>
      <c r="P121" s="1911" t="s">
        <v>11770</v>
      </c>
      <c r="Q121" s="2098"/>
      <c r="R121" s="1949" t="s">
        <v>11771</v>
      </c>
    </row>
    <row r="122" spans="1:21" ht="30.75" customHeight="1">
      <c r="A122" s="1929" t="s">
        <v>11229</v>
      </c>
      <c r="B122" s="1943">
        <v>472043000385</v>
      </c>
      <c r="C122" s="2099">
        <v>37224</v>
      </c>
      <c r="D122" s="2008" t="s">
        <v>11772</v>
      </c>
      <c r="E122" s="1909" t="s">
        <v>7389</v>
      </c>
      <c r="F122" s="1907" t="s">
        <v>11545</v>
      </c>
      <c r="G122" s="1932">
        <v>16000</v>
      </c>
      <c r="H122" s="1909">
        <v>1</v>
      </c>
      <c r="I122" s="1975" t="s">
        <v>11773</v>
      </c>
      <c r="J122" s="1934">
        <v>1920000</v>
      </c>
      <c r="K122" s="1931">
        <v>574</v>
      </c>
      <c r="L122" s="1931">
        <f t="shared" si="2"/>
        <v>-40</v>
      </c>
      <c r="M122" s="1931">
        <v>614</v>
      </c>
      <c r="O122" s="1936" t="s">
        <v>11774</v>
      </c>
      <c r="P122" s="1974">
        <v>560320</v>
      </c>
      <c r="Q122" s="2100" t="s">
        <v>11775</v>
      </c>
      <c r="R122" s="1957" t="s">
        <v>11776</v>
      </c>
    </row>
    <row r="123" spans="1:21" ht="25.5" customHeight="1">
      <c r="A123" s="1929" t="s">
        <v>11234</v>
      </c>
      <c r="B123" s="2362">
        <v>472043000228</v>
      </c>
      <c r="C123" s="2007">
        <v>38148</v>
      </c>
      <c r="D123" s="1931" t="s">
        <v>11777</v>
      </c>
      <c r="E123" s="1909" t="s">
        <v>11144</v>
      </c>
      <c r="F123" s="1907" t="s">
        <v>11545</v>
      </c>
      <c r="G123" s="1932">
        <v>30000</v>
      </c>
      <c r="H123" s="1909">
        <v>1</v>
      </c>
      <c r="I123" s="1931" t="s">
        <v>11778</v>
      </c>
      <c r="J123" s="1958">
        <v>3500000</v>
      </c>
      <c r="K123" s="1931">
        <v>195</v>
      </c>
      <c r="L123" s="1931">
        <f t="shared" si="2"/>
        <v>5</v>
      </c>
      <c r="M123" s="1931">
        <v>190</v>
      </c>
      <c r="O123" s="1936" t="s">
        <v>11779</v>
      </c>
      <c r="P123" s="1911" t="s">
        <v>11780</v>
      </c>
      <c r="Q123" s="2098"/>
      <c r="R123" s="1949" t="s">
        <v>11781</v>
      </c>
    </row>
    <row r="124" spans="1:21" ht="25.5" customHeight="1">
      <c r="A124" s="1929" t="s">
        <v>11239</v>
      </c>
      <c r="B124" s="2362">
        <v>472043000126</v>
      </c>
      <c r="C124" s="2007">
        <v>38350</v>
      </c>
      <c r="D124" s="1988" t="s">
        <v>11782</v>
      </c>
      <c r="E124" s="1909" t="s">
        <v>11144</v>
      </c>
      <c r="F124" s="1907" t="s">
        <v>11545</v>
      </c>
      <c r="G124" s="1932">
        <v>40000</v>
      </c>
      <c r="H124" s="1909">
        <v>1</v>
      </c>
      <c r="I124" s="1988" t="s">
        <v>11783</v>
      </c>
      <c r="J124" s="1934">
        <v>8500000</v>
      </c>
      <c r="K124" s="1931">
        <v>285</v>
      </c>
      <c r="L124" s="1931">
        <f t="shared" si="2"/>
        <v>285</v>
      </c>
      <c r="M124" s="1931">
        <v>0</v>
      </c>
      <c r="O124" s="1944" t="s">
        <v>11784</v>
      </c>
      <c r="P124" s="1945" t="s">
        <v>11785</v>
      </c>
      <c r="Q124" s="1948" t="s">
        <v>11786</v>
      </c>
      <c r="R124" s="1957" t="s">
        <v>11787</v>
      </c>
    </row>
    <row r="125" spans="1:21" ht="25.5" customHeight="1">
      <c r="A125" s="1929" t="s">
        <v>11244</v>
      </c>
      <c r="B125" s="2362">
        <v>472043000444</v>
      </c>
      <c r="C125" s="2007">
        <v>38463</v>
      </c>
      <c r="D125" s="2011" t="s">
        <v>11788</v>
      </c>
      <c r="E125" s="2009" t="s">
        <v>437</v>
      </c>
      <c r="F125" s="1907" t="s">
        <v>11545</v>
      </c>
      <c r="G125" s="1932">
        <v>83000</v>
      </c>
      <c r="H125" s="1909">
        <v>1</v>
      </c>
      <c r="I125" s="1969" t="s">
        <v>11789</v>
      </c>
      <c r="J125" s="1968">
        <v>12000000</v>
      </c>
      <c r="K125" s="1931">
        <v>20</v>
      </c>
      <c r="L125" s="1931">
        <f t="shared" si="2"/>
        <v>10</v>
      </c>
      <c r="M125" s="1931">
        <v>10</v>
      </c>
      <c r="N125" s="1931" t="s">
        <v>879</v>
      </c>
      <c r="O125" s="2101" t="s">
        <v>11790</v>
      </c>
      <c r="P125" s="2102">
        <v>560530</v>
      </c>
      <c r="Q125" s="2103"/>
      <c r="R125" s="1957" t="s">
        <v>11791</v>
      </c>
    </row>
    <row r="126" spans="1:21" ht="25.5" customHeight="1">
      <c r="A126" s="1929" t="s">
        <v>11250</v>
      </c>
      <c r="B126" s="2362">
        <v>472043000063</v>
      </c>
      <c r="C126" s="2104" t="s">
        <v>11792</v>
      </c>
      <c r="D126" s="2021" t="s">
        <v>11793</v>
      </c>
      <c r="E126" s="1909" t="s">
        <v>7389</v>
      </c>
      <c r="F126" s="1909" t="s">
        <v>11545</v>
      </c>
      <c r="G126" s="1951">
        <v>10740</v>
      </c>
      <c r="H126" s="1909">
        <v>1</v>
      </c>
      <c r="I126" s="1969" t="s">
        <v>11794</v>
      </c>
      <c r="J126" s="1990">
        <v>15000000</v>
      </c>
      <c r="K126" s="1931">
        <v>25</v>
      </c>
      <c r="L126" s="1931">
        <f t="shared" si="2"/>
        <v>4</v>
      </c>
      <c r="M126" s="1934">
        <v>21</v>
      </c>
      <c r="N126" s="1934"/>
      <c r="O126" s="1936" t="s">
        <v>11795</v>
      </c>
      <c r="P126" s="1911" t="s">
        <v>11796</v>
      </c>
      <c r="Q126" s="2095" t="s">
        <v>11797</v>
      </c>
      <c r="R126" s="1957"/>
    </row>
    <row r="127" spans="1:21" ht="25.5" customHeight="1">
      <c r="A127" s="1929" t="s">
        <v>11256</v>
      </c>
      <c r="B127" s="2362">
        <v>472043000096</v>
      </c>
      <c r="C127" s="1908">
        <v>38573</v>
      </c>
      <c r="D127" s="1931" t="s">
        <v>11798</v>
      </c>
      <c r="E127" s="1909" t="s">
        <v>7389</v>
      </c>
      <c r="F127" s="1907" t="s">
        <v>11545</v>
      </c>
      <c r="G127" s="1932"/>
      <c r="H127" s="1909">
        <v>1</v>
      </c>
      <c r="I127" s="2039" t="s">
        <v>11546</v>
      </c>
      <c r="J127" s="1969">
        <v>12015000</v>
      </c>
      <c r="K127" s="1931">
        <v>280</v>
      </c>
      <c r="O127" s="1936" t="s">
        <v>11799</v>
      </c>
      <c r="P127" s="1945" t="s">
        <v>11800</v>
      </c>
      <c r="Q127" s="2098"/>
      <c r="R127" s="1957" t="s">
        <v>11801</v>
      </c>
    </row>
    <row r="128" spans="1:21" ht="29.25" customHeight="1">
      <c r="A128" s="1929" t="s">
        <v>11264</v>
      </c>
      <c r="B128" s="2362">
        <v>4712001252</v>
      </c>
      <c r="C128" s="1908" t="s">
        <v>11802</v>
      </c>
      <c r="D128" s="1931" t="s">
        <v>11803</v>
      </c>
      <c r="E128" s="1909" t="s">
        <v>8775</v>
      </c>
      <c r="F128" s="1907" t="s">
        <v>11545</v>
      </c>
      <c r="G128" s="1932"/>
      <c r="H128" s="1909">
        <v>1</v>
      </c>
      <c r="I128" s="1934" t="s">
        <v>11804</v>
      </c>
      <c r="J128" s="1934">
        <v>322580</v>
      </c>
      <c r="K128" s="1931">
        <v>51</v>
      </c>
      <c r="L128" s="1931">
        <f t="shared" si="2"/>
        <v>51</v>
      </c>
      <c r="O128" s="1936" t="s">
        <v>11805</v>
      </c>
      <c r="Q128" s="1960" t="s">
        <v>11806</v>
      </c>
      <c r="R128" s="1957" t="s">
        <v>11807</v>
      </c>
    </row>
    <row r="129" spans="1:19" ht="25.5" customHeight="1">
      <c r="A129" s="1929" t="s">
        <v>11271</v>
      </c>
      <c r="B129" s="2362">
        <v>4703000145</v>
      </c>
      <c r="C129" s="1908">
        <v>38054</v>
      </c>
      <c r="D129" s="1931" t="s">
        <v>11808</v>
      </c>
      <c r="E129" s="1909" t="s">
        <v>8775</v>
      </c>
      <c r="F129" s="1907" t="s">
        <v>11545</v>
      </c>
      <c r="G129" s="1932"/>
      <c r="H129" s="1909">
        <v>1</v>
      </c>
      <c r="I129" s="1934" t="s">
        <v>11809</v>
      </c>
      <c r="J129" s="1934">
        <v>645161</v>
      </c>
      <c r="K129" s="1931">
        <v>116</v>
      </c>
      <c r="L129" s="1931">
        <f t="shared" si="2"/>
        <v>116</v>
      </c>
      <c r="O129" s="1944" t="s">
        <v>11810</v>
      </c>
      <c r="P129" s="1945" t="s">
        <v>11811</v>
      </c>
      <c r="Q129" s="2095" t="s">
        <v>11812</v>
      </c>
      <c r="R129" s="1957"/>
    </row>
    <row r="130" spans="1:19" ht="25.5" customHeight="1">
      <c r="A130" s="1929" t="s">
        <v>11279</v>
      </c>
      <c r="B130" s="2362">
        <v>472043000638</v>
      </c>
      <c r="C130" s="1908" t="s">
        <v>11813</v>
      </c>
      <c r="D130" s="1931" t="s">
        <v>11814</v>
      </c>
      <c r="E130" s="1909" t="s">
        <v>11144</v>
      </c>
      <c r="F130" s="1907" t="s">
        <v>11545</v>
      </c>
      <c r="G130" s="1932">
        <v>79500</v>
      </c>
      <c r="H130" s="1909">
        <v>1</v>
      </c>
      <c r="I130" s="1934" t="s">
        <v>11815</v>
      </c>
      <c r="J130" s="1969">
        <v>27000000</v>
      </c>
      <c r="K130" s="1931">
        <v>3535</v>
      </c>
      <c r="L130" s="1931">
        <f t="shared" si="2"/>
        <v>3535</v>
      </c>
      <c r="O130" s="1947" t="s">
        <v>11816</v>
      </c>
      <c r="P130" s="1962">
        <v>560750</v>
      </c>
      <c r="Q130" s="1948" t="s">
        <v>11817</v>
      </c>
      <c r="R130" s="1949" t="s">
        <v>11818</v>
      </c>
    </row>
    <row r="131" spans="1:19" ht="25.5" customHeight="1">
      <c r="A131" s="1929" t="s">
        <v>11284</v>
      </c>
      <c r="B131" s="2362">
        <v>4702001597</v>
      </c>
      <c r="C131" s="1908" t="s">
        <v>11441</v>
      </c>
      <c r="D131" s="1931" t="s">
        <v>11819</v>
      </c>
      <c r="E131" s="1909" t="s">
        <v>8775</v>
      </c>
      <c r="F131" s="1907" t="s">
        <v>11545</v>
      </c>
      <c r="G131" s="1932"/>
      <c r="H131" s="1909">
        <v>1</v>
      </c>
      <c r="I131" s="1934" t="s">
        <v>11820</v>
      </c>
      <c r="J131" s="1934">
        <v>10648937</v>
      </c>
      <c r="K131" s="1931">
        <v>470</v>
      </c>
      <c r="L131" s="1931">
        <f t="shared" si="2"/>
        <v>470</v>
      </c>
      <c r="O131" s="2044" t="s">
        <v>11821</v>
      </c>
      <c r="Q131" s="2095" t="s">
        <v>11822</v>
      </c>
      <c r="R131" s="1957" t="s">
        <v>11823</v>
      </c>
    </row>
    <row r="132" spans="1:19" ht="25.5" customHeight="1">
      <c r="A132" s="1929" t="s">
        <v>11291</v>
      </c>
      <c r="B132" s="2362">
        <v>4702001788</v>
      </c>
      <c r="C132" s="1908">
        <v>38542</v>
      </c>
      <c r="D132" s="1931" t="s">
        <v>11824</v>
      </c>
      <c r="E132" s="1909" t="s">
        <v>8775</v>
      </c>
      <c r="F132" s="1907" t="s">
        <v>11545</v>
      </c>
      <c r="G132" s="1932"/>
      <c r="H132" s="1909">
        <v>1</v>
      </c>
      <c r="I132" s="1934" t="s">
        <v>11825</v>
      </c>
      <c r="J132" s="1934">
        <v>322580</v>
      </c>
      <c r="K132" s="1931">
        <v>35</v>
      </c>
      <c r="L132" s="1931">
        <f t="shared" si="2"/>
        <v>35</v>
      </c>
      <c r="O132" s="1944" t="s">
        <v>11826</v>
      </c>
      <c r="Q132" s="2098"/>
      <c r="R132" s="1949" t="s">
        <v>11827</v>
      </c>
    </row>
    <row r="133" spans="1:19" ht="25.5" customHeight="1">
      <c r="A133" s="1929" t="s">
        <v>11298</v>
      </c>
      <c r="B133" s="2362">
        <v>472043000569</v>
      </c>
      <c r="C133" s="1908">
        <v>38935</v>
      </c>
      <c r="D133" s="1931" t="s">
        <v>11828</v>
      </c>
      <c r="E133" s="1909" t="s">
        <v>437</v>
      </c>
      <c r="F133" s="1907" t="s">
        <v>11545</v>
      </c>
      <c r="G133" s="1932"/>
      <c r="H133" s="1909">
        <v>1</v>
      </c>
      <c r="I133" s="1934" t="s">
        <v>11829</v>
      </c>
      <c r="J133" s="1934">
        <v>5000000</v>
      </c>
      <c r="K133" s="1931">
        <v>200</v>
      </c>
      <c r="L133" s="1931">
        <f t="shared" si="2"/>
        <v>200</v>
      </c>
      <c r="O133" s="1936" t="s">
        <v>11830</v>
      </c>
      <c r="P133" s="2006" t="s">
        <v>11831</v>
      </c>
      <c r="Q133" s="2095" t="s">
        <v>11832</v>
      </c>
      <c r="R133" s="1949" t="s">
        <v>11833</v>
      </c>
    </row>
    <row r="134" spans="1:19" ht="25.5" customHeight="1">
      <c r="A134" s="1929" t="s">
        <v>11305</v>
      </c>
      <c r="B134" s="2105" t="s">
        <v>11834</v>
      </c>
      <c r="C134" s="2023" t="s">
        <v>11835</v>
      </c>
      <c r="D134" s="2106" t="s">
        <v>11836</v>
      </c>
      <c r="E134" s="2107" t="s">
        <v>7389</v>
      </c>
      <c r="F134" s="1907" t="s">
        <v>11545</v>
      </c>
      <c r="G134" s="2018">
        <v>156400</v>
      </c>
      <c r="H134" s="1909">
        <v>1</v>
      </c>
      <c r="I134" s="2011" t="s">
        <v>11837</v>
      </c>
      <c r="J134" s="2108">
        <v>14500000</v>
      </c>
      <c r="K134" s="1931">
        <v>74</v>
      </c>
      <c r="L134" s="1931">
        <f t="shared" si="2"/>
        <v>74</v>
      </c>
      <c r="O134" s="1944" t="s">
        <v>11838</v>
      </c>
      <c r="Q134" s="1950"/>
    </row>
    <row r="135" spans="1:19" ht="25.5" customHeight="1">
      <c r="A135" s="1929" t="s">
        <v>11312</v>
      </c>
      <c r="B135" s="2109" t="s">
        <v>11839</v>
      </c>
      <c r="C135" s="2110" t="s">
        <v>11840</v>
      </c>
      <c r="D135" s="2111" t="s">
        <v>11841</v>
      </c>
      <c r="E135" s="2112" t="s">
        <v>11137</v>
      </c>
      <c r="F135" s="1907" t="s">
        <v>11545</v>
      </c>
      <c r="G135" s="2113">
        <v>20430</v>
      </c>
      <c r="H135" s="1909">
        <v>2</v>
      </c>
      <c r="I135" s="2021" t="s">
        <v>11842</v>
      </c>
      <c r="J135" s="1976">
        <v>5000000</v>
      </c>
      <c r="K135" s="1934"/>
      <c r="L135" s="1934">
        <f t="shared" si="2"/>
        <v>0</v>
      </c>
      <c r="M135" s="1934"/>
      <c r="N135" s="1934"/>
      <c r="O135" s="1936"/>
      <c r="Q135" s="1950"/>
    </row>
    <row r="136" spans="1:19" ht="25.5" customHeight="1">
      <c r="A136" s="1929" t="s">
        <v>11317</v>
      </c>
      <c r="B136" s="2114">
        <v>47221000097</v>
      </c>
      <c r="C136" s="2007" t="s">
        <v>11843</v>
      </c>
      <c r="D136" s="2115" t="s">
        <v>11844</v>
      </c>
      <c r="E136" s="1909" t="s">
        <v>8775</v>
      </c>
      <c r="F136" s="1907" t="s">
        <v>11545</v>
      </c>
      <c r="G136" s="2113"/>
      <c r="H136" s="2029">
        <v>1</v>
      </c>
      <c r="I136" s="2021"/>
      <c r="J136" s="2116">
        <v>2826875</v>
      </c>
      <c r="K136" s="1934"/>
      <c r="L136" s="1934"/>
      <c r="M136" s="1934"/>
      <c r="N136" s="1934"/>
      <c r="O136" s="1944" t="s">
        <v>11845</v>
      </c>
      <c r="Q136" s="2095" t="s">
        <v>11846</v>
      </c>
    </row>
    <row r="137" spans="1:19" ht="25.5" customHeight="1">
      <c r="A137" s="1929" t="s">
        <v>11324</v>
      </c>
      <c r="B137" s="1943">
        <v>472023000166</v>
      </c>
      <c r="C137" s="2023" t="s">
        <v>11847</v>
      </c>
      <c r="D137" s="2024" t="s">
        <v>11848</v>
      </c>
      <c r="E137" s="1909" t="s">
        <v>11144</v>
      </c>
      <c r="F137" s="1907" t="s">
        <v>11545</v>
      </c>
      <c r="G137" s="2025">
        <v>10680</v>
      </c>
      <c r="H137" s="1909">
        <v>2</v>
      </c>
      <c r="I137" s="2026" t="s">
        <v>11849</v>
      </c>
      <c r="J137" s="1976">
        <v>2400000</v>
      </c>
      <c r="O137" s="1936"/>
      <c r="P137" s="1974"/>
      <c r="Q137" s="2015"/>
      <c r="R137" s="1957" t="s">
        <v>11850</v>
      </c>
    </row>
    <row r="138" spans="1:19" ht="25.5" customHeight="1">
      <c r="A138" s="1929" t="s">
        <v>11330</v>
      </c>
      <c r="B138" s="1943">
        <v>472023000167</v>
      </c>
      <c r="C138" s="2023" t="s">
        <v>11847</v>
      </c>
      <c r="D138" s="2024" t="s">
        <v>11851</v>
      </c>
      <c r="E138" s="1909" t="s">
        <v>11144</v>
      </c>
      <c r="F138" s="1907" t="s">
        <v>11545</v>
      </c>
      <c r="G138" s="2025">
        <v>10680</v>
      </c>
      <c r="H138" s="1909">
        <v>1</v>
      </c>
      <c r="I138" s="2026" t="s">
        <v>11852</v>
      </c>
      <c r="J138" s="1976">
        <v>2400000</v>
      </c>
      <c r="K138" s="1931">
        <v>40</v>
      </c>
      <c r="O138" s="1944" t="s">
        <v>11853</v>
      </c>
      <c r="P138" s="1945" t="s">
        <v>11854</v>
      </c>
      <c r="Q138" s="2040"/>
      <c r="R138" s="1974" t="s">
        <v>11855</v>
      </c>
    </row>
    <row r="139" spans="1:19" ht="25.5" customHeight="1">
      <c r="A139" s="1929" t="s">
        <v>11337</v>
      </c>
      <c r="B139" s="1943">
        <v>472043000170</v>
      </c>
      <c r="C139" s="2023" t="s">
        <v>11856</v>
      </c>
      <c r="D139" s="2024" t="s">
        <v>11857</v>
      </c>
      <c r="E139" s="1909" t="s">
        <v>11144</v>
      </c>
      <c r="F139" s="1907" t="s">
        <v>11545</v>
      </c>
      <c r="G139" s="2025">
        <v>9775</v>
      </c>
      <c r="H139" s="1909">
        <v>1</v>
      </c>
      <c r="I139" s="2026" t="s">
        <v>11858</v>
      </c>
      <c r="J139" s="1976">
        <v>2000000</v>
      </c>
      <c r="K139" s="1931">
        <v>30</v>
      </c>
      <c r="O139" s="1936" t="s">
        <v>11859</v>
      </c>
      <c r="P139" s="1974"/>
      <c r="Q139" s="1948" t="s">
        <v>11860</v>
      </c>
      <c r="R139" s="1957" t="s">
        <v>11861</v>
      </c>
    </row>
    <row r="140" spans="1:19" ht="25.5" customHeight="1">
      <c r="A140" s="1929" t="s">
        <v>11344</v>
      </c>
      <c r="B140" s="1943">
        <v>472043000172</v>
      </c>
      <c r="C140" s="2023" t="s">
        <v>11856</v>
      </c>
      <c r="D140" s="2024" t="s">
        <v>11862</v>
      </c>
      <c r="E140" s="1909" t="s">
        <v>7389</v>
      </c>
      <c r="F140" s="1907" t="s">
        <v>11545</v>
      </c>
      <c r="G140" s="2025">
        <v>35600</v>
      </c>
      <c r="H140" s="1909">
        <v>1</v>
      </c>
      <c r="I140" s="2026" t="s">
        <v>11863</v>
      </c>
      <c r="J140" s="1969">
        <v>15000000</v>
      </c>
      <c r="K140" s="1931">
        <v>40</v>
      </c>
      <c r="O140" s="1936" t="s">
        <v>11864</v>
      </c>
      <c r="P140" s="2117" t="s">
        <v>11865</v>
      </c>
      <c r="Q140" s="1948" t="s">
        <v>11866</v>
      </c>
    </row>
    <row r="141" spans="1:19" ht="25.5" customHeight="1">
      <c r="A141" s="1929" t="s">
        <v>11350</v>
      </c>
      <c r="B141" s="1943">
        <v>472043000177</v>
      </c>
      <c r="C141" s="2023" t="s">
        <v>11867</v>
      </c>
      <c r="D141" s="2024" t="s">
        <v>11868</v>
      </c>
      <c r="E141" s="1909" t="s">
        <v>7389</v>
      </c>
      <c r="F141" s="1907" t="s">
        <v>11545</v>
      </c>
      <c r="G141" s="2025">
        <v>10000</v>
      </c>
      <c r="H141" s="1909">
        <v>1</v>
      </c>
      <c r="I141" s="2026" t="s">
        <v>11869</v>
      </c>
      <c r="J141" s="1976">
        <v>1448300</v>
      </c>
      <c r="O141" s="1944" t="s">
        <v>11870</v>
      </c>
      <c r="P141" s="2117" t="s">
        <v>11871</v>
      </c>
      <c r="Q141" s="2118"/>
      <c r="R141" s="1949" t="s">
        <v>11872</v>
      </c>
      <c r="S141" s="1906" t="s">
        <v>11873</v>
      </c>
    </row>
    <row r="142" spans="1:19" ht="25.5" customHeight="1">
      <c r="A142" s="1929" t="s">
        <v>11357</v>
      </c>
      <c r="B142" s="1943">
        <v>472043000178</v>
      </c>
      <c r="C142" s="2009" t="s">
        <v>11874</v>
      </c>
      <c r="D142" s="2024" t="s">
        <v>11875</v>
      </c>
      <c r="E142" s="1909" t="s">
        <v>11144</v>
      </c>
      <c r="F142" s="1907" t="s">
        <v>11545</v>
      </c>
      <c r="G142" s="2119">
        <v>330881</v>
      </c>
      <c r="H142" s="1909">
        <v>1</v>
      </c>
      <c r="I142" s="2011" t="s">
        <v>11876</v>
      </c>
      <c r="J142" s="1969">
        <v>70230000</v>
      </c>
      <c r="O142" s="1936" t="s">
        <v>11877</v>
      </c>
      <c r="P142" s="2117" t="s">
        <v>11878</v>
      </c>
      <c r="Q142" s="2118"/>
      <c r="R142" s="1949" t="s">
        <v>11879</v>
      </c>
      <c r="S142" s="1906" t="s">
        <v>11880</v>
      </c>
    </row>
    <row r="143" spans="1:19" ht="25.5" customHeight="1">
      <c r="A143" s="1929" t="s">
        <v>11363</v>
      </c>
      <c r="B143" s="1943">
        <v>172023000192</v>
      </c>
      <c r="C143" s="2009" t="s">
        <v>11881</v>
      </c>
      <c r="D143" s="2024" t="s">
        <v>11882</v>
      </c>
      <c r="E143" s="1909" t="s">
        <v>7389</v>
      </c>
      <c r="F143" s="1907" t="s">
        <v>11545</v>
      </c>
      <c r="G143" s="2119"/>
      <c r="H143" s="1909">
        <v>1</v>
      </c>
      <c r="I143" s="2011" t="s">
        <v>11883</v>
      </c>
      <c r="J143" s="1969">
        <v>4000000</v>
      </c>
      <c r="K143" s="1931">
        <v>35</v>
      </c>
      <c r="O143" s="1936" t="s">
        <v>11884</v>
      </c>
      <c r="P143" s="1974"/>
      <c r="Q143" s="2015"/>
    </row>
    <row r="144" spans="1:19" ht="25.5" customHeight="1">
      <c r="A144" s="1929" t="s">
        <v>11370</v>
      </c>
      <c r="B144" s="2114">
        <v>472043000283</v>
      </c>
      <c r="C144" s="2027" t="s">
        <v>11885</v>
      </c>
      <c r="D144" s="2021" t="s">
        <v>11886</v>
      </c>
      <c r="E144" s="2009" t="s">
        <v>435</v>
      </c>
      <c r="F144" s="1907" t="s">
        <v>11545</v>
      </c>
      <c r="G144" s="2028">
        <v>25878</v>
      </c>
      <c r="H144" s="1909">
        <v>1</v>
      </c>
      <c r="I144" s="2026" t="s">
        <v>11887</v>
      </c>
      <c r="J144" s="1969">
        <v>3500000</v>
      </c>
      <c r="O144" s="1944" t="s">
        <v>11888</v>
      </c>
      <c r="P144" s="1974"/>
      <c r="Q144" s="1948" t="s">
        <v>11889</v>
      </c>
      <c r="R144" s="1949" t="s">
        <v>11890</v>
      </c>
      <c r="S144" s="1906" t="s">
        <v>11891</v>
      </c>
    </row>
    <row r="145" spans="1:19" s="2125" customFormat="1" ht="25.5" customHeight="1">
      <c r="A145" s="1929" t="s">
        <v>11377</v>
      </c>
      <c r="B145" s="2744">
        <v>472023000329</v>
      </c>
      <c r="C145" s="2120">
        <v>39414</v>
      </c>
      <c r="D145" s="1931" t="s">
        <v>11892</v>
      </c>
      <c r="E145" s="1933" t="s">
        <v>11893</v>
      </c>
      <c r="F145" s="1907" t="s">
        <v>11545</v>
      </c>
      <c r="G145" s="1932">
        <v>10680</v>
      </c>
      <c r="H145" s="1909">
        <v>1</v>
      </c>
      <c r="I145" s="1931" t="s">
        <v>11894</v>
      </c>
      <c r="J145" s="1931">
        <v>1000000</v>
      </c>
      <c r="K145" s="2041">
        <v>9</v>
      </c>
      <c r="L145" s="2043"/>
      <c r="M145" s="2041"/>
      <c r="N145" s="2041"/>
      <c r="O145" s="2121" t="s">
        <v>11895</v>
      </c>
      <c r="P145" s="2122" t="s">
        <v>11896</v>
      </c>
      <c r="Q145" s="2123"/>
      <c r="R145" s="2124" t="s">
        <v>11897</v>
      </c>
      <c r="S145" s="2125" t="s">
        <v>11898</v>
      </c>
    </row>
    <row r="146" spans="1:19" s="2125" customFormat="1" ht="25.5" customHeight="1">
      <c r="A146" s="1929" t="s">
        <v>11384</v>
      </c>
      <c r="B146" s="2744" t="s">
        <v>11899</v>
      </c>
      <c r="C146" s="2120">
        <v>39447</v>
      </c>
      <c r="D146" s="1931" t="s">
        <v>11900</v>
      </c>
      <c r="E146" s="1933" t="s">
        <v>11901</v>
      </c>
      <c r="F146" s="1907" t="s">
        <v>11545</v>
      </c>
      <c r="G146" s="1932">
        <v>1290</v>
      </c>
      <c r="H146" s="2029">
        <v>1</v>
      </c>
      <c r="I146" s="2126" t="s">
        <v>11902</v>
      </c>
      <c r="J146" s="1931">
        <v>3000000</v>
      </c>
      <c r="K146" s="2041">
        <v>32</v>
      </c>
      <c r="L146" s="2043"/>
      <c r="M146" s="2041"/>
      <c r="N146" s="2041"/>
      <c r="O146" s="2127"/>
      <c r="P146" s="2128"/>
      <c r="Q146" s="2129"/>
    </row>
    <row r="147" spans="1:19" s="2125" customFormat="1" ht="25.5" customHeight="1">
      <c r="A147" s="1929" t="s">
        <v>11391</v>
      </c>
      <c r="B147" s="2030">
        <v>472043000377</v>
      </c>
      <c r="C147" s="2027" t="s">
        <v>11903</v>
      </c>
      <c r="D147" s="2011" t="s">
        <v>11904</v>
      </c>
      <c r="E147" s="2107" t="s">
        <v>7389</v>
      </c>
      <c r="F147" s="1907" t="s">
        <v>11545</v>
      </c>
      <c r="G147" s="2031">
        <v>98280</v>
      </c>
      <c r="H147" s="2043">
        <v>1</v>
      </c>
      <c r="I147" s="1975" t="s">
        <v>11905</v>
      </c>
      <c r="J147" s="2028">
        <v>20000000</v>
      </c>
      <c r="K147" s="2041"/>
      <c r="L147" s="2043"/>
      <c r="M147" s="2041"/>
      <c r="N147" s="2041"/>
      <c r="O147" s="2121" t="s">
        <v>11906</v>
      </c>
      <c r="P147" s="2128"/>
      <c r="Q147" s="1948" t="s">
        <v>11907</v>
      </c>
      <c r="R147" s="2130" t="s">
        <v>11908</v>
      </c>
    </row>
    <row r="148" spans="1:19" ht="25.5" customHeight="1">
      <c r="A148" s="1929" t="s">
        <v>11399</v>
      </c>
      <c r="B148" s="2030">
        <v>472023000456</v>
      </c>
      <c r="C148" s="2027" t="s">
        <v>11909</v>
      </c>
      <c r="D148" s="2011" t="s">
        <v>11910</v>
      </c>
      <c r="E148" s="2011" t="s">
        <v>11911</v>
      </c>
      <c r="F148" s="1907" t="s">
        <v>11545</v>
      </c>
      <c r="G148" s="2031">
        <v>34190</v>
      </c>
      <c r="H148" s="1909">
        <v>1</v>
      </c>
      <c r="I148" s="2026" t="s">
        <v>11912</v>
      </c>
      <c r="J148" s="2028">
        <v>10000000</v>
      </c>
      <c r="L148" s="1934"/>
      <c r="O148" s="1944" t="s">
        <v>11913</v>
      </c>
      <c r="P148" s="1945" t="s">
        <v>11914</v>
      </c>
      <c r="Q148" s="1973" t="s">
        <v>11915</v>
      </c>
      <c r="R148" s="1957" t="s">
        <v>11916</v>
      </c>
    </row>
    <row r="149" spans="1:19" ht="25.5" customHeight="1">
      <c r="A149" s="1929" t="s">
        <v>11405</v>
      </c>
      <c r="B149" s="2046">
        <v>472043001142</v>
      </c>
      <c r="C149" s="2047" t="s">
        <v>11917</v>
      </c>
      <c r="D149" s="2026" t="s">
        <v>11918</v>
      </c>
      <c r="E149" s="2131" t="s">
        <v>7389</v>
      </c>
      <c r="F149" s="1907" t="s">
        <v>11545</v>
      </c>
      <c r="G149" s="1969">
        <v>11040</v>
      </c>
      <c r="H149" s="1909">
        <v>1</v>
      </c>
      <c r="I149" s="2026" t="s">
        <v>11919</v>
      </c>
      <c r="J149" s="1958">
        <v>6000000</v>
      </c>
      <c r="K149" s="1931">
        <v>100</v>
      </c>
      <c r="L149" s="1934"/>
      <c r="O149" s="1936" t="s">
        <v>11920</v>
      </c>
      <c r="Q149" s="1950" t="s">
        <v>11921</v>
      </c>
      <c r="R149" s="1957" t="s">
        <v>11922</v>
      </c>
      <c r="S149" s="1957"/>
    </row>
    <row r="150" spans="1:19" ht="25.5" customHeight="1">
      <c r="A150" s="1929" t="s">
        <v>11411</v>
      </c>
      <c r="B150" s="2036">
        <v>472023000741</v>
      </c>
      <c r="C150" s="2132">
        <v>40008</v>
      </c>
      <c r="D150" s="2026" t="s">
        <v>11923</v>
      </c>
      <c r="E150" s="2131" t="s">
        <v>10272</v>
      </c>
      <c r="G150" s="1969"/>
      <c r="H150" s="1909">
        <v>1</v>
      </c>
      <c r="I150" s="2026" t="s">
        <v>11924</v>
      </c>
      <c r="J150" s="1958">
        <v>540000</v>
      </c>
      <c r="K150" s="1931">
        <v>22</v>
      </c>
      <c r="L150" s="1934"/>
      <c r="O150" s="1936" t="s">
        <v>11925</v>
      </c>
      <c r="P150" s="1945" t="s">
        <v>11721</v>
      </c>
      <c r="Q150" s="2040"/>
      <c r="R150" s="1957" t="s">
        <v>11926</v>
      </c>
    </row>
    <row r="151" spans="1:19" ht="22.5" customHeight="1">
      <c r="A151" s="1929" t="s">
        <v>11417</v>
      </c>
      <c r="B151" s="2036"/>
      <c r="C151" s="2133"/>
      <c r="D151" s="1934" t="s">
        <v>11927</v>
      </c>
      <c r="E151" s="2131" t="s">
        <v>10579</v>
      </c>
      <c r="G151" s="1969"/>
      <c r="H151" s="1909">
        <v>1</v>
      </c>
      <c r="I151" s="2026" t="s">
        <v>11928</v>
      </c>
      <c r="J151" s="1958"/>
      <c r="K151" s="1931">
        <v>600</v>
      </c>
      <c r="L151" s="1934"/>
      <c r="O151" s="1944" t="s">
        <v>11929</v>
      </c>
      <c r="P151" s="1945" t="s">
        <v>11930</v>
      </c>
      <c r="Q151" s="2095" t="s">
        <v>11931</v>
      </c>
      <c r="R151" s="1906" t="s">
        <v>11932</v>
      </c>
    </row>
    <row r="152" spans="1:19" ht="25.5" customHeight="1">
      <c r="A152" s="1929" t="s">
        <v>11423</v>
      </c>
      <c r="B152" s="2036">
        <v>472043000783</v>
      </c>
      <c r="C152" s="2037" t="s">
        <v>11933</v>
      </c>
      <c r="D152" s="2026" t="s">
        <v>11934</v>
      </c>
      <c r="E152" s="2115" t="s">
        <v>2868</v>
      </c>
      <c r="G152" s="2134"/>
      <c r="H152" s="1909">
        <v>1</v>
      </c>
      <c r="I152" s="2026" t="s">
        <v>11935</v>
      </c>
      <c r="J152" s="2028">
        <v>2000000</v>
      </c>
      <c r="L152" s="1934"/>
      <c r="O152" s="1936"/>
      <c r="Q152" s="1950"/>
      <c r="R152" s="1957" t="s">
        <v>11936</v>
      </c>
    </row>
    <row r="153" spans="1:19" ht="25.5" customHeight="1">
      <c r="A153" s="1929" t="s">
        <v>11429</v>
      </c>
      <c r="B153" s="2036">
        <v>472043000800</v>
      </c>
      <c r="C153" s="2037">
        <v>40333</v>
      </c>
      <c r="D153" s="2026" t="s">
        <v>11937</v>
      </c>
      <c r="E153" s="2009" t="s">
        <v>7389</v>
      </c>
      <c r="G153" s="2134"/>
      <c r="H153" s="1909">
        <v>1</v>
      </c>
      <c r="I153" s="2026" t="s">
        <v>11938</v>
      </c>
      <c r="J153" s="1969">
        <v>500000</v>
      </c>
      <c r="L153" s="1934"/>
      <c r="O153" s="2061" t="s">
        <v>11939</v>
      </c>
      <c r="Q153" s="1950"/>
      <c r="R153" s="1906" t="s">
        <v>11940</v>
      </c>
    </row>
    <row r="154" spans="1:19" ht="25.5" customHeight="1">
      <c r="A154" s="1929" t="s">
        <v>11435</v>
      </c>
      <c r="B154" s="2135">
        <v>472023000826</v>
      </c>
      <c r="C154" s="2136" t="s">
        <v>11941</v>
      </c>
      <c r="D154" s="2137" t="s">
        <v>11942</v>
      </c>
      <c r="E154" s="2138" t="s">
        <v>7389</v>
      </c>
      <c r="F154" s="1966"/>
      <c r="G154" s="2139"/>
      <c r="H154" s="1966">
        <v>1</v>
      </c>
      <c r="I154" s="2026" t="s">
        <v>11943</v>
      </c>
      <c r="J154" s="2028">
        <v>1000000</v>
      </c>
      <c r="K154" s="1931">
        <v>70</v>
      </c>
      <c r="L154" s="1934"/>
      <c r="O154" s="1944" t="s">
        <v>11944</v>
      </c>
      <c r="P154" s="1945"/>
      <c r="Q154" s="2040"/>
    </row>
    <row r="155" spans="1:19" ht="25.5" customHeight="1">
      <c r="A155" s="1929" t="s">
        <v>11440</v>
      </c>
      <c r="B155" s="2036">
        <v>472043000899</v>
      </c>
      <c r="C155" s="2007" t="s">
        <v>2703</v>
      </c>
      <c r="D155" s="2026" t="s">
        <v>11945</v>
      </c>
      <c r="E155" s="2009" t="s">
        <v>7389</v>
      </c>
      <c r="G155" s="2134"/>
      <c r="H155" s="1909">
        <v>1</v>
      </c>
      <c r="I155" s="2026" t="s">
        <v>2704</v>
      </c>
      <c r="J155" s="1969">
        <v>1500000</v>
      </c>
      <c r="L155" s="1934"/>
      <c r="O155" s="2131" t="s">
        <v>11946</v>
      </c>
      <c r="Q155" s="1950"/>
      <c r="R155" s="1944" t="s">
        <v>11947</v>
      </c>
    </row>
    <row r="156" spans="1:19" ht="25.5" customHeight="1">
      <c r="A156" s="1929" t="s">
        <v>11445</v>
      </c>
      <c r="B156" s="2036">
        <v>472043000908</v>
      </c>
      <c r="C156" s="2007" t="s">
        <v>2780</v>
      </c>
      <c r="D156" s="2026" t="s">
        <v>11948</v>
      </c>
      <c r="E156" s="1907" t="s">
        <v>7389</v>
      </c>
      <c r="H156" s="1907">
        <v>1</v>
      </c>
      <c r="I156" s="2026" t="s">
        <v>11949</v>
      </c>
      <c r="J156" s="1969">
        <v>1000000</v>
      </c>
      <c r="L156" s="1934"/>
      <c r="O156" s="2131" t="s">
        <v>11950</v>
      </c>
      <c r="Q156" s="1950"/>
      <c r="R156" s="1957" t="s">
        <v>11951</v>
      </c>
    </row>
    <row r="157" spans="1:19" ht="25.5" customHeight="1">
      <c r="A157" s="1929" t="s">
        <v>11450</v>
      </c>
      <c r="B157" s="2036">
        <v>472023000948</v>
      </c>
      <c r="C157" s="2037" t="s">
        <v>2908</v>
      </c>
      <c r="D157" s="2026" t="s">
        <v>2909</v>
      </c>
      <c r="E157" s="1951" t="s">
        <v>11158</v>
      </c>
      <c r="F157" s="1906"/>
      <c r="G157" s="1906"/>
      <c r="H157" s="1906">
        <v>1</v>
      </c>
      <c r="I157" s="2026" t="s">
        <v>11952</v>
      </c>
      <c r="J157" s="1969">
        <v>1748000</v>
      </c>
      <c r="K157" s="1906"/>
      <c r="L157" s="1906"/>
      <c r="M157" s="1906"/>
      <c r="N157" s="1906"/>
      <c r="O157" s="1906"/>
      <c r="Q157" s="1950"/>
    </row>
    <row r="158" spans="1:19" ht="25.5" customHeight="1">
      <c r="A158" s="1929" t="s">
        <v>11458</v>
      </c>
      <c r="B158" s="2036">
        <v>472043000990</v>
      </c>
      <c r="C158" s="2037" t="s">
        <v>11953</v>
      </c>
      <c r="D158" s="2024" t="s">
        <v>11954</v>
      </c>
      <c r="E158" s="1951" t="s">
        <v>7389</v>
      </c>
      <c r="F158" s="1906"/>
      <c r="G158" s="1906"/>
      <c r="H158" s="1906">
        <v>1</v>
      </c>
      <c r="I158" s="2024" t="s">
        <v>11955</v>
      </c>
      <c r="J158" s="2140">
        <v>2000000</v>
      </c>
      <c r="K158" s="1906">
        <v>24</v>
      </c>
      <c r="L158" s="1906"/>
      <c r="M158" s="1906"/>
      <c r="N158" s="1906"/>
      <c r="O158" s="2061" t="s">
        <v>11956</v>
      </c>
      <c r="P158" s="1945" t="s">
        <v>11957</v>
      </c>
      <c r="Q158" s="2040"/>
      <c r="R158" s="1957" t="s">
        <v>11958</v>
      </c>
    </row>
    <row r="159" spans="1:19" ht="25.5" customHeight="1">
      <c r="A159" s="1929" t="s">
        <v>11466</v>
      </c>
      <c r="B159" s="2046">
        <v>472043001017</v>
      </c>
      <c r="C159" s="2047" t="s">
        <v>11959</v>
      </c>
      <c r="D159" s="2049" t="s">
        <v>11960</v>
      </c>
      <c r="E159" s="1951" t="s">
        <v>7389</v>
      </c>
      <c r="F159" s="1906"/>
      <c r="G159" s="1906"/>
      <c r="H159" s="1906">
        <v>1</v>
      </c>
      <c r="I159" s="2048" t="s">
        <v>11961</v>
      </c>
      <c r="J159" s="2050">
        <v>3500000</v>
      </c>
      <c r="K159" s="1906"/>
      <c r="L159" s="1906"/>
      <c r="M159" s="1906"/>
      <c r="N159" s="1906"/>
      <c r="O159" s="2131" t="s">
        <v>11962</v>
      </c>
      <c r="P159" s="1945"/>
      <c r="Q159" s="2040"/>
    </row>
    <row r="160" spans="1:19" ht="25.5" customHeight="1">
      <c r="A160" s="1929" t="s">
        <v>11474</v>
      </c>
      <c r="B160" s="2046">
        <v>472043000497</v>
      </c>
      <c r="C160" s="2047" t="s">
        <v>11963</v>
      </c>
      <c r="D160" s="2049" t="s">
        <v>11964</v>
      </c>
      <c r="E160" s="1951" t="s">
        <v>10272</v>
      </c>
      <c r="F160" s="1906"/>
      <c r="G160" s="1906"/>
      <c r="H160" s="1906">
        <v>1</v>
      </c>
      <c r="I160" s="2141" t="s">
        <v>3668</v>
      </c>
      <c r="J160" s="2050"/>
      <c r="K160" s="1906">
        <v>300</v>
      </c>
      <c r="L160" s="1906"/>
      <c r="M160" s="1906"/>
      <c r="N160" s="1906"/>
      <c r="O160" s="2061" t="s">
        <v>11965</v>
      </c>
      <c r="P160" s="1945" t="s">
        <v>11966</v>
      </c>
      <c r="Q160" s="2040"/>
      <c r="R160" s="1957" t="s">
        <v>11967</v>
      </c>
    </row>
    <row r="161" spans="1:19" ht="25.5" customHeight="1">
      <c r="A161" s="1929" t="s">
        <v>11480</v>
      </c>
      <c r="B161" s="2046">
        <v>472043001053</v>
      </c>
      <c r="C161" s="2047" t="s">
        <v>11968</v>
      </c>
      <c r="D161" s="2048" t="s">
        <v>11969</v>
      </c>
      <c r="E161" s="1951" t="s">
        <v>7389</v>
      </c>
      <c r="F161" s="1906"/>
      <c r="G161" s="1906"/>
      <c r="H161" s="1906">
        <v>1</v>
      </c>
      <c r="I161" s="2048" t="s">
        <v>3737</v>
      </c>
      <c r="J161" s="2050">
        <v>250000</v>
      </c>
      <c r="K161" s="1906"/>
      <c r="L161" s="1906"/>
      <c r="M161" s="1906"/>
      <c r="N161" s="1906"/>
      <c r="O161" s="2061" t="s">
        <v>11970</v>
      </c>
      <c r="P161" s="1945" t="s">
        <v>11971</v>
      </c>
      <c r="Q161" s="2095" t="s">
        <v>11972</v>
      </c>
      <c r="R161" s="1957" t="s">
        <v>11973</v>
      </c>
    </row>
    <row r="162" spans="1:19" ht="25.5" customHeight="1">
      <c r="A162" s="1929" t="s">
        <v>11490</v>
      </c>
      <c r="B162" s="2046">
        <v>472045001066</v>
      </c>
      <c r="C162" s="2047" t="s">
        <v>11974</v>
      </c>
      <c r="D162" s="2049" t="s">
        <v>3789</v>
      </c>
      <c r="E162" s="1951" t="s">
        <v>10272</v>
      </c>
      <c r="F162" s="1906"/>
      <c r="G162" s="1906"/>
      <c r="H162" s="1906">
        <v>1</v>
      </c>
      <c r="I162" s="2038" t="s">
        <v>11975</v>
      </c>
      <c r="J162" s="2050"/>
      <c r="K162" s="1906">
        <v>641</v>
      </c>
      <c r="L162" s="1906"/>
      <c r="M162" s="1906"/>
      <c r="N162" s="1906"/>
      <c r="O162" s="2061" t="s">
        <v>11976</v>
      </c>
      <c r="P162" s="1945" t="s">
        <v>11977</v>
      </c>
      <c r="Q162" s="2040"/>
      <c r="S162" s="1957" t="s">
        <v>11978</v>
      </c>
    </row>
    <row r="163" spans="1:19" ht="25.5" customHeight="1">
      <c r="A163" s="1929" t="s">
        <v>11497</v>
      </c>
      <c r="B163" s="2046">
        <v>472043001084</v>
      </c>
      <c r="C163" s="2047" t="s">
        <v>11979</v>
      </c>
      <c r="D163" s="2049" t="s">
        <v>3889</v>
      </c>
      <c r="E163" s="1951" t="s">
        <v>7389</v>
      </c>
      <c r="F163" s="1906"/>
      <c r="G163" s="1906"/>
      <c r="H163" s="1906">
        <v>1</v>
      </c>
      <c r="I163" s="2058" t="s">
        <v>11980</v>
      </c>
      <c r="J163" s="2050">
        <v>55700000</v>
      </c>
      <c r="K163" s="1906"/>
      <c r="L163" s="1906"/>
      <c r="M163" s="1906"/>
      <c r="N163" s="1906"/>
      <c r="O163" s="2061"/>
      <c r="P163" s="1945"/>
      <c r="Q163" s="1948" t="s">
        <v>11981</v>
      </c>
      <c r="R163" s="1906" t="s">
        <v>11982</v>
      </c>
    </row>
    <row r="164" spans="1:19" ht="25.5" customHeight="1">
      <c r="A164" s="1929" t="s">
        <v>11503</v>
      </c>
      <c r="B164" s="2046">
        <v>472043001123</v>
      </c>
      <c r="C164" s="2047">
        <v>41676</v>
      </c>
      <c r="D164" s="2049" t="s">
        <v>11983</v>
      </c>
      <c r="E164" s="1951" t="s">
        <v>7389</v>
      </c>
      <c r="F164" s="1906"/>
      <c r="G164" s="1906"/>
      <c r="H164" s="1906">
        <v>1</v>
      </c>
      <c r="I164" s="2048" t="s">
        <v>11984</v>
      </c>
      <c r="J164" s="2050">
        <v>850000</v>
      </c>
      <c r="K164" s="1906">
        <v>10</v>
      </c>
      <c r="L164" s="1906"/>
      <c r="M164" s="1906"/>
      <c r="N164" s="1906"/>
      <c r="O164" s="2061"/>
      <c r="P164" s="1945"/>
      <c r="Q164" s="2095" t="s">
        <v>11985</v>
      </c>
      <c r="R164" s="2060" t="s">
        <v>11986</v>
      </c>
    </row>
    <row r="165" spans="1:19" ht="25.5" customHeight="1">
      <c r="A165" s="1929" t="s">
        <v>11512</v>
      </c>
      <c r="B165" s="2063">
        <v>472043001205</v>
      </c>
      <c r="C165" s="2064" t="s">
        <v>11987</v>
      </c>
      <c r="D165" s="2064" t="s">
        <v>11988</v>
      </c>
      <c r="E165" s="1951" t="s">
        <v>11989</v>
      </c>
      <c r="F165" s="1906"/>
      <c r="G165" s="1906"/>
      <c r="H165" s="1906">
        <v>2</v>
      </c>
      <c r="I165" s="2064" t="s">
        <v>11990</v>
      </c>
      <c r="J165" s="2050">
        <v>600000</v>
      </c>
      <c r="K165" s="1906"/>
      <c r="L165" s="1906"/>
      <c r="M165" s="1906"/>
      <c r="N165" s="1906"/>
      <c r="O165" s="2061"/>
      <c r="P165" s="1945"/>
      <c r="Q165" s="2040"/>
      <c r="R165" s="2060"/>
    </row>
    <row r="166" spans="1:19" ht="25.5" customHeight="1">
      <c r="A166" s="1929" t="s">
        <v>11521</v>
      </c>
      <c r="B166" s="2063">
        <v>7621437027</v>
      </c>
      <c r="C166" s="2142">
        <v>42195</v>
      </c>
      <c r="D166" s="2064" t="s">
        <v>5014</v>
      </c>
      <c r="E166" s="1951" t="s">
        <v>10272</v>
      </c>
      <c r="F166" s="1906"/>
      <c r="G166" s="1906"/>
      <c r="H166" s="1906">
        <v>2</v>
      </c>
      <c r="I166" s="2065" t="s">
        <v>5013</v>
      </c>
      <c r="J166" s="2067">
        <v>10000000</v>
      </c>
      <c r="K166" s="1906"/>
      <c r="L166" s="1906"/>
      <c r="M166" s="1906"/>
      <c r="N166" s="1906"/>
      <c r="O166" s="2061"/>
      <c r="P166" s="1945"/>
      <c r="Q166" s="2040"/>
      <c r="R166" s="2060"/>
    </row>
    <row r="167" spans="1:19" ht="25.5" customHeight="1">
      <c r="B167" s="1957"/>
      <c r="C167" s="1906"/>
      <c r="D167" s="1921" t="s">
        <v>11621</v>
      </c>
      <c r="E167" s="1909"/>
      <c r="F167" s="1909"/>
      <c r="G167" s="2025"/>
      <c r="H167" s="1909"/>
      <c r="I167" s="1934"/>
      <c r="K167" s="1931">
        <v>0</v>
      </c>
      <c r="L167" s="1931">
        <f t="shared" si="2"/>
        <v>0</v>
      </c>
      <c r="O167" s="1936">
        <v>0</v>
      </c>
      <c r="P167" s="1911">
        <v>0</v>
      </c>
      <c r="Q167" s="1950"/>
    </row>
    <row r="168" spans="1:19" ht="25.5" customHeight="1">
      <c r="A168" s="1930">
        <v>1</v>
      </c>
      <c r="B168" s="2288"/>
      <c r="C168" s="1994"/>
      <c r="D168" s="2143" t="s">
        <v>11991</v>
      </c>
      <c r="E168" s="1909" t="s">
        <v>11992</v>
      </c>
      <c r="F168" s="1907" t="s">
        <v>11545</v>
      </c>
      <c r="G168" s="1932">
        <v>8260</v>
      </c>
      <c r="H168" s="1909">
        <v>1</v>
      </c>
      <c r="I168" s="1934" t="s">
        <v>11993</v>
      </c>
      <c r="K168" s="1931">
        <v>22</v>
      </c>
      <c r="L168" s="1931">
        <f t="shared" si="2"/>
        <v>22</v>
      </c>
      <c r="M168" s="1931">
        <v>0</v>
      </c>
      <c r="O168" s="1936" t="s">
        <v>11994</v>
      </c>
      <c r="P168" s="1974">
        <v>521328</v>
      </c>
      <c r="Q168" s="2095" t="s">
        <v>11995</v>
      </c>
      <c r="R168" s="1906" t="s">
        <v>11996</v>
      </c>
    </row>
    <row r="169" spans="1:19" ht="25.5" customHeight="1">
      <c r="A169" s="1930">
        <v>2</v>
      </c>
      <c r="B169" s="2288"/>
      <c r="C169" s="1994"/>
      <c r="D169" s="2143" t="s">
        <v>11997</v>
      </c>
      <c r="E169" s="1909" t="s">
        <v>8775</v>
      </c>
      <c r="F169" s="1907" t="s">
        <v>11545</v>
      </c>
      <c r="G169" s="1932">
        <v>350</v>
      </c>
      <c r="H169" s="1909">
        <v>1</v>
      </c>
      <c r="I169" s="1934" t="s">
        <v>11993</v>
      </c>
      <c r="K169" s="1931">
        <v>0</v>
      </c>
      <c r="L169" s="1931">
        <f t="shared" si="2"/>
        <v>0</v>
      </c>
      <c r="M169" s="1931">
        <v>0</v>
      </c>
      <c r="O169" s="1936" t="s">
        <v>11998</v>
      </c>
      <c r="P169" s="1911">
        <v>0</v>
      </c>
      <c r="Q169" s="1950"/>
    </row>
    <row r="170" spans="1:19" ht="25.5" customHeight="1">
      <c r="A170" s="1930">
        <v>3</v>
      </c>
      <c r="B170" s="2288">
        <v>4713000288</v>
      </c>
      <c r="C170" s="1994" t="s">
        <v>11999</v>
      </c>
      <c r="D170" s="2143" t="s">
        <v>12000</v>
      </c>
      <c r="E170" s="1909" t="s">
        <v>8775</v>
      </c>
      <c r="F170" s="1907" t="s">
        <v>11545</v>
      </c>
      <c r="G170" s="1932"/>
      <c r="H170" s="1909">
        <v>1</v>
      </c>
      <c r="I170" s="1934" t="s">
        <v>12001</v>
      </c>
      <c r="K170" s="1931">
        <v>0</v>
      </c>
      <c r="L170" s="1931">
        <f>K170-M170</f>
        <v>0</v>
      </c>
      <c r="O170" s="1944" t="s">
        <v>12002</v>
      </c>
      <c r="Q170" s="1950"/>
    </row>
    <row r="171" spans="1:19" ht="25.5" customHeight="1">
      <c r="A171" s="1930">
        <v>4</v>
      </c>
      <c r="B171" s="2288">
        <v>4712001973</v>
      </c>
      <c r="C171" s="1994" t="s">
        <v>12003</v>
      </c>
      <c r="D171" s="2143" t="s">
        <v>12004</v>
      </c>
      <c r="E171" s="1909" t="s">
        <v>8775</v>
      </c>
      <c r="F171" s="1909" t="s">
        <v>11545</v>
      </c>
      <c r="G171" s="1932"/>
      <c r="H171" s="1909">
        <v>1</v>
      </c>
      <c r="I171" s="1934" t="s">
        <v>12005</v>
      </c>
      <c r="K171" s="1931">
        <v>0</v>
      </c>
      <c r="L171" s="1931">
        <f>K171-M171</f>
        <v>0</v>
      </c>
      <c r="M171" s="1931">
        <v>0</v>
      </c>
      <c r="O171" s="1944" t="s">
        <v>12006</v>
      </c>
      <c r="P171" s="1911">
        <v>0</v>
      </c>
      <c r="Q171" s="1950"/>
    </row>
    <row r="172" spans="1:19" ht="25.5" customHeight="1">
      <c r="A172" s="1930">
        <v>5</v>
      </c>
      <c r="B172" s="2107">
        <v>47212000384</v>
      </c>
      <c r="C172" s="2144">
        <v>39476</v>
      </c>
      <c r="D172" s="2026" t="s">
        <v>12007</v>
      </c>
      <c r="E172" s="1909" t="s">
        <v>11144</v>
      </c>
      <c r="F172" s="1907" t="s">
        <v>11545</v>
      </c>
      <c r="G172" s="2145">
        <v>90450</v>
      </c>
      <c r="H172" s="1909">
        <v>1</v>
      </c>
      <c r="I172" s="2026" t="s">
        <v>12008</v>
      </c>
      <c r="J172" s="1969">
        <v>198000000</v>
      </c>
      <c r="O172" s="1936" t="s">
        <v>12009</v>
      </c>
      <c r="Q172" s="1950"/>
    </row>
    <row r="173" spans="1:19" ht="25.5" customHeight="1">
      <c r="B173" s="2288"/>
      <c r="C173" s="1994"/>
      <c r="D173" s="1921" t="s">
        <v>11663</v>
      </c>
      <c r="E173" s="1909"/>
      <c r="F173" s="1909"/>
      <c r="G173" s="1932"/>
      <c r="H173" s="1909"/>
      <c r="I173" s="1934"/>
      <c r="K173" s="1931">
        <v>0</v>
      </c>
      <c r="L173" s="1931">
        <f>K173-M173</f>
        <v>0</v>
      </c>
      <c r="M173" s="1931">
        <v>0</v>
      </c>
      <c r="O173" s="1936">
        <v>0</v>
      </c>
      <c r="P173" s="1911">
        <v>0</v>
      </c>
      <c r="Q173" s="1950"/>
    </row>
    <row r="174" spans="1:19" ht="25.5" customHeight="1">
      <c r="A174" s="1930">
        <v>1</v>
      </c>
      <c r="B174" s="2288"/>
      <c r="C174" s="1994"/>
      <c r="D174" s="2143" t="s">
        <v>12010</v>
      </c>
      <c r="E174" s="1909" t="s">
        <v>8775</v>
      </c>
      <c r="F174" s="1907" t="s">
        <v>11545</v>
      </c>
      <c r="G174" s="1932">
        <v>5750</v>
      </c>
      <c r="H174" s="1909">
        <v>1</v>
      </c>
      <c r="I174" s="1934"/>
      <c r="K174" s="1931">
        <v>0</v>
      </c>
      <c r="L174" s="1931">
        <f>K174-M174</f>
        <v>0</v>
      </c>
      <c r="M174" s="1931">
        <v>0</v>
      </c>
      <c r="O174" s="1944" t="s">
        <v>12011</v>
      </c>
      <c r="P174" s="1987">
        <v>3560888</v>
      </c>
      <c r="Q174" s="2146"/>
    </row>
    <row r="175" spans="1:19" s="1928" customFormat="1" ht="25.5" customHeight="1">
      <c r="A175" s="1921"/>
      <c r="B175" s="2743"/>
      <c r="C175" s="1923"/>
      <c r="D175" s="1924" t="s">
        <v>12012</v>
      </c>
      <c r="E175" s="1921"/>
      <c r="F175" s="1921"/>
      <c r="G175" s="1925"/>
      <c r="H175" s="1921"/>
      <c r="I175" s="2147"/>
      <c r="J175" s="1926"/>
      <c r="K175" s="1934">
        <v>0</v>
      </c>
      <c r="L175" s="1926"/>
      <c r="M175" s="1926"/>
      <c r="N175" s="1926"/>
      <c r="O175" s="1944" t="s">
        <v>12013</v>
      </c>
      <c r="P175" s="1926"/>
      <c r="Q175" s="2088"/>
    </row>
    <row r="176" spans="1:19" ht="31.5" customHeight="1">
      <c r="A176" s="2148" t="s">
        <v>11105</v>
      </c>
      <c r="B176" s="2288">
        <v>47221000081</v>
      </c>
      <c r="C176" s="1994" t="s">
        <v>12014</v>
      </c>
      <c r="D176" s="2149" t="s">
        <v>12015</v>
      </c>
      <c r="E176" s="1909" t="s">
        <v>8775</v>
      </c>
      <c r="F176" s="1909" t="s">
        <v>11545</v>
      </c>
      <c r="G176" s="1932"/>
      <c r="H176" s="1909">
        <v>1</v>
      </c>
      <c r="I176" s="1934" t="s">
        <v>12016</v>
      </c>
      <c r="J176" s="2150" t="s">
        <v>12017</v>
      </c>
      <c r="K176" s="1931">
        <v>0</v>
      </c>
      <c r="L176" s="1934"/>
      <c r="O176" s="1936"/>
      <c r="Q176" s="1973" t="s">
        <v>12018</v>
      </c>
      <c r="R176" s="1906" t="s">
        <v>12019</v>
      </c>
    </row>
    <row r="177" spans="1:20" ht="31.5" customHeight="1">
      <c r="A177" s="2148" t="s">
        <v>11113</v>
      </c>
      <c r="B177" s="2030">
        <v>472043000436</v>
      </c>
      <c r="C177" s="2027" t="s">
        <v>12020</v>
      </c>
      <c r="D177" s="2011" t="s">
        <v>12021</v>
      </c>
      <c r="E177" s="1909" t="s">
        <v>7389</v>
      </c>
      <c r="F177" s="1909" t="s">
        <v>11545</v>
      </c>
      <c r="G177" s="2031">
        <v>22262</v>
      </c>
      <c r="H177" s="1909">
        <v>1</v>
      </c>
      <c r="I177" s="2026" t="s">
        <v>12022</v>
      </c>
      <c r="J177" s="1969">
        <v>3400000</v>
      </c>
      <c r="K177" s="1931">
        <v>27</v>
      </c>
      <c r="L177" s="1934"/>
      <c r="O177" s="1944" t="s">
        <v>12023</v>
      </c>
      <c r="P177" s="1945" t="s">
        <v>12024</v>
      </c>
      <c r="Q177" s="1973" t="s">
        <v>12025</v>
      </c>
      <c r="R177" s="1906" t="s">
        <v>12026</v>
      </c>
    </row>
    <row r="178" spans="1:20" ht="31.5" customHeight="1">
      <c r="A178" s="2148" t="s">
        <v>11120</v>
      </c>
      <c r="B178" s="2151">
        <v>472023000647</v>
      </c>
      <c r="C178" s="2152">
        <v>39689</v>
      </c>
      <c r="D178" s="2153" t="s">
        <v>12027</v>
      </c>
      <c r="E178" s="2131" t="s">
        <v>8775</v>
      </c>
      <c r="F178" s="1907" t="s">
        <v>11545</v>
      </c>
      <c r="G178" s="2134">
        <v>20971</v>
      </c>
      <c r="H178" s="1909">
        <v>1</v>
      </c>
      <c r="I178" s="2153" t="s">
        <v>12028</v>
      </c>
      <c r="J178" s="2134">
        <v>70000000000</v>
      </c>
      <c r="K178" s="1931">
        <v>52</v>
      </c>
      <c r="L178" s="1934"/>
      <c r="O178" s="1944" t="s">
        <v>12029</v>
      </c>
      <c r="P178" s="1945" t="s">
        <v>12030</v>
      </c>
      <c r="Q178" s="1973" t="s">
        <v>12031</v>
      </c>
      <c r="R178" s="1906" t="s">
        <v>12032</v>
      </c>
    </row>
    <row r="179" spans="1:20" ht="31.5" customHeight="1">
      <c r="A179" s="2148" t="s">
        <v>11128</v>
      </c>
      <c r="B179" s="2030">
        <v>47212000756</v>
      </c>
      <c r="C179" s="2132">
        <v>40074</v>
      </c>
      <c r="D179" s="2011" t="s">
        <v>12033</v>
      </c>
      <c r="E179" s="1909" t="s">
        <v>8775</v>
      </c>
      <c r="F179" s="1909"/>
      <c r="G179" s="2031"/>
      <c r="H179" s="1909">
        <v>1</v>
      </c>
      <c r="I179" s="2026" t="s">
        <v>12034</v>
      </c>
      <c r="J179" s="2028">
        <v>65000000</v>
      </c>
      <c r="K179" s="1931">
        <v>85</v>
      </c>
      <c r="L179" s="1934"/>
      <c r="O179" s="1944" t="s">
        <v>12035</v>
      </c>
      <c r="P179" s="1945" t="s">
        <v>12036</v>
      </c>
      <c r="Q179" s="2154" t="s">
        <v>12037</v>
      </c>
      <c r="R179" s="1906" t="s">
        <v>12038</v>
      </c>
      <c r="S179" s="1906">
        <v>115</v>
      </c>
    </row>
    <row r="180" spans="1:20" ht="31.5" customHeight="1">
      <c r="A180" s="2148" t="s">
        <v>11135</v>
      </c>
      <c r="B180" s="2032" t="s">
        <v>12039</v>
      </c>
      <c r="C180" s="2032" t="s">
        <v>12040</v>
      </c>
      <c r="D180" s="2033" t="s">
        <v>12041</v>
      </c>
      <c r="E180" s="1909" t="s">
        <v>8775</v>
      </c>
      <c r="F180" s="1909"/>
      <c r="G180" s="2031"/>
      <c r="H180" s="1909">
        <v>1</v>
      </c>
      <c r="I180" s="2034" t="s">
        <v>12042</v>
      </c>
      <c r="J180" s="1991">
        <v>198882270000</v>
      </c>
      <c r="K180" s="1931">
        <v>400</v>
      </c>
      <c r="L180" s="1934"/>
      <c r="O180" s="1944" t="s">
        <v>12043</v>
      </c>
      <c r="P180" s="1945" t="s">
        <v>12044</v>
      </c>
      <c r="Q180" s="1973" t="s">
        <v>12045</v>
      </c>
      <c r="R180" s="1906" t="s">
        <v>12046</v>
      </c>
      <c r="S180" s="1906" t="s">
        <v>12047</v>
      </c>
    </row>
    <row r="181" spans="1:20" ht="31.5" customHeight="1">
      <c r="A181" s="2148" t="s">
        <v>11142</v>
      </c>
      <c r="B181" s="2034">
        <v>47221000775</v>
      </c>
      <c r="C181" s="2155" t="s">
        <v>12048</v>
      </c>
      <c r="D181" s="2153" t="s">
        <v>12049</v>
      </c>
      <c r="E181" s="1909" t="s">
        <v>8775</v>
      </c>
      <c r="F181" s="1909"/>
      <c r="G181" s="2031"/>
      <c r="H181" s="1909">
        <v>1</v>
      </c>
      <c r="I181" s="2033" t="s">
        <v>12050</v>
      </c>
      <c r="J181" s="2134">
        <v>220000000000</v>
      </c>
      <c r="K181" s="1931">
        <v>520</v>
      </c>
      <c r="L181" s="1934"/>
      <c r="O181" s="1944" t="s">
        <v>12051</v>
      </c>
      <c r="P181" s="1945" t="s">
        <v>12052</v>
      </c>
      <c r="Q181" s="1973" t="s">
        <v>12053</v>
      </c>
      <c r="R181" s="1957" t="s">
        <v>12054</v>
      </c>
      <c r="S181" s="1957" t="s">
        <v>12055</v>
      </c>
      <c r="T181" s="1906" t="s">
        <v>12056</v>
      </c>
    </row>
    <row r="182" spans="1:20" ht="42" customHeight="1">
      <c r="A182" s="2148" t="s">
        <v>11150</v>
      </c>
      <c r="B182" s="2156" t="s">
        <v>12057</v>
      </c>
      <c r="C182" s="2156" t="s">
        <v>12058</v>
      </c>
      <c r="D182" s="2033" t="s">
        <v>12059</v>
      </c>
      <c r="E182" s="1909" t="s">
        <v>8775</v>
      </c>
      <c r="F182" s="1909"/>
      <c r="G182" s="2031"/>
      <c r="H182" s="1909">
        <v>1</v>
      </c>
      <c r="I182" s="2034" t="s">
        <v>12060</v>
      </c>
      <c r="J182" s="2134">
        <v>15000000000</v>
      </c>
      <c r="L182" s="1934"/>
      <c r="O182" s="1944" t="s">
        <v>12061</v>
      </c>
      <c r="P182" s="1911" t="s">
        <v>12062</v>
      </c>
      <c r="Q182" s="2388" t="s">
        <v>12063</v>
      </c>
      <c r="R182" s="1957" t="s">
        <v>12062</v>
      </c>
    </row>
    <row r="183" spans="1:20" ht="31.5" customHeight="1">
      <c r="A183" s="2148" t="s">
        <v>11156</v>
      </c>
      <c r="B183" s="2156" t="s">
        <v>12064</v>
      </c>
      <c r="C183" s="2156" t="s">
        <v>12065</v>
      </c>
      <c r="D183" s="2033" t="s">
        <v>12066</v>
      </c>
      <c r="E183" s="1909" t="s">
        <v>8775</v>
      </c>
      <c r="F183" s="1909"/>
      <c r="G183" s="2031"/>
      <c r="H183" s="1909">
        <v>1</v>
      </c>
      <c r="I183" s="2033" t="s">
        <v>12067</v>
      </c>
      <c r="J183" s="2134">
        <v>164132230000</v>
      </c>
      <c r="K183" s="1931">
        <v>205</v>
      </c>
      <c r="L183" s="1934"/>
      <c r="O183" s="1944" t="s">
        <v>12068</v>
      </c>
      <c r="P183" s="1945"/>
      <c r="Q183" s="1973" t="s">
        <v>12069</v>
      </c>
      <c r="R183" s="1906" t="s">
        <v>12070</v>
      </c>
    </row>
    <row r="184" spans="1:20" ht="31.5" customHeight="1">
      <c r="A184" s="2148" t="s">
        <v>11165</v>
      </c>
      <c r="B184" s="2156" t="s">
        <v>12071</v>
      </c>
      <c r="C184" s="2156" t="s">
        <v>12072</v>
      </c>
      <c r="D184" s="2033" t="s">
        <v>12073</v>
      </c>
      <c r="E184" s="1909" t="s">
        <v>8775</v>
      </c>
      <c r="F184" s="1909"/>
      <c r="G184" s="2031"/>
      <c r="H184" s="1909">
        <v>1</v>
      </c>
      <c r="I184" s="2034" t="s">
        <v>12074</v>
      </c>
      <c r="J184" s="2134">
        <v>220000000000</v>
      </c>
      <c r="L184" s="1934"/>
      <c r="O184" s="1944"/>
      <c r="Q184" s="2388" t="s">
        <v>12075</v>
      </c>
      <c r="R184" s="1949" t="s">
        <v>12076</v>
      </c>
    </row>
    <row r="185" spans="1:20" ht="31.5" customHeight="1">
      <c r="A185" s="2148" t="s">
        <v>8750</v>
      </c>
      <c r="B185" s="2157" t="s">
        <v>12077</v>
      </c>
      <c r="C185" s="2157" t="s">
        <v>12078</v>
      </c>
      <c r="D185" s="2158" t="s">
        <v>12079</v>
      </c>
      <c r="E185" s="1909" t="s">
        <v>8775</v>
      </c>
      <c r="F185" s="1909"/>
      <c r="G185" s="2031"/>
      <c r="H185" s="1909">
        <v>3</v>
      </c>
      <c r="I185" s="2159" t="s">
        <v>12080</v>
      </c>
      <c r="J185" s="2160">
        <v>45600000000</v>
      </c>
      <c r="L185" s="1934"/>
      <c r="O185" s="1944"/>
      <c r="Q185" s="1950"/>
    </row>
    <row r="186" spans="1:20" ht="31.5" customHeight="1">
      <c r="A186" s="2148" t="s">
        <v>8751</v>
      </c>
      <c r="B186" s="2161" t="s">
        <v>12081</v>
      </c>
      <c r="C186" s="2161" t="s">
        <v>12082</v>
      </c>
      <c r="D186" s="2159" t="s">
        <v>12083</v>
      </c>
      <c r="E186" s="1909" t="s">
        <v>8775</v>
      </c>
      <c r="F186" s="1909"/>
      <c r="G186" s="2031"/>
      <c r="H186" s="1909">
        <v>1</v>
      </c>
      <c r="I186" s="2162" t="s">
        <v>12084</v>
      </c>
      <c r="J186" s="2163">
        <v>105000000000</v>
      </c>
      <c r="L186" s="1934"/>
      <c r="O186" s="1944"/>
      <c r="Q186" s="1950"/>
    </row>
    <row r="187" spans="1:20" ht="35.25" customHeight="1">
      <c r="A187" s="2148" t="s">
        <v>11184</v>
      </c>
      <c r="B187" s="2032" t="s">
        <v>12085</v>
      </c>
      <c r="C187" s="2032" t="s">
        <v>12086</v>
      </c>
      <c r="D187" s="2033" t="s">
        <v>12087</v>
      </c>
      <c r="E187" s="1907" t="s">
        <v>8775</v>
      </c>
      <c r="H187" s="1907">
        <v>1</v>
      </c>
      <c r="I187" s="2159" t="s">
        <v>12088</v>
      </c>
      <c r="J187" s="2163">
        <v>212000000000</v>
      </c>
      <c r="K187" s="1931">
        <v>193</v>
      </c>
      <c r="Q187" s="2168" t="s">
        <v>12089</v>
      </c>
      <c r="R187" s="1949" t="s">
        <v>12090</v>
      </c>
    </row>
    <row r="188" spans="1:20" ht="27.75" customHeight="1">
      <c r="A188" s="2148" t="s">
        <v>11189</v>
      </c>
      <c r="B188" s="2164">
        <v>472023000854</v>
      </c>
      <c r="C188" s="2165">
        <v>40533</v>
      </c>
      <c r="D188" s="2166" t="s">
        <v>12091</v>
      </c>
      <c r="E188" s="1907" t="s">
        <v>12092</v>
      </c>
      <c r="H188" s="1907">
        <v>1</v>
      </c>
      <c r="I188" s="2159" t="s">
        <v>12093</v>
      </c>
      <c r="J188" s="2163"/>
      <c r="K188" s="1931">
        <v>65</v>
      </c>
      <c r="O188" s="2044" t="s">
        <v>12094</v>
      </c>
      <c r="Q188" s="2388" t="s">
        <v>12095</v>
      </c>
      <c r="R188" s="1906" t="s">
        <v>12096</v>
      </c>
      <c r="S188" s="1906" t="s">
        <v>320</v>
      </c>
    </row>
    <row r="189" spans="1:20" ht="27.75" customHeight="1">
      <c r="A189" s="2148" t="s">
        <v>8752</v>
      </c>
      <c r="B189" s="2036">
        <v>47212000874</v>
      </c>
      <c r="C189" s="2037" t="s">
        <v>12097</v>
      </c>
      <c r="D189" s="2011" t="s">
        <v>12098</v>
      </c>
      <c r="E189" s="1907" t="s">
        <v>10549</v>
      </c>
      <c r="H189" s="1907">
        <v>3</v>
      </c>
      <c r="I189" s="2026" t="s">
        <v>12099</v>
      </c>
      <c r="J189" s="1975">
        <v>57500000</v>
      </c>
      <c r="Q189" s="1950"/>
    </row>
    <row r="190" spans="1:20" ht="27.75" customHeight="1">
      <c r="A190" s="2148" t="s">
        <v>11202</v>
      </c>
      <c r="B190" s="2036">
        <v>47221000911</v>
      </c>
      <c r="C190" s="2007" t="s">
        <v>2781</v>
      </c>
      <c r="D190" s="2026" t="s">
        <v>12100</v>
      </c>
      <c r="E190" s="1907" t="s">
        <v>10272</v>
      </c>
      <c r="H190" s="1907">
        <v>3</v>
      </c>
      <c r="I190" s="2026" t="s">
        <v>2790</v>
      </c>
      <c r="J190" s="1969">
        <v>4390244</v>
      </c>
      <c r="Q190" s="1950"/>
    </row>
    <row r="191" spans="1:20" ht="27.75" customHeight="1">
      <c r="A191" s="2148" t="s">
        <v>11209</v>
      </c>
      <c r="B191" s="2036">
        <v>3602483670</v>
      </c>
      <c r="C191" s="2007">
        <v>40759</v>
      </c>
      <c r="D191" s="2026" t="s">
        <v>12101</v>
      </c>
      <c r="E191" s="1907" t="s">
        <v>8775</v>
      </c>
      <c r="H191" s="1907">
        <v>1</v>
      </c>
      <c r="I191" s="2026" t="s">
        <v>12102</v>
      </c>
      <c r="J191" s="1969">
        <v>7000000000</v>
      </c>
      <c r="Q191" s="1950"/>
      <c r="R191" s="2044" t="s">
        <v>12103</v>
      </c>
    </row>
    <row r="192" spans="1:20" ht="27.75" customHeight="1">
      <c r="A192" s="2148" t="s">
        <v>11216</v>
      </c>
      <c r="B192" s="2156" t="s">
        <v>12104</v>
      </c>
      <c r="C192" s="2156" t="s">
        <v>12105</v>
      </c>
      <c r="D192" s="2033" t="s">
        <v>12106</v>
      </c>
      <c r="E192" s="1907" t="s">
        <v>8775</v>
      </c>
      <c r="H192" s="1907">
        <v>3</v>
      </c>
      <c r="I192" s="2033" t="s">
        <v>12107</v>
      </c>
      <c r="J192" s="2134">
        <v>228905000000</v>
      </c>
      <c r="O192" s="2044"/>
      <c r="Q192" s="1950"/>
    </row>
    <row r="193" spans="1:21" ht="27.75" customHeight="1">
      <c r="A193" s="2148" t="s">
        <v>11223</v>
      </c>
      <c r="B193" s="2156" t="s">
        <v>9280</v>
      </c>
      <c r="C193" s="2156" t="s">
        <v>12105</v>
      </c>
      <c r="D193" s="2033" t="s">
        <v>9281</v>
      </c>
      <c r="E193" s="2034" t="s">
        <v>8775</v>
      </c>
      <c r="H193" s="1907">
        <v>3</v>
      </c>
      <c r="I193" s="2033" t="s">
        <v>12108</v>
      </c>
      <c r="J193" s="2134">
        <v>290000000000</v>
      </c>
      <c r="O193" s="2044"/>
      <c r="Q193" s="1950"/>
    </row>
    <row r="194" spans="1:21" ht="27.75" customHeight="1">
      <c r="A194" s="2148" t="s">
        <v>11229</v>
      </c>
      <c r="B194" s="2156" t="s">
        <v>9282</v>
      </c>
      <c r="C194" s="2156" t="s">
        <v>12109</v>
      </c>
      <c r="D194" s="2033" t="s">
        <v>12110</v>
      </c>
      <c r="E194" s="2034" t="s">
        <v>8775</v>
      </c>
      <c r="H194" s="1907">
        <v>1</v>
      </c>
      <c r="I194" s="2033" t="s">
        <v>12111</v>
      </c>
      <c r="J194" s="2134">
        <v>34386798000</v>
      </c>
      <c r="O194" s="2044"/>
      <c r="Q194" s="1950"/>
      <c r="R194" s="1906" t="s">
        <v>12112</v>
      </c>
    </row>
    <row r="195" spans="1:21" ht="27.75" customHeight="1">
      <c r="A195" s="2148" t="s">
        <v>11234</v>
      </c>
      <c r="B195" s="2156"/>
      <c r="C195" s="2156"/>
      <c r="D195" s="2033" t="s">
        <v>12113</v>
      </c>
      <c r="E195" s="2034" t="s">
        <v>8775</v>
      </c>
      <c r="H195" s="1907">
        <v>1</v>
      </c>
      <c r="I195" s="2033"/>
      <c r="J195" s="2134"/>
      <c r="K195" s="1931">
        <v>90</v>
      </c>
      <c r="O195" s="2044" t="s">
        <v>12114</v>
      </c>
      <c r="Q195" s="1948" t="s">
        <v>12115</v>
      </c>
      <c r="R195" s="1906" t="s">
        <v>12116</v>
      </c>
      <c r="S195" s="1906" t="s">
        <v>12117</v>
      </c>
    </row>
    <row r="196" spans="1:21" ht="27.75" customHeight="1">
      <c r="A196" s="2148" t="s">
        <v>11239</v>
      </c>
      <c r="B196" s="2156"/>
      <c r="C196" s="2156"/>
      <c r="D196" s="2033" t="s">
        <v>12118</v>
      </c>
      <c r="E196" s="2034" t="s">
        <v>8775</v>
      </c>
      <c r="H196" s="1907">
        <v>2</v>
      </c>
      <c r="I196" s="2033"/>
      <c r="J196" s="2134"/>
      <c r="O196" s="2044"/>
      <c r="Q196" s="1948" t="s">
        <v>12119</v>
      </c>
      <c r="R196" s="1957" t="s">
        <v>12120</v>
      </c>
    </row>
    <row r="197" spans="1:21" ht="27.75" customHeight="1">
      <c r="A197" s="2148" t="s">
        <v>11244</v>
      </c>
      <c r="B197" s="2032" t="s">
        <v>9284</v>
      </c>
      <c r="C197" s="2167" t="s">
        <v>12121</v>
      </c>
      <c r="D197" s="2033" t="s">
        <v>12122</v>
      </c>
      <c r="E197" s="2034" t="s">
        <v>8775</v>
      </c>
      <c r="H197" s="1907">
        <v>1</v>
      </c>
      <c r="I197" s="2033" t="s">
        <v>12123</v>
      </c>
      <c r="J197" s="1991">
        <v>8000000000</v>
      </c>
      <c r="O197" s="2044"/>
      <c r="Q197" s="2168" t="s">
        <v>12124</v>
      </c>
      <c r="R197" s="1957" t="s">
        <v>12125</v>
      </c>
    </row>
    <row r="198" spans="1:21" ht="27.75" customHeight="1">
      <c r="A198" s="2148" t="s">
        <v>11250</v>
      </c>
      <c r="B198" s="2032" t="s">
        <v>9285</v>
      </c>
      <c r="C198" s="2167">
        <v>42099</v>
      </c>
      <c r="D198" s="2033" t="s">
        <v>9286</v>
      </c>
      <c r="E198" s="2034" t="s">
        <v>8775</v>
      </c>
      <c r="H198" s="1907">
        <v>1</v>
      </c>
      <c r="I198" s="2033" t="s">
        <v>12126</v>
      </c>
      <c r="J198" s="1991">
        <v>50000000000</v>
      </c>
      <c r="O198" s="2044"/>
      <c r="Q198" s="1948" t="s">
        <v>12127</v>
      </c>
      <c r="R198" s="1957" t="s">
        <v>12128</v>
      </c>
      <c r="U198" s="1957" t="s">
        <v>12129</v>
      </c>
    </row>
    <row r="199" spans="1:21" s="1928" customFormat="1" ht="25.5" customHeight="1">
      <c r="A199" s="1921"/>
      <c r="B199" s="2743"/>
      <c r="C199" s="1923"/>
      <c r="D199" s="1924" t="s">
        <v>12130</v>
      </c>
      <c r="E199" s="1921"/>
      <c r="F199" s="1921"/>
      <c r="G199" s="1925"/>
      <c r="H199" s="1921"/>
      <c r="I199" s="2147" t="s">
        <v>12131</v>
      </c>
      <c r="J199" s="1926"/>
      <c r="K199" s="1934">
        <v>0</v>
      </c>
      <c r="L199" s="1926"/>
      <c r="M199" s="1926"/>
      <c r="N199" s="1926"/>
      <c r="O199" s="1936"/>
      <c r="P199" s="1926"/>
      <c r="Q199" s="1948"/>
    </row>
    <row r="200" spans="1:21" ht="26.25" customHeight="1">
      <c r="A200" s="1929" t="s">
        <v>11105</v>
      </c>
      <c r="B200" s="2288">
        <v>5220</v>
      </c>
      <c r="C200" s="1994" t="s">
        <v>12132</v>
      </c>
      <c r="D200" s="2143" t="s">
        <v>12133</v>
      </c>
      <c r="E200" s="1909" t="s">
        <v>8775</v>
      </c>
      <c r="F200" s="1909" t="s">
        <v>11545</v>
      </c>
      <c r="G200" s="1932"/>
      <c r="H200" s="1909">
        <v>1</v>
      </c>
      <c r="I200" s="1934" t="s">
        <v>12134</v>
      </c>
      <c r="J200" s="2169" t="s">
        <v>12135</v>
      </c>
      <c r="K200" s="1931">
        <v>20</v>
      </c>
      <c r="L200" s="1934"/>
      <c r="O200" s="2089" t="s">
        <v>12136</v>
      </c>
      <c r="P200" s="2044" t="s">
        <v>12137</v>
      </c>
      <c r="Q200" s="2168" t="s">
        <v>12138</v>
      </c>
      <c r="R200" s="1949" t="s">
        <v>12139</v>
      </c>
      <c r="S200" s="1906" t="s">
        <v>12140</v>
      </c>
    </row>
    <row r="201" spans="1:21" s="2402" customFormat="1" ht="25.5" customHeight="1">
      <c r="A201" s="2389" t="s">
        <v>11113</v>
      </c>
      <c r="B201" s="2390" t="s">
        <v>12141</v>
      </c>
      <c r="C201" s="2391">
        <v>39060</v>
      </c>
      <c r="D201" s="2392" t="s">
        <v>12142</v>
      </c>
      <c r="E201" s="2393" t="s">
        <v>7389</v>
      </c>
      <c r="F201" s="2394" t="s">
        <v>11545</v>
      </c>
      <c r="G201" s="2395"/>
      <c r="H201" s="2396">
        <v>1</v>
      </c>
      <c r="I201" s="2397" t="s">
        <v>12143</v>
      </c>
      <c r="J201" s="2396">
        <v>48000000</v>
      </c>
      <c r="K201" s="2398">
        <v>190</v>
      </c>
      <c r="L201" s="2396"/>
      <c r="M201" s="2398"/>
      <c r="N201" s="2398"/>
      <c r="O201" s="2399" t="s">
        <v>12144</v>
      </c>
      <c r="P201" s="2400" t="s">
        <v>12145</v>
      </c>
      <c r="Q201" s="2401" t="s">
        <v>12146</v>
      </c>
      <c r="R201" s="2402" t="s">
        <v>12147</v>
      </c>
    </row>
    <row r="202" spans="1:21" s="2125" customFormat="1" ht="25.5" customHeight="1">
      <c r="A202" s="1929" t="s">
        <v>11120</v>
      </c>
      <c r="B202" s="1992">
        <v>472043000235</v>
      </c>
      <c r="C202" s="2027" t="s">
        <v>12148</v>
      </c>
      <c r="D202" s="2021" t="s">
        <v>12149</v>
      </c>
      <c r="E202" s="2107" t="s">
        <v>7389</v>
      </c>
      <c r="F202" s="1909" t="s">
        <v>11545</v>
      </c>
      <c r="G202" s="2028">
        <v>100000</v>
      </c>
      <c r="H202" s="2043">
        <v>3</v>
      </c>
      <c r="I202" s="2011" t="s">
        <v>12150</v>
      </c>
      <c r="J202" s="1969">
        <v>45000000</v>
      </c>
      <c r="K202" s="2041"/>
      <c r="L202" s="2043"/>
      <c r="M202" s="2041"/>
      <c r="N202" s="2041"/>
      <c r="O202" s="2127"/>
      <c r="P202" s="2128"/>
      <c r="Q202" s="1948"/>
    </row>
    <row r="203" spans="1:21" s="2125" customFormat="1" ht="25.5" customHeight="1">
      <c r="A203" s="1929" t="s">
        <v>11128</v>
      </c>
      <c r="B203" s="1943">
        <v>47221000292</v>
      </c>
      <c r="C203" s="2171" t="s">
        <v>12151</v>
      </c>
      <c r="D203" s="2026" t="s">
        <v>12152</v>
      </c>
      <c r="E203" s="2107" t="s">
        <v>8775</v>
      </c>
      <c r="F203" s="1909" t="s">
        <v>11545</v>
      </c>
      <c r="G203" s="2172">
        <v>7213</v>
      </c>
      <c r="H203" s="2043">
        <v>1</v>
      </c>
      <c r="I203" s="2026" t="s">
        <v>12153</v>
      </c>
      <c r="J203" s="2172">
        <f>16800000000/15000</f>
        <v>1120000</v>
      </c>
      <c r="K203" s="2041">
        <v>20</v>
      </c>
      <c r="L203" s="2043"/>
      <c r="M203" s="2041"/>
      <c r="N203" s="2041"/>
      <c r="O203" s="2127"/>
      <c r="P203" s="2128" t="s">
        <v>12154</v>
      </c>
      <c r="Q203" s="1948"/>
      <c r="R203" s="2130" t="s">
        <v>12155</v>
      </c>
    </row>
    <row r="204" spans="1:21" s="2402" customFormat="1" ht="25.5" customHeight="1">
      <c r="A204" s="2389" t="s">
        <v>11135</v>
      </c>
      <c r="B204" s="2745">
        <v>472043001162</v>
      </c>
      <c r="C204" s="2403" t="s">
        <v>12156</v>
      </c>
      <c r="D204" s="2404" t="s">
        <v>4364</v>
      </c>
      <c r="E204" s="2393" t="s">
        <v>7389</v>
      </c>
      <c r="F204" s="2394"/>
      <c r="G204" s="2405"/>
      <c r="H204" s="2396">
        <v>2</v>
      </c>
      <c r="I204" s="2406" t="s">
        <v>12157</v>
      </c>
      <c r="J204" s="2405">
        <v>10000000</v>
      </c>
      <c r="K204" s="2398"/>
      <c r="L204" s="2396"/>
      <c r="M204" s="2398"/>
      <c r="N204" s="2398"/>
      <c r="O204" s="2399"/>
      <c r="P204" s="2407"/>
      <c r="Q204" s="2408" t="s">
        <v>12158</v>
      </c>
      <c r="R204" s="2409" t="s">
        <v>12159</v>
      </c>
      <c r="S204" s="2402" t="s">
        <v>12160</v>
      </c>
    </row>
    <row r="205" spans="1:21" s="2402" customFormat="1" ht="25.5" customHeight="1">
      <c r="A205" s="2389" t="s">
        <v>11142</v>
      </c>
      <c r="B205" s="2410" t="s">
        <v>15156</v>
      </c>
      <c r="C205" s="2411" t="s">
        <v>12161</v>
      </c>
      <c r="D205" s="2412" t="s">
        <v>9257</v>
      </c>
      <c r="E205" s="2393" t="s">
        <v>8775</v>
      </c>
      <c r="F205" s="2394"/>
      <c r="G205" s="2405"/>
      <c r="H205" s="2396">
        <v>2</v>
      </c>
      <c r="I205" s="2413" t="s">
        <v>12162</v>
      </c>
      <c r="J205" s="2414">
        <v>285000000000</v>
      </c>
      <c r="K205" s="2398"/>
      <c r="L205" s="2396"/>
      <c r="M205" s="2398"/>
      <c r="N205" s="2398"/>
      <c r="O205" s="2399"/>
      <c r="P205" s="2407"/>
      <c r="Q205" s="2415" t="s">
        <v>12163</v>
      </c>
      <c r="R205" s="2409" t="s">
        <v>12164</v>
      </c>
      <c r="S205" s="2409" t="s">
        <v>12165</v>
      </c>
    </row>
    <row r="206" spans="1:21" s="2402" customFormat="1" ht="25.5" customHeight="1">
      <c r="A206" s="2389" t="s">
        <v>11150</v>
      </c>
      <c r="B206" s="2416">
        <v>7613741654</v>
      </c>
      <c r="C206" s="2417" t="s">
        <v>5024</v>
      </c>
      <c r="D206" s="2418" t="s">
        <v>5025</v>
      </c>
      <c r="E206" s="2393" t="s">
        <v>7389</v>
      </c>
      <c r="F206" s="2419"/>
      <c r="G206" s="2420"/>
      <c r="H206" s="2421">
        <v>2</v>
      </c>
      <c r="I206" s="2417" t="s">
        <v>5023</v>
      </c>
      <c r="J206" s="2422">
        <v>5090000</v>
      </c>
      <c r="K206" s="2423"/>
      <c r="L206" s="2421"/>
      <c r="M206" s="2423"/>
      <c r="N206" s="2423"/>
      <c r="O206" s="2424"/>
      <c r="P206" s="2425"/>
      <c r="Q206" s="2415" t="s">
        <v>12166</v>
      </c>
      <c r="R206" s="2409" t="s">
        <v>12167</v>
      </c>
      <c r="S206" s="2409"/>
    </row>
    <row r="207" spans="1:21" s="1928" customFormat="1" ht="25.5" customHeight="1">
      <c r="A207" s="1921"/>
      <c r="B207" s="2743"/>
      <c r="C207" s="1923"/>
      <c r="D207" s="1924" t="s">
        <v>12168</v>
      </c>
      <c r="E207" s="1921"/>
      <c r="F207" s="1921"/>
      <c r="G207" s="1925"/>
      <c r="H207" s="1921"/>
      <c r="I207" s="1926"/>
      <c r="J207" s="1926"/>
      <c r="K207" s="1934">
        <v>0</v>
      </c>
      <c r="L207" s="2176"/>
      <c r="M207" s="2176"/>
      <c r="N207" s="1926"/>
      <c r="O207" s="1936">
        <v>0</v>
      </c>
      <c r="P207" s="1911">
        <v>0</v>
      </c>
      <c r="Q207" s="1950"/>
    </row>
    <row r="208" spans="1:21" s="1928" customFormat="1" ht="25.5" customHeight="1">
      <c r="A208" s="1921"/>
      <c r="B208" s="2743"/>
      <c r="C208" s="1923"/>
      <c r="D208" s="2177" t="s">
        <v>12169</v>
      </c>
      <c r="E208" s="1921"/>
      <c r="F208" s="1921"/>
      <c r="G208" s="1925"/>
      <c r="H208" s="1921"/>
      <c r="I208" s="1926"/>
      <c r="J208" s="1926"/>
      <c r="K208" s="1934">
        <v>0</v>
      </c>
      <c r="L208" s="2176"/>
      <c r="M208" s="2176"/>
      <c r="N208" s="1926"/>
      <c r="O208" s="1936">
        <v>0</v>
      </c>
      <c r="P208" s="1911">
        <v>0</v>
      </c>
      <c r="Q208" s="1950"/>
    </row>
    <row r="209" spans="1:20" ht="25.5" customHeight="1">
      <c r="A209" s="1929" t="s">
        <v>11105</v>
      </c>
      <c r="B209" s="2362">
        <v>464</v>
      </c>
      <c r="C209" s="1908">
        <v>35613</v>
      </c>
      <c r="D209" s="1931" t="s">
        <v>12170</v>
      </c>
      <c r="E209" s="1907" t="s">
        <v>8775</v>
      </c>
      <c r="F209" s="1907" t="s">
        <v>12171</v>
      </c>
      <c r="G209" s="1932">
        <v>160000</v>
      </c>
      <c r="H209" s="1907">
        <v>1</v>
      </c>
      <c r="I209" s="1931" t="s">
        <v>11673</v>
      </c>
      <c r="J209" s="1934">
        <f>35950909+326980000000/15500</f>
        <v>57046392.870967746</v>
      </c>
      <c r="K209" s="1931">
        <v>34</v>
      </c>
      <c r="L209" s="1907">
        <f>K209-M209</f>
        <v>7</v>
      </c>
      <c r="M209" s="1934">
        <v>27</v>
      </c>
      <c r="O209" s="1944" t="s">
        <v>12172</v>
      </c>
      <c r="P209" s="1910" t="s">
        <v>12173</v>
      </c>
      <c r="Q209" s="2178" t="s">
        <v>12174</v>
      </c>
    </row>
    <row r="210" spans="1:20" ht="25.5" customHeight="1">
      <c r="A210" s="1929" t="s">
        <v>11113</v>
      </c>
      <c r="B210" s="2362">
        <v>472043000037</v>
      </c>
      <c r="C210" s="1908">
        <v>35387</v>
      </c>
      <c r="D210" s="1931" t="s">
        <v>12175</v>
      </c>
      <c r="E210" s="1907" t="s">
        <v>7389</v>
      </c>
      <c r="F210" s="1907" t="s">
        <v>12171</v>
      </c>
      <c r="G210" s="1932">
        <v>80000</v>
      </c>
      <c r="H210" s="1907">
        <v>1</v>
      </c>
      <c r="I210" s="2011" t="s">
        <v>12176</v>
      </c>
      <c r="J210" s="1934">
        <v>30910000</v>
      </c>
      <c r="K210" s="1907">
        <v>540</v>
      </c>
      <c r="L210" s="1907">
        <f>K210-M210</f>
        <v>400</v>
      </c>
      <c r="M210" s="1934">
        <v>140</v>
      </c>
      <c r="O210" s="1936" t="s">
        <v>12177</v>
      </c>
      <c r="P210" s="1910" t="s">
        <v>12178</v>
      </c>
      <c r="Q210" s="2168" t="s">
        <v>12179</v>
      </c>
      <c r="R210" s="1906" t="s">
        <v>12180</v>
      </c>
      <c r="S210" s="1957" t="s">
        <v>12181</v>
      </c>
    </row>
    <row r="211" spans="1:20" ht="25.5" customHeight="1">
      <c r="A211" s="1929" t="s">
        <v>11120</v>
      </c>
      <c r="B211" s="2288">
        <v>472023000477</v>
      </c>
      <c r="C211" s="1994">
        <v>37251</v>
      </c>
      <c r="D211" s="1934" t="s">
        <v>12182</v>
      </c>
      <c r="E211" s="1909" t="s">
        <v>11144</v>
      </c>
      <c r="F211" s="1907" t="s">
        <v>12171</v>
      </c>
      <c r="G211" s="1932">
        <v>3000000</v>
      </c>
      <c r="H211" s="1909">
        <v>1</v>
      </c>
      <c r="I211" s="1934" t="s">
        <v>12183</v>
      </c>
      <c r="J211" s="2179">
        <v>1116078000</v>
      </c>
      <c r="K211" s="1931">
        <v>3171</v>
      </c>
      <c r="L211" s="1907">
        <f t="shared" ref="L211:L246" si="3">K211-M211</f>
        <v>1818</v>
      </c>
      <c r="M211" s="1934">
        <v>1353</v>
      </c>
      <c r="O211" s="1944" t="s">
        <v>12184</v>
      </c>
      <c r="P211" s="1910" t="s">
        <v>12185</v>
      </c>
      <c r="Q211" s="1948" t="s">
        <v>12186</v>
      </c>
      <c r="R211" s="1949" t="s">
        <v>12187</v>
      </c>
    </row>
    <row r="212" spans="1:20" ht="25.5" customHeight="1">
      <c r="A212" s="1929" t="s">
        <v>11128</v>
      </c>
      <c r="B212" s="2288">
        <v>472043000128</v>
      </c>
      <c r="C212" s="1994">
        <v>37368</v>
      </c>
      <c r="D212" s="1934" t="s">
        <v>12188</v>
      </c>
      <c r="E212" s="1909" t="s">
        <v>7389</v>
      </c>
      <c r="F212" s="1907" t="s">
        <v>12171</v>
      </c>
      <c r="G212" s="1932">
        <v>10000</v>
      </c>
      <c r="H212" s="1909">
        <v>1</v>
      </c>
      <c r="I212" s="1934" t="s">
        <v>12189</v>
      </c>
      <c r="J212" s="1934">
        <v>7000000</v>
      </c>
      <c r="K212" s="1931">
        <v>198</v>
      </c>
      <c r="L212" s="1907">
        <f t="shared" si="3"/>
        <v>-3</v>
      </c>
      <c r="M212" s="1934">
        <v>201</v>
      </c>
      <c r="O212" s="1936" t="s">
        <v>12190</v>
      </c>
      <c r="P212" s="2044" t="s">
        <v>12191</v>
      </c>
      <c r="Q212" s="2180"/>
      <c r="R212" s="1957" t="s">
        <v>12192</v>
      </c>
      <c r="T212" s="1957" t="s">
        <v>12192</v>
      </c>
    </row>
    <row r="213" spans="1:20" ht="25.5" customHeight="1">
      <c r="A213" s="1929" t="s">
        <v>11135</v>
      </c>
      <c r="B213" s="2288">
        <v>472043000337</v>
      </c>
      <c r="C213" s="1994">
        <v>37468</v>
      </c>
      <c r="D213" s="1934" t="s">
        <v>12193</v>
      </c>
      <c r="E213" s="1909" t="s">
        <v>11144</v>
      </c>
      <c r="F213" s="1907" t="s">
        <v>12171</v>
      </c>
      <c r="G213" s="1932" t="s">
        <v>12194</v>
      </c>
      <c r="H213" s="1909">
        <v>1</v>
      </c>
      <c r="I213" s="2094" t="s">
        <v>12195</v>
      </c>
      <c r="J213" s="1934">
        <v>15000000</v>
      </c>
      <c r="K213" s="1931">
        <v>123</v>
      </c>
      <c r="L213" s="1907">
        <f t="shared" si="3"/>
        <v>-26</v>
      </c>
      <c r="M213" s="1934">
        <v>149</v>
      </c>
      <c r="O213" s="1936" t="s">
        <v>12196</v>
      </c>
      <c r="P213" s="1962">
        <v>560287</v>
      </c>
      <c r="Q213" s="2181"/>
      <c r="R213" s="1957" t="s">
        <v>12197</v>
      </c>
    </row>
    <row r="214" spans="1:20" ht="27" customHeight="1">
      <c r="A214" s="1964" t="s">
        <v>11142</v>
      </c>
      <c r="B214" s="2358">
        <v>4702000411</v>
      </c>
      <c r="C214" s="1954">
        <v>37469</v>
      </c>
      <c r="D214" s="1965" t="s">
        <v>12198</v>
      </c>
      <c r="E214" s="1966" t="s">
        <v>8775</v>
      </c>
      <c r="F214" s="1966" t="s">
        <v>12171</v>
      </c>
      <c r="G214" s="1967">
        <v>20000</v>
      </c>
      <c r="H214" s="1966">
        <v>1</v>
      </c>
      <c r="I214" s="1934" t="s">
        <v>12199</v>
      </c>
      <c r="J214" s="1934">
        <v>800000</v>
      </c>
      <c r="K214" s="1931">
        <v>20</v>
      </c>
      <c r="L214" s="1907">
        <f t="shared" si="3"/>
        <v>20</v>
      </c>
      <c r="M214" s="1934">
        <v>0</v>
      </c>
      <c r="O214" s="1944" t="s">
        <v>12200</v>
      </c>
      <c r="P214" s="2044" t="s">
        <v>12201</v>
      </c>
      <c r="Q214" s="2180"/>
      <c r="R214" s="1949" t="s">
        <v>12202</v>
      </c>
    </row>
    <row r="215" spans="1:20" ht="25.5" customHeight="1">
      <c r="A215" s="1929" t="s">
        <v>11150</v>
      </c>
      <c r="B215" s="1943">
        <v>472043000665</v>
      </c>
      <c r="C215" s="1994">
        <v>37522</v>
      </c>
      <c r="D215" s="1934" t="s">
        <v>12203</v>
      </c>
      <c r="E215" s="1909" t="s">
        <v>11144</v>
      </c>
      <c r="F215" s="1907" t="s">
        <v>12171</v>
      </c>
      <c r="G215" s="1932">
        <v>21000</v>
      </c>
      <c r="H215" s="1909">
        <v>1</v>
      </c>
      <c r="I215" s="1934" t="s">
        <v>12204</v>
      </c>
      <c r="J215" s="1934">
        <v>1200000</v>
      </c>
      <c r="K215" s="1931">
        <v>28</v>
      </c>
      <c r="L215" s="1907">
        <f t="shared" si="3"/>
        <v>6</v>
      </c>
      <c r="M215" s="1934">
        <v>22</v>
      </c>
      <c r="N215" s="1931">
        <v>6373</v>
      </c>
      <c r="O215" s="1936" t="s">
        <v>12205</v>
      </c>
      <c r="P215" s="1910" t="s">
        <v>12206</v>
      </c>
      <c r="Q215" s="1948" t="s">
        <v>12207</v>
      </c>
      <c r="R215" s="1957" t="s">
        <v>12208</v>
      </c>
    </row>
    <row r="216" spans="1:20" ht="25.5" customHeight="1">
      <c r="A216" s="1929" t="s">
        <v>11156</v>
      </c>
      <c r="B216" s="2288">
        <v>472023000289</v>
      </c>
      <c r="C216" s="1994">
        <v>37561</v>
      </c>
      <c r="D216" s="1934" t="s">
        <v>12209</v>
      </c>
      <c r="E216" s="1909" t="s">
        <v>11144</v>
      </c>
      <c r="F216" s="1907" t="s">
        <v>12171</v>
      </c>
      <c r="G216" s="1932">
        <v>1500</v>
      </c>
      <c r="H216" s="1909">
        <v>1</v>
      </c>
      <c r="I216" s="2094" t="s">
        <v>12210</v>
      </c>
      <c r="J216" s="1958">
        <v>6000000</v>
      </c>
      <c r="K216" s="1931">
        <v>28</v>
      </c>
      <c r="L216" s="1907">
        <f t="shared" si="3"/>
        <v>-26</v>
      </c>
      <c r="M216" s="1934">
        <v>54</v>
      </c>
      <c r="O216" s="1944" t="s">
        <v>12211</v>
      </c>
      <c r="P216" s="1910" t="s">
        <v>12212</v>
      </c>
      <c r="Q216" s="2182"/>
      <c r="R216" s="1957" t="s">
        <v>12213</v>
      </c>
    </row>
    <row r="217" spans="1:20" ht="25.5" customHeight="1">
      <c r="A217" s="1929" t="s">
        <v>11165</v>
      </c>
      <c r="B217" s="2288">
        <v>472023000510</v>
      </c>
      <c r="C217" s="1994">
        <v>37561</v>
      </c>
      <c r="D217" s="1934" t="s">
        <v>12214</v>
      </c>
      <c r="E217" s="1909" t="s">
        <v>11144</v>
      </c>
      <c r="F217" s="1907" t="s">
        <v>12171</v>
      </c>
      <c r="G217" s="1932">
        <v>2000</v>
      </c>
      <c r="H217" s="1909">
        <v>1</v>
      </c>
      <c r="I217" s="2094" t="s">
        <v>12210</v>
      </c>
      <c r="J217" s="1934">
        <v>1000000</v>
      </c>
      <c r="K217" s="1931">
        <v>17</v>
      </c>
      <c r="L217" s="1907">
        <f t="shared" si="3"/>
        <v>0</v>
      </c>
      <c r="M217" s="1934">
        <v>17</v>
      </c>
      <c r="O217" s="1936" t="s">
        <v>12215</v>
      </c>
      <c r="P217" s="1910" t="s">
        <v>12216</v>
      </c>
      <c r="Q217" s="2182"/>
      <c r="R217" s="1957"/>
    </row>
    <row r="218" spans="1:20" ht="25.5" customHeight="1">
      <c r="A218" s="1929" t="s">
        <v>8750</v>
      </c>
      <c r="B218" s="2288">
        <v>171</v>
      </c>
      <c r="C218" s="1994">
        <v>37564</v>
      </c>
      <c r="D218" s="1934" t="s">
        <v>12217</v>
      </c>
      <c r="E218" s="1909" t="s">
        <v>11144</v>
      </c>
      <c r="F218" s="1907" t="s">
        <v>12171</v>
      </c>
      <c r="G218" s="1932">
        <v>15000</v>
      </c>
      <c r="H218" s="1909">
        <v>1</v>
      </c>
      <c r="I218" s="2183" t="s">
        <v>12218</v>
      </c>
      <c r="J218" s="1934">
        <v>2000000</v>
      </c>
      <c r="K218" s="1931">
        <v>70</v>
      </c>
      <c r="L218" s="1907">
        <f t="shared" si="3"/>
        <v>1</v>
      </c>
      <c r="M218" s="1934">
        <v>69</v>
      </c>
      <c r="O218" s="1944" t="s">
        <v>12219</v>
      </c>
      <c r="P218" s="2044" t="s">
        <v>12220</v>
      </c>
      <c r="Q218" s="2180"/>
      <c r="R218" s="1957"/>
    </row>
    <row r="219" spans="1:20" ht="32.25" customHeight="1">
      <c r="A219" s="1929" t="s">
        <v>8751</v>
      </c>
      <c r="B219" s="2288">
        <v>472023000344</v>
      </c>
      <c r="C219" s="1994">
        <v>37568</v>
      </c>
      <c r="D219" s="1935" t="s">
        <v>12221</v>
      </c>
      <c r="E219" s="1909" t="s">
        <v>11144</v>
      </c>
      <c r="F219" s="1907" t="s">
        <v>12171</v>
      </c>
      <c r="G219" s="1932">
        <v>12000</v>
      </c>
      <c r="H219" s="1909">
        <v>1</v>
      </c>
      <c r="I219" s="2094" t="s">
        <v>12222</v>
      </c>
      <c r="J219" s="1934">
        <v>2000000</v>
      </c>
      <c r="K219" s="1931">
        <v>36</v>
      </c>
      <c r="L219" s="1907">
        <f t="shared" si="3"/>
        <v>1</v>
      </c>
      <c r="M219" s="1934">
        <v>35</v>
      </c>
      <c r="O219" s="1936" t="s">
        <v>12223</v>
      </c>
      <c r="P219" s="1910" t="s">
        <v>12224</v>
      </c>
      <c r="Q219" s="1948" t="s">
        <v>12225</v>
      </c>
      <c r="R219" s="1957" t="s">
        <v>12226</v>
      </c>
    </row>
    <row r="220" spans="1:20" ht="25.5" customHeight="1">
      <c r="A220" s="1929" t="s">
        <v>11184</v>
      </c>
      <c r="B220" s="1943">
        <v>472023000395</v>
      </c>
      <c r="C220" s="2090">
        <v>37592</v>
      </c>
      <c r="D220" s="1934" t="s">
        <v>12227</v>
      </c>
      <c r="E220" s="1909" t="s">
        <v>11144</v>
      </c>
      <c r="F220" s="1907" t="s">
        <v>12171</v>
      </c>
      <c r="G220" s="1932">
        <v>30000</v>
      </c>
      <c r="H220" s="1909">
        <v>1</v>
      </c>
      <c r="I220" s="1934" t="s">
        <v>12228</v>
      </c>
      <c r="J220" s="2184">
        <v>2000000</v>
      </c>
      <c r="K220" s="1931">
        <v>14</v>
      </c>
      <c r="L220" s="1907">
        <f t="shared" si="3"/>
        <v>0</v>
      </c>
      <c r="M220" s="1934">
        <v>14</v>
      </c>
      <c r="O220" s="1944" t="s">
        <v>12229</v>
      </c>
      <c r="P220" s="1910" t="s">
        <v>12230</v>
      </c>
      <c r="Q220" s="1948" t="s">
        <v>5998</v>
      </c>
      <c r="R220" s="1949" t="s">
        <v>12231</v>
      </c>
      <c r="S220" s="1906" t="s">
        <v>12232</v>
      </c>
    </row>
    <row r="221" spans="1:20" ht="25.5" customHeight="1">
      <c r="A221" s="1929" t="s">
        <v>11189</v>
      </c>
      <c r="B221" s="1943">
        <v>472043000459</v>
      </c>
      <c r="C221" s="1994">
        <v>37727</v>
      </c>
      <c r="D221" s="2094" t="s">
        <v>12233</v>
      </c>
      <c r="E221" s="1909" t="s">
        <v>11144</v>
      </c>
      <c r="F221" s="1907" t="s">
        <v>12171</v>
      </c>
      <c r="G221" s="1932" t="s">
        <v>12234</v>
      </c>
      <c r="H221" s="1909">
        <v>1</v>
      </c>
      <c r="I221" s="2094" t="s">
        <v>12235</v>
      </c>
      <c r="J221" s="1934">
        <v>300000</v>
      </c>
      <c r="K221" s="1931">
        <v>9</v>
      </c>
      <c r="L221" s="1907">
        <f t="shared" si="3"/>
        <v>1</v>
      </c>
      <c r="M221" s="1934">
        <v>8</v>
      </c>
      <c r="O221" s="1944" t="s">
        <v>12236</v>
      </c>
      <c r="P221" s="1910" t="s">
        <v>12237</v>
      </c>
      <c r="Q221" s="2182"/>
      <c r="R221" s="1957"/>
    </row>
    <row r="222" spans="1:20" ht="25.5" customHeight="1">
      <c r="A222" s="1929" t="s">
        <v>8752</v>
      </c>
      <c r="B222" s="2288">
        <v>472023000592</v>
      </c>
      <c r="C222" s="1994">
        <v>37764</v>
      </c>
      <c r="D222" s="1934" t="s">
        <v>12238</v>
      </c>
      <c r="E222" s="1909" t="s">
        <v>7389</v>
      </c>
      <c r="F222" s="1907" t="s">
        <v>12171</v>
      </c>
      <c r="G222" s="1932" t="s">
        <v>12239</v>
      </c>
      <c r="H222" s="1909">
        <v>1</v>
      </c>
      <c r="I222" s="2094" t="s">
        <v>12240</v>
      </c>
      <c r="J222" s="1934">
        <v>800000</v>
      </c>
      <c r="K222" s="1931">
        <v>30</v>
      </c>
      <c r="L222" s="1907">
        <f t="shared" si="3"/>
        <v>3</v>
      </c>
      <c r="M222" s="1934">
        <v>27</v>
      </c>
      <c r="O222" s="1936" t="s">
        <v>12241</v>
      </c>
      <c r="P222" s="1910" t="s">
        <v>12242</v>
      </c>
      <c r="Q222" s="1948" t="s">
        <v>12243</v>
      </c>
      <c r="R222" s="1949" t="s">
        <v>12244</v>
      </c>
    </row>
    <row r="223" spans="1:20" ht="25.5" customHeight="1">
      <c r="A223" s="1929" t="s">
        <v>11202</v>
      </c>
      <c r="B223" s="2081">
        <v>472043000650</v>
      </c>
      <c r="C223" s="1954" t="s">
        <v>12245</v>
      </c>
      <c r="D223" s="1955" t="s">
        <v>12246</v>
      </c>
      <c r="E223" s="1966" t="s">
        <v>11144</v>
      </c>
      <c r="F223" s="1966" t="s">
        <v>12171</v>
      </c>
      <c r="G223" s="1967">
        <v>15200</v>
      </c>
      <c r="H223" s="1966">
        <v>1</v>
      </c>
      <c r="I223" s="2094" t="s">
        <v>12247</v>
      </c>
      <c r="J223" s="1934">
        <v>5000000</v>
      </c>
      <c r="K223" s="1931">
        <v>37</v>
      </c>
      <c r="L223" s="1907">
        <v>3</v>
      </c>
      <c r="M223" s="1934">
        <f>K223-L223</f>
        <v>34</v>
      </c>
      <c r="O223" s="1936" t="s">
        <v>12248</v>
      </c>
      <c r="P223" s="1910" t="s">
        <v>12249</v>
      </c>
      <c r="Q223" s="2182"/>
      <c r="R223" s="1957"/>
    </row>
    <row r="224" spans="1:20" ht="25.5" customHeight="1">
      <c r="A224" s="1929" t="s">
        <v>11209</v>
      </c>
      <c r="B224" s="1943">
        <v>472023000482</v>
      </c>
      <c r="C224" s="1994" t="s">
        <v>12250</v>
      </c>
      <c r="D224" s="2011" t="s">
        <v>12251</v>
      </c>
      <c r="E224" s="1909" t="s">
        <v>11144</v>
      </c>
      <c r="F224" s="1909" t="s">
        <v>12171</v>
      </c>
      <c r="G224" s="1951" t="s">
        <v>12252</v>
      </c>
      <c r="H224" s="1909">
        <v>1</v>
      </c>
      <c r="I224" s="2094" t="s">
        <v>12253</v>
      </c>
      <c r="J224" s="2185">
        <v>11500000</v>
      </c>
      <c r="K224" s="1931">
        <v>142</v>
      </c>
      <c r="L224" s="1907">
        <v>131</v>
      </c>
      <c r="M224" s="1934">
        <v>143</v>
      </c>
      <c r="O224" s="1936" t="s">
        <v>12254</v>
      </c>
      <c r="P224" s="1910" t="s">
        <v>12255</v>
      </c>
      <c r="Q224" s="1948" t="s">
        <v>12256</v>
      </c>
      <c r="R224" s="1957" t="s">
        <v>12257</v>
      </c>
    </row>
    <row r="225" spans="1:18" ht="25.5" customHeight="1">
      <c r="A225" s="1929" t="s">
        <v>11216</v>
      </c>
      <c r="B225" s="1943">
        <v>472043000175</v>
      </c>
      <c r="C225" s="2186">
        <v>37630</v>
      </c>
      <c r="D225" s="2187" t="s">
        <v>12258</v>
      </c>
      <c r="E225" s="1909" t="s">
        <v>11144</v>
      </c>
      <c r="F225" s="1907" t="s">
        <v>12171</v>
      </c>
      <c r="G225" s="1987" t="s">
        <v>12259</v>
      </c>
      <c r="H225" s="1909">
        <v>1</v>
      </c>
      <c r="I225" s="2187" t="s">
        <v>12260</v>
      </c>
      <c r="J225" s="2185">
        <v>5500000</v>
      </c>
      <c r="K225" s="1931">
        <v>130</v>
      </c>
      <c r="L225" s="1907">
        <f t="shared" si="3"/>
        <v>41</v>
      </c>
      <c r="M225" s="1934">
        <v>89</v>
      </c>
      <c r="O225" s="1936" t="s">
        <v>12261</v>
      </c>
      <c r="P225" s="1910" t="s">
        <v>12262</v>
      </c>
      <c r="Q225" s="1948" t="s">
        <v>12263</v>
      </c>
      <c r="R225" s="1949" t="s">
        <v>12264</v>
      </c>
    </row>
    <row r="226" spans="1:18" s="1971" customFormat="1" ht="25.5" customHeight="1">
      <c r="A226" s="1929" t="s">
        <v>11223</v>
      </c>
      <c r="B226" s="1943">
        <v>472043000317</v>
      </c>
      <c r="C226" s="1908">
        <v>37986</v>
      </c>
      <c r="D226" s="1971" t="s">
        <v>12265</v>
      </c>
      <c r="E226" s="1987" t="s">
        <v>12266</v>
      </c>
      <c r="F226" s="1907" t="s">
        <v>12171</v>
      </c>
      <c r="G226" s="1987" t="s">
        <v>12267</v>
      </c>
      <c r="H226" s="1996">
        <v>1</v>
      </c>
      <c r="I226" s="1988" t="s">
        <v>12268</v>
      </c>
      <c r="J226" s="1995">
        <v>4090000</v>
      </c>
      <c r="K226" s="1931">
        <v>87</v>
      </c>
      <c r="L226" s="1907">
        <f t="shared" si="3"/>
        <v>27</v>
      </c>
      <c r="M226" s="1934">
        <v>60</v>
      </c>
      <c r="O226" s="1936" t="s">
        <v>12269</v>
      </c>
      <c r="P226" s="1910" t="s">
        <v>12270</v>
      </c>
      <c r="Q226" s="1948" t="s">
        <v>12271</v>
      </c>
      <c r="R226" s="2006" t="s">
        <v>12272</v>
      </c>
    </row>
    <row r="227" spans="1:18" ht="25.5" customHeight="1">
      <c r="A227" s="1929" t="s">
        <v>11229</v>
      </c>
      <c r="B227" s="1943">
        <v>472023000700</v>
      </c>
      <c r="C227" s="1908">
        <v>37986</v>
      </c>
      <c r="D227" s="1971" t="s">
        <v>12273</v>
      </c>
      <c r="E227" s="1907" t="s">
        <v>11144</v>
      </c>
      <c r="F227" s="1907" t="s">
        <v>12171</v>
      </c>
      <c r="G227" s="1907" t="s">
        <v>12274</v>
      </c>
      <c r="H227" s="1909">
        <v>1</v>
      </c>
      <c r="I227" s="1988" t="s">
        <v>12268</v>
      </c>
      <c r="J227" s="2097">
        <v>1500000</v>
      </c>
      <c r="K227" s="1931">
        <v>31</v>
      </c>
      <c r="L227" s="1907">
        <f t="shared" si="3"/>
        <v>31</v>
      </c>
      <c r="M227" s="1934">
        <v>0</v>
      </c>
      <c r="O227" s="1936">
        <v>560212</v>
      </c>
      <c r="P227" s="2188">
        <v>560213</v>
      </c>
      <c r="Q227" s="2189"/>
      <c r="R227" s="1957" t="s">
        <v>12275</v>
      </c>
    </row>
    <row r="228" spans="1:18" ht="25.5" customHeight="1">
      <c r="A228" s="1929" t="s">
        <v>11234</v>
      </c>
      <c r="B228" s="2190" t="s">
        <v>12276</v>
      </c>
      <c r="C228" s="1908" t="s">
        <v>12277</v>
      </c>
      <c r="D228" s="1971" t="s">
        <v>12278</v>
      </c>
      <c r="E228" s="1907" t="s">
        <v>12279</v>
      </c>
      <c r="F228" s="1907" t="s">
        <v>12171</v>
      </c>
      <c r="G228" s="1907" t="s">
        <v>12280</v>
      </c>
      <c r="H228" s="1907">
        <v>1</v>
      </c>
      <c r="I228" s="1988" t="s">
        <v>12281</v>
      </c>
      <c r="J228" s="1934">
        <v>700000</v>
      </c>
      <c r="K228" s="1931">
        <v>21</v>
      </c>
      <c r="L228" s="1907">
        <f t="shared" si="3"/>
        <v>9</v>
      </c>
      <c r="M228" s="1934">
        <v>12</v>
      </c>
      <c r="O228" s="1936" t="s">
        <v>12282</v>
      </c>
      <c r="P228" s="1910" t="s">
        <v>12283</v>
      </c>
      <c r="Q228" s="1982" t="s">
        <v>5763</v>
      </c>
      <c r="R228" s="1957"/>
    </row>
    <row r="229" spans="1:18" ht="25.5" customHeight="1">
      <c r="A229" s="1929" t="s">
        <v>11239</v>
      </c>
      <c r="B229" s="1943">
        <v>472043000376</v>
      </c>
      <c r="C229" s="2090">
        <v>38058</v>
      </c>
      <c r="D229" s="1971" t="s">
        <v>12284</v>
      </c>
      <c r="E229" s="1907" t="s">
        <v>11144</v>
      </c>
      <c r="F229" s="1907" t="s">
        <v>12171</v>
      </c>
      <c r="G229" s="1907" t="s">
        <v>12285</v>
      </c>
      <c r="H229" s="1907">
        <v>1</v>
      </c>
      <c r="I229" s="1988" t="s">
        <v>12286</v>
      </c>
      <c r="J229" s="1934">
        <v>1200000</v>
      </c>
      <c r="K229" s="1931">
        <v>21</v>
      </c>
      <c r="L229" s="1907">
        <f t="shared" si="3"/>
        <v>21</v>
      </c>
      <c r="M229" s="1934">
        <v>0</v>
      </c>
      <c r="O229" s="1936" t="s">
        <v>12287</v>
      </c>
      <c r="P229" s="1910" t="s">
        <v>12288</v>
      </c>
      <c r="Q229" s="2182"/>
      <c r="R229" s="1957"/>
    </row>
    <row r="230" spans="1:18" ht="25.5" customHeight="1">
      <c r="A230" s="1929" t="s">
        <v>11244</v>
      </c>
      <c r="B230" s="1943">
        <v>472023000078</v>
      </c>
      <c r="C230" s="1908">
        <v>38203</v>
      </c>
      <c r="D230" s="1971" t="s">
        <v>12289</v>
      </c>
      <c r="E230" s="1907" t="s">
        <v>12290</v>
      </c>
      <c r="F230" s="1907" t="s">
        <v>12171</v>
      </c>
      <c r="G230" s="1907" t="s">
        <v>12291</v>
      </c>
      <c r="H230" s="1907">
        <v>1</v>
      </c>
      <c r="I230" s="1988" t="s">
        <v>12292</v>
      </c>
      <c r="J230" s="1934">
        <v>85000000</v>
      </c>
      <c r="K230" s="1931">
        <v>417</v>
      </c>
      <c r="L230" s="1907">
        <f t="shared" si="3"/>
        <v>-175</v>
      </c>
      <c r="M230" s="1934">
        <v>592</v>
      </c>
      <c r="O230" s="1936" t="s">
        <v>12293</v>
      </c>
      <c r="P230" s="1910" t="s">
        <v>12294</v>
      </c>
      <c r="Q230" s="1948" t="s">
        <v>12295</v>
      </c>
      <c r="R230" s="1949" t="s">
        <v>12296</v>
      </c>
    </row>
    <row r="231" spans="1:18" s="1971" customFormat="1" ht="25.5" customHeight="1">
      <c r="A231" s="1929" t="s">
        <v>11250</v>
      </c>
      <c r="B231" s="1943">
        <v>472043000492</v>
      </c>
      <c r="C231" s="2191">
        <v>38114</v>
      </c>
      <c r="D231" s="1998" t="s">
        <v>12297</v>
      </c>
      <c r="E231" s="1907" t="s">
        <v>11144</v>
      </c>
      <c r="F231" s="1907" t="s">
        <v>12171</v>
      </c>
      <c r="G231" s="2192" t="s">
        <v>12298</v>
      </c>
      <c r="H231" s="2193">
        <v>1</v>
      </c>
      <c r="I231" s="1998" t="s">
        <v>12299</v>
      </c>
      <c r="J231" s="2001">
        <v>1000000</v>
      </c>
      <c r="K231" s="1931">
        <v>40</v>
      </c>
      <c r="L231" s="1907">
        <f t="shared" si="3"/>
        <v>1</v>
      </c>
      <c r="M231" s="1934">
        <v>39</v>
      </c>
      <c r="O231" s="1936" t="s">
        <v>12300</v>
      </c>
      <c r="P231" s="1910" t="s">
        <v>12301</v>
      </c>
      <c r="Q231" s="2182"/>
      <c r="R231" s="2006"/>
    </row>
    <row r="232" spans="1:18" s="1971" customFormat="1" ht="25.5" customHeight="1">
      <c r="A232" s="1929" t="s">
        <v>11256</v>
      </c>
      <c r="B232" s="2091">
        <v>472043000427</v>
      </c>
      <c r="C232" s="1997">
        <v>38163</v>
      </c>
      <c r="D232" s="1998" t="s">
        <v>12302</v>
      </c>
      <c r="E232" s="1909" t="s">
        <v>11144</v>
      </c>
      <c r="F232" s="1907" t="s">
        <v>12171</v>
      </c>
      <c r="G232" s="2192" t="s">
        <v>12303</v>
      </c>
      <c r="H232" s="2004">
        <v>1</v>
      </c>
      <c r="I232" s="1998" t="s">
        <v>12304</v>
      </c>
      <c r="J232" s="2001">
        <v>73000000</v>
      </c>
      <c r="K232" s="1931">
        <v>250</v>
      </c>
      <c r="L232" s="1907">
        <f t="shared" si="3"/>
        <v>10</v>
      </c>
      <c r="M232" s="1934">
        <v>240</v>
      </c>
      <c r="O232" s="1936" t="s">
        <v>12305</v>
      </c>
      <c r="P232" s="1910" t="s">
        <v>28</v>
      </c>
      <c r="Q232" s="2178" t="s">
        <v>12306</v>
      </c>
      <c r="R232" s="2006" t="s">
        <v>12307</v>
      </c>
    </row>
    <row r="233" spans="1:18" ht="25.5" customHeight="1">
      <c r="A233" s="1929" t="s">
        <v>11264</v>
      </c>
      <c r="B233" s="2091">
        <v>472043000430</v>
      </c>
      <c r="C233" s="2002">
        <v>38338</v>
      </c>
      <c r="D233" s="2187" t="s">
        <v>12308</v>
      </c>
      <c r="E233" s="1909" t="s">
        <v>11144</v>
      </c>
      <c r="F233" s="1907" t="s">
        <v>12171</v>
      </c>
      <c r="G233" s="1932" t="s">
        <v>12309</v>
      </c>
      <c r="H233" s="1909">
        <v>1</v>
      </c>
      <c r="I233" s="2187" t="s">
        <v>12310</v>
      </c>
      <c r="J233" s="2194">
        <v>16000000</v>
      </c>
      <c r="K233" s="1931">
        <v>1008</v>
      </c>
      <c r="L233" s="1907">
        <f t="shared" si="3"/>
        <v>766</v>
      </c>
      <c r="M233" s="1934">
        <v>242</v>
      </c>
      <c r="O233" s="1936" t="s">
        <v>12311</v>
      </c>
      <c r="P233" s="2188">
        <v>560428</v>
      </c>
      <c r="Q233" s="1983" t="s">
        <v>12312</v>
      </c>
      <c r="R233" s="1949" t="s">
        <v>12313</v>
      </c>
    </row>
    <row r="234" spans="1:18" ht="25.5" customHeight="1">
      <c r="A234" s="1929" t="s">
        <v>11271</v>
      </c>
      <c r="B234" s="2746" t="s">
        <v>12314</v>
      </c>
      <c r="C234" s="2191">
        <v>38524</v>
      </c>
      <c r="D234" s="1934" t="s">
        <v>12315</v>
      </c>
      <c r="E234" s="1909" t="s">
        <v>11144</v>
      </c>
      <c r="F234" s="1907" t="s">
        <v>12171</v>
      </c>
      <c r="G234" s="2192" t="s">
        <v>12316</v>
      </c>
      <c r="H234" s="1909">
        <v>1</v>
      </c>
      <c r="I234" s="2195" t="s">
        <v>12317</v>
      </c>
      <c r="J234" s="1934">
        <v>15000000</v>
      </c>
      <c r="K234" s="1931">
        <v>592</v>
      </c>
      <c r="L234" s="1907">
        <f>K234-M234</f>
        <v>589</v>
      </c>
      <c r="M234" s="1934">
        <v>3</v>
      </c>
      <c r="O234" s="1944" t="s">
        <v>12318</v>
      </c>
      <c r="P234" s="2019" t="s">
        <v>12319</v>
      </c>
      <c r="Q234" s="1982" t="s">
        <v>12320</v>
      </c>
      <c r="R234" s="1949" t="s">
        <v>12321</v>
      </c>
    </row>
    <row r="235" spans="1:18" ht="25.5" customHeight="1">
      <c r="A235" s="1929" t="s">
        <v>11279</v>
      </c>
      <c r="B235" s="2091">
        <v>472023000027</v>
      </c>
      <c r="C235" s="2191">
        <v>38576</v>
      </c>
      <c r="D235" s="1934" t="s">
        <v>12322</v>
      </c>
      <c r="E235" s="1909" t="s">
        <v>11144</v>
      </c>
      <c r="F235" s="1909" t="s">
        <v>12171</v>
      </c>
      <c r="G235" s="1951" t="s">
        <v>12323</v>
      </c>
      <c r="H235" s="2043">
        <v>1</v>
      </c>
      <c r="I235" s="1998" t="s">
        <v>12324</v>
      </c>
      <c r="J235" s="1934">
        <v>3000000</v>
      </c>
      <c r="K235" s="1931">
        <v>21</v>
      </c>
      <c r="L235" s="1907">
        <f>K235-M235</f>
        <v>21</v>
      </c>
      <c r="M235" s="1934"/>
      <c r="O235" s="1944" t="s">
        <v>12325</v>
      </c>
      <c r="P235" s="1910"/>
      <c r="Q235" s="1948" t="s">
        <v>12326</v>
      </c>
      <c r="R235" s="1957"/>
    </row>
    <row r="236" spans="1:18" ht="25.5" customHeight="1">
      <c r="A236" s="1929" t="s">
        <v>11284</v>
      </c>
      <c r="B236" s="2091">
        <v>472043000217</v>
      </c>
      <c r="C236" s="2191">
        <v>38576</v>
      </c>
      <c r="D236" s="1934" t="s">
        <v>12327</v>
      </c>
      <c r="E236" s="1909" t="s">
        <v>11452</v>
      </c>
      <c r="F236" s="1907" t="s">
        <v>12171</v>
      </c>
      <c r="G236" s="1932" t="s">
        <v>12328</v>
      </c>
      <c r="H236" s="2043">
        <v>1</v>
      </c>
      <c r="I236" s="1998" t="s">
        <v>12329</v>
      </c>
      <c r="J236" s="1969">
        <v>81000000</v>
      </c>
      <c r="K236" s="1931">
        <v>26</v>
      </c>
      <c r="L236" s="1907">
        <f t="shared" si="3"/>
        <v>26</v>
      </c>
      <c r="M236" s="1934">
        <v>0</v>
      </c>
      <c r="O236" s="1936" t="s">
        <v>12330</v>
      </c>
      <c r="P236" s="1910" t="s">
        <v>12331</v>
      </c>
      <c r="Q236" s="1948" t="s">
        <v>12332</v>
      </c>
      <c r="R236" s="1957"/>
    </row>
    <row r="237" spans="1:18" ht="25.5" customHeight="1">
      <c r="A237" s="1929" t="s">
        <v>11291</v>
      </c>
      <c r="B237" s="2747">
        <v>472022000106</v>
      </c>
      <c r="C237" s="2013">
        <v>38934</v>
      </c>
      <c r="D237" s="1998" t="s">
        <v>12333</v>
      </c>
      <c r="E237" s="1907" t="s">
        <v>8775</v>
      </c>
      <c r="F237" s="1907" t="s">
        <v>12171</v>
      </c>
      <c r="G237" s="2196" t="s">
        <v>12334</v>
      </c>
      <c r="H237" s="2197">
        <v>1</v>
      </c>
      <c r="I237" s="1931" t="s">
        <v>12335</v>
      </c>
      <c r="J237" s="1934">
        <v>50000</v>
      </c>
      <c r="K237" s="1931">
        <v>7</v>
      </c>
      <c r="L237" s="1907">
        <f t="shared" si="3"/>
        <v>7</v>
      </c>
      <c r="M237" s="1934">
        <v>0</v>
      </c>
      <c r="O237" s="1936" t="s">
        <v>12336</v>
      </c>
      <c r="P237" s="2188">
        <v>560044</v>
      </c>
      <c r="Q237" s="2189"/>
      <c r="R237" s="1957"/>
    </row>
    <row r="238" spans="1:18" ht="25.5" customHeight="1">
      <c r="A238" s="1929" t="s">
        <v>11298</v>
      </c>
      <c r="B238" s="2747">
        <v>472043000032</v>
      </c>
      <c r="C238" s="2198">
        <v>38861</v>
      </c>
      <c r="D238" s="2199" t="s">
        <v>12337</v>
      </c>
      <c r="E238" s="2041" t="s">
        <v>437</v>
      </c>
      <c r="F238" s="1907" t="s">
        <v>12171</v>
      </c>
      <c r="G238" s="2042">
        <v>15127.3</v>
      </c>
      <c r="H238" s="2043">
        <v>1</v>
      </c>
      <c r="I238" s="2041" t="s">
        <v>12338</v>
      </c>
      <c r="J238" s="2043">
        <v>12000000</v>
      </c>
      <c r="K238" s="1931">
        <v>450</v>
      </c>
      <c r="L238" s="1907">
        <f t="shared" si="3"/>
        <v>450</v>
      </c>
      <c r="M238" s="1934"/>
      <c r="N238" s="2041"/>
      <c r="O238" s="2127" t="s">
        <v>12339</v>
      </c>
      <c r="P238" s="2122" t="s">
        <v>12340</v>
      </c>
      <c r="Q238" s="1982" t="s">
        <v>12341</v>
      </c>
      <c r="R238" s="1949" t="s">
        <v>12342</v>
      </c>
    </row>
    <row r="239" spans="1:18" ht="25.5" customHeight="1">
      <c r="A239" s="1929" t="s">
        <v>11305</v>
      </c>
      <c r="B239" s="2063">
        <v>472023001188</v>
      </c>
      <c r="C239" s="2142">
        <v>42339</v>
      </c>
      <c r="D239" s="2011" t="s">
        <v>12343</v>
      </c>
      <c r="E239" s="2200" t="s">
        <v>10272</v>
      </c>
      <c r="F239" s="2041"/>
      <c r="G239" s="2201"/>
      <c r="H239" s="1907">
        <v>1</v>
      </c>
      <c r="I239" s="2064" t="s">
        <v>12344</v>
      </c>
      <c r="J239" s="2202">
        <v>300000</v>
      </c>
      <c r="L239" s="1907"/>
      <c r="M239" s="1934"/>
      <c r="N239" s="2041"/>
      <c r="O239" s="2127"/>
      <c r="P239" s="2122"/>
      <c r="Q239" s="2123"/>
    </row>
    <row r="240" spans="1:18" ht="25.5" customHeight="1">
      <c r="B240" s="2288"/>
      <c r="C240" s="1994"/>
      <c r="D240" s="1921" t="s">
        <v>11621</v>
      </c>
      <c r="E240" s="1909"/>
      <c r="F240" s="1909"/>
      <c r="G240" s="1932"/>
      <c r="H240" s="1909"/>
      <c r="I240" s="1934"/>
      <c r="K240" s="1931">
        <v>0</v>
      </c>
      <c r="L240" s="1907">
        <f t="shared" si="3"/>
        <v>0</v>
      </c>
      <c r="M240" s="1931">
        <v>0</v>
      </c>
      <c r="O240" s="1936">
        <v>0</v>
      </c>
      <c r="P240" s="1911">
        <v>0</v>
      </c>
      <c r="Q240" s="1950"/>
    </row>
    <row r="241" spans="1:19" ht="25.5" customHeight="1">
      <c r="A241" s="1930">
        <v>1</v>
      </c>
      <c r="B241" s="2288">
        <v>4706000064</v>
      </c>
      <c r="C241" s="1994" t="s">
        <v>12345</v>
      </c>
      <c r="D241" s="1934" t="s">
        <v>12346</v>
      </c>
      <c r="E241" s="1909" t="s">
        <v>8775</v>
      </c>
      <c r="F241" s="1907" t="s">
        <v>12171</v>
      </c>
      <c r="G241" s="1932">
        <v>5000</v>
      </c>
      <c r="H241" s="1909">
        <v>1</v>
      </c>
      <c r="I241" s="1934" t="s">
        <v>12347</v>
      </c>
      <c r="J241" s="1934">
        <v>50000</v>
      </c>
      <c r="K241" s="1931">
        <v>40</v>
      </c>
      <c r="L241" s="1907">
        <f t="shared" si="3"/>
        <v>0</v>
      </c>
      <c r="M241" s="1934">
        <v>40</v>
      </c>
      <c r="O241" s="1936" t="s">
        <v>12348</v>
      </c>
      <c r="P241" s="1974">
        <v>549420</v>
      </c>
      <c r="Q241" s="1948"/>
    </row>
    <row r="242" spans="1:19" ht="25.5" customHeight="1">
      <c r="A242" s="1930">
        <v>2</v>
      </c>
      <c r="B242" s="2288"/>
      <c r="C242" s="1994"/>
      <c r="D242" s="1934" t="s">
        <v>12349</v>
      </c>
      <c r="E242" s="1909" t="s">
        <v>8775</v>
      </c>
      <c r="F242" s="1907" t="s">
        <v>12171</v>
      </c>
      <c r="G242" s="1932"/>
      <c r="H242" s="1909">
        <v>1</v>
      </c>
      <c r="I242" s="1934" t="s">
        <v>12350</v>
      </c>
      <c r="K242" s="1931">
        <v>12</v>
      </c>
      <c r="L242" s="1907">
        <f t="shared" si="3"/>
        <v>0</v>
      </c>
      <c r="M242" s="1934">
        <v>12</v>
      </c>
      <c r="O242" s="1936">
        <v>0</v>
      </c>
      <c r="P242" s="1911">
        <v>0</v>
      </c>
      <c r="Q242" s="1950"/>
    </row>
    <row r="243" spans="1:19" ht="25.5" customHeight="1">
      <c r="B243" s="2288"/>
      <c r="C243" s="1994"/>
      <c r="D243" s="1921" t="s">
        <v>11663</v>
      </c>
      <c r="E243" s="1909"/>
      <c r="F243" s="1909"/>
      <c r="G243" s="1932"/>
      <c r="H243" s="1909"/>
      <c r="I243" s="1934"/>
      <c r="K243" s="1931">
        <v>0</v>
      </c>
      <c r="L243" s="1907">
        <f t="shared" si="3"/>
        <v>0</v>
      </c>
      <c r="M243" s="1931">
        <v>0</v>
      </c>
      <c r="O243" s="1936">
        <v>0</v>
      </c>
      <c r="P243" s="2128">
        <v>0</v>
      </c>
      <c r="Q243" s="2129"/>
    </row>
    <row r="244" spans="1:19" ht="25.5" customHeight="1">
      <c r="A244" s="1930">
        <v>1</v>
      </c>
      <c r="B244" s="2288"/>
      <c r="C244" s="1994"/>
      <c r="D244" s="1934" t="s">
        <v>12351</v>
      </c>
      <c r="E244" s="1909" t="s">
        <v>8775</v>
      </c>
      <c r="F244" s="1907" t="s">
        <v>12171</v>
      </c>
      <c r="G244" s="1932">
        <v>1000</v>
      </c>
      <c r="H244" s="1909">
        <v>1</v>
      </c>
      <c r="I244" s="1934" t="s">
        <v>12352</v>
      </c>
      <c r="K244" s="1931">
        <v>8</v>
      </c>
      <c r="L244" s="1907">
        <f t="shared" si="3"/>
        <v>0</v>
      </c>
      <c r="M244" s="1934">
        <v>8</v>
      </c>
      <c r="O244" s="1936" t="s">
        <v>12353</v>
      </c>
      <c r="P244" s="1911">
        <v>0</v>
      </c>
      <c r="Q244" s="1950"/>
    </row>
    <row r="245" spans="1:19" ht="25.5" customHeight="1">
      <c r="A245" s="1930">
        <v>2</v>
      </c>
      <c r="B245" s="2288"/>
      <c r="C245" s="1994"/>
      <c r="D245" s="1934" t="s">
        <v>12354</v>
      </c>
      <c r="E245" s="1909" t="s">
        <v>8775</v>
      </c>
      <c r="F245" s="1907" t="s">
        <v>12171</v>
      </c>
      <c r="G245" s="1932">
        <v>0</v>
      </c>
      <c r="H245" s="1909">
        <v>1</v>
      </c>
      <c r="I245" s="1934" t="s">
        <v>12355</v>
      </c>
      <c r="K245" s="1931">
        <v>20</v>
      </c>
      <c r="L245" s="1907">
        <f t="shared" si="3"/>
        <v>0</v>
      </c>
      <c r="M245" s="1934">
        <v>20</v>
      </c>
      <c r="O245" s="1936" t="s">
        <v>12356</v>
      </c>
      <c r="P245" s="1911">
        <v>0</v>
      </c>
      <c r="Q245" s="1950"/>
    </row>
    <row r="246" spans="1:19" ht="25.5" customHeight="1">
      <c r="A246" s="1930">
        <v>3</v>
      </c>
      <c r="B246" s="2288"/>
      <c r="C246" s="1994"/>
      <c r="D246" s="1934" t="s">
        <v>12357</v>
      </c>
      <c r="E246" s="2043" t="s">
        <v>8775</v>
      </c>
      <c r="F246" s="1907" t="s">
        <v>12171</v>
      </c>
      <c r="G246" s="1932"/>
      <c r="H246" s="1909">
        <v>1</v>
      </c>
      <c r="I246" s="1934" t="s">
        <v>12355</v>
      </c>
      <c r="K246" s="1931">
        <v>0</v>
      </c>
      <c r="L246" s="1907">
        <f t="shared" si="3"/>
        <v>0</v>
      </c>
      <c r="M246" s="1931">
        <v>0</v>
      </c>
      <c r="O246" s="1936">
        <v>0</v>
      </c>
      <c r="P246" s="1911">
        <v>0</v>
      </c>
      <c r="Q246" s="1950"/>
    </row>
    <row r="247" spans="1:19" s="1928" customFormat="1" ht="25.5" customHeight="1">
      <c r="A247" s="1921"/>
      <c r="B247" s="2743"/>
      <c r="C247" s="1923"/>
      <c r="D247" s="2203" t="s">
        <v>12358</v>
      </c>
      <c r="E247" s="1921"/>
      <c r="F247" s="1921"/>
      <c r="G247" s="1925"/>
      <c r="H247" s="1921"/>
      <c r="I247" s="1926"/>
      <c r="J247" s="1926"/>
      <c r="K247" s="1934">
        <v>0</v>
      </c>
      <c r="L247" s="1926"/>
      <c r="M247" s="1926"/>
      <c r="N247" s="1926"/>
      <c r="O247" s="1936">
        <v>0</v>
      </c>
      <c r="P247" s="1911">
        <v>0</v>
      </c>
      <c r="Q247" s="2204"/>
    </row>
    <row r="248" spans="1:19" ht="25.5" customHeight="1">
      <c r="A248" s="1929" t="s">
        <v>11105</v>
      </c>
      <c r="B248" s="2288">
        <v>4703000020</v>
      </c>
      <c r="C248" s="1994" t="s">
        <v>12359</v>
      </c>
      <c r="D248" s="2094" t="s">
        <v>12360</v>
      </c>
      <c r="E248" s="1909" t="s">
        <v>8775</v>
      </c>
      <c r="F248" s="1907" t="s">
        <v>12361</v>
      </c>
      <c r="G248" s="1932">
        <v>60000</v>
      </c>
      <c r="H248" s="1909">
        <v>1</v>
      </c>
      <c r="I248" s="2026" t="s">
        <v>12362</v>
      </c>
      <c r="J248" s="1934">
        <f>16005000000/15000</f>
        <v>1067000</v>
      </c>
      <c r="K248" s="1931">
        <v>222</v>
      </c>
      <c r="L248" s="1934">
        <f>K248-M248</f>
        <v>194</v>
      </c>
      <c r="M248" s="1931">
        <v>28</v>
      </c>
      <c r="N248" s="1934">
        <v>28</v>
      </c>
      <c r="O248" s="1936" t="s">
        <v>12363</v>
      </c>
      <c r="P248" s="2205">
        <v>560203</v>
      </c>
      <c r="Q248" s="2168" t="s">
        <v>12364</v>
      </c>
      <c r="S248" s="1957" t="s">
        <v>12365</v>
      </c>
    </row>
    <row r="249" spans="1:19" ht="25.5" customHeight="1">
      <c r="A249" s="1929" t="s">
        <v>11113</v>
      </c>
      <c r="B249" s="2009">
        <v>289</v>
      </c>
      <c r="C249" s="2191">
        <v>38113</v>
      </c>
      <c r="D249" s="1934" t="s">
        <v>12366</v>
      </c>
      <c r="E249" s="1909" t="s">
        <v>12279</v>
      </c>
      <c r="F249" s="1907" t="s">
        <v>12361</v>
      </c>
      <c r="G249" s="2000">
        <v>50000</v>
      </c>
      <c r="H249" s="1909">
        <v>1</v>
      </c>
      <c r="I249" s="1998" t="s">
        <v>12367</v>
      </c>
      <c r="J249" s="1934">
        <v>21000000</v>
      </c>
      <c r="K249" s="1931">
        <v>283</v>
      </c>
      <c r="L249" s="1934">
        <f>K249-M249</f>
        <v>88</v>
      </c>
      <c r="M249" s="1931">
        <v>195</v>
      </c>
      <c r="O249" s="1936" t="s">
        <v>12368</v>
      </c>
      <c r="P249" s="1911" t="s">
        <v>12369</v>
      </c>
      <c r="Q249" s="2206"/>
      <c r="R249" s="1906" t="s">
        <v>12370</v>
      </c>
    </row>
    <row r="250" spans="1:19" ht="25.5" customHeight="1">
      <c r="A250" s="1929" t="s">
        <v>11120</v>
      </c>
      <c r="B250" s="2288">
        <v>472023000378</v>
      </c>
      <c r="C250" s="2207" t="s">
        <v>12371</v>
      </c>
      <c r="D250" s="1931" t="s">
        <v>12372</v>
      </c>
      <c r="E250" s="1907" t="s">
        <v>10272</v>
      </c>
      <c r="F250" s="1907" t="s">
        <v>12361</v>
      </c>
      <c r="G250" s="1932">
        <v>20000</v>
      </c>
      <c r="H250" s="2029">
        <v>1</v>
      </c>
      <c r="I250" s="1961" t="s">
        <v>12373</v>
      </c>
      <c r="J250" s="1934">
        <v>4900000</v>
      </c>
      <c r="K250" s="1931">
        <v>29</v>
      </c>
      <c r="L250" s="1934">
        <f>K250-M250</f>
        <v>29</v>
      </c>
      <c r="M250" s="1931">
        <v>0</v>
      </c>
      <c r="O250" s="1944" t="s">
        <v>12374</v>
      </c>
      <c r="Q250" s="1950"/>
    </row>
    <row r="251" spans="1:19" ht="25.5" customHeight="1">
      <c r="A251" s="1964" t="s">
        <v>11128</v>
      </c>
      <c r="B251" s="2081">
        <v>472023000669</v>
      </c>
      <c r="C251" s="2208">
        <v>38714</v>
      </c>
      <c r="D251" s="1965" t="s">
        <v>12375</v>
      </c>
      <c r="E251" s="1966" t="s">
        <v>11144</v>
      </c>
      <c r="F251" s="1966" t="s">
        <v>12361</v>
      </c>
      <c r="G251" s="1967">
        <v>10000</v>
      </c>
      <c r="H251" s="1966">
        <v>1</v>
      </c>
      <c r="I251" s="1931" t="s">
        <v>12376</v>
      </c>
      <c r="J251" s="1934">
        <v>1200000</v>
      </c>
      <c r="K251" s="1931">
        <v>14</v>
      </c>
      <c r="L251" s="1934"/>
      <c r="O251" s="1947" t="s">
        <v>12377</v>
      </c>
      <c r="P251" s="1959" t="s">
        <v>12378</v>
      </c>
      <c r="Q251" s="2209"/>
    </row>
    <row r="252" spans="1:19" ht="25.5" customHeight="1">
      <c r="A252" s="1929" t="s">
        <v>11135</v>
      </c>
      <c r="B252" s="2362">
        <v>440</v>
      </c>
      <c r="C252" s="2002">
        <v>38740</v>
      </c>
      <c r="D252" s="1935" t="s">
        <v>12379</v>
      </c>
      <c r="E252" s="1907" t="s">
        <v>12380</v>
      </c>
      <c r="F252" s="1907" t="s">
        <v>12361</v>
      </c>
      <c r="G252" s="1932">
        <v>30000</v>
      </c>
      <c r="H252" s="1909">
        <v>1</v>
      </c>
      <c r="I252" s="1961" t="s">
        <v>12381</v>
      </c>
      <c r="J252" s="1934">
        <v>3500000</v>
      </c>
      <c r="K252" s="1931">
        <v>61</v>
      </c>
      <c r="L252" s="1934">
        <f t="shared" ref="L252:L258" si="4">K252-M252</f>
        <v>61</v>
      </c>
      <c r="M252" s="1931">
        <v>0</v>
      </c>
      <c r="O252" s="1936" t="s">
        <v>12382</v>
      </c>
      <c r="Q252" s="2210" t="s">
        <v>12383</v>
      </c>
    </row>
    <row r="253" spans="1:19" ht="25.5" customHeight="1">
      <c r="A253" s="1929" t="s">
        <v>11142</v>
      </c>
      <c r="B253" s="2362"/>
      <c r="C253" s="2002"/>
      <c r="D253" s="1935" t="s">
        <v>12384</v>
      </c>
      <c r="E253" s="1907" t="s">
        <v>8775</v>
      </c>
      <c r="F253" s="1907" t="s">
        <v>12361</v>
      </c>
      <c r="G253" s="1932"/>
      <c r="H253" s="1909">
        <v>1</v>
      </c>
      <c r="I253" s="1961" t="s">
        <v>12385</v>
      </c>
      <c r="K253" s="1931">
        <v>50</v>
      </c>
      <c r="L253" s="1934">
        <f t="shared" si="4"/>
        <v>50</v>
      </c>
      <c r="M253" s="1931">
        <v>0</v>
      </c>
      <c r="O253" s="2045" t="s">
        <v>12386</v>
      </c>
      <c r="P253" s="1945" t="s">
        <v>12387</v>
      </c>
      <c r="Q253" s="2040"/>
      <c r="R253" s="1906" t="s">
        <v>12388</v>
      </c>
    </row>
    <row r="254" spans="1:19" ht="25.5" customHeight="1">
      <c r="A254" s="1964" t="s">
        <v>11150</v>
      </c>
      <c r="B254" s="2358" t="s">
        <v>12389</v>
      </c>
      <c r="C254" s="2208" t="s">
        <v>12390</v>
      </c>
      <c r="D254" s="1955" t="s">
        <v>12391</v>
      </c>
      <c r="E254" s="1966" t="s">
        <v>10579</v>
      </c>
      <c r="F254" s="1966" t="s">
        <v>12361</v>
      </c>
      <c r="G254" s="1967">
        <v>20000</v>
      </c>
      <c r="H254" s="1966">
        <v>1</v>
      </c>
      <c r="I254" s="2211" t="s">
        <v>12392</v>
      </c>
      <c r="J254" s="1934">
        <v>2000000</v>
      </c>
      <c r="K254" s="1931">
        <v>0</v>
      </c>
      <c r="L254" s="1934">
        <f t="shared" si="4"/>
        <v>0</v>
      </c>
      <c r="O254" s="1936" t="s">
        <v>12393</v>
      </c>
      <c r="Q254" s="2212"/>
    </row>
    <row r="255" spans="1:19" ht="25.5" customHeight="1">
      <c r="A255" s="2213" t="s">
        <v>11156</v>
      </c>
      <c r="B255" s="2748" t="s">
        <v>12394</v>
      </c>
      <c r="C255" s="2214" t="s">
        <v>12395</v>
      </c>
      <c r="D255" s="1934" t="s">
        <v>12396</v>
      </c>
      <c r="E255" s="1909" t="s">
        <v>8775</v>
      </c>
      <c r="F255" s="1909"/>
      <c r="G255" s="1951"/>
      <c r="H255" s="1909">
        <v>2</v>
      </c>
      <c r="I255" s="2211" t="s">
        <v>12397</v>
      </c>
      <c r="J255" s="1934">
        <v>4175000</v>
      </c>
      <c r="L255" s="1934"/>
      <c r="O255" s="1936"/>
      <c r="Q255" s="1950"/>
    </row>
    <row r="256" spans="1:19" ht="25.5" customHeight="1">
      <c r="A256" s="2213" t="s">
        <v>11165</v>
      </c>
      <c r="B256" s="2362">
        <v>472043000112</v>
      </c>
      <c r="C256" s="2002" t="s">
        <v>12398</v>
      </c>
      <c r="D256" s="1935" t="s">
        <v>12399</v>
      </c>
      <c r="E256" s="1907" t="s">
        <v>11452</v>
      </c>
      <c r="F256" s="1907" t="s">
        <v>12361</v>
      </c>
      <c r="G256" s="1932"/>
      <c r="H256" s="1909">
        <v>1</v>
      </c>
      <c r="I256" s="1961" t="s">
        <v>12400</v>
      </c>
      <c r="J256" s="1991">
        <v>30000000</v>
      </c>
      <c r="K256" s="1931">
        <v>210</v>
      </c>
      <c r="L256" s="1934">
        <f t="shared" si="4"/>
        <v>210</v>
      </c>
      <c r="O256" s="1936" t="s">
        <v>12401</v>
      </c>
      <c r="P256" s="1945" t="s">
        <v>12402</v>
      </c>
      <c r="Q256" s="1948" t="s">
        <v>12403</v>
      </c>
      <c r="R256" s="1957" t="s">
        <v>12404</v>
      </c>
    </row>
    <row r="257" spans="1:20" ht="25.5" customHeight="1">
      <c r="A257" s="2213" t="s">
        <v>8750</v>
      </c>
      <c r="B257" s="2362">
        <v>472043000105</v>
      </c>
      <c r="C257" s="2002">
        <v>39117</v>
      </c>
      <c r="D257" s="1935" t="s">
        <v>12405</v>
      </c>
      <c r="E257" s="1907" t="s">
        <v>11144</v>
      </c>
      <c r="F257" s="1907" t="s">
        <v>12361</v>
      </c>
      <c r="G257" s="1932">
        <v>80000</v>
      </c>
      <c r="H257" s="1909">
        <v>1</v>
      </c>
      <c r="I257" s="1961" t="s">
        <v>12406</v>
      </c>
      <c r="J257" s="1934">
        <v>25000000</v>
      </c>
      <c r="K257" s="1931">
        <v>450</v>
      </c>
      <c r="L257" s="1934">
        <f t="shared" si="4"/>
        <v>450</v>
      </c>
      <c r="O257" s="1936" t="s">
        <v>12407</v>
      </c>
      <c r="Q257" s="1948" t="s">
        <v>12408</v>
      </c>
    </row>
    <row r="258" spans="1:20" ht="25.5" customHeight="1">
      <c r="A258" s="2213" t="s">
        <v>8751</v>
      </c>
      <c r="B258" s="2362">
        <v>472043000146</v>
      </c>
      <c r="C258" s="2023" t="s">
        <v>12409</v>
      </c>
      <c r="D258" s="2024" t="s">
        <v>12410</v>
      </c>
      <c r="E258" s="1907" t="s">
        <v>7389</v>
      </c>
      <c r="F258" s="1907" t="s">
        <v>12361</v>
      </c>
      <c r="G258" s="2215">
        <v>20000</v>
      </c>
      <c r="H258" s="1909">
        <v>1</v>
      </c>
      <c r="I258" s="2026" t="s">
        <v>12411</v>
      </c>
      <c r="J258" s="1976">
        <v>5000000</v>
      </c>
      <c r="K258" s="1931">
        <v>18</v>
      </c>
      <c r="L258" s="1934">
        <f t="shared" si="4"/>
        <v>18</v>
      </c>
      <c r="O258" s="1936" t="s">
        <v>12412</v>
      </c>
      <c r="P258" s="2216" t="s">
        <v>12413</v>
      </c>
      <c r="Q258" s="2217"/>
      <c r="R258" s="2061" t="s">
        <v>12414</v>
      </c>
    </row>
    <row r="259" spans="1:20" ht="25.5" customHeight="1">
      <c r="A259" s="2213" t="s">
        <v>11184</v>
      </c>
      <c r="B259" s="1943">
        <v>472023000245</v>
      </c>
      <c r="C259" s="2027" t="s">
        <v>12415</v>
      </c>
      <c r="D259" s="2021" t="s">
        <v>12416</v>
      </c>
      <c r="E259" s="1907" t="s">
        <v>10272</v>
      </c>
      <c r="F259" s="1907" t="s">
        <v>12361</v>
      </c>
      <c r="G259" s="2028">
        <v>67000</v>
      </c>
      <c r="H259" s="1909">
        <v>1</v>
      </c>
      <c r="I259" s="2011" t="s">
        <v>12417</v>
      </c>
      <c r="J259" s="1969">
        <v>18000000</v>
      </c>
      <c r="K259" s="1931">
        <v>22</v>
      </c>
      <c r="L259" s="1934"/>
      <c r="O259" s="1936"/>
      <c r="Q259" s="1950"/>
    </row>
    <row r="260" spans="1:20" ht="25.5" customHeight="1">
      <c r="A260" s="1964" t="s">
        <v>11189</v>
      </c>
      <c r="B260" s="2081">
        <v>472023000253</v>
      </c>
      <c r="C260" s="2082" t="s">
        <v>11653</v>
      </c>
      <c r="D260" s="2083" t="s">
        <v>12418</v>
      </c>
      <c r="E260" s="1966" t="s">
        <v>7389</v>
      </c>
      <c r="F260" s="1966" t="s">
        <v>12361</v>
      </c>
      <c r="G260" s="2084">
        <v>3520</v>
      </c>
      <c r="H260" s="1966">
        <v>1</v>
      </c>
      <c r="I260" s="2026" t="s">
        <v>12419</v>
      </c>
      <c r="J260" s="1969">
        <v>100000</v>
      </c>
      <c r="L260" s="1934"/>
      <c r="O260" s="1936" t="s">
        <v>12420</v>
      </c>
      <c r="Q260" s="1950"/>
    </row>
    <row r="261" spans="1:20" ht="25.5" customHeight="1">
      <c r="A261" s="2213" t="s">
        <v>8752</v>
      </c>
      <c r="B261" s="1943">
        <v>472043000261</v>
      </c>
      <c r="C261" s="2027" t="s">
        <v>12421</v>
      </c>
      <c r="D261" s="2021" t="s">
        <v>12422</v>
      </c>
      <c r="E261" s="1907" t="s">
        <v>7389</v>
      </c>
      <c r="F261" s="1907" t="s">
        <v>12361</v>
      </c>
      <c r="G261" s="2028">
        <v>17052</v>
      </c>
      <c r="H261" s="1909">
        <v>1</v>
      </c>
      <c r="I261" s="2026" t="s">
        <v>12423</v>
      </c>
      <c r="J261" s="1969">
        <v>4030000</v>
      </c>
      <c r="K261" s="1931">
        <v>25</v>
      </c>
      <c r="L261" s="1934"/>
      <c r="O261" s="1944" t="s">
        <v>12424</v>
      </c>
      <c r="P261" s="1945" t="s">
        <v>11896</v>
      </c>
      <c r="Q261" s="1948" t="s">
        <v>12425</v>
      </c>
      <c r="R261" s="1957" t="s">
        <v>12426</v>
      </c>
    </row>
    <row r="262" spans="1:20" ht="25.5" customHeight="1">
      <c r="A262" s="2213" t="s">
        <v>11202</v>
      </c>
      <c r="B262" s="1943">
        <v>472043000275</v>
      </c>
      <c r="C262" s="2027" t="s">
        <v>12427</v>
      </c>
      <c r="D262" s="2021" t="s">
        <v>12428</v>
      </c>
      <c r="E262" s="2009" t="s">
        <v>121</v>
      </c>
      <c r="F262" s="1907" t="s">
        <v>12361</v>
      </c>
      <c r="G262" s="2028">
        <v>65820</v>
      </c>
      <c r="H262" s="1909">
        <v>1</v>
      </c>
      <c r="I262" s="2026" t="s">
        <v>12429</v>
      </c>
      <c r="J262" s="1969">
        <v>11000000</v>
      </c>
      <c r="K262" s="1931">
        <v>282</v>
      </c>
      <c r="L262" s="1934">
        <f>K262-M262</f>
        <v>282</v>
      </c>
      <c r="O262" s="1936" t="s">
        <v>12430</v>
      </c>
      <c r="P262" s="1945" t="s">
        <v>12431</v>
      </c>
      <c r="Q262" s="1948" t="s">
        <v>12432</v>
      </c>
      <c r="R262" s="1949" t="s">
        <v>12433</v>
      </c>
    </row>
    <row r="263" spans="1:20" ht="32.25" customHeight="1">
      <c r="A263" s="2213" t="s">
        <v>11209</v>
      </c>
      <c r="B263" s="2030">
        <v>472023000396</v>
      </c>
      <c r="C263" s="2027" t="s">
        <v>12434</v>
      </c>
      <c r="D263" s="2011" t="s">
        <v>12435</v>
      </c>
      <c r="E263" s="2009" t="s">
        <v>11158</v>
      </c>
      <c r="F263" s="1907" t="s">
        <v>12361</v>
      </c>
      <c r="G263" s="2031">
        <v>17000</v>
      </c>
      <c r="H263" s="1909">
        <v>1</v>
      </c>
      <c r="I263" s="2011" t="s">
        <v>12436</v>
      </c>
      <c r="J263" s="2028">
        <v>6200000</v>
      </c>
      <c r="K263" s="1931">
        <v>450</v>
      </c>
      <c r="L263" s="1934"/>
      <c r="O263" s="1944" t="s">
        <v>12437</v>
      </c>
      <c r="P263" s="1945" t="s">
        <v>12438</v>
      </c>
      <c r="Q263" s="2218" t="s">
        <v>12439</v>
      </c>
      <c r="R263" s="1906" t="s">
        <v>12440</v>
      </c>
    </row>
    <row r="264" spans="1:20" ht="25.5" customHeight="1">
      <c r="A264" s="2213" t="s">
        <v>11216</v>
      </c>
      <c r="B264" s="2030">
        <v>472043000443</v>
      </c>
      <c r="C264" s="2027" t="s">
        <v>12441</v>
      </c>
      <c r="D264" s="2011" t="s">
        <v>12442</v>
      </c>
      <c r="E264" s="2009" t="s">
        <v>2470</v>
      </c>
      <c r="F264" s="1907" t="s">
        <v>12361</v>
      </c>
      <c r="G264" s="2031">
        <v>40746</v>
      </c>
      <c r="H264" s="1909">
        <v>1</v>
      </c>
      <c r="I264" s="2026" t="s">
        <v>12443</v>
      </c>
      <c r="J264" s="2028">
        <v>10000000</v>
      </c>
      <c r="K264" s="1931">
        <v>49</v>
      </c>
      <c r="L264" s="1934"/>
      <c r="O264" s="2219" t="s">
        <v>12444</v>
      </c>
      <c r="P264" s="1945" t="s">
        <v>12445</v>
      </c>
      <c r="Q264" s="1948" t="s">
        <v>12446</v>
      </c>
      <c r="R264" s="2220" t="s">
        <v>12447</v>
      </c>
    </row>
    <row r="265" spans="1:20" ht="25.5" customHeight="1">
      <c r="A265" s="2213" t="s">
        <v>11223</v>
      </c>
      <c r="B265" s="2030">
        <v>47212000732</v>
      </c>
      <c r="C265" s="2133">
        <v>39935</v>
      </c>
      <c r="D265" s="2221" t="s">
        <v>12448</v>
      </c>
      <c r="E265" s="2222" t="s">
        <v>11158</v>
      </c>
      <c r="G265" s="2031"/>
      <c r="H265" s="1909">
        <v>1</v>
      </c>
      <c r="I265" s="2026" t="s">
        <v>12449</v>
      </c>
      <c r="J265" s="2028">
        <v>5500000</v>
      </c>
      <c r="L265" s="1934"/>
      <c r="O265" s="2219" t="s">
        <v>12450</v>
      </c>
      <c r="P265" s="1945" t="s">
        <v>12451</v>
      </c>
      <c r="Q265" s="1948" t="s">
        <v>12452</v>
      </c>
    </row>
    <row r="266" spans="1:20" ht="25.5" customHeight="1">
      <c r="A266" s="2213" t="s">
        <v>11229</v>
      </c>
      <c r="B266" s="2036">
        <v>472023000776</v>
      </c>
      <c r="C266" s="2037" t="s">
        <v>12453</v>
      </c>
      <c r="D266" s="2026" t="s">
        <v>12454</v>
      </c>
      <c r="E266" s="2009" t="s">
        <v>12455</v>
      </c>
      <c r="G266" s="2031"/>
      <c r="H266" s="1909">
        <v>1</v>
      </c>
      <c r="I266" s="2026" t="s">
        <v>12456</v>
      </c>
      <c r="J266" s="2028">
        <v>300000</v>
      </c>
      <c r="L266" s="1934"/>
      <c r="O266" s="2219" t="s">
        <v>12457</v>
      </c>
      <c r="P266" s="1945"/>
      <c r="Q266" s="2040"/>
    </row>
    <row r="267" spans="1:20" ht="25.5" customHeight="1">
      <c r="A267" s="2213" t="s">
        <v>11234</v>
      </c>
      <c r="B267" s="2036">
        <v>472043000825</v>
      </c>
      <c r="C267" s="2037" t="s">
        <v>12458</v>
      </c>
      <c r="D267" s="2026" t="s">
        <v>12459</v>
      </c>
      <c r="E267" s="2009" t="s">
        <v>11158</v>
      </c>
      <c r="G267" s="2031"/>
      <c r="H267" s="1909">
        <v>1</v>
      </c>
      <c r="I267" s="2026" t="s">
        <v>12460</v>
      </c>
      <c r="J267" s="1969">
        <v>5000000</v>
      </c>
      <c r="L267" s="1934"/>
      <c r="O267" s="2219" t="s">
        <v>12461</v>
      </c>
      <c r="P267" s="1945" t="s">
        <v>12462</v>
      </c>
      <c r="Q267" s="2040"/>
    </row>
    <row r="268" spans="1:20" ht="40.5" customHeight="1">
      <c r="A268" s="2213" t="s">
        <v>11239</v>
      </c>
      <c r="B268" s="2036">
        <v>472043000838</v>
      </c>
      <c r="C268" s="2037" t="s">
        <v>12463</v>
      </c>
      <c r="D268" s="2026" t="s">
        <v>12464</v>
      </c>
      <c r="E268" s="2009" t="s">
        <v>11158</v>
      </c>
      <c r="G268" s="2031"/>
      <c r="H268" s="1909">
        <v>1</v>
      </c>
      <c r="I268" s="2026" t="s">
        <v>12465</v>
      </c>
      <c r="J268" s="1969">
        <v>2000000</v>
      </c>
      <c r="K268" s="1931">
        <v>34</v>
      </c>
      <c r="L268" s="1934"/>
      <c r="O268" s="2219" t="s">
        <v>12466</v>
      </c>
      <c r="P268" s="1945" t="s">
        <v>12467</v>
      </c>
      <c r="Q268" s="2223" t="s">
        <v>12468</v>
      </c>
      <c r="R268" s="2220" t="s">
        <v>12469</v>
      </c>
    </row>
    <row r="269" spans="1:20" ht="25.5" customHeight="1">
      <c r="A269" s="2213" t="s">
        <v>11244</v>
      </c>
      <c r="B269" s="2036">
        <v>3602398753</v>
      </c>
      <c r="C269" s="2037">
        <v>40248</v>
      </c>
      <c r="D269" s="2026" t="s">
        <v>12470</v>
      </c>
      <c r="E269" s="2009" t="s">
        <v>8775</v>
      </c>
      <c r="G269" s="2031"/>
      <c r="H269" s="1909">
        <v>2</v>
      </c>
      <c r="I269" s="2026" t="s">
        <v>12471</v>
      </c>
      <c r="J269" s="1969">
        <v>20000000000</v>
      </c>
      <c r="L269" s="1934"/>
      <c r="O269" s="2219"/>
      <c r="P269" s="1945"/>
      <c r="Q269" s="2040"/>
    </row>
    <row r="270" spans="1:20" ht="25.5" customHeight="1">
      <c r="A270" s="2213" t="s">
        <v>11250</v>
      </c>
      <c r="B270" s="2156" t="s">
        <v>9079</v>
      </c>
      <c r="C270" s="2156" t="s">
        <v>12472</v>
      </c>
      <c r="D270" s="2033" t="s">
        <v>12473</v>
      </c>
      <c r="E270" s="2009" t="s">
        <v>8775</v>
      </c>
      <c r="G270" s="2031"/>
      <c r="H270" s="1909">
        <v>1</v>
      </c>
      <c r="I270" s="2033" t="s">
        <v>12474</v>
      </c>
      <c r="J270" s="2134">
        <v>42437000000</v>
      </c>
      <c r="K270" s="1931">
        <v>30</v>
      </c>
      <c r="L270" s="1934"/>
      <c r="O270" s="2224" t="s">
        <v>12475</v>
      </c>
      <c r="P270" s="1945"/>
      <c r="Q270" s="2040"/>
      <c r="R270" s="1957" t="s">
        <v>12476</v>
      </c>
      <c r="S270" s="1957" t="s">
        <v>12477</v>
      </c>
    </row>
    <row r="271" spans="1:20" ht="25.5" customHeight="1">
      <c r="A271" s="2213" t="s">
        <v>11256</v>
      </c>
      <c r="B271" s="2036">
        <v>472023000860</v>
      </c>
      <c r="C271" s="2037" t="s">
        <v>2512</v>
      </c>
      <c r="D271" s="2026" t="s">
        <v>12478</v>
      </c>
      <c r="E271" s="2009" t="s">
        <v>12479</v>
      </c>
      <c r="G271" s="2031"/>
      <c r="H271" s="1909">
        <v>1</v>
      </c>
      <c r="I271" s="2026" t="s">
        <v>2514</v>
      </c>
      <c r="J271" s="1969">
        <v>3000000</v>
      </c>
      <c r="L271" s="1934"/>
      <c r="O271" s="1944" t="s">
        <v>12480</v>
      </c>
      <c r="P271" s="2044" t="s">
        <v>12481</v>
      </c>
      <c r="Q271" s="2223" t="s">
        <v>5723</v>
      </c>
      <c r="R271" s="1906" t="s">
        <v>12482</v>
      </c>
      <c r="T271" s="1957" t="s">
        <v>12483</v>
      </c>
    </row>
    <row r="272" spans="1:20" ht="25.5" customHeight="1">
      <c r="A272" s="2213" t="s">
        <v>11264</v>
      </c>
      <c r="B272" s="2747">
        <v>472043000032</v>
      </c>
      <c r="C272" s="2198" t="s">
        <v>12484</v>
      </c>
      <c r="D272" s="2199" t="s">
        <v>12485</v>
      </c>
      <c r="E272" s="2041" t="s">
        <v>437</v>
      </c>
      <c r="F272" s="1907" t="s">
        <v>12171</v>
      </c>
      <c r="G272" s="2042">
        <v>15127.3</v>
      </c>
      <c r="H272" s="2043">
        <v>1</v>
      </c>
      <c r="I272" s="2225" t="s">
        <v>12486</v>
      </c>
      <c r="J272" s="2043">
        <v>12000000</v>
      </c>
      <c r="L272" s="1907">
        <f>K272-M272</f>
        <v>0</v>
      </c>
      <c r="M272" s="1934"/>
      <c r="N272" s="2041"/>
      <c r="O272" s="2127" t="s">
        <v>12339</v>
      </c>
      <c r="P272" s="2122" t="s">
        <v>12340</v>
      </c>
      <c r="Q272" s="2123"/>
    </row>
    <row r="273" spans="1:22" ht="25.5" customHeight="1">
      <c r="A273" s="2213" t="s">
        <v>11271</v>
      </c>
      <c r="B273" s="2036">
        <v>3602528145</v>
      </c>
      <c r="C273" s="2037">
        <v>40731</v>
      </c>
      <c r="D273" s="2026" t="s">
        <v>12487</v>
      </c>
      <c r="E273" s="2009" t="s">
        <v>8775</v>
      </c>
      <c r="G273" s="2031"/>
      <c r="H273" s="1909">
        <v>1</v>
      </c>
      <c r="I273" s="2026" t="s">
        <v>12488</v>
      </c>
      <c r="J273" s="1969">
        <v>20000000000</v>
      </c>
      <c r="L273" s="1934"/>
      <c r="O273" s="2219"/>
      <c r="P273" s="1945"/>
      <c r="Q273" s="2040"/>
      <c r="R273" s="1957" t="s">
        <v>12489</v>
      </c>
    </row>
    <row r="274" spans="1:22" ht="25.5" customHeight="1">
      <c r="A274" s="2213" t="s">
        <v>11279</v>
      </c>
      <c r="B274" s="2036">
        <v>472043000894</v>
      </c>
      <c r="C274" s="2007">
        <v>40764</v>
      </c>
      <c r="D274" s="2026" t="s">
        <v>2669</v>
      </c>
      <c r="E274" s="1909" t="s">
        <v>11158</v>
      </c>
      <c r="G274" s="2031"/>
      <c r="H274" s="1909">
        <v>1</v>
      </c>
      <c r="I274" s="2026" t="s">
        <v>2670</v>
      </c>
      <c r="J274" s="1969">
        <v>10000000</v>
      </c>
      <c r="L274" s="1934"/>
      <c r="N274" s="2226" t="s">
        <v>12490</v>
      </c>
      <c r="O274" s="2219" t="s">
        <v>12491</v>
      </c>
      <c r="P274" s="1945" t="s">
        <v>12492</v>
      </c>
      <c r="Q274" s="2210" t="s">
        <v>12493</v>
      </c>
      <c r="R274" s="1906" t="s">
        <v>12494</v>
      </c>
    </row>
    <row r="275" spans="1:22" ht="25.5" customHeight="1">
      <c r="A275" s="2213" t="s">
        <v>11284</v>
      </c>
      <c r="B275" s="2036">
        <v>472043000905</v>
      </c>
      <c r="C275" s="2007">
        <v>40735</v>
      </c>
      <c r="D275" s="2026" t="s">
        <v>2712</v>
      </c>
      <c r="E275" s="1909" t="s">
        <v>11158</v>
      </c>
      <c r="G275" s="2031"/>
      <c r="H275" s="1909">
        <v>1</v>
      </c>
      <c r="I275" s="2026" t="s">
        <v>12495</v>
      </c>
      <c r="J275" s="1969">
        <v>10000000</v>
      </c>
      <c r="L275" s="1934"/>
      <c r="O275" s="2219" t="s">
        <v>12496</v>
      </c>
      <c r="P275" s="1945" t="s">
        <v>12497</v>
      </c>
      <c r="Q275" s="2227" t="s">
        <v>12498</v>
      </c>
      <c r="R275" s="1906" t="s">
        <v>12499</v>
      </c>
    </row>
    <row r="276" spans="1:22" ht="25.5" customHeight="1">
      <c r="A276" s="2213" t="s">
        <v>11291</v>
      </c>
      <c r="B276" s="2036">
        <v>47221000910</v>
      </c>
      <c r="C276" s="2007" t="s">
        <v>2786</v>
      </c>
      <c r="D276" s="2026" t="s">
        <v>12500</v>
      </c>
      <c r="E276" s="1909" t="s">
        <v>12501</v>
      </c>
      <c r="G276" s="2031"/>
      <c r="H276" s="1909">
        <v>1</v>
      </c>
      <c r="I276" s="2026" t="s">
        <v>2788</v>
      </c>
      <c r="J276" s="1969">
        <v>60000000</v>
      </c>
      <c r="L276" s="1934"/>
      <c r="O276" s="2219" t="s">
        <v>12502</v>
      </c>
      <c r="P276" s="1945"/>
      <c r="Q276" s="2227" t="s">
        <v>12503</v>
      </c>
      <c r="R276" s="1906" t="s">
        <v>12504</v>
      </c>
      <c r="S276" s="1906" t="s">
        <v>12505</v>
      </c>
    </row>
    <row r="277" spans="1:22" ht="27" customHeight="1">
      <c r="A277" s="2213" t="s">
        <v>11298</v>
      </c>
      <c r="B277" s="2036">
        <v>472043000930</v>
      </c>
      <c r="C277" s="2228" t="s">
        <v>2869</v>
      </c>
      <c r="D277" s="2024" t="s">
        <v>2870</v>
      </c>
      <c r="E277" s="2041" t="s">
        <v>12506</v>
      </c>
      <c r="G277" s="2042"/>
      <c r="H277" s="2043">
        <v>1</v>
      </c>
      <c r="I277" s="2058" t="s">
        <v>2871</v>
      </c>
      <c r="J277" s="2140">
        <v>8000000</v>
      </c>
      <c r="K277" s="1931">
        <v>7</v>
      </c>
      <c r="L277" s="1934"/>
      <c r="O277" s="1944" t="s">
        <v>12507</v>
      </c>
      <c r="P277" s="2061" t="s">
        <v>12508</v>
      </c>
      <c r="Q277" s="2227" t="s">
        <v>12509</v>
      </c>
      <c r="R277" s="1911" t="s">
        <v>12510</v>
      </c>
      <c r="T277" s="1957"/>
    </row>
    <row r="278" spans="1:22" ht="27" customHeight="1">
      <c r="A278" s="2213" t="s">
        <v>11305</v>
      </c>
      <c r="B278" s="2036">
        <v>472043000931</v>
      </c>
      <c r="C278" s="2228" t="s">
        <v>2872</v>
      </c>
      <c r="D278" s="2024" t="s">
        <v>2873</v>
      </c>
      <c r="E278" s="2041" t="s">
        <v>11158</v>
      </c>
      <c r="G278" s="2042"/>
      <c r="H278" s="2043">
        <v>1</v>
      </c>
      <c r="I278" s="2058" t="s">
        <v>12511</v>
      </c>
      <c r="J278" s="2140">
        <v>1000000</v>
      </c>
      <c r="L278" s="1934"/>
      <c r="O278" s="1944" t="s">
        <v>12512</v>
      </c>
      <c r="P278" s="2061" t="s">
        <v>12513</v>
      </c>
      <c r="Q278" s="2227" t="s">
        <v>12514</v>
      </c>
      <c r="R278" s="1911" t="s">
        <v>12515</v>
      </c>
    </row>
    <row r="279" spans="1:22" ht="27" customHeight="1">
      <c r="A279" s="2213" t="s">
        <v>11312</v>
      </c>
      <c r="B279" s="2036">
        <v>472043000957</v>
      </c>
      <c r="C279" s="2037" t="s">
        <v>2927</v>
      </c>
      <c r="D279" s="2026" t="s">
        <v>2928</v>
      </c>
      <c r="E279" s="2175" t="s">
        <v>11158</v>
      </c>
      <c r="G279" s="2042"/>
      <c r="H279" s="2043">
        <v>1</v>
      </c>
      <c r="I279" s="2026" t="s">
        <v>12516</v>
      </c>
      <c r="J279" s="1969">
        <v>3730000</v>
      </c>
      <c r="L279" s="1934"/>
      <c r="O279" s="1944" t="s">
        <v>12517</v>
      </c>
      <c r="P279" s="2061" t="s">
        <v>12518</v>
      </c>
      <c r="Q279" s="1948" t="s">
        <v>5769</v>
      </c>
      <c r="R279" s="1911" t="s">
        <v>12519</v>
      </c>
    </row>
    <row r="280" spans="1:22" ht="27" customHeight="1">
      <c r="A280" s="2213" t="s">
        <v>11317</v>
      </c>
      <c r="B280" s="2135">
        <v>47212000973</v>
      </c>
      <c r="C280" s="2082" t="s">
        <v>12520</v>
      </c>
      <c r="D280" s="2083" t="s">
        <v>12521</v>
      </c>
      <c r="E280" s="2138" t="s">
        <v>7389</v>
      </c>
      <c r="F280" s="1966"/>
      <c r="G280" s="2054"/>
      <c r="H280" s="1966">
        <v>1</v>
      </c>
      <c r="I280" s="2011" t="s">
        <v>12522</v>
      </c>
      <c r="J280" s="1969">
        <v>500000</v>
      </c>
      <c r="L280" s="1934"/>
      <c r="O280" s="1944" t="s">
        <v>12523</v>
      </c>
      <c r="P280" s="1945"/>
      <c r="Q280" s="2227"/>
      <c r="R280" s="1911"/>
      <c r="S280" s="1957" t="s">
        <v>12524</v>
      </c>
    </row>
    <row r="281" spans="1:22" ht="27.75" customHeight="1">
      <c r="A281" s="2213" t="s">
        <v>11324</v>
      </c>
      <c r="B281" s="2229">
        <v>472043000983</v>
      </c>
      <c r="C281" s="2027" t="s">
        <v>12525</v>
      </c>
      <c r="D281" s="2011" t="s">
        <v>12526</v>
      </c>
      <c r="E281" s="2009" t="s">
        <v>11158</v>
      </c>
      <c r="G281" s="2031"/>
      <c r="H281" s="1909">
        <v>1</v>
      </c>
      <c r="I281" s="2087" t="s">
        <v>12527</v>
      </c>
      <c r="J281" s="2230" t="s">
        <v>12528</v>
      </c>
      <c r="L281" s="1934"/>
      <c r="O281" s="1944" t="s">
        <v>12529</v>
      </c>
      <c r="P281" s="1945" t="s">
        <v>12530</v>
      </c>
      <c r="Q281" s="2227"/>
      <c r="R281" s="2216" t="s">
        <v>12531</v>
      </c>
      <c r="V281" s="1957" t="s">
        <v>12532</v>
      </c>
    </row>
    <row r="282" spans="1:22" ht="29.25" customHeight="1">
      <c r="A282" s="2213" t="s">
        <v>11330</v>
      </c>
      <c r="B282" s="2135">
        <v>472023000991</v>
      </c>
      <c r="C282" s="2082" t="s">
        <v>12533</v>
      </c>
      <c r="D282" s="2137" t="s">
        <v>12534</v>
      </c>
      <c r="E282" s="2138" t="s">
        <v>11158</v>
      </c>
      <c r="F282" s="1966"/>
      <c r="G282" s="2054"/>
      <c r="H282" s="1966">
        <v>1</v>
      </c>
      <c r="I282" s="2024" t="s">
        <v>3628</v>
      </c>
      <c r="J282" s="2140">
        <v>100000</v>
      </c>
      <c r="L282" s="1934"/>
      <c r="O282" s="1944" t="s">
        <v>12535</v>
      </c>
      <c r="P282" s="1945"/>
      <c r="Q282" s="2227"/>
      <c r="R282" s="1911"/>
      <c r="S282" s="1957" t="s">
        <v>12536</v>
      </c>
    </row>
    <row r="283" spans="1:22" ht="29.25" customHeight="1">
      <c r="A283" s="2213" t="s">
        <v>11337</v>
      </c>
      <c r="B283" s="2036">
        <v>472043000997</v>
      </c>
      <c r="C283" s="2027" t="s">
        <v>12537</v>
      </c>
      <c r="D283" s="2024" t="s">
        <v>3649</v>
      </c>
      <c r="E283" s="2009" t="s">
        <v>11158</v>
      </c>
      <c r="G283" s="2031"/>
      <c r="H283" s="1909">
        <v>1</v>
      </c>
      <c r="I283" s="2024" t="s">
        <v>12538</v>
      </c>
      <c r="J283" s="2140">
        <v>3000000</v>
      </c>
      <c r="L283" s="1934"/>
      <c r="O283" s="1944"/>
      <c r="P283" s="1945"/>
      <c r="Q283" s="2227" t="s">
        <v>12539</v>
      </c>
      <c r="R283" s="1911"/>
      <c r="S283" s="1957"/>
    </row>
    <row r="284" spans="1:22" ht="29.25" customHeight="1">
      <c r="A284" s="2213" t="s">
        <v>11344</v>
      </c>
      <c r="B284" s="2036">
        <v>472043000998</v>
      </c>
      <c r="C284" s="2027" t="s">
        <v>12537</v>
      </c>
      <c r="D284" s="2024" t="s">
        <v>3650</v>
      </c>
      <c r="E284" s="2009" t="s">
        <v>11158</v>
      </c>
      <c r="G284" s="2031"/>
      <c r="H284" s="1909">
        <v>1</v>
      </c>
      <c r="I284" s="2024" t="s">
        <v>12540</v>
      </c>
      <c r="J284" s="2140">
        <v>3000000</v>
      </c>
      <c r="L284" s="1934"/>
      <c r="O284" s="1944"/>
      <c r="P284" s="1945"/>
      <c r="Q284" s="2227" t="s">
        <v>12541</v>
      </c>
      <c r="R284" s="1911" t="s">
        <v>12542</v>
      </c>
      <c r="S284" s="1957"/>
    </row>
    <row r="285" spans="1:22" ht="29.25" customHeight="1">
      <c r="A285" s="2213" t="s">
        <v>11350</v>
      </c>
      <c r="B285" s="2036">
        <v>472043001008</v>
      </c>
      <c r="C285" s="2231">
        <v>41337</v>
      </c>
      <c r="D285" s="2024" t="s">
        <v>3670</v>
      </c>
      <c r="E285" s="2009" t="s">
        <v>11158</v>
      </c>
      <c r="G285" s="2031"/>
      <c r="H285" s="1909">
        <v>1</v>
      </c>
      <c r="I285" s="2024" t="s">
        <v>12543</v>
      </c>
      <c r="J285" s="2140">
        <v>2370000</v>
      </c>
      <c r="L285" s="1934"/>
      <c r="O285" s="1944" t="s">
        <v>12544</v>
      </c>
      <c r="P285" s="1945"/>
      <c r="Q285" s="2040"/>
      <c r="R285" s="2216" t="s">
        <v>12545</v>
      </c>
      <c r="S285" s="1957"/>
    </row>
    <row r="286" spans="1:22" ht="29.25" customHeight="1">
      <c r="A286" s="2213" t="s">
        <v>11357</v>
      </c>
      <c r="B286" s="2036">
        <v>472043001010</v>
      </c>
      <c r="C286" s="2231">
        <v>41490</v>
      </c>
      <c r="D286" s="2024" t="s">
        <v>12546</v>
      </c>
      <c r="E286" s="2009" t="s">
        <v>12547</v>
      </c>
      <c r="G286" s="2031"/>
      <c r="H286" s="1909">
        <v>1</v>
      </c>
      <c r="I286" s="2024" t="s">
        <v>3673</v>
      </c>
      <c r="J286" s="2140">
        <v>1440369</v>
      </c>
      <c r="L286" s="1934"/>
      <c r="O286" s="1944"/>
      <c r="P286" s="1945"/>
      <c r="Q286" s="2040"/>
      <c r="R286" s="1911" t="s">
        <v>12548</v>
      </c>
      <c r="S286" s="1957"/>
    </row>
    <row r="287" spans="1:22" ht="29.25" customHeight="1">
      <c r="A287" s="2213" t="s">
        <v>11363</v>
      </c>
      <c r="B287" s="2232">
        <v>472023001016</v>
      </c>
      <c r="C287" s="2231" t="s">
        <v>12549</v>
      </c>
      <c r="D287" s="2024" t="s">
        <v>3679</v>
      </c>
      <c r="E287" s="2009" t="s">
        <v>11158</v>
      </c>
      <c r="G287" s="2031"/>
      <c r="H287" s="1909">
        <v>3</v>
      </c>
      <c r="I287" s="2233" t="s">
        <v>3680</v>
      </c>
      <c r="J287" s="2140">
        <v>1200000</v>
      </c>
      <c r="L287" s="1934"/>
      <c r="O287" s="1944"/>
      <c r="P287" s="1945"/>
      <c r="Q287" s="2040"/>
      <c r="R287" s="1911"/>
      <c r="S287" s="1957"/>
    </row>
    <row r="288" spans="1:22" ht="29.25" customHeight="1">
      <c r="A288" s="2213" t="s">
        <v>11370</v>
      </c>
      <c r="B288" s="2051">
        <v>472043001022</v>
      </c>
      <c r="C288" s="2052">
        <v>41431</v>
      </c>
      <c r="D288" s="2234" t="s">
        <v>12550</v>
      </c>
      <c r="E288" s="2138" t="s">
        <v>11158</v>
      </c>
      <c r="F288" s="1966"/>
      <c r="G288" s="2054"/>
      <c r="H288" s="1966">
        <v>1</v>
      </c>
      <c r="I288" s="2058" t="s">
        <v>3688</v>
      </c>
      <c r="J288" s="2140">
        <v>13923564</v>
      </c>
      <c r="L288" s="1934"/>
      <c r="O288" s="1944" t="s">
        <v>12551</v>
      </c>
      <c r="P288" s="1945"/>
      <c r="Q288" s="2040"/>
      <c r="R288" s="1911" t="s">
        <v>12552</v>
      </c>
      <c r="S288" s="1957"/>
    </row>
    <row r="289" spans="1:19" ht="29.25" customHeight="1">
      <c r="A289" s="2213" t="s">
        <v>11377</v>
      </c>
      <c r="B289" s="2051">
        <v>472043001024</v>
      </c>
      <c r="C289" s="2052" t="s">
        <v>12553</v>
      </c>
      <c r="D289" s="2234" t="s">
        <v>12554</v>
      </c>
      <c r="E289" s="2138" t="s">
        <v>11158</v>
      </c>
      <c r="F289" s="1966"/>
      <c r="G289" s="2054"/>
      <c r="H289" s="1966">
        <v>1</v>
      </c>
      <c r="I289" s="2048" t="s">
        <v>12555</v>
      </c>
      <c r="J289" s="2050">
        <v>344000</v>
      </c>
      <c r="L289" s="1934"/>
      <c r="O289" s="1944"/>
      <c r="P289" s="1945"/>
      <c r="Q289" s="2040"/>
      <c r="R289" s="1911"/>
      <c r="S289" s="1957"/>
    </row>
    <row r="290" spans="1:19" ht="29.25" customHeight="1">
      <c r="A290" s="2213" t="s">
        <v>11384</v>
      </c>
      <c r="B290" s="2046">
        <v>472043001041</v>
      </c>
      <c r="C290" s="2047" t="s">
        <v>12556</v>
      </c>
      <c r="D290" s="2049" t="s">
        <v>3719</v>
      </c>
      <c r="E290" s="2009" t="s">
        <v>11158</v>
      </c>
      <c r="G290" s="2031"/>
      <c r="H290" s="1909">
        <v>1</v>
      </c>
      <c r="I290" s="2048" t="s">
        <v>12557</v>
      </c>
      <c r="J290" s="2050">
        <v>1400000</v>
      </c>
      <c r="L290" s="1934"/>
      <c r="O290" s="1944"/>
      <c r="P290" s="1945"/>
      <c r="Q290" s="2227" t="s">
        <v>12558</v>
      </c>
      <c r="R290" s="2216" t="s">
        <v>12559</v>
      </c>
      <c r="S290" s="1957"/>
    </row>
    <row r="291" spans="1:19" ht="29.25" customHeight="1">
      <c r="A291" s="2213" t="s">
        <v>11391</v>
      </c>
      <c r="B291" s="2036">
        <v>472043000759</v>
      </c>
      <c r="C291" s="2132">
        <v>40098</v>
      </c>
      <c r="D291" s="2026" t="s">
        <v>12560</v>
      </c>
      <c r="E291" s="2235" t="s">
        <v>10579</v>
      </c>
      <c r="F291" s="2041"/>
      <c r="G291" s="2201"/>
      <c r="H291" s="1907">
        <v>1</v>
      </c>
      <c r="I291" s="2026" t="s">
        <v>12561</v>
      </c>
      <c r="J291" s="1969">
        <v>300000</v>
      </c>
      <c r="K291" s="1931">
        <v>12</v>
      </c>
      <c r="O291" s="1944"/>
      <c r="P291" s="1945"/>
      <c r="Q291" s="2040"/>
      <c r="R291" s="1911"/>
      <c r="S291" s="1957"/>
    </row>
    <row r="292" spans="1:19" ht="44.25" customHeight="1">
      <c r="A292" s="2213" t="s">
        <v>11399</v>
      </c>
      <c r="B292" s="2046">
        <v>472043001064</v>
      </c>
      <c r="C292" s="2047" t="s">
        <v>12562</v>
      </c>
      <c r="D292" s="2048" t="s">
        <v>12563</v>
      </c>
      <c r="E292" s="2235" t="s">
        <v>11158</v>
      </c>
      <c r="F292" s="2041"/>
      <c r="G292" s="2201"/>
      <c r="H292" s="1907">
        <v>1</v>
      </c>
      <c r="I292" s="2048" t="s">
        <v>12564</v>
      </c>
      <c r="J292" s="2050">
        <v>468110</v>
      </c>
      <c r="O292" s="1944"/>
      <c r="P292" s="1945"/>
      <c r="Q292" s="1972" t="s">
        <v>12565</v>
      </c>
      <c r="R292" s="2236" t="s">
        <v>12566</v>
      </c>
      <c r="S292" s="1957"/>
    </row>
    <row r="293" spans="1:19" ht="33" customHeight="1">
      <c r="A293" s="2213" t="s">
        <v>11405</v>
      </c>
      <c r="B293" s="2046">
        <v>472023000106</v>
      </c>
      <c r="C293" s="2237" t="s">
        <v>12567</v>
      </c>
      <c r="D293" s="2021" t="s">
        <v>3790</v>
      </c>
      <c r="E293" s="2235" t="s">
        <v>11158</v>
      </c>
      <c r="F293" s="2041"/>
      <c r="G293" s="2201"/>
      <c r="H293" s="1907">
        <v>1</v>
      </c>
      <c r="I293" s="2048" t="s">
        <v>12568</v>
      </c>
      <c r="J293" s="2238">
        <v>10000000</v>
      </c>
      <c r="O293" s="1944" t="s">
        <v>12569</v>
      </c>
      <c r="P293" s="1945" t="s">
        <v>12570</v>
      </c>
      <c r="Q293" s="1972" t="s">
        <v>12571</v>
      </c>
      <c r="R293" s="1911" t="s">
        <v>12572</v>
      </c>
    </row>
    <row r="294" spans="1:19" ht="29.25" customHeight="1">
      <c r="A294" s="2213" t="s">
        <v>11411</v>
      </c>
      <c r="B294" s="2046">
        <v>4720430001068</v>
      </c>
      <c r="C294" s="2047" t="s">
        <v>12573</v>
      </c>
      <c r="D294" s="2049" t="s">
        <v>12574</v>
      </c>
      <c r="E294" s="2235" t="s">
        <v>11158</v>
      </c>
      <c r="F294" s="2041"/>
      <c r="G294" s="2201"/>
      <c r="H294" s="1907">
        <v>1</v>
      </c>
      <c r="I294" s="2048" t="s">
        <v>12575</v>
      </c>
      <c r="J294" s="2239">
        <v>2000000</v>
      </c>
      <c r="O294" s="1944"/>
      <c r="P294" s="1945"/>
      <c r="Q294" s="2227" t="s">
        <v>12576</v>
      </c>
      <c r="R294" s="2236" t="s">
        <v>12577</v>
      </c>
      <c r="S294" s="1957"/>
    </row>
    <row r="295" spans="1:19" ht="29.25" customHeight="1">
      <c r="A295" s="2213" t="s">
        <v>11417</v>
      </c>
      <c r="B295" s="2046">
        <v>47221001075</v>
      </c>
      <c r="C295" s="2047" t="s">
        <v>12578</v>
      </c>
      <c r="D295" s="2048" t="s">
        <v>12579</v>
      </c>
      <c r="E295" s="2235" t="s">
        <v>8775</v>
      </c>
      <c r="F295" s="2041"/>
      <c r="G295" s="2201"/>
      <c r="H295" s="1907">
        <v>1</v>
      </c>
      <c r="I295" s="2034" t="s">
        <v>12580</v>
      </c>
      <c r="J295" s="2239">
        <v>120103200000</v>
      </c>
      <c r="O295" s="1944"/>
      <c r="P295" s="1945"/>
      <c r="Q295" s="2040"/>
      <c r="R295" s="1911"/>
      <c r="S295" s="1957"/>
    </row>
    <row r="296" spans="1:19" ht="29.25" customHeight="1">
      <c r="A296" s="2213" t="s">
        <v>11423</v>
      </c>
      <c r="B296" s="2046">
        <v>472023001077</v>
      </c>
      <c r="C296" s="2047" t="s">
        <v>12581</v>
      </c>
      <c r="D296" s="2049" t="s">
        <v>12582</v>
      </c>
      <c r="E296" s="2235" t="s">
        <v>11158</v>
      </c>
      <c r="F296" s="2041"/>
      <c r="G296" s="2201"/>
      <c r="H296" s="1907">
        <v>1</v>
      </c>
      <c r="I296" s="2240" t="s">
        <v>12583</v>
      </c>
      <c r="J296" s="2239"/>
      <c r="O296" s="1944" t="s">
        <v>12584</v>
      </c>
      <c r="P296" s="1945" t="s">
        <v>12585</v>
      </c>
      <c r="Q296" s="2040"/>
      <c r="R296" s="1911" t="s">
        <v>12586</v>
      </c>
      <c r="S296" s="1957"/>
    </row>
    <row r="297" spans="1:19" ht="29.25" customHeight="1">
      <c r="A297" s="2213" t="s">
        <v>11429</v>
      </c>
      <c r="B297" s="2046">
        <v>472043001089</v>
      </c>
      <c r="C297" s="2047" t="s">
        <v>12587</v>
      </c>
      <c r="D297" s="2048" t="s">
        <v>12588</v>
      </c>
      <c r="E297" s="2235" t="s">
        <v>11158</v>
      </c>
      <c r="F297" s="2041"/>
      <c r="G297" s="2201"/>
      <c r="H297" s="1907">
        <v>1</v>
      </c>
      <c r="I297" s="2048" t="s">
        <v>12589</v>
      </c>
      <c r="J297" s="2050">
        <v>1500000</v>
      </c>
      <c r="O297" s="1944"/>
      <c r="P297" s="1945"/>
      <c r="Q297" s="2227" t="s">
        <v>12590</v>
      </c>
      <c r="R297" s="1911"/>
      <c r="S297" s="1957"/>
    </row>
    <row r="298" spans="1:19" ht="24.75" customHeight="1">
      <c r="A298" s="2213" t="s">
        <v>11435</v>
      </c>
      <c r="B298" s="2032" t="s">
        <v>12591</v>
      </c>
      <c r="C298" s="2241">
        <v>41823</v>
      </c>
      <c r="D298" s="2033" t="s">
        <v>12592</v>
      </c>
      <c r="E298" s="1907" t="s">
        <v>8775</v>
      </c>
      <c r="H298" s="1907">
        <v>1</v>
      </c>
      <c r="I298" s="2034" t="s">
        <v>12593</v>
      </c>
      <c r="J298" s="1991">
        <v>120000000000</v>
      </c>
      <c r="O298" s="2044" t="s">
        <v>12594</v>
      </c>
      <c r="Q298" s="2227" t="s">
        <v>12595</v>
      </c>
      <c r="R298" s="1906" t="s">
        <v>12596</v>
      </c>
    </row>
    <row r="299" spans="1:19" ht="29.25" customHeight="1">
      <c r="A299" s="2213" t="s">
        <v>11440</v>
      </c>
      <c r="B299" s="2046">
        <v>472043001103</v>
      </c>
      <c r="C299" s="2047">
        <v>41976</v>
      </c>
      <c r="D299" s="2049" t="s">
        <v>4152</v>
      </c>
      <c r="E299" s="2235" t="s">
        <v>11158</v>
      </c>
      <c r="F299" s="2041"/>
      <c r="G299" s="2201"/>
      <c r="H299" s="1907">
        <v>1</v>
      </c>
      <c r="I299" s="2048" t="s">
        <v>12597</v>
      </c>
      <c r="J299" s="2050">
        <v>6000000</v>
      </c>
      <c r="O299" s="1944"/>
      <c r="P299" s="1945"/>
      <c r="Q299" s="2210" t="s">
        <v>12598</v>
      </c>
      <c r="R299" s="1911"/>
      <c r="S299" s="1957"/>
    </row>
    <row r="300" spans="1:19" ht="29.25" customHeight="1">
      <c r="A300" s="2213" t="s">
        <v>11445</v>
      </c>
      <c r="B300" s="2036">
        <v>472023001106</v>
      </c>
      <c r="C300" s="2047" t="s">
        <v>12599</v>
      </c>
      <c r="D300" s="2024" t="s">
        <v>12600</v>
      </c>
      <c r="E300" s="2235" t="s">
        <v>11158</v>
      </c>
      <c r="F300" s="2041"/>
      <c r="G300" s="2201"/>
      <c r="H300" s="1907">
        <v>1</v>
      </c>
      <c r="I300" s="2024" t="s">
        <v>12601</v>
      </c>
      <c r="J300" s="2140">
        <v>482600</v>
      </c>
      <c r="O300" s="1944"/>
      <c r="P300" s="1945"/>
      <c r="Q300" s="1973" t="s">
        <v>12602</v>
      </c>
      <c r="R300" s="1911" t="s">
        <v>12603</v>
      </c>
      <c r="S300" s="1957"/>
    </row>
    <row r="301" spans="1:19" ht="29.25" customHeight="1">
      <c r="A301" s="2213" t="s">
        <v>11450</v>
      </c>
      <c r="B301" s="2173">
        <v>47212001109</v>
      </c>
      <c r="C301" s="2142">
        <v>41702</v>
      </c>
      <c r="D301" s="2049" t="s">
        <v>12604</v>
      </c>
      <c r="E301" s="2235" t="s">
        <v>11158</v>
      </c>
      <c r="F301" s="2041"/>
      <c r="G301" s="2201"/>
      <c r="H301" s="1907">
        <v>1</v>
      </c>
      <c r="I301" s="2058" t="s">
        <v>12605</v>
      </c>
      <c r="J301" s="1969">
        <v>12406000</v>
      </c>
      <c r="K301" s="1931">
        <v>15</v>
      </c>
      <c r="O301" s="1944" t="s">
        <v>12606</v>
      </c>
      <c r="P301" s="1945" t="s">
        <v>12607</v>
      </c>
      <c r="Q301" s="2040"/>
      <c r="R301" s="1911" t="s">
        <v>12608</v>
      </c>
      <c r="S301" s="1957"/>
    </row>
    <row r="302" spans="1:19" ht="29.25" customHeight="1">
      <c r="A302" s="2213" t="s">
        <v>11458</v>
      </c>
      <c r="B302" s="2173">
        <v>472043001119</v>
      </c>
      <c r="C302" s="2142" t="s">
        <v>12609</v>
      </c>
      <c r="D302" s="2049" t="s">
        <v>12610</v>
      </c>
      <c r="E302" s="2235" t="s">
        <v>11158</v>
      </c>
      <c r="F302" s="2041"/>
      <c r="G302" s="2201"/>
      <c r="H302" s="1907">
        <v>1</v>
      </c>
      <c r="I302" s="2048" t="s">
        <v>12611</v>
      </c>
      <c r="J302" s="1969">
        <v>286000</v>
      </c>
      <c r="O302" s="1944"/>
      <c r="P302" s="1945"/>
      <c r="Q302" s="2040"/>
      <c r="R302" s="1911"/>
      <c r="S302" s="1957"/>
    </row>
    <row r="303" spans="1:19" ht="29.25" customHeight="1">
      <c r="A303" s="2213" t="s">
        <v>11466</v>
      </c>
      <c r="B303" s="2173">
        <v>472043001122</v>
      </c>
      <c r="C303" s="2142">
        <v>41704</v>
      </c>
      <c r="D303" s="2049" t="s">
        <v>12612</v>
      </c>
      <c r="E303" s="1907" t="s">
        <v>11158</v>
      </c>
      <c r="F303" s="2041"/>
      <c r="G303" s="2201"/>
      <c r="H303" s="1907">
        <v>1</v>
      </c>
      <c r="I303" s="2048" t="s">
        <v>12613</v>
      </c>
      <c r="J303" s="1969">
        <v>860000</v>
      </c>
      <c r="O303" s="1944"/>
      <c r="P303" s="1945"/>
      <c r="Q303" s="2227" t="s">
        <v>12614</v>
      </c>
      <c r="R303" s="1911"/>
      <c r="S303" s="1957"/>
    </row>
    <row r="304" spans="1:19" ht="29.25" customHeight="1">
      <c r="A304" s="2213" t="s">
        <v>11474</v>
      </c>
      <c r="B304" s="2032" t="s">
        <v>12615</v>
      </c>
      <c r="C304" s="2167">
        <v>41949</v>
      </c>
      <c r="D304" s="2033" t="s">
        <v>12616</v>
      </c>
      <c r="E304" s="1907" t="s">
        <v>8775</v>
      </c>
      <c r="F304" s="2041"/>
      <c r="G304" s="2201"/>
      <c r="H304" s="1907">
        <v>2</v>
      </c>
      <c r="I304" s="2034" t="s">
        <v>12617</v>
      </c>
      <c r="J304" s="1969">
        <v>195000000000</v>
      </c>
      <c r="O304" s="1944"/>
      <c r="P304" s="1945"/>
      <c r="Q304" s="2227" t="s">
        <v>12618</v>
      </c>
      <c r="R304" s="1911"/>
      <c r="S304" s="1957"/>
    </row>
    <row r="305" spans="1:19" ht="29.25" customHeight="1">
      <c r="A305" s="2213" t="s">
        <v>11480</v>
      </c>
      <c r="B305" s="2046">
        <v>472043001132</v>
      </c>
      <c r="C305" s="2047">
        <v>41736</v>
      </c>
      <c r="D305" s="2049" t="s">
        <v>12619</v>
      </c>
      <c r="E305" s="1907" t="s">
        <v>11158</v>
      </c>
      <c r="F305" s="2041"/>
      <c r="G305" s="2201"/>
      <c r="H305" s="1907">
        <v>1</v>
      </c>
      <c r="I305" s="2048" t="s">
        <v>12620</v>
      </c>
      <c r="J305" s="1969">
        <v>270000</v>
      </c>
      <c r="O305" s="1944" t="s">
        <v>12621</v>
      </c>
      <c r="P305" s="1945"/>
      <c r="Q305" s="1973" t="s">
        <v>12622</v>
      </c>
      <c r="R305" s="1911" t="s">
        <v>12623</v>
      </c>
      <c r="S305" s="1957"/>
    </row>
    <row r="306" spans="1:19" ht="29.25" customHeight="1">
      <c r="A306" s="2213" t="s">
        <v>11490</v>
      </c>
      <c r="B306" s="2046">
        <v>472043001150</v>
      </c>
      <c r="C306" s="2047" t="s">
        <v>12624</v>
      </c>
      <c r="D306" s="2049" t="s">
        <v>4320</v>
      </c>
      <c r="E306" s="2242" t="s">
        <v>12625</v>
      </c>
      <c r="F306" s="2041"/>
      <c r="G306" s="2201"/>
      <c r="H306" s="1907">
        <v>2</v>
      </c>
      <c r="I306" s="2048" t="s">
        <v>12626</v>
      </c>
      <c r="J306" s="1969">
        <v>5000000</v>
      </c>
      <c r="O306" s="1944"/>
      <c r="P306" s="1945"/>
      <c r="Q306" s="1973" t="s">
        <v>12627</v>
      </c>
      <c r="R306" s="1911" t="s">
        <v>12628</v>
      </c>
      <c r="S306" s="1957"/>
    </row>
    <row r="307" spans="1:19" ht="29.25" customHeight="1">
      <c r="A307" s="2213" t="s">
        <v>11497</v>
      </c>
      <c r="B307" s="2046">
        <v>472043001154</v>
      </c>
      <c r="C307" s="2047">
        <v>41890</v>
      </c>
      <c r="D307" s="2049" t="s">
        <v>12629</v>
      </c>
      <c r="E307" s="2200" t="s">
        <v>10272</v>
      </c>
      <c r="F307" s="2041"/>
      <c r="G307" s="2201"/>
      <c r="H307" s="1907">
        <v>1</v>
      </c>
      <c r="I307" s="2048" t="s">
        <v>12630</v>
      </c>
      <c r="J307" s="1969">
        <v>4000000</v>
      </c>
      <c r="O307" s="1944" t="s">
        <v>12631</v>
      </c>
      <c r="P307" s="1945"/>
      <c r="Q307" s="2227" t="s">
        <v>12632</v>
      </c>
      <c r="R307" s="2216" t="s">
        <v>12633</v>
      </c>
      <c r="S307" s="1957"/>
    </row>
    <row r="308" spans="1:19" ht="29.25" customHeight="1">
      <c r="A308" s="2213" t="s">
        <v>11503</v>
      </c>
      <c r="B308" s="2063">
        <v>472043001189</v>
      </c>
      <c r="C308" s="2142">
        <v>42339</v>
      </c>
      <c r="D308" s="2065" t="s">
        <v>12634</v>
      </c>
      <c r="E308" s="2200" t="s">
        <v>11158</v>
      </c>
      <c r="F308" s="2041"/>
      <c r="G308" s="2201"/>
      <c r="H308" s="1907">
        <v>2</v>
      </c>
      <c r="I308" s="2243" t="s">
        <v>12635</v>
      </c>
      <c r="J308" s="2202">
        <v>700000</v>
      </c>
      <c r="O308" s="1944" t="s">
        <v>12636</v>
      </c>
      <c r="P308" s="1945"/>
      <c r="Q308" s="1973" t="s">
        <v>12637</v>
      </c>
      <c r="R308" s="1911" t="s">
        <v>12638</v>
      </c>
      <c r="S308" s="1957"/>
    </row>
    <row r="309" spans="1:19" ht="29.25" customHeight="1">
      <c r="A309" s="2213" t="s">
        <v>11512</v>
      </c>
      <c r="B309" s="2063">
        <v>472043001201</v>
      </c>
      <c r="C309" s="2142">
        <v>42097</v>
      </c>
      <c r="D309" s="2065" t="s">
        <v>12639</v>
      </c>
      <c r="E309" s="1907" t="s">
        <v>11158</v>
      </c>
      <c r="H309" s="1907">
        <v>2</v>
      </c>
      <c r="I309" s="2243" t="s">
        <v>12640</v>
      </c>
      <c r="J309" s="1934">
        <v>1666667</v>
      </c>
      <c r="O309" s="1944"/>
      <c r="P309" s="1945"/>
      <c r="Q309" s="2227" t="s">
        <v>12641</v>
      </c>
      <c r="R309" s="1911" t="s">
        <v>12642</v>
      </c>
      <c r="S309" s="1957"/>
    </row>
    <row r="310" spans="1:19" ht="29.25" customHeight="1">
      <c r="A310" s="2213" t="s">
        <v>11521</v>
      </c>
      <c r="B310" s="2063">
        <v>472043001210</v>
      </c>
      <c r="C310" s="2064" t="s">
        <v>12643</v>
      </c>
      <c r="D310" s="2065" t="s">
        <v>12644</v>
      </c>
      <c r="E310" s="1907" t="s">
        <v>10272</v>
      </c>
      <c r="H310" s="1907">
        <v>3</v>
      </c>
      <c r="I310" s="2064" t="s">
        <v>4624</v>
      </c>
      <c r="J310" s="1934">
        <v>500000</v>
      </c>
      <c r="O310" s="1944"/>
      <c r="P310" s="1945"/>
      <c r="Q310" s="2040"/>
      <c r="R310" s="1911"/>
      <c r="S310" s="1957"/>
    </row>
    <row r="311" spans="1:19" ht="29.25" customHeight="1">
      <c r="A311" s="2213" t="s">
        <v>11525</v>
      </c>
      <c r="B311" s="2063">
        <v>472043001217</v>
      </c>
      <c r="C311" s="2142" t="s">
        <v>12645</v>
      </c>
      <c r="D311" s="2064" t="s">
        <v>12646</v>
      </c>
      <c r="E311" s="1907" t="s">
        <v>11158</v>
      </c>
      <c r="H311" s="1907">
        <v>1</v>
      </c>
      <c r="I311" s="2064" t="s">
        <v>12647</v>
      </c>
      <c r="J311" s="1934">
        <v>650000</v>
      </c>
      <c r="O311" s="1944" t="s">
        <v>12648</v>
      </c>
      <c r="P311" s="1945"/>
      <c r="Q311" s="1973" t="s">
        <v>12649</v>
      </c>
      <c r="R311" s="2216" t="s">
        <v>12650</v>
      </c>
      <c r="S311" s="1957"/>
    </row>
    <row r="312" spans="1:19" ht="29.25" customHeight="1">
      <c r="A312" s="2213" t="s">
        <v>11532</v>
      </c>
      <c r="B312" s="2063">
        <v>472043001241</v>
      </c>
      <c r="C312" s="2142">
        <v>42283</v>
      </c>
      <c r="D312" s="2065" t="s">
        <v>12651</v>
      </c>
      <c r="E312" s="1907" t="s">
        <v>11158</v>
      </c>
      <c r="H312" s="1907">
        <v>2</v>
      </c>
      <c r="I312" s="2064" t="s">
        <v>12652</v>
      </c>
      <c r="J312" s="1934">
        <v>800000</v>
      </c>
      <c r="O312" s="1944"/>
      <c r="P312" s="1945"/>
      <c r="Q312" s="1973" t="s">
        <v>5483</v>
      </c>
      <c r="R312" s="2216" t="s">
        <v>12653</v>
      </c>
      <c r="S312" s="1957"/>
    </row>
    <row r="313" spans="1:19" ht="29.25" customHeight="1">
      <c r="A313" s="2213" t="s">
        <v>11537</v>
      </c>
      <c r="B313" s="2063">
        <v>472043001250</v>
      </c>
      <c r="C313" s="2064" t="s">
        <v>4810</v>
      </c>
      <c r="D313" s="2065" t="s">
        <v>12654</v>
      </c>
      <c r="E313" s="1907" t="s">
        <v>11158</v>
      </c>
      <c r="H313" s="1907">
        <v>2</v>
      </c>
      <c r="I313" s="2064" t="s">
        <v>12655</v>
      </c>
      <c r="J313" s="1934">
        <v>542224</v>
      </c>
      <c r="O313" s="1944" t="s">
        <v>12656</v>
      </c>
      <c r="P313" s="1945"/>
      <c r="Q313" s="1973" t="s">
        <v>12657</v>
      </c>
      <c r="R313" s="2216" t="s">
        <v>12658</v>
      </c>
      <c r="S313" s="1957"/>
    </row>
    <row r="314" spans="1:19" ht="29.25" customHeight="1">
      <c r="A314" s="2213" t="s">
        <v>11542</v>
      </c>
      <c r="B314" s="2063">
        <v>472033001253</v>
      </c>
      <c r="C314" s="2064" t="s">
        <v>4810</v>
      </c>
      <c r="D314" s="2065" t="s">
        <v>12659</v>
      </c>
      <c r="E314" s="1907" t="s">
        <v>12479</v>
      </c>
      <c r="H314" s="1907">
        <v>2</v>
      </c>
      <c r="I314" s="2064" t="s">
        <v>12660</v>
      </c>
      <c r="J314" s="1934">
        <v>33576000</v>
      </c>
      <c r="O314" s="1944"/>
      <c r="P314" s="1945"/>
      <c r="Q314" s="2168" t="s">
        <v>12661</v>
      </c>
      <c r="R314" s="1911" t="s">
        <v>12662</v>
      </c>
      <c r="S314" s="1957"/>
    </row>
    <row r="315" spans="1:19" ht="29.25" customHeight="1">
      <c r="A315" s="2213" t="s">
        <v>11550</v>
      </c>
      <c r="B315" s="2063">
        <v>472043001255</v>
      </c>
      <c r="C315" s="2064" t="s">
        <v>4810</v>
      </c>
      <c r="D315" s="2065" t="s">
        <v>4815</v>
      </c>
      <c r="E315" s="1907" t="s">
        <v>12663</v>
      </c>
      <c r="H315" s="1907">
        <v>3</v>
      </c>
      <c r="I315" s="2064" t="s">
        <v>12664</v>
      </c>
      <c r="J315" s="1934">
        <v>15000000</v>
      </c>
      <c r="O315" s="1944"/>
      <c r="P315" s="1945"/>
      <c r="Q315" s="2040"/>
      <c r="R315" s="1911" t="s">
        <v>12665</v>
      </c>
      <c r="S315" s="1957"/>
    </row>
    <row r="316" spans="1:19" s="1957" customFormat="1" ht="29.25" customHeight="1">
      <c r="A316" s="2213" t="s">
        <v>11556</v>
      </c>
      <c r="B316" s="2244">
        <v>9887348281</v>
      </c>
      <c r="C316" s="2048" t="s">
        <v>5067</v>
      </c>
      <c r="D316" s="2049" t="s">
        <v>5068</v>
      </c>
      <c r="E316" s="2055" t="s">
        <v>10579</v>
      </c>
      <c r="F316" s="2055"/>
      <c r="G316" s="1941"/>
      <c r="H316" s="2055">
        <v>3</v>
      </c>
      <c r="I316" s="2048" t="s">
        <v>5066</v>
      </c>
      <c r="J316" s="2245">
        <v>13000000</v>
      </c>
      <c r="K316" s="1941"/>
      <c r="L316" s="1941"/>
      <c r="M316" s="1941"/>
      <c r="N316" s="1941"/>
      <c r="O316" s="2068"/>
      <c r="P316" s="2069"/>
      <c r="Q316" s="2246" t="s">
        <v>12666</v>
      </c>
      <c r="R316" s="2216" t="s">
        <v>12667</v>
      </c>
    </row>
    <row r="317" spans="1:19" s="1957" customFormat="1" ht="29.25" customHeight="1">
      <c r="A317" s="2247" t="s">
        <v>11562</v>
      </c>
      <c r="B317" s="2063">
        <v>5412701345</v>
      </c>
      <c r="C317" s="2064" t="s">
        <v>12668</v>
      </c>
      <c r="D317" s="2065" t="s">
        <v>5100</v>
      </c>
      <c r="E317" s="2055" t="s">
        <v>11158</v>
      </c>
      <c r="F317" s="2055"/>
      <c r="G317" s="1941"/>
      <c r="H317" s="2055">
        <v>2</v>
      </c>
      <c r="I317" s="2048" t="s">
        <v>12669</v>
      </c>
      <c r="J317" s="2245">
        <v>4400000</v>
      </c>
      <c r="K317" s="1941"/>
      <c r="L317" s="1941"/>
      <c r="M317" s="1941"/>
      <c r="N317" s="1941"/>
      <c r="O317" s="2068"/>
      <c r="P317" s="2069"/>
      <c r="Q317" s="1973" t="s">
        <v>12670</v>
      </c>
      <c r="R317" s="1957" t="s">
        <v>12671</v>
      </c>
    </row>
    <row r="318" spans="1:19" s="1957" customFormat="1" ht="29.25" customHeight="1">
      <c r="A318" s="2247" t="s">
        <v>11566</v>
      </c>
      <c r="B318" s="2063">
        <v>1046187606</v>
      </c>
      <c r="C318" s="2142">
        <v>42394</v>
      </c>
      <c r="D318" s="2064" t="s">
        <v>12672</v>
      </c>
      <c r="E318" s="2055" t="s">
        <v>7389</v>
      </c>
      <c r="F318" s="2055"/>
      <c r="G318" s="1941"/>
      <c r="H318" s="2055">
        <v>2</v>
      </c>
      <c r="I318" s="2048" t="s">
        <v>12673</v>
      </c>
      <c r="J318" s="2248">
        <v>1000000</v>
      </c>
      <c r="K318" s="1941"/>
      <c r="L318" s="1941"/>
      <c r="M318" s="1941"/>
      <c r="N318" s="1941"/>
      <c r="O318" s="2068"/>
      <c r="P318" s="2069"/>
      <c r="Q318" s="2216"/>
    </row>
    <row r="319" spans="1:19" s="1957" customFormat="1" ht="29.25" customHeight="1">
      <c r="A319" s="2247" t="s">
        <v>11573</v>
      </c>
      <c r="B319" s="2063"/>
      <c r="C319" s="2142">
        <v>42373</v>
      </c>
      <c r="D319" s="2065" t="s">
        <v>12674</v>
      </c>
      <c r="E319" s="2055" t="s">
        <v>11158</v>
      </c>
      <c r="F319" s="2055"/>
      <c r="G319" s="1941"/>
      <c r="H319" s="2055">
        <v>1</v>
      </c>
      <c r="I319" s="2049" t="s">
        <v>12675</v>
      </c>
      <c r="J319" s="2248"/>
      <c r="K319" s="1941"/>
      <c r="L319" s="1941"/>
      <c r="M319" s="1941"/>
      <c r="N319" s="1941"/>
      <c r="O319" s="2068" t="s">
        <v>12676</v>
      </c>
      <c r="P319" s="2069" t="s">
        <v>12677</v>
      </c>
      <c r="Q319" s="1973" t="s">
        <v>12678</v>
      </c>
      <c r="R319" s="1957" t="s">
        <v>12679</v>
      </c>
    </row>
    <row r="320" spans="1:19" s="1957" customFormat="1" ht="29.25" customHeight="1">
      <c r="A320" s="2247" t="s">
        <v>11575</v>
      </c>
      <c r="B320" s="2063">
        <v>8750371032</v>
      </c>
      <c r="C320" s="2142">
        <v>42398</v>
      </c>
      <c r="D320" s="2065" t="s">
        <v>5175</v>
      </c>
      <c r="E320" s="2055" t="s">
        <v>10272</v>
      </c>
      <c r="F320" s="2055"/>
      <c r="G320" s="1941"/>
      <c r="H320" s="2055">
        <v>2</v>
      </c>
      <c r="I320" s="2048" t="s">
        <v>12680</v>
      </c>
      <c r="J320" s="2249">
        <v>55000000</v>
      </c>
      <c r="K320" s="1941"/>
      <c r="L320" s="1941"/>
      <c r="M320" s="1941"/>
      <c r="N320" s="1941"/>
      <c r="O320" s="2068"/>
      <c r="P320" s="2069"/>
      <c r="Q320" s="2216"/>
    </row>
    <row r="321" spans="1:19" s="1957" customFormat="1" ht="29.25" customHeight="1">
      <c r="A321" s="2247" t="s">
        <v>11578</v>
      </c>
      <c r="B321" s="2063">
        <v>6555551352</v>
      </c>
      <c r="C321" s="2142">
        <v>42396</v>
      </c>
      <c r="D321" s="2065" t="s">
        <v>5154</v>
      </c>
      <c r="E321" s="2250" t="s">
        <v>2997</v>
      </c>
      <c r="F321" s="2055"/>
      <c r="G321" s="1941"/>
      <c r="H321" s="2055">
        <v>3</v>
      </c>
      <c r="I321" s="2048" t="s">
        <v>5153</v>
      </c>
      <c r="J321" s="2245">
        <v>6500000</v>
      </c>
      <c r="K321" s="1941"/>
      <c r="L321" s="1941"/>
      <c r="M321" s="1941"/>
      <c r="N321" s="1941"/>
      <c r="O321" s="2068"/>
      <c r="P321" s="2069"/>
      <c r="Q321" s="2216"/>
    </row>
    <row r="322" spans="1:19" s="1957" customFormat="1" ht="29.25" customHeight="1">
      <c r="A322" s="2247" t="s">
        <v>11582</v>
      </c>
      <c r="B322" s="2063">
        <v>1054782477</v>
      </c>
      <c r="C322" s="2142">
        <v>42401</v>
      </c>
      <c r="D322" s="2065" t="s">
        <v>5184</v>
      </c>
      <c r="E322" s="2055" t="s">
        <v>7389</v>
      </c>
      <c r="F322" s="2055"/>
      <c r="G322" s="1941"/>
      <c r="H322" s="2055">
        <v>3</v>
      </c>
      <c r="I322" s="2048" t="s">
        <v>12681</v>
      </c>
      <c r="J322" s="2249">
        <v>1661751.95</v>
      </c>
      <c r="K322" s="1941"/>
      <c r="L322" s="1941"/>
      <c r="M322" s="1941"/>
      <c r="N322" s="1941"/>
      <c r="O322" s="2068"/>
      <c r="P322" s="2069"/>
      <c r="Q322" s="2216"/>
    </row>
    <row r="323" spans="1:19" s="1957" customFormat="1" ht="29.25" customHeight="1">
      <c r="A323" s="2213" t="s">
        <v>11556</v>
      </c>
      <c r="B323" s="2063"/>
      <c r="C323" s="2142">
        <v>42373</v>
      </c>
      <c r="D323" s="2065" t="s">
        <v>12674</v>
      </c>
      <c r="E323" s="2055" t="s">
        <v>11158</v>
      </c>
      <c r="F323" s="2055"/>
      <c r="G323" s="1941"/>
      <c r="H323" s="2055">
        <v>1</v>
      </c>
      <c r="I323" s="2049" t="s">
        <v>12675</v>
      </c>
      <c r="J323" s="2248"/>
      <c r="K323" s="1941"/>
      <c r="L323" s="1941"/>
      <c r="M323" s="1941"/>
      <c r="N323" s="1941"/>
      <c r="O323" s="2068" t="s">
        <v>12676</v>
      </c>
      <c r="P323" s="2069" t="s">
        <v>12677</v>
      </c>
      <c r="Q323" s="1973" t="s">
        <v>12682</v>
      </c>
      <c r="R323" s="1957" t="s">
        <v>12679</v>
      </c>
    </row>
    <row r="324" spans="1:19" ht="25.5" customHeight="1">
      <c r="B324" s="2232"/>
      <c r="C324" s="2251"/>
      <c r="D324" s="2252" t="s">
        <v>12683</v>
      </c>
      <c r="E324" s="1906"/>
      <c r="F324" s="1909"/>
      <c r="G324" s="1932"/>
      <c r="H324" s="1909"/>
      <c r="I324" s="2024"/>
      <c r="J324" s="2253"/>
      <c r="K324" s="1931">
        <v>0</v>
      </c>
      <c r="L324" s="1934">
        <f>K324-M324</f>
        <v>0</v>
      </c>
      <c r="M324" s="1931">
        <v>0</v>
      </c>
      <c r="O324" s="1906"/>
      <c r="P324" s="1906"/>
      <c r="Q324" s="2204"/>
    </row>
    <row r="325" spans="1:19" ht="25.5" customHeight="1">
      <c r="A325" s="2254">
        <v>1</v>
      </c>
      <c r="B325" s="2288">
        <v>47120000606</v>
      </c>
      <c r="C325" s="1994">
        <v>37777</v>
      </c>
      <c r="D325" s="1934" t="s">
        <v>12684</v>
      </c>
      <c r="E325" s="1909" t="s">
        <v>8775</v>
      </c>
      <c r="F325" s="1907" t="s">
        <v>12361</v>
      </c>
      <c r="G325" s="1932">
        <v>10400</v>
      </c>
      <c r="H325" s="1909">
        <v>1</v>
      </c>
      <c r="I325" s="1934" t="s">
        <v>11765</v>
      </c>
      <c r="K325" s="1931">
        <v>62</v>
      </c>
      <c r="L325" s="1934">
        <f>K325-M325</f>
        <v>-2</v>
      </c>
      <c r="M325" s="1931">
        <v>64</v>
      </c>
      <c r="O325" s="1944" t="s">
        <v>12685</v>
      </c>
      <c r="P325" s="1911">
        <v>0</v>
      </c>
      <c r="Q325" s="1950"/>
    </row>
    <row r="326" spans="1:19" ht="25.5" customHeight="1">
      <c r="A326" s="2255">
        <v>2</v>
      </c>
      <c r="B326" s="2138">
        <v>4714000016</v>
      </c>
      <c r="C326" s="2256" t="s">
        <v>12686</v>
      </c>
      <c r="D326" s="2257" t="s">
        <v>12687</v>
      </c>
      <c r="E326" s="2258" t="s">
        <v>8775</v>
      </c>
      <c r="F326" s="2258" t="s">
        <v>12361</v>
      </c>
      <c r="G326" s="2259"/>
      <c r="H326" s="2258">
        <v>1</v>
      </c>
      <c r="I326" s="2260" t="s">
        <v>12688</v>
      </c>
      <c r="J326" s="1906"/>
      <c r="K326" s="1931">
        <v>130</v>
      </c>
      <c r="L326" s="1934">
        <f>K326-M326</f>
        <v>0</v>
      </c>
      <c r="M326" s="2041">
        <v>130</v>
      </c>
      <c r="N326" s="1917"/>
      <c r="O326" s="1936" t="s">
        <v>12689</v>
      </c>
      <c r="P326" s="1916">
        <v>560417</v>
      </c>
      <c r="Q326" s="2261"/>
    </row>
    <row r="327" spans="1:19" ht="25.5" customHeight="1">
      <c r="A327" s="2041">
        <v>3</v>
      </c>
      <c r="B327" s="2151"/>
      <c r="C327" s="2152"/>
      <c r="D327" s="2262" t="s">
        <v>12690</v>
      </c>
      <c r="E327" s="2043" t="s">
        <v>8775</v>
      </c>
      <c r="F327" s="2043"/>
      <c r="G327" s="2263"/>
      <c r="H327" s="2043">
        <v>1</v>
      </c>
      <c r="I327" s="2153" t="s">
        <v>12691</v>
      </c>
      <c r="J327" s="2134"/>
      <c r="L327" s="1934"/>
      <c r="M327" s="2041"/>
      <c r="N327" s="1917"/>
      <c r="O327" s="1944" t="s">
        <v>12692</v>
      </c>
      <c r="P327" s="1916"/>
      <c r="Q327" s="2261"/>
    </row>
    <row r="328" spans="1:19" s="1928" customFormat="1" ht="16.5" customHeight="1">
      <c r="A328" s="1921"/>
      <c r="B328" s="2743"/>
      <c r="C328" s="1923"/>
      <c r="D328" s="2264" t="s">
        <v>12693</v>
      </c>
      <c r="E328" s="1921"/>
      <c r="F328" s="1921"/>
      <c r="G328" s="1925"/>
      <c r="H328" s="1921"/>
      <c r="I328" s="1926"/>
      <c r="J328" s="1926"/>
      <c r="K328" s="1934">
        <v>0</v>
      </c>
      <c r="L328" s="1926"/>
      <c r="M328" s="1926"/>
      <c r="N328" s="1926"/>
      <c r="O328" s="1936"/>
      <c r="P328" s="1926"/>
      <c r="Q328" s="2088"/>
    </row>
    <row r="329" spans="1:19" s="1928" customFormat="1" ht="24.75" customHeight="1">
      <c r="A329" s="2213" t="s">
        <v>11105</v>
      </c>
      <c r="B329" s="2743"/>
      <c r="C329" s="1923"/>
      <c r="D329" s="2265" t="s">
        <v>12694</v>
      </c>
      <c r="E329" s="1921" t="s">
        <v>8775</v>
      </c>
      <c r="F329" s="1921" t="s">
        <v>12695</v>
      </c>
      <c r="G329" s="1925"/>
      <c r="H329" s="1909">
        <v>1</v>
      </c>
      <c r="I329" s="1931" t="s">
        <v>12696</v>
      </c>
      <c r="J329" s="1926">
        <f>253480000000/15500</f>
        <v>16353548.387096774</v>
      </c>
      <c r="K329" s="1931">
        <v>50</v>
      </c>
      <c r="L329" s="1926"/>
      <c r="M329" s="1931">
        <v>0</v>
      </c>
      <c r="N329" s="1926"/>
      <c r="O329" s="1944" t="s">
        <v>12697</v>
      </c>
      <c r="P329" s="2266" t="s">
        <v>12698</v>
      </c>
      <c r="Q329" s="2267"/>
    </row>
    <row r="330" spans="1:19" s="1928" customFormat="1" ht="25.5" customHeight="1">
      <c r="A330" s="2213" t="s">
        <v>11113</v>
      </c>
      <c r="B330" s="2268">
        <v>472043000210</v>
      </c>
      <c r="C330" s="2186" t="s">
        <v>12699</v>
      </c>
      <c r="D330" s="1971" t="s">
        <v>12700</v>
      </c>
      <c r="E330" s="1987" t="s">
        <v>435</v>
      </c>
      <c r="F330" s="1921" t="s">
        <v>12695</v>
      </c>
      <c r="G330" s="1925">
        <v>30000</v>
      </c>
      <c r="H330" s="1909">
        <v>1</v>
      </c>
      <c r="I330" s="1988" t="s">
        <v>12701</v>
      </c>
      <c r="J330" s="1995">
        <v>4000000</v>
      </c>
      <c r="K330" s="1931">
        <v>98</v>
      </c>
      <c r="L330" s="1926">
        <f>K330-M330</f>
        <v>0</v>
      </c>
      <c r="M330" s="1931">
        <v>98</v>
      </c>
      <c r="N330" s="1926"/>
      <c r="O330" s="1936" t="s">
        <v>12702</v>
      </c>
      <c r="P330" s="1911" t="s">
        <v>12703</v>
      </c>
      <c r="Q330" s="1950"/>
    </row>
    <row r="331" spans="1:19" s="1928" customFormat="1" ht="25.5" customHeight="1">
      <c r="A331" s="2213" t="s">
        <v>11120</v>
      </c>
      <c r="B331" s="2268">
        <v>472043000534</v>
      </c>
      <c r="C331" s="2186" t="s">
        <v>12704</v>
      </c>
      <c r="D331" s="2006" t="s">
        <v>12705</v>
      </c>
      <c r="E331" s="1909" t="s">
        <v>11144</v>
      </c>
      <c r="F331" s="1921" t="s">
        <v>12695</v>
      </c>
      <c r="G331" s="1925">
        <v>17000</v>
      </c>
      <c r="H331" s="1909">
        <v>1</v>
      </c>
      <c r="I331" s="1988" t="s">
        <v>12706</v>
      </c>
      <c r="J331" s="1995">
        <v>12900000</v>
      </c>
      <c r="K331" s="1931">
        <v>120</v>
      </c>
      <c r="L331" s="1926">
        <f>K331-M331</f>
        <v>98</v>
      </c>
      <c r="M331" s="1931">
        <v>22</v>
      </c>
      <c r="N331" s="1926"/>
      <c r="O331" s="1936" t="s">
        <v>12707</v>
      </c>
      <c r="P331" s="1911" t="s">
        <v>12708</v>
      </c>
      <c r="Q331" s="1950"/>
    </row>
    <row r="332" spans="1:19" s="1928" customFormat="1" ht="25.5" customHeight="1">
      <c r="A332" s="2213" t="s">
        <v>11128</v>
      </c>
      <c r="B332" s="2268">
        <v>472043000487</v>
      </c>
      <c r="C332" s="1997">
        <v>38181</v>
      </c>
      <c r="D332" s="1998" t="s">
        <v>12709</v>
      </c>
      <c r="E332" s="1999" t="s">
        <v>11258</v>
      </c>
      <c r="F332" s="1921" t="s">
        <v>12695</v>
      </c>
      <c r="G332" s="2000">
        <v>24600</v>
      </c>
      <c r="H332" s="1909">
        <v>1</v>
      </c>
      <c r="I332" s="1969" t="s">
        <v>12710</v>
      </c>
      <c r="J332" s="2001">
        <v>3000000</v>
      </c>
      <c r="K332" s="1931">
        <v>32</v>
      </c>
      <c r="L332" s="1926">
        <f>K332-M332</f>
        <v>10</v>
      </c>
      <c r="M332" s="1931">
        <v>22</v>
      </c>
      <c r="N332" s="1926"/>
      <c r="O332" s="1936" t="s">
        <v>12711</v>
      </c>
      <c r="P332" s="1911" t="s">
        <v>12712</v>
      </c>
      <c r="Q332" s="1973" t="s">
        <v>12713</v>
      </c>
      <c r="R332" s="1957" t="s">
        <v>12714</v>
      </c>
    </row>
    <row r="333" spans="1:19" s="1928" customFormat="1" ht="25.5" customHeight="1">
      <c r="A333" s="2213" t="s">
        <v>11135</v>
      </c>
      <c r="B333" s="2268">
        <v>472023000364</v>
      </c>
      <c r="C333" s="1997">
        <v>38843</v>
      </c>
      <c r="D333" s="1998" t="s">
        <v>12715</v>
      </c>
      <c r="E333" s="1999" t="s">
        <v>12716</v>
      </c>
      <c r="F333" s="1921" t="s">
        <v>12695</v>
      </c>
      <c r="G333" s="2018">
        <v>17000</v>
      </c>
      <c r="H333" s="1909">
        <v>1</v>
      </c>
      <c r="I333" s="1998" t="s">
        <v>12717</v>
      </c>
      <c r="J333" s="2269">
        <v>2600000</v>
      </c>
      <c r="K333" s="1931">
        <v>97</v>
      </c>
      <c r="L333" s="1926"/>
      <c r="M333" s="1931"/>
      <c r="N333" s="1926"/>
      <c r="O333" s="1936" t="s">
        <v>12718</v>
      </c>
      <c r="P333" s="1911"/>
      <c r="Q333" s="2227" t="s">
        <v>12719</v>
      </c>
    </row>
    <row r="334" spans="1:19" s="1928" customFormat="1" ht="25.5" customHeight="1">
      <c r="A334" s="2213" t="s">
        <v>11142</v>
      </c>
      <c r="B334" s="2105" t="s">
        <v>12720</v>
      </c>
      <c r="C334" s="2023" t="s">
        <v>12721</v>
      </c>
      <c r="D334" s="2106" t="s">
        <v>12722</v>
      </c>
      <c r="E334" s="2270" t="s">
        <v>7389</v>
      </c>
      <c r="F334" s="2271" t="s">
        <v>12695</v>
      </c>
      <c r="G334" s="2018">
        <v>30000</v>
      </c>
      <c r="H334" s="2174">
        <v>1</v>
      </c>
      <c r="I334" s="1969" t="s">
        <v>12723</v>
      </c>
      <c r="J334" s="1969">
        <v>3500000</v>
      </c>
      <c r="K334" s="1931">
        <v>200</v>
      </c>
      <c r="L334" s="1926"/>
      <c r="M334" s="1931"/>
      <c r="N334" s="1926"/>
      <c r="O334" s="1944" t="s">
        <v>12724</v>
      </c>
      <c r="P334" s="1911"/>
      <c r="Q334" s="2227" t="s">
        <v>12725</v>
      </c>
    </row>
    <row r="335" spans="1:19" s="1928" customFormat="1" ht="21.75" customHeight="1">
      <c r="A335" s="2213" t="s">
        <v>11150</v>
      </c>
      <c r="B335" s="2105" t="s">
        <v>12726</v>
      </c>
      <c r="C335" s="2023" t="s">
        <v>12727</v>
      </c>
      <c r="D335" s="2272" t="s">
        <v>12728</v>
      </c>
      <c r="E335" s="2270" t="s">
        <v>10272</v>
      </c>
      <c r="F335" s="1921" t="s">
        <v>12695</v>
      </c>
      <c r="G335" s="2018">
        <v>16000</v>
      </c>
      <c r="H335" s="2174">
        <v>1</v>
      </c>
      <c r="I335" s="2011" t="s">
        <v>12729</v>
      </c>
      <c r="J335" s="2273">
        <v>5000000</v>
      </c>
      <c r="K335" s="1931">
        <v>18</v>
      </c>
      <c r="L335" s="1926"/>
      <c r="M335" s="1931"/>
      <c r="N335" s="1926"/>
      <c r="O335" s="1944" t="s">
        <v>12730</v>
      </c>
      <c r="P335" s="1911"/>
      <c r="Q335" s="1950"/>
      <c r="R335" s="1906" t="s">
        <v>12731</v>
      </c>
      <c r="S335" s="1928" t="s">
        <v>12732</v>
      </c>
    </row>
    <row r="336" spans="1:19" s="1928" customFormat="1" ht="30" customHeight="1">
      <c r="A336" s="2213" t="s">
        <v>11156</v>
      </c>
      <c r="B336" s="2109" t="s">
        <v>12733</v>
      </c>
      <c r="C336" s="2110" t="s">
        <v>12734</v>
      </c>
      <c r="D336" s="2111" t="s">
        <v>12735</v>
      </c>
      <c r="E336" s="2058" t="s">
        <v>2868</v>
      </c>
      <c r="F336" s="2271" t="s">
        <v>12695</v>
      </c>
      <c r="G336" s="2113">
        <v>296127</v>
      </c>
      <c r="H336" s="2174">
        <v>1</v>
      </c>
      <c r="I336" s="2021" t="s">
        <v>12736</v>
      </c>
      <c r="J336" s="1958">
        <v>80000000</v>
      </c>
      <c r="K336" s="1934">
        <v>4100</v>
      </c>
      <c r="L336" s="1926"/>
      <c r="M336" s="1934"/>
      <c r="N336" s="1926"/>
      <c r="O336" s="1936" t="s">
        <v>12737</v>
      </c>
      <c r="P336" s="1945" t="s">
        <v>12738</v>
      </c>
      <c r="Q336" s="1938" t="s">
        <v>12739</v>
      </c>
      <c r="R336" s="1957" t="s">
        <v>12740</v>
      </c>
      <c r="S336" s="2274" t="s">
        <v>12741</v>
      </c>
    </row>
    <row r="337" spans="1:19" s="1928" customFormat="1" ht="24.75" customHeight="1">
      <c r="A337" s="1964" t="s">
        <v>11165</v>
      </c>
      <c r="B337" s="2358">
        <v>472043000102</v>
      </c>
      <c r="C337" s="1954" t="s">
        <v>12742</v>
      </c>
      <c r="D337" s="1965" t="s">
        <v>12743</v>
      </c>
      <c r="E337" s="1966" t="s">
        <v>7389</v>
      </c>
      <c r="F337" s="1966" t="s">
        <v>12695</v>
      </c>
      <c r="G337" s="1967">
        <v>107700</v>
      </c>
      <c r="H337" s="1966">
        <v>3</v>
      </c>
      <c r="I337" s="1931" t="s">
        <v>12744</v>
      </c>
      <c r="J337" s="1934">
        <v>10000000</v>
      </c>
      <c r="K337" s="1931">
        <v>0</v>
      </c>
      <c r="L337" s="1931"/>
      <c r="M337" s="1931">
        <v>0</v>
      </c>
      <c r="N337" s="1931"/>
      <c r="O337" s="1944" t="s">
        <v>12745</v>
      </c>
      <c r="P337" s="1945"/>
      <c r="Q337" s="2040"/>
    </row>
    <row r="338" spans="1:19" ht="25.5" customHeight="1">
      <c r="A338" s="2213" t="s">
        <v>8750</v>
      </c>
      <c r="B338" s="2362">
        <v>472043000143</v>
      </c>
      <c r="C338" s="2023" t="s">
        <v>12746</v>
      </c>
      <c r="D338" s="2024" t="s">
        <v>12747</v>
      </c>
      <c r="E338" s="1907" t="s">
        <v>7389</v>
      </c>
      <c r="F338" s="1907" t="s">
        <v>12695</v>
      </c>
      <c r="G338" s="2215">
        <v>410872</v>
      </c>
      <c r="H338" s="1907">
        <v>1</v>
      </c>
      <c r="I338" s="2026" t="s">
        <v>12748</v>
      </c>
      <c r="J338" s="1958">
        <v>273483000</v>
      </c>
      <c r="K338" s="1931">
        <v>3200</v>
      </c>
      <c r="O338" s="1936" t="s">
        <v>12749</v>
      </c>
      <c r="P338" s="1945" t="s">
        <v>12750</v>
      </c>
      <c r="Q338" s="2275" t="s">
        <v>12751</v>
      </c>
      <c r="R338" s="1949" t="s">
        <v>12752</v>
      </c>
      <c r="S338" s="1906" t="s">
        <v>12753</v>
      </c>
    </row>
    <row r="339" spans="1:19" ht="25.5" customHeight="1">
      <c r="A339" s="2213" t="s">
        <v>8751</v>
      </c>
      <c r="B339" s="2362">
        <v>472043000152</v>
      </c>
      <c r="C339" s="2023" t="s">
        <v>12754</v>
      </c>
      <c r="D339" s="2024" t="s">
        <v>12755</v>
      </c>
      <c r="E339" s="1907" t="s">
        <v>7389</v>
      </c>
      <c r="F339" s="1907" t="s">
        <v>12695</v>
      </c>
      <c r="G339" s="2215">
        <v>77455</v>
      </c>
      <c r="H339" s="1907">
        <v>1</v>
      </c>
      <c r="I339" s="2026" t="s">
        <v>12756</v>
      </c>
      <c r="J339" s="1976">
        <v>13800000</v>
      </c>
      <c r="K339" s="1931">
        <v>150</v>
      </c>
      <c r="O339" s="1936" t="s">
        <v>12757</v>
      </c>
      <c r="Q339" s="1983" t="s">
        <v>12758</v>
      </c>
      <c r="R339" s="1957" t="s">
        <v>12759</v>
      </c>
    </row>
    <row r="340" spans="1:19" ht="25.5" customHeight="1">
      <c r="A340" s="2213" t="s">
        <v>11184</v>
      </c>
      <c r="B340" s="1943">
        <v>472043000248</v>
      </c>
      <c r="C340" s="2027" t="s">
        <v>12760</v>
      </c>
      <c r="D340" s="2021" t="s">
        <v>12761</v>
      </c>
      <c r="E340" s="1907" t="s">
        <v>7389</v>
      </c>
      <c r="F340" s="1907" t="s">
        <v>12695</v>
      </c>
      <c r="G340" s="2028">
        <v>84865</v>
      </c>
      <c r="H340" s="1907">
        <v>1</v>
      </c>
      <c r="I340" s="2011" t="s">
        <v>12762</v>
      </c>
      <c r="J340" s="1969">
        <v>13000000</v>
      </c>
      <c r="K340" s="1931">
        <v>91</v>
      </c>
      <c r="O340" s="1936" t="s">
        <v>12763</v>
      </c>
      <c r="Q340" s="1950"/>
    </row>
    <row r="341" spans="1:19" ht="25.5" customHeight="1">
      <c r="A341" s="2213" t="s">
        <v>11189</v>
      </c>
      <c r="B341" s="1943">
        <v>472043000252</v>
      </c>
      <c r="C341" s="2027" t="s">
        <v>11653</v>
      </c>
      <c r="D341" s="2021" t="s">
        <v>12764</v>
      </c>
      <c r="E341" s="1907" t="s">
        <v>7389</v>
      </c>
      <c r="F341" s="1907" t="s">
        <v>12695</v>
      </c>
      <c r="G341" s="2028">
        <v>23544</v>
      </c>
      <c r="H341" s="1907">
        <v>1</v>
      </c>
      <c r="I341" s="2011" t="s">
        <v>12765</v>
      </c>
      <c r="J341" s="1969">
        <v>2200000</v>
      </c>
      <c r="K341" s="1931">
        <v>200</v>
      </c>
      <c r="O341" s="1936" t="s">
        <v>12766</v>
      </c>
      <c r="Q341" s="1938" t="s">
        <v>12767</v>
      </c>
      <c r="R341" s="1957" t="s">
        <v>12768</v>
      </c>
    </row>
    <row r="342" spans="1:19" ht="21" customHeight="1">
      <c r="A342" s="2213" t="s">
        <v>8752</v>
      </c>
      <c r="B342" s="1943">
        <v>472043000277</v>
      </c>
      <c r="C342" s="2027" t="s">
        <v>12427</v>
      </c>
      <c r="D342" s="2021" t="s">
        <v>12769</v>
      </c>
      <c r="E342" s="1907" t="s">
        <v>7389</v>
      </c>
      <c r="F342" s="1907" t="s">
        <v>12695</v>
      </c>
      <c r="G342" s="2028">
        <v>30000</v>
      </c>
      <c r="H342" s="1907">
        <v>1</v>
      </c>
      <c r="I342" s="2026" t="s">
        <v>12770</v>
      </c>
      <c r="J342" s="1969">
        <v>15000000</v>
      </c>
      <c r="K342" s="1931">
        <v>250</v>
      </c>
      <c r="O342" s="1936" t="s">
        <v>12771</v>
      </c>
      <c r="P342" s="1945" t="s">
        <v>12772</v>
      </c>
      <c r="Q342" s="1938" t="s">
        <v>12773</v>
      </c>
      <c r="R342" s="1906" t="s">
        <v>12774</v>
      </c>
    </row>
    <row r="343" spans="1:19" ht="25.5" customHeight="1">
      <c r="A343" s="2213" t="s">
        <v>11202</v>
      </c>
      <c r="B343" s="2023" t="s">
        <v>12775</v>
      </c>
      <c r="C343" s="2027" t="s">
        <v>12776</v>
      </c>
      <c r="D343" s="2021" t="s">
        <v>12777</v>
      </c>
      <c r="E343" s="1907" t="s">
        <v>7389</v>
      </c>
      <c r="F343" s="1907" t="s">
        <v>12695</v>
      </c>
      <c r="G343" s="2028">
        <v>50000</v>
      </c>
      <c r="H343" s="1907">
        <v>1</v>
      </c>
      <c r="I343" s="2026" t="s">
        <v>12778</v>
      </c>
      <c r="J343" s="1969">
        <v>9949000</v>
      </c>
      <c r="K343" s="1931">
        <v>56</v>
      </c>
      <c r="O343" s="1936" t="s">
        <v>12779</v>
      </c>
      <c r="Q343" s="1938" t="s">
        <v>12780</v>
      </c>
    </row>
    <row r="344" spans="1:19" ht="25.5" customHeight="1">
      <c r="A344" s="2213" t="s">
        <v>11209</v>
      </c>
      <c r="B344" s="2023" t="s">
        <v>12781</v>
      </c>
      <c r="C344" s="2027" t="s">
        <v>12782</v>
      </c>
      <c r="D344" s="2021" t="s">
        <v>12783</v>
      </c>
      <c r="E344" s="1907" t="s">
        <v>7389</v>
      </c>
      <c r="F344" s="1907" t="s">
        <v>12695</v>
      </c>
      <c r="G344" s="2028">
        <v>69559</v>
      </c>
      <c r="H344" s="1907">
        <v>1</v>
      </c>
      <c r="I344" s="2026" t="s">
        <v>12784</v>
      </c>
      <c r="J344" s="1969">
        <v>18000000</v>
      </c>
      <c r="K344" s="1931">
        <v>600</v>
      </c>
      <c r="O344" s="1944" t="s">
        <v>12785</v>
      </c>
      <c r="P344" s="1945" t="s">
        <v>12786</v>
      </c>
      <c r="Q344" s="1950"/>
    </row>
    <row r="345" spans="1:19" ht="25.5" customHeight="1">
      <c r="A345" s="2213" t="s">
        <v>11216</v>
      </c>
      <c r="B345" s="2023"/>
      <c r="C345" s="2027"/>
      <c r="D345" s="2021" t="s">
        <v>12787</v>
      </c>
      <c r="E345" s="1907" t="s">
        <v>8775</v>
      </c>
      <c r="F345" s="1907" t="s">
        <v>12695</v>
      </c>
      <c r="G345" s="2028"/>
      <c r="H345" s="1907">
        <v>1</v>
      </c>
      <c r="I345" s="2026"/>
      <c r="J345" s="1969"/>
      <c r="K345" s="1931">
        <v>170</v>
      </c>
      <c r="O345" s="1936" t="s">
        <v>12788</v>
      </c>
      <c r="Q345" s="1950"/>
    </row>
    <row r="346" spans="1:19" ht="25.5" customHeight="1">
      <c r="A346" s="2213" t="s">
        <v>11223</v>
      </c>
      <c r="B346" s="2030">
        <v>472043000379</v>
      </c>
      <c r="C346" s="2027" t="s">
        <v>11903</v>
      </c>
      <c r="D346" s="2011" t="s">
        <v>12789</v>
      </c>
      <c r="E346" s="2276" t="s">
        <v>437</v>
      </c>
      <c r="F346" s="1907" t="s">
        <v>12695</v>
      </c>
      <c r="G346" s="2031">
        <v>37369</v>
      </c>
      <c r="H346" s="1907">
        <v>2</v>
      </c>
      <c r="I346" s="2277" t="s">
        <v>12790</v>
      </c>
      <c r="J346" s="2028">
        <v>12500000</v>
      </c>
      <c r="Q346" s="1938" t="s">
        <v>12791</v>
      </c>
      <c r="R346" s="1906" t="s">
        <v>12792</v>
      </c>
    </row>
    <row r="347" spans="1:19" ht="30" customHeight="1">
      <c r="A347" s="2213" t="s">
        <v>11229</v>
      </c>
      <c r="B347" s="2030">
        <v>472023000440</v>
      </c>
      <c r="C347" s="2027" t="s">
        <v>12793</v>
      </c>
      <c r="D347" s="2011" t="s">
        <v>12794</v>
      </c>
      <c r="E347" s="1907" t="s">
        <v>7389</v>
      </c>
      <c r="F347" s="1907" t="s">
        <v>12695</v>
      </c>
      <c r="G347" s="2031">
        <v>11830</v>
      </c>
      <c r="H347" s="1907">
        <v>2</v>
      </c>
      <c r="I347" s="2026" t="s">
        <v>12795</v>
      </c>
      <c r="O347" s="2278" t="s">
        <v>12796</v>
      </c>
      <c r="Q347" s="1950"/>
    </row>
    <row r="348" spans="1:19" ht="30" customHeight="1">
      <c r="A348" s="2213" t="s">
        <v>11234</v>
      </c>
      <c r="B348" s="2030">
        <v>47221001111</v>
      </c>
      <c r="C348" s="2027" t="s">
        <v>12797</v>
      </c>
      <c r="D348" s="2011" t="s">
        <v>9100</v>
      </c>
      <c r="E348" s="1907" t="s">
        <v>8775</v>
      </c>
      <c r="G348" s="2031"/>
      <c r="H348" s="1907">
        <v>3</v>
      </c>
      <c r="I348" s="2034" t="s">
        <v>12798</v>
      </c>
      <c r="J348" s="1934">
        <v>328948198443</v>
      </c>
      <c r="O348" s="2278"/>
      <c r="Q348" s="1950"/>
    </row>
    <row r="349" spans="1:19" ht="30" customHeight="1">
      <c r="A349" s="2213" t="s">
        <v>11239</v>
      </c>
      <c r="B349" s="2030">
        <v>472043001168</v>
      </c>
      <c r="C349" s="2027" t="s">
        <v>12799</v>
      </c>
      <c r="D349" s="2011" t="s">
        <v>12800</v>
      </c>
      <c r="E349" s="1907" t="s">
        <v>7389</v>
      </c>
      <c r="G349" s="2031"/>
      <c r="H349" s="1907">
        <v>2</v>
      </c>
      <c r="I349" s="2048" t="s">
        <v>4386</v>
      </c>
      <c r="J349" s="1934">
        <v>5000000</v>
      </c>
      <c r="O349" s="2278"/>
      <c r="Q349" s="1950"/>
    </row>
    <row r="350" spans="1:19" ht="30" customHeight="1">
      <c r="A350" s="2213" t="s">
        <v>11244</v>
      </c>
      <c r="B350" s="2063">
        <v>472043001191</v>
      </c>
      <c r="C350" s="2064" t="s">
        <v>4467</v>
      </c>
      <c r="D350" s="2065" t="s">
        <v>4468</v>
      </c>
      <c r="E350" s="1907" t="s">
        <v>7389</v>
      </c>
      <c r="G350" s="2031"/>
      <c r="H350" s="1907">
        <v>2</v>
      </c>
      <c r="I350" s="2243" t="s">
        <v>12801</v>
      </c>
      <c r="J350" s="2202">
        <v>1000000</v>
      </c>
      <c r="O350" s="2278"/>
      <c r="Q350" s="1973" t="s">
        <v>12802</v>
      </c>
      <c r="R350" s="1906">
        <v>1229056589</v>
      </c>
    </row>
    <row r="351" spans="1:19" ht="30" customHeight="1">
      <c r="A351" s="2213" t="s">
        <v>11250</v>
      </c>
      <c r="B351" s="2063">
        <v>472043001194</v>
      </c>
      <c r="C351" s="2142">
        <v>42065</v>
      </c>
      <c r="D351" s="2065" t="s">
        <v>4482</v>
      </c>
      <c r="E351" s="1907" t="s">
        <v>7389</v>
      </c>
      <c r="G351" s="2031"/>
      <c r="H351" s="1907">
        <v>2</v>
      </c>
      <c r="I351" s="2243" t="s">
        <v>12803</v>
      </c>
      <c r="J351" s="2202">
        <v>7000000</v>
      </c>
      <c r="O351" s="2278"/>
      <c r="Q351" s="1948" t="s">
        <v>11404</v>
      </c>
    </row>
    <row r="352" spans="1:19" ht="30.75" customHeight="1">
      <c r="A352" s="2213" t="s">
        <v>11256</v>
      </c>
      <c r="B352" s="2060" t="s">
        <v>12804</v>
      </c>
      <c r="C352" s="2061" t="s">
        <v>12805</v>
      </c>
      <c r="D352" s="1906" t="s">
        <v>4495</v>
      </c>
      <c r="E352" s="1951" t="s">
        <v>7389</v>
      </c>
      <c r="F352" s="1906"/>
      <c r="G352" s="1906"/>
      <c r="H352" s="1906">
        <v>3</v>
      </c>
      <c r="I352" s="2279" t="s">
        <v>12806</v>
      </c>
      <c r="J352" s="1906">
        <v>5000000</v>
      </c>
      <c r="O352" s="2278"/>
      <c r="Q352" s="1950"/>
    </row>
    <row r="353" spans="1:22" ht="30.75" customHeight="1">
      <c r="A353" s="2213" t="s">
        <v>11264</v>
      </c>
      <c r="B353" s="2063">
        <v>472043001215</v>
      </c>
      <c r="C353" s="2142">
        <v>42281</v>
      </c>
      <c r="D353" s="2065" t="s">
        <v>4645</v>
      </c>
      <c r="E353" s="1951" t="s">
        <v>12807</v>
      </c>
      <c r="F353" s="1906"/>
      <c r="G353" s="1906"/>
      <c r="H353" s="1906">
        <v>2</v>
      </c>
      <c r="I353" s="2243" t="s">
        <v>12808</v>
      </c>
      <c r="J353" s="1906">
        <v>660000000</v>
      </c>
      <c r="O353" s="2278"/>
      <c r="Q353" s="1950"/>
    </row>
    <row r="354" spans="1:22" ht="25.5" customHeight="1">
      <c r="B354" s="2362"/>
      <c r="D354" s="2071" t="s">
        <v>11621</v>
      </c>
      <c r="G354" s="1932"/>
      <c r="K354" s="1931">
        <v>0</v>
      </c>
      <c r="M354" s="1931">
        <v>0</v>
      </c>
      <c r="O354" s="1936">
        <v>0</v>
      </c>
      <c r="P354" s="1911">
        <v>0</v>
      </c>
      <c r="Q354" s="1950"/>
    </row>
    <row r="355" spans="1:22" s="1928" customFormat="1" ht="25.5" customHeight="1">
      <c r="A355" s="1921"/>
      <c r="B355" s="2743"/>
      <c r="C355" s="1923"/>
      <c r="D355" s="2264" t="s">
        <v>12809</v>
      </c>
      <c r="E355" s="1921"/>
      <c r="F355" s="1921"/>
      <c r="G355" s="1925"/>
      <c r="H355" s="1921"/>
      <c r="I355" s="1926"/>
      <c r="J355" s="1926"/>
      <c r="K355" s="1934">
        <v>0</v>
      </c>
      <c r="L355" s="1926"/>
      <c r="M355" s="1934">
        <v>0</v>
      </c>
      <c r="N355" s="1926"/>
      <c r="O355" s="1936">
        <v>0</v>
      </c>
      <c r="P355" s="1911">
        <v>0</v>
      </c>
      <c r="Q355" s="1950"/>
    </row>
    <row r="356" spans="1:22" ht="25.5" customHeight="1">
      <c r="A356" s="1929" t="s">
        <v>11105</v>
      </c>
      <c r="B356" s="2362"/>
      <c r="D356" s="2280" t="s">
        <v>12810</v>
      </c>
      <c r="E356" s="1907" t="s">
        <v>8775</v>
      </c>
      <c r="F356" s="1907" t="s">
        <v>12811</v>
      </c>
      <c r="G356" s="1932"/>
      <c r="H356" s="1907">
        <v>1</v>
      </c>
      <c r="I356" s="1931" t="s">
        <v>12812</v>
      </c>
      <c r="J356" s="2043">
        <f>239976000000/15500</f>
        <v>15482322.580645161</v>
      </c>
      <c r="K356" s="1931">
        <v>35</v>
      </c>
      <c r="L356" s="1931">
        <f>K356-M356</f>
        <v>0</v>
      </c>
      <c r="M356" s="2041">
        <v>35</v>
      </c>
      <c r="O356" s="1936" t="s">
        <v>12813</v>
      </c>
      <c r="P356" s="1911" t="s">
        <v>12814</v>
      </c>
      <c r="Q356" s="2275" t="s">
        <v>12815</v>
      </c>
      <c r="R356" s="1957" t="s">
        <v>12816</v>
      </c>
    </row>
    <row r="357" spans="1:22" ht="25.5" customHeight="1">
      <c r="A357" s="1929" t="s">
        <v>11113</v>
      </c>
      <c r="B357" s="2749">
        <v>4702001412</v>
      </c>
      <c r="C357" s="2241" t="s">
        <v>12817</v>
      </c>
      <c r="D357" s="2281" t="s">
        <v>12818</v>
      </c>
      <c r="E357" s="2041" t="s">
        <v>8775</v>
      </c>
      <c r="F357" s="1907" t="s">
        <v>12811</v>
      </c>
      <c r="G357" s="2170"/>
      <c r="H357" s="2041">
        <v>1</v>
      </c>
      <c r="I357" s="2282" t="s">
        <v>12819</v>
      </c>
      <c r="J357" s="2043">
        <f>17000000000/15000</f>
        <v>1133333.3333333333</v>
      </c>
      <c r="K357" s="1931">
        <v>0</v>
      </c>
      <c r="M357" s="2041">
        <v>0</v>
      </c>
      <c r="O357" s="1936" t="s">
        <v>12820</v>
      </c>
      <c r="Q357" s="1950"/>
      <c r="R357" s="1957" t="s">
        <v>12821</v>
      </c>
      <c r="S357" s="1906" t="s">
        <v>12822</v>
      </c>
      <c r="T357" s="1957" t="s">
        <v>12823</v>
      </c>
      <c r="V357" s="1906">
        <v>938451639</v>
      </c>
    </row>
    <row r="358" spans="1:22" ht="25.5" customHeight="1">
      <c r="A358" s="1929" t="s">
        <v>11120</v>
      </c>
      <c r="B358" s="2749"/>
      <c r="C358" s="2241"/>
      <c r="D358" s="2281" t="s">
        <v>12824</v>
      </c>
      <c r="E358" s="2041" t="s">
        <v>8775</v>
      </c>
      <c r="F358" s="1907" t="s">
        <v>12811</v>
      </c>
      <c r="G358" s="2170"/>
      <c r="H358" s="2041">
        <v>1</v>
      </c>
      <c r="I358" s="2041"/>
      <c r="K358" s="1931">
        <v>65</v>
      </c>
      <c r="Q358" s="2283" t="s">
        <v>12825</v>
      </c>
      <c r="R358" s="1944" t="s">
        <v>12826</v>
      </c>
    </row>
    <row r="359" spans="1:22" ht="31.5" customHeight="1">
      <c r="A359" s="1929" t="s">
        <v>11128</v>
      </c>
      <c r="B359" s="2749"/>
      <c r="C359" s="2241"/>
      <c r="D359" s="2281" t="s">
        <v>12827</v>
      </c>
      <c r="E359" s="2041" t="s">
        <v>8775</v>
      </c>
      <c r="F359" s="1907" t="s">
        <v>12811</v>
      </c>
      <c r="G359" s="2170"/>
      <c r="H359" s="2041">
        <v>1</v>
      </c>
      <c r="I359" s="2260" t="s">
        <v>12828</v>
      </c>
      <c r="K359" s="1931">
        <v>600</v>
      </c>
      <c r="O359" s="1944" t="s">
        <v>12829</v>
      </c>
      <c r="P359" s="1945" t="s">
        <v>12830</v>
      </c>
      <c r="Q359" s="2210" t="s">
        <v>12831</v>
      </c>
      <c r="R359" s="1957" t="s">
        <v>12832</v>
      </c>
      <c r="S359" s="1906" t="s">
        <v>12833</v>
      </c>
    </row>
    <row r="360" spans="1:22" ht="25.5" customHeight="1">
      <c r="A360" s="1929" t="s">
        <v>11135</v>
      </c>
      <c r="B360" s="2749">
        <v>47221000108</v>
      </c>
      <c r="C360" s="2241">
        <v>39176</v>
      </c>
      <c r="D360" s="2260" t="s">
        <v>12834</v>
      </c>
      <c r="E360" s="2041" t="s">
        <v>8775</v>
      </c>
      <c r="F360" s="2041" t="s">
        <v>12811</v>
      </c>
      <c r="G360" s="2170">
        <v>24560</v>
      </c>
      <c r="H360" s="2041">
        <v>1</v>
      </c>
      <c r="I360" s="2041" t="s">
        <v>12835</v>
      </c>
      <c r="J360" s="2284" t="s">
        <v>12836</v>
      </c>
      <c r="K360" s="1931">
        <v>74</v>
      </c>
      <c r="M360" s="1931">
        <v>0</v>
      </c>
      <c r="O360" s="1936" t="s">
        <v>12837</v>
      </c>
      <c r="Q360" s="1950"/>
      <c r="R360" s="2069" t="s">
        <v>12838</v>
      </c>
    </row>
    <row r="361" spans="1:22" ht="25.5" customHeight="1">
      <c r="A361" s="1929" t="s">
        <v>11142</v>
      </c>
      <c r="B361" s="1943">
        <v>472043000221</v>
      </c>
      <c r="C361" s="2023" t="s">
        <v>12839</v>
      </c>
      <c r="D361" s="2024" t="s">
        <v>12840</v>
      </c>
      <c r="E361" s="1909" t="s">
        <v>7389</v>
      </c>
      <c r="F361" s="2041" t="s">
        <v>12811</v>
      </c>
      <c r="G361" s="2215"/>
      <c r="H361" s="2041">
        <v>1</v>
      </c>
      <c r="I361" s="2026" t="s">
        <v>12841</v>
      </c>
      <c r="J361" s="1958">
        <v>1350000</v>
      </c>
      <c r="K361" s="1931">
        <v>150</v>
      </c>
      <c r="O361" s="1936" t="s">
        <v>12842</v>
      </c>
      <c r="P361" s="1945" t="s">
        <v>12843</v>
      </c>
      <c r="Q361" s="2283" t="s">
        <v>12844</v>
      </c>
    </row>
    <row r="362" spans="1:22" ht="25.5" customHeight="1">
      <c r="A362" s="1929" t="s">
        <v>11150</v>
      </c>
      <c r="B362" s="1992">
        <v>472043000232</v>
      </c>
      <c r="C362" s="2285" t="s">
        <v>12845</v>
      </c>
      <c r="D362" s="2021" t="s">
        <v>12846</v>
      </c>
      <c r="E362" s="1909" t="s">
        <v>7389</v>
      </c>
      <c r="F362" s="2041" t="s">
        <v>12811</v>
      </c>
      <c r="G362" s="2028">
        <v>10000</v>
      </c>
      <c r="H362" s="2041">
        <v>1</v>
      </c>
      <c r="I362" s="2011" t="s">
        <v>12847</v>
      </c>
      <c r="J362" s="1969">
        <v>2170720</v>
      </c>
      <c r="K362" s="1931">
        <v>22</v>
      </c>
      <c r="O362" s="1944" t="s">
        <v>12848</v>
      </c>
      <c r="Q362" s="2283" t="s">
        <v>12849</v>
      </c>
      <c r="R362" s="1957" t="s">
        <v>12850</v>
      </c>
    </row>
    <row r="363" spans="1:22" ht="27.75" customHeight="1">
      <c r="A363" s="1964" t="s">
        <v>11156</v>
      </c>
      <c r="B363" s="2081">
        <v>472023000237</v>
      </c>
      <c r="C363" s="2082" t="s">
        <v>12851</v>
      </c>
      <c r="D363" s="2083" t="s">
        <v>12852</v>
      </c>
      <c r="E363" s="1966" t="s">
        <v>7389</v>
      </c>
      <c r="F363" s="2258" t="s">
        <v>12811</v>
      </c>
      <c r="G363" s="2084">
        <v>20000</v>
      </c>
      <c r="H363" s="2258">
        <v>1</v>
      </c>
      <c r="I363" s="2286" t="s">
        <v>12853</v>
      </c>
      <c r="J363" s="2273">
        <v>2300000</v>
      </c>
      <c r="K363" s="1931">
        <v>89</v>
      </c>
      <c r="O363" s="1936" t="s">
        <v>12854</v>
      </c>
      <c r="P363" s="1945" t="s">
        <v>12855</v>
      </c>
      <c r="Q363" s="2040"/>
    </row>
    <row r="364" spans="1:22" ht="25.5" customHeight="1">
      <c r="A364" s="1964" t="s">
        <v>11165</v>
      </c>
      <c r="B364" s="2081">
        <v>472043000249</v>
      </c>
      <c r="C364" s="2082" t="s">
        <v>11653</v>
      </c>
      <c r="D364" s="2083" t="s">
        <v>12856</v>
      </c>
      <c r="E364" s="1966" t="s">
        <v>11144</v>
      </c>
      <c r="F364" s="2258" t="s">
        <v>12811</v>
      </c>
      <c r="G364" s="2084">
        <v>2125</v>
      </c>
      <c r="H364" s="2258">
        <v>1</v>
      </c>
      <c r="I364" s="2011" t="s">
        <v>12857</v>
      </c>
      <c r="J364" s="1969">
        <v>600000</v>
      </c>
      <c r="K364" s="1931">
        <v>75</v>
      </c>
      <c r="O364" s="2287" t="s">
        <v>12858</v>
      </c>
      <c r="Q364" s="1950"/>
    </row>
    <row r="365" spans="1:22" ht="25.5" customHeight="1">
      <c r="A365" s="1929" t="s">
        <v>8750</v>
      </c>
      <c r="B365" s="1943">
        <v>472043000285</v>
      </c>
      <c r="C365" s="2027" t="s">
        <v>11885</v>
      </c>
      <c r="D365" s="2021" t="s">
        <v>12859</v>
      </c>
      <c r="E365" s="1909" t="s">
        <v>7389</v>
      </c>
      <c r="F365" s="2041" t="s">
        <v>12811</v>
      </c>
      <c r="G365" s="2028">
        <v>40000</v>
      </c>
      <c r="H365" s="2041">
        <v>1</v>
      </c>
      <c r="I365" s="2026" t="s">
        <v>12860</v>
      </c>
      <c r="J365" s="1958"/>
      <c r="K365" s="1931">
        <v>30</v>
      </c>
      <c r="O365" s="1936" t="s">
        <v>12861</v>
      </c>
      <c r="P365" s="1945" t="s">
        <v>12862</v>
      </c>
      <c r="Q365" s="2040"/>
    </row>
    <row r="366" spans="1:22" ht="25.5" customHeight="1">
      <c r="A366" s="1929" t="s">
        <v>8751</v>
      </c>
      <c r="B366" s="2288" t="s">
        <v>12863</v>
      </c>
      <c r="C366" s="2289">
        <v>39423</v>
      </c>
      <c r="D366" s="2290" t="s">
        <v>12864</v>
      </c>
      <c r="E366" s="1909" t="s">
        <v>7389</v>
      </c>
      <c r="F366" s="2041" t="s">
        <v>12811</v>
      </c>
      <c r="G366" s="2290">
        <v>15000</v>
      </c>
      <c r="H366" s="2041">
        <v>1</v>
      </c>
      <c r="I366" s="2290" t="s">
        <v>12865</v>
      </c>
      <c r="J366" s="2291">
        <v>3000000</v>
      </c>
      <c r="K366" s="1931">
        <v>65</v>
      </c>
      <c r="O366" s="1944" t="s">
        <v>12866</v>
      </c>
      <c r="Q366" s="1973" t="s">
        <v>12867</v>
      </c>
      <c r="R366" s="1957" t="s">
        <v>12868</v>
      </c>
    </row>
    <row r="367" spans="1:22" ht="25.5" customHeight="1">
      <c r="A367" s="1929" t="s">
        <v>11184</v>
      </c>
      <c r="B367" s="1943">
        <v>47211000483</v>
      </c>
      <c r="C367" s="2152">
        <v>39594</v>
      </c>
      <c r="D367" s="2153" t="s">
        <v>12869</v>
      </c>
      <c r="E367" s="1909" t="s">
        <v>8775</v>
      </c>
      <c r="F367" s="2041" t="s">
        <v>12811</v>
      </c>
      <c r="G367" s="2292">
        <v>119868</v>
      </c>
      <c r="H367" s="2041">
        <v>1</v>
      </c>
      <c r="I367" s="2153" t="s">
        <v>12870</v>
      </c>
      <c r="J367" s="2134" t="s">
        <v>12871</v>
      </c>
      <c r="K367" s="1931">
        <v>25</v>
      </c>
      <c r="O367" s="1944" t="s">
        <v>12872</v>
      </c>
      <c r="Q367" s="2210" t="s">
        <v>12873</v>
      </c>
      <c r="R367" s="1911" t="s">
        <v>12874</v>
      </c>
      <c r="T367" s="1906" t="s">
        <v>12875</v>
      </c>
    </row>
    <row r="368" spans="1:22" ht="25.5" customHeight="1">
      <c r="A368" s="1929" t="s">
        <v>11189</v>
      </c>
      <c r="B368" s="2362">
        <v>472043000624</v>
      </c>
      <c r="C368" s="1908">
        <v>37329</v>
      </c>
      <c r="D368" s="1935" t="s">
        <v>12876</v>
      </c>
      <c r="E368" s="1907" t="s">
        <v>7389</v>
      </c>
      <c r="F368" s="2041" t="s">
        <v>12811</v>
      </c>
      <c r="G368" s="2293" t="s">
        <v>12877</v>
      </c>
      <c r="H368" s="1907">
        <v>1</v>
      </c>
      <c r="I368" s="1931" t="s">
        <v>12878</v>
      </c>
      <c r="J368" s="1934">
        <v>800000</v>
      </c>
      <c r="K368" s="1931">
        <v>75</v>
      </c>
      <c r="L368" s="1931">
        <f>K368-M368</f>
        <v>75</v>
      </c>
      <c r="M368" s="1931">
        <v>0</v>
      </c>
      <c r="O368" s="1936" t="s">
        <v>12879</v>
      </c>
      <c r="P368" s="1911" t="s">
        <v>12880</v>
      </c>
      <c r="Q368" s="1950"/>
      <c r="R368" s="1906" t="s">
        <v>12881</v>
      </c>
    </row>
    <row r="369" spans="1:19" ht="25.5" customHeight="1">
      <c r="A369" s="1929" t="s">
        <v>8752</v>
      </c>
      <c r="B369" s="2030">
        <v>472043000368</v>
      </c>
      <c r="C369" s="2027" t="s">
        <v>12882</v>
      </c>
      <c r="D369" s="2011" t="s">
        <v>12883</v>
      </c>
      <c r="E369" s="1907" t="s">
        <v>7389</v>
      </c>
      <c r="F369" s="2041" t="s">
        <v>12811</v>
      </c>
      <c r="G369" s="2031">
        <v>15000</v>
      </c>
      <c r="H369" s="1907">
        <v>1</v>
      </c>
      <c r="I369" s="2011" t="s">
        <v>12884</v>
      </c>
      <c r="J369" s="2028">
        <v>1600000</v>
      </c>
      <c r="K369" s="1931">
        <v>45</v>
      </c>
      <c r="O369" s="1936" t="s">
        <v>12885</v>
      </c>
      <c r="P369" s="1945" t="s">
        <v>12886</v>
      </c>
      <c r="Q369" s="2210" t="s">
        <v>12887</v>
      </c>
    </row>
    <row r="370" spans="1:19" ht="25.5" customHeight="1">
      <c r="A370" s="1929" t="s">
        <v>11202</v>
      </c>
      <c r="B370" s="2030">
        <v>472043000400</v>
      </c>
      <c r="C370" s="2027" t="s">
        <v>12888</v>
      </c>
      <c r="D370" s="2011" t="s">
        <v>12889</v>
      </c>
      <c r="E370" s="1907" t="s">
        <v>7389</v>
      </c>
      <c r="F370" s="2041" t="s">
        <v>12811</v>
      </c>
      <c r="G370" s="2031">
        <v>20000</v>
      </c>
      <c r="H370" s="1907">
        <v>1</v>
      </c>
      <c r="I370" s="2011" t="s">
        <v>12890</v>
      </c>
      <c r="J370" s="2028">
        <v>4000000</v>
      </c>
      <c r="K370" s="1931">
        <v>125</v>
      </c>
      <c r="O370" s="1944" t="s">
        <v>12891</v>
      </c>
      <c r="Q370" s="1950"/>
      <c r="R370" s="1906" t="s">
        <v>12892</v>
      </c>
      <c r="S370" s="1906" t="s">
        <v>12893</v>
      </c>
    </row>
    <row r="371" spans="1:19" ht="25.5" customHeight="1">
      <c r="A371" s="1929" t="s">
        <v>11209</v>
      </c>
      <c r="B371" s="2030">
        <v>472043000408</v>
      </c>
      <c r="C371" s="2027" t="s">
        <v>12894</v>
      </c>
      <c r="D371" s="2011" t="s">
        <v>12895</v>
      </c>
      <c r="E371" s="1907" t="s">
        <v>7389</v>
      </c>
      <c r="F371" s="2041" t="s">
        <v>12811</v>
      </c>
      <c r="G371" s="2201" t="s">
        <v>12896</v>
      </c>
      <c r="H371" s="1907">
        <v>1</v>
      </c>
      <c r="I371" s="2011" t="s">
        <v>12897</v>
      </c>
      <c r="J371" s="2028">
        <v>1400000</v>
      </c>
      <c r="O371" s="1936" t="s">
        <v>12898</v>
      </c>
      <c r="Q371" s="2294" t="s">
        <v>12899</v>
      </c>
      <c r="R371" s="1957" t="s">
        <v>12900</v>
      </c>
    </row>
    <row r="372" spans="1:19" ht="25.5" customHeight="1">
      <c r="A372" s="1929" t="s">
        <v>11216</v>
      </c>
      <c r="B372" s="2750">
        <v>472023000620</v>
      </c>
      <c r="C372" s="2295">
        <v>39667</v>
      </c>
      <c r="D372" s="1941" t="s">
        <v>12901</v>
      </c>
      <c r="E372" s="1907" t="s">
        <v>7389</v>
      </c>
      <c r="F372" s="2041" t="s">
        <v>12811</v>
      </c>
      <c r="G372" s="2201" t="s">
        <v>12902</v>
      </c>
      <c r="H372" s="1907">
        <v>1</v>
      </c>
      <c r="I372" s="2291" t="s">
        <v>12903</v>
      </c>
      <c r="J372" s="2291">
        <v>2103400</v>
      </c>
      <c r="K372" s="1931">
        <v>30</v>
      </c>
      <c r="N372" s="1931">
        <v>15</v>
      </c>
      <c r="O372" s="1944" t="s">
        <v>12904</v>
      </c>
      <c r="P372" s="1945" t="s">
        <v>12905</v>
      </c>
      <c r="Q372" s="2040"/>
    </row>
    <row r="373" spans="1:19" ht="25.5" customHeight="1">
      <c r="A373" s="1964" t="s">
        <v>11223</v>
      </c>
      <c r="B373" s="2135">
        <v>472043000656</v>
      </c>
      <c r="C373" s="2296">
        <v>39699</v>
      </c>
      <c r="D373" s="2137" t="s">
        <v>12906</v>
      </c>
      <c r="E373" s="1966" t="s">
        <v>7389</v>
      </c>
      <c r="F373" s="2258" t="s">
        <v>12811</v>
      </c>
      <c r="G373" s="2297" t="s">
        <v>12896</v>
      </c>
      <c r="H373" s="1966">
        <v>1</v>
      </c>
      <c r="I373" s="2026" t="s">
        <v>12907</v>
      </c>
      <c r="J373" s="1958">
        <v>800000</v>
      </c>
      <c r="O373" s="1986">
        <v>3.5697019999999999</v>
      </c>
      <c r="Q373" s="1950"/>
    </row>
    <row r="374" spans="1:19" ht="25.5" customHeight="1">
      <c r="A374" s="1964" t="s">
        <v>11229</v>
      </c>
      <c r="B374" s="2135">
        <v>472043000672</v>
      </c>
      <c r="C374" s="2296">
        <v>39710</v>
      </c>
      <c r="D374" s="2137" t="s">
        <v>12908</v>
      </c>
      <c r="E374" s="2138" t="s">
        <v>2470</v>
      </c>
      <c r="F374" s="2258" t="s">
        <v>12811</v>
      </c>
      <c r="G374" s="2297" t="s">
        <v>12896</v>
      </c>
      <c r="H374" s="2258">
        <v>1</v>
      </c>
      <c r="I374" s="2026" t="s">
        <v>12909</v>
      </c>
      <c r="J374" s="1958">
        <v>1400000</v>
      </c>
      <c r="O374" s="1944" t="s">
        <v>12910</v>
      </c>
      <c r="Q374" s="1950"/>
    </row>
    <row r="375" spans="1:19" ht="25.5" customHeight="1">
      <c r="A375" s="1964" t="s">
        <v>11234</v>
      </c>
      <c r="B375" s="2298">
        <v>472043000722</v>
      </c>
      <c r="C375" s="2299">
        <v>39805</v>
      </c>
      <c r="D375" s="2137" t="s">
        <v>12911</v>
      </c>
      <c r="E375" s="1966" t="s">
        <v>10272</v>
      </c>
      <c r="F375" s="2258"/>
      <c r="G375" s="2297"/>
      <c r="H375" s="1966">
        <v>1</v>
      </c>
      <c r="I375" s="2026" t="s">
        <v>12912</v>
      </c>
      <c r="J375" s="1958"/>
      <c r="K375" s="1931">
        <v>0</v>
      </c>
      <c r="O375" s="1944" t="s">
        <v>12913</v>
      </c>
      <c r="Q375" s="1950"/>
    </row>
    <row r="376" spans="1:19" ht="25.5" customHeight="1">
      <c r="A376" s="1964" t="s">
        <v>11239</v>
      </c>
      <c r="B376" s="2346"/>
      <c r="C376" s="1954"/>
      <c r="D376" s="1965" t="s">
        <v>12914</v>
      </c>
      <c r="E376" s="1966" t="s">
        <v>8775</v>
      </c>
      <c r="F376" s="1966"/>
      <c r="G376" s="1955"/>
      <c r="H376" s="1966">
        <v>1</v>
      </c>
      <c r="I376" s="1941" t="s">
        <v>12915</v>
      </c>
      <c r="Q376" s="1950"/>
    </row>
    <row r="377" spans="1:19" ht="25.5" customHeight="1">
      <c r="A377" s="1929" t="s">
        <v>11244</v>
      </c>
      <c r="B377" s="2036"/>
      <c r="C377" s="2300"/>
      <c r="D377" s="2005" t="s">
        <v>12916</v>
      </c>
      <c r="E377" s="2235" t="s">
        <v>8775</v>
      </c>
      <c r="F377" s="2041"/>
      <c r="G377" s="2201"/>
      <c r="H377" s="1907">
        <v>1</v>
      </c>
      <c r="I377" s="2026" t="s">
        <v>12917</v>
      </c>
      <c r="J377" s="1958"/>
      <c r="O377" s="1944" t="s">
        <v>12918</v>
      </c>
      <c r="Q377" s="1950"/>
      <c r="R377" s="1957" t="s">
        <v>12919</v>
      </c>
    </row>
    <row r="378" spans="1:19" ht="25.5" customHeight="1">
      <c r="A378" s="1964" t="s">
        <v>11250</v>
      </c>
      <c r="B378" s="2135">
        <v>472043000759</v>
      </c>
      <c r="C378" s="2301">
        <v>40098</v>
      </c>
      <c r="D378" s="2302" t="s">
        <v>12920</v>
      </c>
      <c r="E378" s="2303" t="s">
        <v>8775</v>
      </c>
      <c r="F378" s="2258"/>
      <c r="G378" s="2297"/>
      <c r="H378" s="1966">
        <v>1</v>
      </c>
      <c r="I378" s="2026" t="s">
        <v>12921</v>
      </c>
      <c r="J378" s="1958"/>
      <c r="O378" s="1944" t="s">
        <v>12922</v>
      </c>
      <c r="P378" s="1945" t="s">
        <v>12923</v>
      </c>
      <c r="Q378" s="2040"/>
      <c r="R378" s="2216" t="s">
        <v>12924</v>
      </c>
      <c r="S378" s="1906" t="s">
        <v>12925</v>
      </c>
    </row>
    <row r="379" spans="1:19" ht="25.5" customHeight="1">
      <c r="A379" s="1929" t="s">
        <v>11256</v>
      </c>
      <c r="B379" s="2036">
        <v>472043000743</v>
      </c>
      <c r="C379" s="2132">
        <v>40015</v>
      </c>
      <c r="D379" s="2005" t="s">
        <v>12926</v>
      </c>
      <c r="E379" s="2235" t="s">
        <v>10579</v>
      </c>
      <c r="F379" s="2041"/>
      <c r="G379" s="2201"/>
      <c r="H379" s="1907">
        <v>1</v>
      </c>
      <c r="I379" s="2026" t="s">
        <v>12927</v>
      </c>
      <c r="J379" s="1969">
        <v>1000000</v>
      </c>
      <c r="K379" s="1931">
        <v>22</v>
      </c>
      <c r="O379" s="1944" t="s">
        <v>12928</v>
      </c>
      <c r="Q379" s="1950"/>
    </row>
    <row r="380" spans="1:19" ht="25.5" customHeight="1">
      <c r="A380" s="1964" t="s">
        <v>11264</v>
      </c>
      <c r="B380" s="2135">
        <v>472043000759</v>
      </c>
      <c r="C380" s="2301">
        <v>40098</v>
      </c>
      <c r="D380" s="2137" t="s">
        <v>12929</v>
      </c>
      <c r="E380" s="2303" t="s">
        <v>10579</v>
      </c>
      <c r="F380" s="2258"/>
      <c r="G380" s="2297"/>
      <c r="H380" s="1966">
        <v>1</v>
      </c>
      <c r="I380" s="2026" t="s">
        <v>12561</v>
      </c>
      <c r="J380" s="1969">
        <v>300000</v>
      </c>
      <c r="K380" s="1931">
        <v>12</v>
      </c>
      <c r="O380" s="1944"/>
      <c r="Q380" s="1950"/>
    </row>
    <row r="381" spans="1:19" ht="25.5" customHeight="1">
      <c r="A381" s="1929" t="s">
        <v>11271</v>
      </c>
      <c r="B381" s="2036">
        <v>472043000823</v>
      </c>
      <c r="C381" s="2037">
        <v>40274</v>
      </c>
      <c r="D381" s="2026" t="s">
        <v>12930</v>
      </c>
      <c r="E381" s="2235" t="s">
        <v>7389</v>
      </c>
      <c r="F381" s="2041"/>
      <c r="G381" s="2201"/>
      <c r="H381" s="1907">
        <v>1</v>
      </c>
      <c r="I381" s="2026" t="s">
        <v>2936</v>
      </c>
      <c r="J381" s="1969">
        <v>1000000</v>
      </c>
      <c r="K381" s="1931">
        <v>20</v>
      </c>
      <c r="O381" s="1944"/>
      <c r="Q381" s="2304" t="s">
        <v>12931</v>
      </c>
      <c r="R381" s="1957" t="s">
        <v>12932</v>
      </c>
    </row>
    <row r="382" spans="1:19" ht="25.5" customHeight="1">
      <c r="A382" s="1929" t="s">
        <v>11279</v>
      </c>
      <c r="B382" s="2036"/>
      <c r="C382" s="2132" t="s">
        <v>12933</v>
      </c>
      <c r="D382" s="2026" t="s">
        <v>12934</v>
      </c>
      <c r="E382" s="2235" t="s">
        <v>7389</v>
      </c>
      <c r="F382" s="2041"/>
      <c r="G382" s="2201"/>
      <c r="H382" s="1907">
        <v>1</v>
      </c>
      <c r="I382" s="2026" t="s">
        <v>12935</v>
      </c>
      <c r="J382" s="1969">
        <v>71000</v>
      </c>
      <c r="O382" s="1944" t="s">
        <v>12936</v>
      </c>
      <c r="Q382" s="1950"/>
    </row>
    <row r="383" spans="1:19" ht="25.5" customHeight="1">
      <c r="A383" s="1929" t="s">
        <v>11284</v>
      </c>
      <c r="B383" s="2036">
        <v>472043000813</v>
      </c>
      <c r="C383" s="2305" t="s">
        <v>12937</v>
      </c>
      <c r="D383" s="2026" t="s">
        <v>12938</v>
      </c>
      <c r="E383" s="2306" t="s">
        <v>8740</v>
      </c>
      <c r="F383" s="2041"/>
      <c r="G383" s="2201"/>
      <c r="H383" s="1907">
        <v>1</v>
      </c>
      <c r="I383" s="2026" t="s">
        <v>12939</v>
      </c>
      <c r="J383" s="1969">
        <v>300000</v>
      </c>
      <c r="O383" s="1944"/>
      <c r="Q383" s="1950"/>
    </row>
    <row r="384" spans="1:19" ht="25.5" customHeight="1">
      <c r="A384" s="1929" t="s">
        <v>11291</v>
      </c>
      <c r="B384" s="2036"/>
      <c r="C384" s="2305" t="s">
        <v>12940</v>
      </c>
      <c r="D384" s="2026" t="s">
        <v>12941</v>
      </c>
      <c r="E384" s="2306" t="s">
        <v>8775</v>
      </c>
      <c r="F384" s="2041"/>
      <c r="G384" s="2201"/>
      <c r="H384" s="1907">
        <v>1</v>
      </c>
      <c r="I384" s="2026" t="s">
        <v>12942</v>
      </c>
      <c r="J384" s="1969"/>
      <c r="O384" s="1944"/>
      <c r="Q384" s="1950"/>
      <c r="R384" s="1957" t="s">
        <v>12943</v>
      </c>
    </row>
    <row r="385" spans="1:19" ht="25.5" customHeight="1">
      <c r="A385" s="1964" t="s">
        <v>11298</v>
      </c>
      <c r="B385" s="2135">
        <v>472043000828</v>
      </c>
      <c r="C385" s="2307" t="s">
        <v>12944</v>
      </c>
      <c r="D385" s="2137" t="s">
        <v>12945</v>
      </c>
      <c r="E385" s="2138" t="s">
        <v>121</v>
      </c>
      <c r="F385" s="2258"/>
      <c r="G385" s="2297"/>
      <c r="H385" s="1966">
        <v>1</v>
      </c>
      <c r="I385" s="2026" t="s">
        <v>12946</v>
      </c>
      <c r="J385" s="1969">
        <v>600000</v>
      </c>
      <c r="O385" s="1944"/>
      <c r="Q385" s="1950"/>
    </row>
    <row r="386" spans="1:19" ht="25.5" customHeight="1">
      <c r="A386" s="1929" t="s">
        <v>11305</v>
      </c>
      <c r="B386" s="2036">
        <v>472043000830</v>
      </c>
      <c r="C386" s="2037">
        <v>40217</v>
      </c>
      <c r="D386" s="2026" t="s">
        <v>12947</v>
      </c>
      <c r="E386" s="2306" t="s">
        <v>7389</v>
      </c>
      <c r="F386" s="2041"/>
      <c r="G386" s="2201"/>
      <c r="H386" s="1907">
        <v>1</v>
      </c>
      <c r="I386" s="2026" t="s">
        <v>12948</v>
      </c>
      <c r="J386" s="1969">
        <v>1500000</v>
      </c>
      <c r="O386" s="1944" t="s">
        <v>12949</v>
      </c>
      <c r="Q386" s="2308" t="s">
        <v>12950</v>
      </c>
      <c r="R386" s="1906" t="s">
        <v>12951</v>
      </c>
      <c r="S386" s="1906" t="s">
        <v>12952</v>
      </c>
    </row>
    <row r="387" spans="1:19" ht="25.5" customHeight="1">
      <c r="A387" s="1929" t="s">
        <v>11312</v>
      </c>
      <c r="B387" s="2036">
        <v>472043000839</v>
      </c>
      <c r="C387" s="2037" t="s">
        <v>12953</v>
      </c>
      <c r="D387" s="2026" t="s">
        <v>12954</v>
      </c>
      <c r="E387" s="2009" t="s">
        <v>4171</v>
      </c>
      <c r="F387" s="2041"/>
      <c r="G387" s="2201"/>
      <c r="H387" s="1907">
        <v>1</v>
      </c>
      <c r="I387" s="2026" t="s">
        <v>12955</v>
      </c>
      <c r="J387" s="1969">
        <v>200000</v>
      </c>
      <c r="K387" s="1931">
        <v>200</v>
      </c>
      <c r="O387" s="2105" t="s">
        <v>12956</v>
      </c>
      <c r="Q387" s="2308" t="s">
        <v>12957</v>
      </c>
    </row>
    <row r="388" spans="1:19" ht="25.5" customHeight="1">
      <c r="A388" s="1929"/>
      <c r="B388" s="2036"/>
      <c r="C388" s="2037"/>
      <c r="D388" s="2309" t="s">
        <v>12958</v>
      </c>
      <c r="E388" s="2310" t="s">
        <v>12959</v>
      </c>
      <c r="F388" s="2311" t="s">
        <v>12960</v>
      </c>
      <c r="G388" s="2312" t="s">
        <v>12958</v>
      </c>
      <c r="H388" s="1906"/>
      <c r="I388" s="1906"/>
      <c r="J388" s="1969"/>
      <c r="O388" s="2313" t="s">
        <v>12961</v>
      </c>
      <c r="Q388" s="2310" t="s">
        <v>12959</v>
      </c>
    </row>
    <row r="389" spans="1:19" ht="25.5" customHeight="1">
      <c r="A389" s="1929" t="s">
        <v>11317</v>
      </c>
      <c r="B389" s="2036">
        <v>472023000852</v>
      </c>
      <c r="C389" s="2037">
        <v>40463</v>
      </c>
      <c r="D389" s="2026" t="s">
        <v>12962</v>
      </c>
      <c r="E389" s="2009" t="s">
        <v>7389</v>
      </c>
      <c r="F389" s="2041"/>
      <c r="G389" s="2201"/>
      <c r="H389" s="1907">
        <v>1</v>
      </c>
      <c r="I389" s="2026" t="s">
        <v>12963</v>
      </c>
      <c r="J389" s="1969">
        <v>1000000</v>
      </c>
      <c r="O389" s="1944" t="s">
        <v>12964</v>
      </c>
      <c r="Q389" s="2314" t="s">
        <v>12965</v>
      </c>
      <c r="R389" s="1911" t="s">
        <v>12966</v>
      </c>
    </row>
    <row r="390" spans="1:19" ht="25.5" customHeight="1">
      <c r="A390" s="1929" t="s">
        <v>11324</v>
      </c>
      <c r="B390" s="2036">
        <v>3602434306</v>
      </c>
      <c r="C390" s="2037" t="s">
        <v>12967</v>
      </c>
      <c r="D390" s="2026" t="s">
        <v>12968</v>
      </c>
      <c r="E390" s="2009" t="s">
        <v>8775</v>
      </c>
      <c r="F390" s="2041"/>
      <c r="G390" s="2201"/>
      <c r="H390" s="1907">
        <v>2</v>
      </c>
      <c r="I390" s="2026" t="s">
        <v>12969</v>
      </c>
      <c r="J390" s="1969"/>
      <c r="O390" s="1944"/>
      <c r="Q390" s="1950"/>
    </row>
    <row r="391" spans="1:19" ht="25.5" customHeight="1">
      <c r="A391" s="1929" t="s">
        <v>11330</v>
      </c>
      <c r="B391" s="2036"/>
      <c r="C391" s="2037"/>
      <c r="D391" s="2026" t="s">
        <v>12970</v>
      </c>
      <c r="E391" s="2009" t="s">
        <v>7389</v>
      </c>
      <c r="F391" s="2041"/>
      <c r="G391" s="2201"/>
      <c r="H391" s="1907">
        <v>1</v>
      </c>
      <c r="I391" s="2026" t="s">
        <v>12971</v>
      </c>
      <c r="J391" s="1969"/>
      <c r="O391" s="1936" t="s">
        <v>12972</v>
      </c>
      <c r="Q391" s="2304" t="s">
        <v>12973</v>
      </c>
    </row>
    <row r="392" spans="1:19" ht="25.5" customHeight="1">
      <c r="A392" s="1929" t="s">
        <v>11337</v>
      </c>
      <c r="B392" s="2315">
        <v>472043000865</v>
      </c>
      <c r="C392" s="2316">
        <v>40613</v>
      </c>
      <c r="D392" s="2026" t="s">
        <v>12974</v>
      </c>
      <c r="E392" s="2009" t="s">
        <v>7389</v>
      </c>
      <c r="F392" s="2041"/>
      <c r="G392" s="2201"/>
      <c r="H392" s="1907">
        <v>1</v>
      </c>
      <c r="I392" s="2026" t="s">
        <v>12975</v>
      </c>
      <c r="J392" s="1969"/>
      <c r="O392" s="1936"/>
      <c r="Q392" s="2317" t="s">
        <v>12976</v>
      </c>
    </row>
    <row r="393" spans="1:19" ht="31.5" customHeight="1">
      <c r="A393" s="1929" t="s">
        <v>11344</v>
      </c>
      <c r="B393" s="2156" t="s">
        <v>12977</v>
      </c>
      <c r="C393" s="2156" t="s">
        <v>12978</v>
      </c>
      <c r="D393" s="2033" t="s">
        <v>9109</v>
      </c>
      <c r="E393" s="2009" t="s">
        <v>8775</v>
      </c>
      <c r="F393" s="2041"/>
      <c r="G393" s="2201"/>
      <c r="H393" s="1907">
        <v>1</v>
      </c>
      <c r="I393" s="2034" t="s">
        <v>12979</v>
      </c>
      <c r="J393" s="2134">
        <v>405977433170</v>
      </c>
      <c r="O393" s="1944"/>
      <c r="Q393" s="1950"/>
      <c r="R393" s="1906" t="s">
        <v>12980</v>
      </c>
    </row>
    <row r="394" spans="1:19" ht="31.5" customHeight="1">
      <c r="A394" s="1929" t="s">
        <v>11350</v>
      </c>
      <c r="B394" s="2036">
        <v>472043000890</v>
      </c>
      <c r="C394" s="2007" t="s">
        <v>2664</v>
      </c>
      <c r="D394" s="2026" t="s">
        <v>12981</v>
      </c>
      <c r="E394" s="2009" t="s">
        <v>10579</v>
      </c>
      <c r="F394" s="2041"/>
      <c r="G394" s="2201"/>
      <c r="H394" s="1907">
        <v>1</v>
      </c>
      <c r="I394" s="2026" t="s">
        <v>12982</v>
      </c>
      <c r="J394" s="1969">
        <v>6000000</v>
      </c>
      <c r="O394" s="1944"/>
      <c r="Q394" s="2318" t="s">
        <v>12983</v>
      </c>
      <c r="R394" s="1906" t="s">
        <v>12984</v>
      </c>
    </row>
    <row r="395" spans="1:19" ht="33.75" customHeight="1">
      <c r="A395" s="1929" t="s">
        <v>11357</v>
      </c>
      <c r="B395" s="2036">
        <v>472043000891</v>
      </c>
      <c r="C395" s="2007" t="s">
        <v>2664</v>
      </c>
      <c r="D395" s="2026" t="s">
        <v>12985</v>
      </c>
      <c r="E395" s="2009" t="s">
        <v>7389</v>
      </c>
      <c r="F395" s="2041"/>
      <c r="G395" s="2201"/>
      <c r="H395" s="1907">
        <v>1</v>
      </c>
      <c r="I395" s="2026" t="s">
        <v>12986</v>
      </c>
      <c r="J395" s="1969">
        <v>500000</v>
      </c>
      <c r="O395" s="1944"/>
      <c r="Q395" s="1948" t="s">
        <v>6006</v>
      </c>
      <c r="R395" s="1906" t="s">
        <v>12987</v>
      </c>
    </row>
    <row r="396" spans="1:19" ht="27.75" customHeight="1">
      <c r="A396" s="1929" t="s">
        <v>11363</v>
      </c>
      <c r="B396" s="2036">
        <v>472033000918</v>
      </c>
      <c r="C396" s="2037" t="s">
        <v>2798</v>
      </c>
      <c r="D396" s="2026" t="s">
        <v>12988</v>
      </c>
      <c r="E396" s="2009" t="s">
        <v>12479</v>
      </c>
      <c r="F396" s="2041"/>
      <c r="G396" s="2201"/>
      <c r="H396" s="1907">
        <v>1</v>
      </c>
      <c r="I396" s="2026" t="s">
        <v>12989</v>
      </c>
      <c r="J396" s="1969">
        <v>10000000</v>
      </c>
      <c r="O396" s="1944" t="s">
        <v>12990</v>
      </c>
      <c r="Q396" s="1948" t="s">
        <v>7835</v>
      </c>
      <c r="R396" s="2220" t="s">
        <v>12991</v>
      </c>
    </row>
    <row r="397" spans="1:19" ht="28.5" customHeight="1">
      <c r="A397" s="1929" t="s">
        <v>11370</v>
      </c>
      <c r="B397" s="2036">
        <v>472043000967</v>
      </c>
      <c r="C397" s="2037">
        <v>41009</v>
      </c>
      <c r="D397" s="2026" t="s">
        <v>12992</v>
      </c>
      <c r="E397" s="2009" t="s">
        <v>7389</v>
      </c>
      <c r="F397" s="2041"/>
      <c r="G397" s="2201"/>
      <c r="H397" s="1907">
        <v>1</v>
      </c>
      <c r="I397" s="2026" t="s">
        <v>12993</v>
      </c>
      <c r="J397" s="1969">
        <v>1800000</v>
      </c>
      <c r="O397" s="1944"/>
      <c r="Q397" s="1948" t="s">
        <v>12994</v>
      </c>
    </row>
    <row r="398" spans="1:19" ht="28.5" customHeight="1">
      <c r="A398" s="1929" t="s">
        <v>11377</v>
      </c>
      <c r="B398" s="2032" t="s">
        <v>9112</v>
      </c>
      <c r="C398" s="2167" t="s">
        <v>12995</v>
      </c>
      <c r="D398" s="2033" t="s">
        <v>12996</v>
      </c>
      <c r="E398" s="2009" t="s">
        <v>8775</v>
      </c>
      <c r="F398" s="2041"/>
      <c r="G398" s="2201"/>
      <c r="H398" s="1907">
        <v>1</v>
      </c>
      <c r="I398" s="2033" t="s">
        <v>12997</v>
      </c>
      <c r="J398" s="1991">
        <v>30000000000</v>
      </c>
      <c r="O398" s="1944"/>
      <c r="Q398" s="1948" t="s">
        <v>12998</v>
      </c>
      <c r="R398" s="1957" t="s">
        <v>12999</v>
      </c>
    </row>
    <row r="399" spans="1:19" ht="28.5" customHeight="1">
      <c r="A399" s="1929" t="s">
        <v>11384</v>
      </c>
      <c r="B399" s="2046">
        <v>472043001014</v>
      </c>
      <c r="C399" s="2047" t="s">
        <v>13000</v>
      </c>
      <c r="D399" s="2049" t="s">
        <v>3678</v>
      </c>
      <c r="E399" s="2009" t="s">
        <v>7389</v>
      </c>
      <c r="F399" s="2041"/>
      <c r="G399" s="2201"/>
      <c r="H399" s="1907">
        <v>1</v>
      </c>
      <c r="I399" s="2049" t="s">
        <v>13001</v>
      </c>
      <c r="J399" s="2050">
        <v>14000000</v>
      </c>
      <c r="O399" s="1944"/>
      <c r="Q399" s="2319" t="s">
        <v>13002</v>
      </c>
      <c r="R399" s="1906" t="s">
        <v>13003</v>
      </c>
    </row>
    <row r="400" spans="1:19" ht="24.75" customHeight="1">
      <c r="A400" s="1929" t="s">
        <v>11391</v>
      </c>
      <c r="B400" s="2046">
        <v>472043001027</v>
      </c>
      <c r="C400" s="2047" t="s">
        <v>13004</v>
      </c>
      <c r="D400" s="2048" t="s">
        <v>13005</v>
      </c>
      <c r="E400" s="2009" t="s">
        <v>10272</v>
      </c>
      <c r="F400" s="2041"/>
      <c r="G400" s="2201"/>
      <c r="H400" s="1907">
        <v>1</v>
      </c>
      <c r="I400" s="2049" t="s">
        <v>3701</v>
      </c>
      <c r="J400" s="2050">
        <v>800000</v>
      </c>
      <c r="O400" s="1944" t="s">
        <v>13006</v>
      </c>
      <c r="Q400" s="2310" t="s">
        <v>13007</v>
      </c>
    </row>
    <row r="401" spans="1:19" ht="28.5" customHeight="1">
      <c r="A401" s="1929" t="s">
        <v>11399</v>
      </c>
      <c r="B401" s="2173">
        <v>472043001046</v>
      </c>
      <c r="C401" s="2142">
        <v>41587</v>
      </c>
      <c r="D401" s="2065" t="s">
        <v>13008</v>
      </c>
      <c r="E401" s="2009" t="s">
        <v>435</v>
      </c>
      <c r="F401" s="2041"/>
      <c r="G401" s="2201"/>
      <c r="H401" s="1907">
        <v>1</v>
      </c>
      <c r="I401" s="2320" t="s">
        <v>13009</v>
      </c>
      <c r="J401" s="2321">
        <v>2000000</v>
      </c>
      <c r="O401" s="1944" t="s">
        <v>13010</v>
      </c>
      <c r="Q401" s="2310" t="s">
        <v>13011</v>
      </c>
      <c r="R401" s="1957" t="s">
        <v>13012</v>
      </c>
    </row>
    <row r="402" spans="1:19" ht="28.5" customHeight="1">
      <c r="A402" s="1929" t="s">
        <v>11405</v>
      </c>
      <c r="B402" s="2046">
        <v>472043001051</v>
      </c>
      <c r="C402" s="2047" t="s">
        <v>9863</v>
      </c>
      <c r="D402" s="2049" t="s">
        <v>13013</v>
      </c>
      <c r="E402" s="2009" t="s">
        <v>13014</v>
      </c>
      <c r="F402" s="2041"/>
      <c r="G402" s="2201"/>
      <c r="H402" s="1907">
        <v>1</v>
      </c>
      <c r="I402" s="2049" t="s">
        <v>13015</v>
      </c>
      <c r="J402" s="2050">
        <v>1000000</v>
      </c>
      <c r="O402" s="1944"/>
      <c r="Q402" s="2318" t="s">
        <v>13016</v>
      </c>
    </row>
    <row r="403" spans="1:19" ht="28.5" customHeight="1">
      <c r="A403" s="1964" t="s">
        <v>11411</v>
      </c>
      <c r="B403" s="2322" t="s">
        <v>13017</v>
      </c>
      <c r="C403" s="2323" t="s">
        <v>13018</v>
      </c>
      <c r="D403" s="2053" t="s">
        <v>13019</v>
      </c>
      <c r="E403" s="2138" t="s">
        <v>10272</v>
      </c>
      <c r="F403" s="2258"/>
      <c r="G403" s="2297"/>
      <c r="H403" s="1966">
        <v>1</v>
      </c>
      <c r="I403" s="2049" t="s">
        <v>13020</v>
      </c>
      <c r="J403" s="2324"/>
      <c r="O403" s="1944"/>
      <c r="Q403" s="1950"/>
    </row>
    <row r="404" spans="1:19" ht="28.5" customHeight="1">
      <c r="A404" s="1929" t="s">
        <v>11417</v>
      </c>
      <c r="B404" s="2325">
        <v>472033001056</v>
      </c>
      <c r="C404" s="2047" t="s">
        <v>13021</v>
      </c>
      <c r="D404" s="2049" t="s">
        <v>13022</v>
      </c>
      <c r="E404" s="2009" t="s">
        <v>7389</v>
      </c>
      <c r="F404" s="2041"/>
      <c r="G404" s="2201"/>
      <c r="H404" s="1907">
        <v>1</v>
      </c>
      <c r="I404" s="2006" t="s">
        <v>13023</v>
      </c>
      <c r="J404" s="2326">
        <v>500000</v>
      </c>
      <c r="O404" s="1944"/>
      <c r="Q404" s="1950"/>
      <c r="R404" s="1906" t="s">
        <v>13024</v>
      </c>
    </row>
    <row r="405" spans="1:19" ht="28.5" customHeight="1">
      <c r="A405" s="1929" t="s">
        <v>11423</v>
      </c>
      <c r="B405" s="2325">
        <v>47221001070</v>
      </c>
      <c r="C405" s="2047" t="s">
        <v>13025</v>
      </c>
      <c r="D405" s="2049" t="s">
        <v>13026</v>
      </c>
      <c r="E405" s="2009" t="s">
        <v>8775</v>
      </c>
      <c r="F405" s="2041"/>
      <c r="G405" s="2201"/>
      <c r="H405" s="1907">
        <v>3</v>
      </c>
      <c r="I405" s="2006" t="s">
        <v>13027</v>
      </c>
      <c r="J405" s="2230">
        <v>50000000000</v>
      </c>
      <c r="O405" s="1944"/>
      <c r="Q405" s="1950"/>
    </row>
    <row r="406" spans="1:19" ht="28.5" customHeight="1">
      <c r="A406" s="1929" t="s">
        <v>11429</v>
      </c>
      <c r="B406" s="2325">
        <v>47221001078</v>
      </c>
      <c r="C406" s="2047" t="s">
        <v>13028</v>
      </c>
      <c r="D406" s="2049" t="s">
        <v>13029</v>
      </c>
      <c r="E406" s="2009" t="s">
        <v>8775</v>
      </c>
      <c r="F406" s="2041"/>
      <c r="G406" s="2201"/>
      <c r="H406" s="1907">
        <v>1</v>
      </c>
      <c r="I406" s="2006"/>
      <c r="J406" s="2230"/>
      <c r="O406" s="1944"/>
      <c r="Q406" s="2319" t="s">
        <v>13030</v>
      </c>
      <c r="R406" s="1906" t="s">
        <v>13031</v>
      </c>
    </row>
    <row r="407" spans="1:19" ht="26.25" customHeight="1">
      <c r="A407" s="1929" t="s">
        <v>11435</v>
      </c>
      <c r="B407" s="2327">
        <v>3602455962</v>
      </c>
      <c r="C407" s="2052" t="s">
        <v>13032</v>
      </c>
      <c r="D407" s="2328" t="s">
        <v>13033</v>
      </c>
      <c r="E407" s="2138" t="s">
        <v>8775</v>
      </c>
      <c r="F407" s="2258"/>
      <c r="G407" s="2297"/>
      <c r="H407" s="1966">
        <v>1</v>
      </c>
      <c r="I407" s="2026" t="s">
        <v>13034</v>
      </c>
      <c r="J407" s="2230">
        <v>18000000000</v>
      </c>
      <c r="O407" s="1944" t="s">
        <v>13035</v>
      </c>
      <c r="Q407" s="1950"/>
      <c r="R407" s="1957" t="s">
        <v>13036</v>
      </c>
    </row>
    <row r="408" spans="1:19" ht="26.25" customHeight="1">
      <c r="A408" s="1929" t="s">
        <v>11440</v>
      </c>
      <c r="B408" s="2046">
        <v>472043001135</v>
      </c>
      <c r="C408" s="2047" t="s">
        <v>13037</v>
      </c>
      <c r="D408" s="2049" t="s">
        <v>13038</v>
      </c>
      <c r="E408" s="2009" t="s">
        <v>7389</v>
      </c>
      <c r="F408" s="2041"/>
      <c r="G408" s="2201"/>
      <c r="H408" s="1907">
        <v>1</v>
      </c>
      <c r="I408" s="2048" t="s">
        <v>13039</v>
      </c>
      <c r="J408" s="2230">
        <v>1500000</v>
      </c>
      <c r="K408" s="1931">
        <v>16</v>
      </c>
      <c r="O408" s="1944" t="s">
        <v>13040</v>
      </c>
      <c r="Q408" s="2319" t="s">
        <v>13041</v>
      </c>
      <c r="R408" s="1906" t="s">
        <v>13042</v>
      </c>
      <c r="S408" s="1906" t="s">
        <v>13043</v>
      </c>
    </row>
    <row r="409" spans="1:19" ht="26.25" customHeight="1">
      <c r="A409" s="1929" t="s">
        <v>11445</v>
      </c>
      <c r="B409" s="2046">
        <v>472043001142</v>
      </c>
      <c r="C409" s="2047" t="s">
        <v>11917</v>
      </c>
      <c r="D409" s="2049" t="s">
        <v>13044</v>
      </c>
      <c r="E409" s="2009" t="s">
        <v>7389</v>
      </c>
      <c r="F409" s="2041"/>
      <c r="G409" s="2201"/>
      <c r="H409" s="1907">
        <v>1</v>
      </c>
      <c r="I409" s="2048" t="s">
        <v>13045</v>
      </c>
      <c r="J409" s="2230">
        <v>1000000</v>
      </c>
      <c r="O409" s="1944" t="s">
        <v>13046</v>
      </c>
      <c r="Q409" s="2294" t="s">
        <v>11921</v>
      </c>
      <c r="R409" s="1957" t="s">
        <v>13047</v>
      </c>
    </row>
    <row r="410" spans="1:19" ht="26.25" customHeight="1">
      <c r="A410" s="1929" t="s">
        <v>11450</v>
      </c>
      <c r="B410" s="2063">
        <v>472043001203</v>
      </c>
      <c r="C410" s="2142">
        <v>42250</v>
      </c>
      <c r="D410" s="2065" t="s">
        <v>13048</v>
      </c>
      <c r="E410" s="2009" t="s">
        <v>11158</v>
      </c>
      <c r="F410" s="2041"/>
      <c r="G410" s="2201"/>
      <c r="H410" s="1907">
        <v>2</v>
      </c>
      <c r="I410" s="2058" t="s">
        <v>4412</v>
      </c>
      <c r="J410" s="1969">
        <v>980000</v>
      </c>
      <c r="O410" s="1944"/>
      <c r="Q410" s="1950"/>
      <c r="R410" s="1957" t="s">
        <v>13049</v>
      </c>
    </row>
    <row r="411" spans="1:19" ht="26.25" customHeight="1">
      <c r="A411" s="1929" t="s">
        <v>11458</v>
      </c>
      <c r="B411" s="2063">
        <v>472023001209</v>
      </c>
      <c r="C411" s="2142" t="s">
        <v>13050</v>
      </c>
      <c r="D411" s="2065" t="s">
        <v>13051</v>
      </c>
      <c r="E411" s="2009" t="s">
        <v>7389</v>
      </c>
      <c r="F411" s="2041"/>
      <c r="G411" s="2201"/>
      <c r="H411" s="1907">
        <v>1</v>
      </c>
      <c r="I411" s="2058" t="s">
        <v>13052</v>
      </c>
      <c r="J411" s="1969">
        <v>1000000</v>
      </c>
      <c r="O411" s="1944" t="s">
        <v>13053</v>
      </c>
      <c r="Q411" s="2318" t="s">
        <v>13054</v>
      </c>
      <c r="R411" s="1957"/>
    </row>
    <row r="412" spans="1:19" ht="26.25" customHeight="1">
      <c r="A412" s="1929" t="s">
        <v>11466</v>
      </c>
      <c r="B412" s="2173">
        <v>47222001222</v>
      </c>
      <c r="C412" s="2142" t="s">
        <v>4679</v>
      </c>
      <c r="D412" s="2049" t="s">
        <v>13055</v>
      </c>
      <c r="E412" s="2009" t="s">
        <v>7389</v>
      </c>
      <c r="F412" s="2041"/>
      <c r="G412" s="2201"/>
      <c r="H412" s="1907">
        <v>3</v>
      </c>
      <c r="I412" s="2058" t="s">
        <v>13056</v>
      </c>
      <c r="J412" s="1969">
        <v>13500000</v>
      </c>
      <c r="O412" s="1944"/>
      <c r="Q412" s="1950"/>
      <c r="R412" s="1957"/>
    </row>
    <row r="413" spans="1:19" ht="26.25" customHeight="1">
      <c r="A413" s="1929" t="s">
        <v>11474</v>
      </c>
      <c r="B413" s="2063">
        <v>472022001226</v>
      </c>
      <c r="C413" s="2142" t="s">
        <v>4665</v>
      </c>
      <c r="D413" s="2065" t="s">
        <v>13057</v>
      </c>
      <c r="E413" s="2009" t="s">
        <v>8775</v>
      </c>
      <c r="F413" s="2041"/>
      <c r="G413" s="2201"/>
      <c r="H413" s="1907">
        <v>1</v>
      </c>
      <c r="I413" s="2058" t="s">
        <v>4671</v>
      </c>
      <c r="J413" s="1969">
        <v>250000</v>
      </c>
      <c r="O413" s="1936" t="s">
        <v>13058</v>
      </c>
      <c r="Q413" s="2318" t="s">
        <v>13059</v>
      </c>
      <c r="R413" s="1957"/>
    </row>
    <row r="414" spans="1:19" ht="26.25" customHeight="1">
      <c r="A414" s="1929" t="s">
        <v>11480</v>
      </c>
      <c r="B414" s="2063">
        <v>472043001225</v>
      </c>
      <c r="C414" s="2064" t="s">
        <v>4665</v>
      </c>
      <c r="D414" s="2065" t="s">
        <v>4675</v>
      </c>
      <c r="E414" s="2009" t="s">
        <v>10579</v>
      </c>
      <c r="F414" s="2041"/>
      <c r="G414" s="2201"/>
      <c r="H414" s="1907">
        <v>3</v>
      </c>
      <c r="I414" s="2064" t="s">
        <v>4676</v>
      </c>
      <c r="J414" s="1969">
        <v>300000</v>
      </c>
      <c r="O414" s="1944"/>
      <c r="Q414" s="2318" t="s">
        <v>13060</v>
      </c>
      <c r="R414" s="1957"/>
    </row>
    <row r="415" spans="1:19" ht="26.25" customHeight="1">
      <c r="A415" s="1929" t="s">
        <v>11490</v>
      </c>
      <c r="B415" s="2063">
        <v>472023001239</v>
      </c>
      <c r="C415" s="2142">
        <v>42253</v>
      </c>
      <c r="D415" s="2065" t="s">
        <v>13061</v>
      </c>
      <c r="E415" s="2009" t="s">
        <v>10579</v>
      </c>
      <c r="F415" s="2041"/>
      <c r="G415" s="2201"/>
      <c r="H415" s="1907">
        <v>1</v>
      </c>
      <c r="I415" s="2064" t="s">
        <v>13062</v>
      </c>
      <c r="J415" s="1969"/>
      <c r="O415" s="1944"/>
      <c r="Q415" s="1950"/>
      <c r="R415" s="1957" t="s">
        <v>13063</v>
      </c>
    </row>
    <row r="416" spans="1:19" ht="26.25" customHeight="1">
      <c r="A416" s="1929" t="s">
        <v>11497</v>
      </c>
      <c r="B416" s="2063">
        <v>472043001242</v>
      </c>
      <c r="C416" s="2142">
        <v>42283</v>
      </c>
      <c r="D416" s="2065" t="s">
        <v>13064</v>
      </c>
      <c r="E416" s="2009" t="s">
        <v>8740</v>
      </c>
      <c r="F416" s="2041"/>
      <c r="G416" s="2201"/>
      <c r="H416" s="1907">
        <v>2</v>
      </c>
      <c r="I416" s="2243" t="s">
        <v>4730</v>
      </c>
      <c r="J416" s="1969">
        <v>1000000</v>
      </c>
      <c r="O416" s="1944"/>
      <c r="Q416" s="1950"/>
      <c r="R416" s="1957"/>
    </row>
    <row r="417" spans="1:18" ht="26.25" customHeight="1">
      <c r="A417" s="1929" t="s">
        <v>11503</v>
      </c>
      <c r="B417" s="2063"/>
      <c r="C417" s="2142"/>
      <c r="D417" s="2065" t="s">
        <v>13065</v>
      </c>
      <c r="E417" s="2009" t="s">
        <v>8775</v>
      </c>
      <c r="F417" s="2041"/>
      <c r="G417" s="2201"/>
      <c r="H417" s="1907">
        <v>2</v>
      </c>
      <c r="I417" s="2243"/>
      <c r="J417" s="1969"/>
      <c r="O417" s="1944"/>
      <c r="Q417" s="1950"/>
      <c r="R417" s="1957" t="s">
        <v>13066</v>
      </c>
    </row>
    <row r="418" spans="1:18" ht="26.25" customHeight="1">
      <c r="A418" s="1929" t="s">
        <v>11512</v>
      </c>
      <c r="B418" s="2063">
        <v>472043001257</v>
      </c>
      <c r="C418" s="2064" t="s">
        <v>4810</v>
      </c>
      <c r="D418" s="2065" t="s">
        <v>13067</v>
      </c>
      <c r="E418" s="2009" t="s">
        <v>7389</v>
      </c>
      <c r="F418" s="2041"/>
      <c r="G418" s="2201"/>
      <c r="H418" s="1907">
        <v>2</v>
      </c>
      <c r="I418" s="2064" t="s">
        <v>4821</v>
      </c>
      <c r="J418" s="1969">
        <v>2000000</v>
      </c>
      <c r="O418" s="1944"/>
      <c r="Q418" s="2318" t="s">
        <v>13068</v>
      </c>
      <c r="R418" s="1957"/>
    </row>
    <row r="419" spans="1:18" ht="26.25" customHeight="1">
      <c r="A419" s="1929" t="s">
        <v>11521</v>
      </c>
      <c r="B419" s="2063">
        <v>472043000881</v>
      </c>
      <c r="C419" s="2142">
        <v>40709</v>
      </c>
      <c r="D419" s="2065" t="s">
        <v>13069</v>
      </c>
      <c r="E419" s="2009" t="s">
        <v>7389</v>
      </c>
      <c r="F419" s="2041"/>
      <c r="G419" s="2201"/>
      <c r="H419" s="1907">
        <v>2</v>
      </c>
      <c r="I419" s="2064" t="s">
        <v>13070</v>
      </c>
      <c r="J419" s="1969">
        <v>100000</v>
      </c>
      <c r="O419" s="1944"/>
      <c r="Q419" s="1950"/>
      <c r="R419" s="1957" t="s">
        <v>13071</v>
      </c>
    </row>
    <row r="420" spans="1:18" ht="26.25" customHeight="1">
      <c r="A420" s="1929" t="s">
        <v>11525</v>
      </c>
      <c r="B420" s="2063"/>
      <c r="C420" s="2142"/>
      <c r="D420" s="2065" t="s">
        <v>13072</v>
      </c>
      <c r="E420" s="2009" t="s">
        <v>8775</v>
      </c>
      <c r="F420" s="2041"/>
      <c r="G420" s="2201"/>
      <c r="H420" s="1907">
        <v>2</v>
      </c>
      <c r="I420" s="2065" t="s">
        <v>13073</v>
      </c>
      <c r="J420" s="1969"/>
      <c r="O420" s="1944"/>
      <c r="Q420" s="1950"/>
      <c r="R420" s="1957" t="s">
        <v>13074</v>
      </c>
    </row>
    <row r="421" spans="1:18" ht="26.25" customHeight="1">
      <c r="A421" s="1929" t="s">
        <v>11532</v>
      </c>
      <c r="B421" s="2063">
        <v>4368404143</v>
      </c>
      <c r="C421" s="2142">
        <v>42286</v>
      </c>
      <c r="D421" s="2026" t="s">
        <v>13075</v>
      </c>
      <c r="E421" s="2009" t="s">
        <v>7389</v>
      </c>
      <c r="F421" s="2041"/>
      <c r="G421" s="2201"/>
      <c r="H421" s="1907">
        <v>1</v>
      </c>
      <c r="I421" s="2026" t="s">
        <v>13076</v>
      </c>
      <c r="J421" s="2329">
        <v>700000</v>
      </c>
      <c r="O421" s="1944"/>
      <c r="Q421" s="2318" t="s">
        <v>13077</v>
      </c>
      <c r="R421" s="1957"/>
    </row>
    <row r="422" spans="1:18" ht="26.25" customHeight="1">
      <c r="A422" s="1929" t="s">
        <v>11537</v>
      </c>
      <c r="B422" s="2063">
        <v>4341730415</v>
      </c>
      <c r="C422" s="2064" t="s">
        <v>5021</v>
      </c>
      <c r="D422" s="2065" t="s">
        <v>13078</v>
      </c>
      <c r="E422" s="2009" t="s">
        <v>7389</v>
      </c>
      <c r="F422" s="2175"/>
      <c r="G422" s="2031"/>
      <c r="H422" s="2055">
        <v>2</v>
      </c>
      <c r="I422" s="2064" t="s">
        <v>5020</v>
      </c>
      <c r="J422" s="2067">
        <v>1000000</v>
      </c>
      <c r="O422" s="1944"/>
      <c r="Q422" s="1973" t="s">
        <v>13079</v>
      </c>
      <c r="R422" s="1957" t="s">
        <v>13080</v>
      </c>
    </row>
    <row r="423" spans="1:18" ht="26.25" customHeight="1">
      <c r="A423" s="1929" t="s">
        <v>11542</v>
      </c>
      <c r="B423" s="2063"/>
      <c r="C423" s="2064"/>
      <c r="D423" s="2065" t="s">
        <v>13081</v>
      </c>
      <c r="E423" s="2009" t="s">
        <v>7389</v>
      </c>
      <c r="F423" s="2175"/>
      <c r="G423" s="2031"/>
      <c r="H423" s="2055">
        <v>1</v>
      </c>
      <c r="I423" s="2065" t="s">
        <v>13082</v>
      </c>
      <c r="J423" s="2067"/>
      <c r="O423" s="1944" t="s">
        <v>13083</v>
      </c>
      <c r="Q423" s="2246" t="s">
        <v>13084</v>
      </c>
      <c r="R423" s="1906" t="s">
        <v>13085</v>
      </c>
    </row>
    <row r="424" spans="1:18" ht="26.25" customHeight="1">
      <c r="A424" s="1929" t="s">
        <v>11550</v>
      </c>
      <c r="B424" s="2063"/>
      <c r="C424" s="2064"/>
      <c r="D424" s="2065" t="s">
        <v>13086</v>
      </c>
      <c r="E424" s="2009" t="s">
        <v>7389</v>
      </c>
      <c r="F424" s="2175"/>
      <c r="G424" s="2031"/>
      <c r="H424" s="2055">
        <v>1</v>
      </c>
      <c r="I424" s="2065" t="s">
        <v>13087</v>
      </c>
      <c r="J424" s="2067"/>
      <c r="O424" s="1944"/>
      <c r="Q424" s="2318" t="s">
        <v>13088</v>
      </c>
    </row>
    <row r="425" spans="1:18" ht="26.25" customHeight="1">
      <c r="A425" s="1929" t="s">
        <v>11556</v>
      </c>
      <c r="B425" s="2063">
        <v>6550824663</v>
      </c>
      <c r="C425" s="2142">
        <v>42391</v>
      </c>
      <c r="D425" s="2064" t="s">
        <v>13089</v>
      </c>
      <c r="E425" s="2009" t="s">
        <v>7389</v>
      </c>
      <c r="F425" s="2175"/>
      <c r="G425" s="2031"/>
      <c r="H425" s="2055">
        <v>1</v>
      </c>
      <c r="I425" s="2048" t="s">
        <v>5145</v>
      </c>
      <c r="J425" s="2245">
        <v>1000000</v>
      </c>
      <c r="O425" s="1944"/>
      <c r="Q425" s="2318" t="s">
        <v>13090</v>
      </c>
    </row>
    <row r="426" spans="1:18" ht="26.25" customHeight="1">
      <c r="A426" s="1929" t="s">
        <v>11562</v>
      </c>
      <c r="B426" s="2063">
        <v>1026410142</v>
      </c>
      <c r="C426" s="2142">
        <v>42432</v>
      </c>
      <c r="D426" s="2064" t="s">
        <v>13091</v>
      </c>
      <c r="E426" s="2009" t="s">
        <v>7389</v>
      </c>
      <c r="F426" s="2175"/>
      <c r="G426" s="2031"/>
      <c r="H426" s="2055">
        <v>2</v>
      </c>
      <c r="I426" s="2048" t="s">
        <v>13092</v>
      </c>
      <c r="J426" s="2249">
        <v>500000</v>
      </c>
      <c r="O426" s="1944"/>
      <c r="Q426" s="2318" t="s">
        <v>13093</v>
      </c>
    </row>
    <row r="427" spans="1:18" ht="26.25" customHeight="1">
      <c r="A427" s="1929" t="s">
        <v>11566</v>
      </c>
      <c r="B427" s="2330">
        <v>4522534604</v>
      </c>
      <c r="C427" s="2167">
        <v>42433</v>
      </c>
      <c r="D427" s="2331" t="s">
        <v>13094</v>
      </c>
      <c r="E427" s="2009" t="s">
        <v>8775</v>
      </c>
      <c r="F427" s="2175"/>
      <c r="G427" s="2031"/>
      <c r="H427" s="2055">
        <v>3</v>
      </c>
      <c r="I427" s="2034" t="s">
        <v>13095</v>
      </c>
      <c r="J427" s="2332">
        <v>120000000000</v>
      </c>
      <c r="O427" s="1944"/>
      <c r="Q427" s="1957"/>
    </row>
    <row r="428" spans="1:18" ht="25.5" customHeight="1">
      <c r="B428" s="2362"/>
      <c r="D428" s="2071" t="s">
        <v>11621</v>
      </c>
      <c r="G428" s="1932"/>
      <c r="I428" s="2026"/>
      <c r="K428" s="1931">
        <v>0</v>
      </c>
      <c r="M428" s="1931">
        <v>0</v>
      </c>
      <c r="O428" s="1936">
        <v>0</v>
      </c>
      <c r="P428" s="1911">
        <v>0</v>
      </c>
      <c r="Q428" s="1950"/>
    </row>
    <row r="429" spans="1:18" ht="25.5" customHeight="1">
      <c r="A429" s="1930">
        <v>1</v>
      </c>
      <c r="B429" s="2362">
        <v>4712001553</v>
      </c>
      <c r="C429" s="1908" t="s">
        <v>13096</v>
      </c>
      <c r="D429" s="2333" t="s">
        <v>13097</v>
      </c>
      <c r="E429" s="1907" t="s">
        <v>8775</v>
      </c>
      <c r="F429" s="1907" t="s">
        <v>12811</v>
      </c>
      <c r="G429" s="1932"/>
      <c r="H429" s="1907">
        <v>3</v>
      </c>
      <c r="I429" s="1961" t="s">
        <v>13098</v>
      </c>
      <c r="K429" s="1931">
        <v>30</v>
      </c>
      <c r="M429" s="1931">
        <v>0</v>
      </c>
      <c r="O429" s="1936">
        <v>0</v>
      </c>
      <c r="P429" s="1911">
        <v>0</v>
      </c>
      <c r="Q429" s="1950"/>
      <c r="R429" s="1906" t="s">
        <v>13099</v>
      </c>
    </row>
    <row r="430" spans="1:18" ht="25.5" customHeight="1">
      <c r="A430" s="2254">
        <v>2</v>
      </c>
      <c r="B430" s="2749">
        <v>47221000022</v>
      </c>
      <c r="C430" s="2241" t="s">
        <v>13100</v>
      </c>
      <c r="D430" s="2281" t="s">
        <v>13101</v>
      </c>
      <c r="E430" s="2041" t="s">
        <v>8775</v>
      </c>
      <c r="F430" s="1907" t="s">
        <v>12811</v>
      </c>
      <c r="G430" s="2170"/>
      <c r="H430" s="2041">
        <v>1</v>
      </c>
      <c r="I430" s="2282" t="s">
        <v>13102</v>
      </c>
      <c r="K430" s="1931">
        <v>146</v>
      </c>
      <c r="M430" s="2041">
        <v>0</v>
      </c>
      <c r="O430" s="2334" t="s">
        <v>13103</v>
      </c>
      <c r="Q430" s="1948" t="s">
        <v>13104</v>
      </c>
      <c r="R430" s="1906" t="s">
        <v>13105</v>
      </c>
    </row>
    <row r="431" spans="1:18" ht="25.5" customHeight="1">
      <c r="A431" s="1930">
        <v>3</v>
      </c>
      <c r="B431" s="2151">
        <v>47212000362</v>
      </c>
      <c r="C431" s="2152">
        <v>39454</v>
      </c>
      <c r="D431" s="2153" t="s">
        <v>13106</v>
      </c>
      <c r="E431" s="2041" t="s">
        <v>8775</v>
      </c>
      <c r="F431" s="1907" t="s">
        <v>12811</v>
      </c>
      <c r="G431" s="2134">
        <v>60000</v>
      </c>
      <c r="H431" s="2041">
        <v>1</v>
      </c>
      <c r="I431" s="2153" t="s">
        <v>13107</v>
      </c>
      <c r="J431" s="2134"/>
      <c r="K431" s="1931">
        <v>240</v>
      </c>
      <c r="M431" s="2041"/>
      <c r="O431" s="2335"/>
      <c r="Q431" s="1948" t="s">
        <v>13108</v>
      </c>
      <c r="R431" s="1957" t="s">
        <v>13109</v>
      </c>
    </row>
    <row r="432" spans="1:18" ht="25.5" customHeight="1">
      <c r="A432" s="1930">
        <v>4</v>
      </c>
      <c r="B432" s="2151">
        <v>47212000882</v>
      </c>
      <c r="C432" s="2152" t="s">
        <v>13110</v>
      </c>
      <c r="D432" s="2153" t="s">
        <v>13111</v>
      </c>
      <c r="E432" s="2041" t="s">
        <v>8775</v>
      </c>
      <c r="G432" s="2134"/>
      <c r="H432" s="2041">
        <v>1</v>
      </c>
      <c r="I432" s="2153" t="s">
        <v>13112</v>
      </c>
      <c r="J432" s="2134">
        <v>30000000000</v>
      </c>
      <c r="K432" s="1931">
        <v>81</v>
      </c>
      <c r="M432" s="2041"/>
      <c r="O432" s="2336" t="s">
        <v>13113</v>
      </c>
      <c r="Q432" s="1948" t="s">
        <v>13114</v>
      </c>
      <c r="R432" s="2060" t="s">
        <v>13115</v>
      </c>
    </row>
    <row r="433" spans="1:22" s="1928" customFormat="1" ht="25.5" customHeight="1">
      <c r="A433" s="1921"/>
      <c r="B433" s="2743"/>
      <c r="C433" s="1923"/>
      <c r="D433" s="2337" t="s">
        <v>13116</v>
      </c>
      <c r="E433" s="1921"/>
      <c r="F433" s="1921"/>
      <c r="G433" s="1925"/>
      <c r="H433" s="1921"/>
      <c r="I433" s="1926"/>
      <c r="J433" s="1925"/>
      <c r="K433" s="1934"/>
      <c r="L433" s="1925"/>
      <c r="M433" s="1925"/>
      <c r="N433" s="1925"/>
      <c r="O433" s="1936"/>
      <c r="P433" s="1911"/>
      <c r="Q433" s="1950"/>
    </row>
    <row r="434" spans="1:22" s="1928" customFormat="1" ht="25.5" customHeight="1">
      <c r="A434" s="2338" t="s">
        <v>11105</v>
      </c>
      <c r="B434" s="2151">
        <v>47221000414</v>
      </c>
      <c r="C434" s="2152">
        <v>39519</v>
      </c>
      <c r="D434" s="2153" t="s">
        <v>13117</v>
      </c>
      <c r="E434" s="2174" t="s">
        <v>8775</v>
      </c>
      <c r="F434" s="2271" t="s">
        <v>13118</v>
      </c>
      <c r="G434" s="2339">
        <f>17.63*10000</f>
        <v>176300</v>
      </c>
      <c r="H434" s="2174">
        <v>2</v>
      </c>
      <c r="I434" s="2153" t="s">
        <v>13119</v>
      </c>
      <c r="J434" s="2339"/>
      <c r="K434" s="1926"/>
      <c r="L434" s="1925"/>
      <c r="M434" s="1925"/>
      <c r="N434" s="1925"/>
      <c r="O434" s="1944" t="s">
        <v>13120</v>
      </c>
      <c r="P434" s="2340"/>
      <c r="Q434" s="2341"/>
    </row>
    <row r="435" spans="1:22" s="1928" customFormat="1" ht="25.5" customHeight="1">
      <c r="A435" s="2342" t="s">
        <v>11113</v>
      </c>
      <c r="B435" s="2343"/>
      <c r="C435" s="2344" t="s">
        <v>13121</v>
      </c>
      <c r="D435" s="2345" t="s">
        <v>13122</v>
      </c>
      <c r="E435" s="2346"/>
      <c r="F435" s="2347"/>
      <c r="G435" s="2348"/>
      <c r="H435" s="2346">
        <v>1</v>
      </c>
      <c r="I435" s="2153" t="s">
        <v>13123</v>
      </c>
      <c r="J435" s="2339"/>
      <c r="K435" s="1926"/>
      <c r="L435" s="1925"/>
      <c r="M435" s="1925"/>
      <c r="N435" s="1925"/>
      <c r="O435" s="1944"/>
      <c r="P435" s="2340"/>
      <c r="Q435" s="2341"/>
    </row>
    <row r="436" spans="1:22" s="1928" customFormat="1" ht="25.5" customHeight="1">
      <c r="A436" s="2338" t="s">
        <v>11120</v>
      </c>
      <c r="B436" s="2349">
        <v>471043000012</v>
      </c>
      <c r="C436" s="2350">
        <v>41376</v>
      </c>
      <c r="D436" s="2026" t="s">
        <v>13124</v>
      </c>
      <c r="E436" s="2174" t="s">
        <v>7389</v>
      </c>
      <c r="F436" s="2271"/>
      <c r="G436" s="2134"/>
      <c r="H436" s="2174">
        <v>1</v>
      </c>
      <c r="I436" s="2153"/>
      <c r="J436" s="2134"/>
      <c r="K436" s="1934">
        <v>60</v>
      </c>
      <c r="L436" s="1925"/>
      <c r="M436" s="1925"/>
      <c r="N436" s="1925"/>
      <c r="O436" s="1936" t="s">
        <v>13125</v>
      </c>
      <c r="P436" s="1945" t="s">
        <v>13126</v>
      </c>
      <c r="Q436" s="1948" t="s">
        <v>13127</v>
      </c>
      <c r="R436" s="2274" t="s">
        <v>13128</v>
      </c>
      <c r="T436" s="2274" t="s">
        <v>13129</v>
      </c>
      <c r="V436" s="1928" t="s">
        <v>13130</v>
      </c>
    </row>
    <row r="437" spans="1:22" s="1928" customFormat="1" ht="25.5" customHeight="1">
      <c r="A437" s="2338" t="s">
        <v>11128</v>
      </c>
      <c r="B437" s="2151"/>
      <c r="C437" s="2152"/>
      <c r="D437" s="2026" t="s">
        <v>13131</v>
      </c>
      <c r="E437" s="2174" t="s">
        <v>8775</v>
      </c>
      <c r="F437" s="2271"/>
      <c r="G437" s="2134"/>
      <c r="H437" s="2174">
        <v>3</v>
      </c>
      <c r="I437" s="2153"/>
      <c r="J437" s="2134"/>
      <c r="K437" s="1934"/>
      <c r="L437" s="1925"/>
      <c r="M437" s="1925"/>
      <c r="N437" s="1925"/>
      <c r="O437" s="2351">
        <v>8.8226391</v>
      </c>
      <c r="P437" s="2351">
        <v>8.8243960999999995</v>
      </c>
      <c r="Q437" s="2352"/>
    </row>
    <row r="438" spans="1:22" s="1928" customFormat="1" ht="25.5" customHeight="1">
      <c r="A438" s="2338" t="s">
        <v>11135</v>
      </c>
      <c r="B438" s="2151"/>
      <c r="C438" s="2152"/>
      <c r="D438" s="2026" t="s">
        <v>13132</v>
      </c>
      <c r="E438" s="2174" t="s">
        <v>8775</v>
      </c>
      <c r="F438" s="2271"/>
      <c r="G438" s="2134"/>
      <c r="H438" s="2174">
        <v>1</v>
      </c>
      <c r="I438" s="2153"/>
      <c r="J438" s="2134"/>
      <c r="K438" s="1934"/>
      <c r="L438" s="1925"/>
      <c r="M438" s="1925"/>
      <c r="N438" s="1925"/>
      <c r="O438" s="2351">
        <v>8.5566087</v>
      </c>
      <c r="P438" s="2351">
        <v>5566001</v>
      </c>
      <c r="Q438" s="2352"/>
    </row>
    <row r="439" spans="1:22" s="1928" customFormat="1" ht="25.5" customHeight="1">
      <c r="A439" s="2338" t="s">
        <v>11142</v>
      </c>
      <c r="B439" s="2349">
        <v>472022000809</v>
      </c>
      <c r="C439" s="2350">
        <v>41166</v>
      </c>
      <c r="D439" s="2006" t="s">
        <v>13133</v>
      </c>
      <c r="E439" s="2174" t="s">
        <v>13134</v>
      </c>
      <c r="F439" s="2271"/>
      <c r="G439" s="2134"/>
      <c r="H439" s="2174">
        <v>1</v>
      </c>
      <c r="I439" s="2153" t="s">
        <v>13135</v>
      </c>
      <c r="J439" s="2134"/>
      <c r="K439" s="1934">
        <v>93</v>
      </c>
      <c r="L439" s="1925"/>
      <c r="M439" s="1925"/>
      <c r="N439" s="1925"/>
      <c r="O439" s="2351" t="s">
        <v>13136</v>
      </c>
      <c r="P439" s="2351">
        <v>3570018</v>
      </c>
      <c r="Q439" s="1948" t="s">
        <v>13137</v>
      </c>
      <c r="R439" s="1928" t="s">
        <v>13138</v>
      </c>
    </row>
    <row r="440" spans="1:22" s="1928" customFormat="1" ht="25.5" customHeight="1">
      <c r="A440" s="2338" t="s">
        <v>11150</v>
      </c>
      <c r="B440" s="2349">
        <v>472043000869</v>
      </c>
      <c r="C440" s="2350">
        <v>40640</v>
      </c>
      <c r="D440" s="2353" t="s">
        <v>13139</v>
      </c>
      <c r="E440" s="2174" t="s">
        <v>7389</v>
      </c>
      <c r="F440" s="2271"/>
      <c r="G440" s="2134"/>
      <c r="H440" s="2174">
        <v>1</v>
      </c>
      <c r="I440" s="2153"/>
      <c r="J440" s="2134"/>
      <c r="K440" s="1934"/>
      <c r="L440" s="1925"/>
      <c r="M440" s="1925"/>
      <c r="N440" s="1925"/>
      <c r="O440" s="2351">
        <v>8.5126380000000008</v>
      </c>
      <c r="P440" s="2351">
        <v>8.8999568</v>
      </c>
      <c r="Q440" s="1948" t="s">
        <v>13140</v>
      </c>
    </row>
    <row r="441" spans="1:22" s="1928" customFormat="1" ht="25.5" customHeight="1">
      <c r="A441" s="2338" t="s">
        <v>11156</v>
      </c>
      <c r="B441" s="2151"/>
      <c r="C441" s="2152"/>
      <c r="D441" s="2006" t="s">
        <v>13141</v>
      </c>
      <c r="E441" s="2174" t="s">
        <v>8775</v>
      </c>
      <c r="F441" s="2271"/>
      <c r="G441" s="2134"/>
      <c r="H441" s="2174">
        <v>3</v>
      </c>
      <c r="I441" s="2153" t="s">
        <v>13142</v>
      </c>
      <c r="J441" s="2134"/>
      <c r="K441" s="1934"/>
      <c r="L441" s="1925"/>
      <c r="M441" s="1925"/>
      <c r="N441" s="1925"/>
      <c r="O441" s="2351">
        <v>8.8965104999999998</v>
      </c>
      <c r="P441" s="2351">
        <v>8.8961439999999996</v>
      </c>
      <c r="Q441" s="2352"/>
    </row>
    <row r="442" spans="1:22" s="1928" customFormat="1" ht="25.5" customHeight="1">
      <c r="A442" s="2338" t="s">
        <v>11165</v>
      </c>
      <c r="B442" s="2151"/>
      <c r="C442" s="2152"/>
      <c r="D442" s="2353" t="s">
        <v>13143</v>
      </c>
      <c r="E442" s="2174" t="s">
        <v>8775</v>
      </c>
      <c r="F442" s="2271"/>
      <c r="G442" s="2134"/>
      <c r="H442" s="2174">
        <v>1</v>
      </c>
      <c r="I442" s="2153"/>
      <c r="J442" s="2134"/>
      <c r="K442" s="1934"/>
      <c r="L442" s="1925"/>
      <c r="M442" s="1925"/>
      <c r="N442" s="1925"/>
      <c r="O442" s="2351">
        <v>8.2160167000000008</v>
      </c>
      <c r="P442" s="2351">
        <v>8.5180168999999992</v>
      </c>
      <c r="Q442" s="2352"/>
    </row>
    <row r="443" spans="1:22" s="1928" customFormat="1" ht="25.5" customHeight="1">
      <c r="A443" s="2338" t="s">
        <v>8750</v>
      </c>
      <c r="B443" s="2151"/>
      <c r="C443" s="2152"/>
      <c r="D443" s="2353" t="s">
        <v>13144</v>
      </c>
      <c r="E443" s="2174" t="s">
        <v>8775</v>
      </c>
      <c r="F443" s="2271"/>
      <c r="G443" s="2134"/>
      <c r="H443" s="2174">
        <v>1</v>
      </c>
      <c r="I443" s="2153"/>
      <c r="J443" s="2134"/>
      <c r="K443" s="1934"/>
      <c r="L443" s="1925"/>
      <c r="M443" s="1925"/>
      <c r="N443" s="1925"/>
      <c r="O443" s="2354">
        <v>8.5561299999999996</v>
      </c>
      <c r="P443" s="2351">
        <v>8.5561299000000002</v>
      </c>
      <c r="Q443" s="2352"/>
    </row>
    <row r="444" spans="1:22" s="1928" customFormat="1" ht="25.5" customHeight="1">
      <c r="A444" s="2338" t="s">
        <v>8751</v>
      </c>
      <c r="B444" s="2288"/>
      <c r="C444" s="2355"/>
      <c r="D444" s="2353" t="s">
        <v>9328</v>
      </c>
      <c r="E444" s="2174" t="s">
        <v>8775</v>
      </c>
      <c r="F444" s="2271"/>
      <c r="G444" s="2356"/>
      <c r="H444" s="2174">
        <v>1</v>
      </c>
      <c r="I444" s="2147" t="s">
        <v>13145</v>
      </c>
      <c r="J444" s="1925"/>
      <c r="K444" s="1934"/>
      <c r="L444" s="1925"/>
      <c r="M444" s="1925"/>
      <c r="N444" s="1925"/>
      <c r="O444" s="2357" t="s">
        <v>13146</v>
      </c>
      <c r="P444" s="2351">
        <v>8.5180168999999992</v>
      </c>
      <c r="Q444" s="1948" t="s">
        <v>13147</v>
      </c>
      <c r="R444" s="1928" t="s">
        <v>13148</v>
      </c>
    </row>
    <row r="445" spans="1:22" s="1928" customFormat="1" ht="25.5" customHeight="1">
      <c r="A445" s="2338" t="s">
        <v>11184</v>
      </c>
      <c r="B445" s="2358"/>
      <c r="C445" s="2359"/>
      <c r="D445" s="2360" t="s">
        <v>13149</v>
      </c>
      <c r="E445" s="2174" t="s">
        <v>8775</v>
      </c>
      <c r="F445" s="2271"/>
      <c r="G445" s="2356"/>
      <c r="H445" s="2174">
        <v>1</v>
      </c>
      <c r="I445" s="2147" t="s">
        <v>13150</v>
      </c>
      <c r="J445" s="1925" t="s">
        <v>13151</v>
      </c>
      <c r="K445" s="1934"/>
      <c r="L445" s="1925"/>
      <c r="M445" s="1925"/>
      <c r="N445" s="1925"/>
      <c r="O445" s="1944" t="s">
        <v>13152</v>
      </c>
      <c r="P445" s="1945" t="s">
        <v>13153</v>
      </c>
      <c r="Q445" s="1948"/>
    </row>
    <row r="446" spans="1:22" s="1928" customFormat="1" ht="25.5" customHeight="1">
      <c r="A446" s="2338" t="s">
        <v>11189</v>
      </c>
      <c r="B446" s="2288"/>
      <c r="C446" s="2355"/>
      <c r="D446" s="2006" t="s">
        <v>13154</v>
      </c>
      <c r="E446" s="2174" t="s">
        <v>8775</v>
      </c>
      <c r="F446" s="2271"/>
      <c r="G446" s="2356"/>
      <c r="H446" s="2174">
        <v>1</v>
      </c>
      <c r="I446" s="2147" t="s">
        <v>13155</v>
      </c>
      <c r="J446" s="1926"/>
      <c r="K446" s="1934">
        <v>0</v>
      </c>
      <c r="L446" s="1926"/>
      <c r="M446" s="1934">
        <v>0</v>
      </c>
      <c r="N446" s="1926"/>
      <c r="O446" s="2361" t="s">
        <v>13156</v>
      </c>
      <c r="P446" s="2351" t="s">
        <v>13157</v>
      </c>
      <c r="Q446" s="1948" t="s">
        <v>13158</v>
      </c>
    </row>
    <row r="447" spans="1:22" ht="25.5" customHeight="1">
      <c r="A447" s="2338" t="s">
        <v>8752</v>
      </c>
      <c r="B447" s="2362"/>
      <c r="C447" s="2363"/>
      <c r="D447" s="2006" t="s">
        <v>13159</v>
      </c>
      <c r="E447" s="2055" t="s">
        <v>10272</v>
      </c>
      <c r="F447" s="2055"/>
      <c r="G447" s="2364"/>
      <c r="H447" s="2055">
        <v>2</v>
      </c>
      <c r="I447" s="1941"/>
      <c r="J447" s="2169" t="s">
        <v>13160</v>
      </c>
      <c r="O447" s="2365" t="s">
        <v>13161</v>
      </c>
      <c r="P447" s="2351">
        <v>650.74222299999997</v>
      </c>
      <c r="Q447" s="2352"/>
    </row>
    <row r="448" spans="1:22" ht="25.5" customHeight="1">
      <c r="A448" s="2338" t="s">
        <v>11202</v>
      </c>
      <c r="B448" s="2032" t="s">
        <v>13162</v>
      </c>
      <c r="C448" s="2032" t="s">
        <v>13163</v>
      </c>
      <c r="D448" s="2006" t="s">
        <v>13164</v>
      </c>
      <c r="E448" s="2055" t="s">
        <v>8775</v>
      </c>
      <c r="F448" s="2055"/>
      <c r="G448" s="2364"/>
      <c r="H448" s="2055">
        <v>1</v>
      </c>
      <c r="I448" s="2033" t="s">
        <v>13165</v>
      </c>
      <c r="O448" s="2351">
        <v>613836130</v>
      </c>
      <c r="P448" s="2351">
        <v>613836023</v>
      </c>
      <c r="Q448" s="1948" t="s">
        <v>13166</v>
      </c>
      <c r="R448" s="1906" t="s">
        <v>13167</v>
      </c>
    </row>
    <row r="449" spans="1:18" ht="25.5" customHeight="1">
      <c r="A449" s="2338" t="s">
        <v>11209</v>
      </c>
      <c r="B449" s="2366" t="s">
        <v>13168</v>
      </c>
      <c r="C449" s="2366" t="s">
        <v>13169</v>
      </c>
      <c r="D449" s="2367" t="s">
        <v>13170</v>
      </c>
      <c r="E449" s="2346" t="s">
        <v>8775</v>
      </c>
      <c r="F449" s="2346"/>
      <c r="G449" s="2368"/>
      <c r="H449" s="2346">
        <v>1</v>
      </c>
      <c r="I449" s="2034" t="s">
        <v>13171</v>
      </c>
      <c r="J449" s="1991"/>
      <c r="K449" s="1931">
        <v>165</v>
      </c>
      <c r="O449" s="2369" t="s">
        <v>13172</v>
      </c>
      <c r="P449" s="2361" t="s">
        <v>13173</v>
      </c>
      <c r="Q449" s="2370"/>
    </row>
    <row r="450" spans="1:18" ht="33" customHeight="1">
      <c r="A450" s="2338" t="s">
        <v>11216</v>
      </c>
      <c r="B450" s="2371" t="s">
        <v>13174</v>
      </c>
      <c r="C450" s="2371" t="s">
        <v>12978</v>
      </c>
      <c r="D450" s="2367" t="s">
        <v>13175</v>
      </c>
      <c r="E450" s="2055" t="s">
        <v>8775</v>
      </c>
      <c r="F450" s="2055"/>
      <c r="G450" s="2364"/>
      <c r="H450" s="2055">
        <v>3</v>
      </c>
      <c r="I450" s="2033" t="s">
        <v>13165</v>
      </c>
      <c r="J450" s="2134">
        <v>1407699000000</v>
      </c>
      <c r="O450" s="2369"/>
      <c r="P450" s="2361"/>
      <c r="Q450" s="2370"/>
    </row>
    <row r="451" spans="1:18" ht="33" customHeight="1">
      <c r="A451" s="2338" t="s">
        <v>11223</v>
      </c>
      <c r="B451" s="2156" t="s">
        <v>13176</v>
      </c>
      <c r="C451" s="2156" t="s">
        <v>2922</v>
      </c>
      <c r="D451" s="2033" t="s">
        <v>13177</v>
      </c>
      <c r="E451" s="2055" t="s">
        <v>8775</v>
      </c>
      <c r="F451" s="2055"/>
      <c r="G451" s="2364"/>
      <c r="H451" s="2055">
        <v>3</v>
      </c>
      <c r="I451" s="2033" t="s">
        <v>13178</v>
      </c>
      <c r="J451" s="2134">
        <v>269500000000</v>
      </c>
      <c r="O451" s="2369"/>
      <c r="P451" s="2361"/>
      <c r="Q451" s="2370"/>
    </row>
    <row r="452" spans="1:18" ht="25.5" customHeight="1">
      <c r="A452" s="2338" t="s">
        <v>11229</v>
      </c>
      <c r="B452" s="2156" t="s">
        <v>13179</v>
      </c>
      <c r="C452" s="2156" t="s">
        <v>13180</v>
      </c>
      <c r="D452" s="2033" t="s">
        <v>13181</v>
      </c>
      <c r="E452" s="2055" t="s">
        <v>8775</v>
      </c>
      <c r="F452" s="2055"/>
      <c r="G452" s="2364"/>
      <c r="H452" s="2055">
        <v>3</v>
      </c>
      <c r="I452" s="2033" t="s">
        <v>13182</v>
      </c>
      <c r="J452" s="2134"/>
      <c r="O452" s="2369"/>
      <c r="P452" s="2361"/>
      <c r="Q452" s="2370"/>
    </row>
    <row r="453" spans="1:18" ht="27.75" customHeight="1">
      <c r="A453" s="2338" t="s">
        <v>11234</v>
      </c>
      <c r="B453" s="2156" t="s">
        <v>13183</v>
      </c>
      <c r="C453" s="2156" t="s">
        <v>13184</v>
      </c>
      <c r="D453" s="2033" t="s">
        <v>9336</v>
      </c>
      <c r="E453" s="2055" t="s">
        <v>8775</v>
      </c>
      <c r="F453" s="2055"/>
      <c r="G453" s="2364"/>
      <c r="H453" s="2055">
        <v>3</v>
      </c>
      <c r="I453" s="2034" t="s">
        <v>13185</v>
      </c>
      <c r="J453" s="2134">
        <v>1159272000000</v>
      </c>
      <c r="O453" s="2369"/>
      <c r="P453" s="2361"/>
      <c r="Q453" s="2370"/>
    </row>
    <row r="454" spans="1:18" ht="26.25" customHeight="1">
      <c r="A454" s="2338" t="s">
        <v>11239</v>
      </c>
      <c r="B454" s="2156"/>
      <c r="C454" s="2156"/>
      <c r="D454" s="2033" t="s">
        <v>13186</v>
      </c>
      <c r="E454" s="2055" t="s">
        <v>13187</v>
      </c>
      <c r="F454" s="2055"/>
      <c r="G454" s="2364"/>
      <c r="H454" s="2055">
        <v>3</v>
      </c>
      <c r="I454" s="2033" t="s">
        <v>13188</v>
      </c>
      <c r="J454" s="2134"/>
      <c r="O454" s="2369"/>
      <c r="P454" s="2361"/>
      <c r="Q454" s="2370"/>
    </row>
    <row r="455" spans="1:18" ht="27.75" customHeight="1">
      <c r="A455" s="2338" t="s">
        <v>11244</v>
      </c>
      <c r="B455" s="2156" t="s">
        <v>13189</v>
      </c>
      <c r="C455" s="2156" t="s">
        <v>13190</v>
      </c>
      <c r="D455" s="2033" t="s">
        <v>13191</v>
      </c>
      <c r="E455" s="2055" t="s">
        <v>10272</v>
      </c>
      <c r="F455" s="2055"/>
      <c r="G455" s="2364"/>
      <c r="H455" s="2055">
        <v>3</v>
      </c>
      <c r="I455" s="2033" t="s">
        <v>13192</v>
      </c>
      <c r="J455" s="2134"/>
      <c r="O455" s="2369"/>
      <c r="P455" s="2361"/>
      <c r="Q455" s="2370"/>
    </row>
    <row r="456" spans="1:18" ht="25.5" customHeight="1">
      <c r="A456" s="2338" t="s">
        <v>11250</v>
      </c>
      <c r="B456" s="2032" t="s">
        <v>9337</v>
      </c>
      <c r="C456" s="2167" t="s">
        <v>4665</v>
      </c>
      <c r="D456" s="2033" t="s">
        <v>9338</v>
      </c>
      <c r="E456" s="2055" t="s">
        <v>8775</v>
      </c>
      <c r="F456" s="2055"/>
      <c r="G456" s="2364"/>
      <c r="H456" s="2055">
        <v>3</v>
      </c>
      <c r="I456" s="2034" t="s">
        <v>13193</v>
      </c>
      <c r="J456" s="2134">
        <v>1417000000000</v>
      </c>
      <c r="O456" s="2369"/>
      <c r="P456" s="2361"/>
      <c r="Q456" s="2370"/>
    </row>
    <row r="457" spans="1:18" ht="35.25" customHeight="1">
      <c r="A457" s="2338" t="s">
        <v>11256</v>
      </c>
      <c r="B457" s="2063">
        <v>3273407185</v>
      </c>
      <c r="C457" s="2064" t="s">
        <v>13194</v>
      </c>
      <c r="D457" s="2065" t="s">
        <v>4881</v>
      </c>
      <c r="E457" s="2055" t="s">
        <v>13195</v>
      </c>
      <c r="F457" s="2055"/>
      <c r="G457" s="2364"/>
      <c r="H457" s="2055">
        <v>3</v>
      </c>
      <c r="I457" s="2064" t="s">
        <v>4882</v>
      </c>
      <c r="J457" s="2202">
        <v>14182692</v>
      </c>
      <c r="O457" s="2369"/>
      <c r="P457" s="2361"/>
      <c r="Q457" s="2370"/>
    </row>
    <row r="458" spans="1:18" s="1928" customFormat="1" ht="25.5" customHeight="1">
      <c r="A458" s="1921"/>
      <c r="B458" s="2743"/>
      <c r="C458" s="1923"/>
      <c r="D458" s="2264" t="s">
        <v>13196</v>
      </c>
      <c r="E458" s="1921"/>
      <c r="F458" s="1921"/>
      <c r="G458" s="1925"/>
      <c r="H458" s="1921"/>
      <c r="I458" s="1926"/>
      <c r="J458" s="1926"/>
      <c r="K458" s="1934">
        <v>0</v>
      </c>
      <c r="L458" s="1926"/>
      <c r="M458" s="1934">
        <v>0</v>
      </c>
      <c r="N458" s="1926"/>
      <c r="O458" s="1936">
        <v>0</v>
      </c>
      <c r="P458" s="1911">
        <v>0</v>
      </c>
      <c r="Q458" s="1950"/>
    </row>
    <row r="459" spans="1:18" ht="30.75" customHeight="1">
      <c r="A459" s="2372" t="s">
        <v>11105</v>
      </c>
      <c r="B459" s="2032" t="s">
        <v>9293</v>
      </c>
      <c r="C459" s="2167" t="s">
        <v>13197</v>
      </c>
      <c r="D459" s="2033" t="s">
        <v>9294</v>
      </c>
      <c r="E459" s="1907" t="s">
        <v>8775</v>
      </c>
      <c r="G459" s="1932"/>
      <c r="H459" s="1907">
        <v>2</v>
      </c>
      <c r="I459" s="2034" t="s">
        <v>13198</v>
      </c>
      <c r="J459" s="2169" t="s">
        <v>13199</v>
      </c>
      <c r="K459" s="1931">
        <v>12</v>
      </c>
      <c r="L459" s="1936">
        <v>954642</v>
      </c>
      <c r="M459" s="1974">
        <v>965460</v>
      </c>
      <c r="N459" s="1906"/>
      <c r="O459" s="1944" t="s">
        <v>13200</v>
      </c>
      <c r="P459" s="2117" t="s">
        <v>13201</v>
      </c>
      <c r="Q459" s="2168" t="s">
        <v>13202</v>
      </c>
      <c r="R459" s="1906" t="s">
        <v>13203</v>
      </c>
    </row>
    <row r="460" spans="1:18" ht="17.25" customHeight="1">
      <c r="A460" s="2372" t="s">
        <v>11113</v>
      </c>
      <c r="B460" s="2362">
        <v>2044</v>
      </c>
      <c r="C460" s="1908">
        <v>38358</v>
      </c>
      <c r="D460" s="2373" t="s">
        <v>13204</v>
      </c>
      <c r="E460" s="1907" t="s">
        <v>8775</v>
      </c>
      <c r="F460" s="1931"/>
      <c r="G460" s="1907"/>
      <c r="H460" s="1907">
        <v>3</v>
      </c>
      <c r="I460" s="1931" t="s">
        <v>12696</v>
      </c>
      <c r="Q460" s="1950"/>
    </row>
    <row r="461" spans="1:18" ht="17.25" customHeight="1">
      <c r="A461" s="2372" t="s">
        <v>11120</v>
      </c>
      <c r="B461" s="2751"/>
      <c r="C461" s="1987"/>
      <c r="D461" s="2374" t="s">
        <v>13205</v>
      </c>
      <c r="E461" s="1907" t="s">
        <v>8775</v>
      </c>
      <c r="F461" s="1931"/>
      <c r="G461" s="1907"/>
      <c r="H461" s="1931">
        <v>3</v>
      </c>
      <c r="I461" s="1931" t="s">
        <v>12696</v>
      </c>
      <c r="Q461" s="1950"/>
    </row>
    <row r="462" spans="1:18" ht="17.25" customHeight="1">
      <c r="A462" s="2372" t="s">
        <v>11128</v>
      </c>
      <c r="B462" s="1957"/>
      <c r="C462" s="1906"/>
      <c r="D462" s="1957" t="s">
        <v>13206</v>
      </c>
      <c r="E462" s="1907" t="s">
        <v>8775</v>
      </c>
      <c r="G462" s="1932"/>
      <c r="H462" s="1906">
        <v>3</v>
      </c>
      <c r="I462" s="1931" t="s">
        <v>12696</v>
      </c>
      <c r="L462" s="1944"/>
      <c r="M462" s="1911"/>
      <c r="Q462" s="1950"/>
    </row>
    <row r="463" spans="1:18" ht="17.25" customHeight="1">
      <c r="A463" s="2372" t="s">
        <v>11135</v>
      </c>
      <c r="B463" s="2362"/>
      <c r="D463" s="2373" t="s">
        <v>13207</v>
      </c>
      <c r="E463" s="1907" t="s">
        <v>8775</v>
      </c>
      <c r="G463" s="1932"/>
      <c r="H463" s="1907">
        <v>3</v>
      </c>
      <c r="I463" s="1931" t="s">
        <v>12696</v>
      </c>
      <c r="L463" s="1936"/>
      <c r="M463" s="1911"/>
      <c r="N463" s="1906"/>
      <c r="O463" s="1906"/>
      <c r="P463" s="1906"/>
      <c r="Q463" s="2204"/>
    </row>
    <row r="464" spans="1:18" ht="26.25" customHeight="1">
      <c r="A464" s="2372" t="s">
        <v>11142</v>
      </c>
      <c r="B464" s="2362">
        <v>3285841373</v>
      </c>
      <c r="C464" s="2375">
        <v>42226</v>
      </c>
      <c r="D464" s="1949" t="s">
        <v>13208</v>
      </c>
      <c r="E464" s="2055" t="s">
        <v>13209</v>
      </c>
      <c r="G464" s="1932"/>
      <c r="H464" s="1907">
        <v>3</v>
      </c>
      <c r="I464" s="2048" t="s">
        <v>13210</v>
      </c>
      <c r="J464" s="2376">
        <v>80130000</v>
      </c>
      <c r="L464" s="1936"/>
      <c r="M464" s="1911"/>
      <c r="N464" s="1906"/>
      <c r="P464" s="1906"/>
      <c r="Q464" s="2377">
        <f>COUNTA(Q5:Q460)</f>
        <v>245</v>
      </c>
      <c r="R464" s="1906" t="s">
        <v>13211</v>
      </c>
    </row>
    <row r="465" spans="1:17" ht="17.25" customHeight="1">
      <c r="A465" s="1930"/>
      <c r="B465" s="2362"/>
      <c r="D465" s="2373"/>
      <c r="G465" s="1932"/>
      <c r="L465" s="1944"/>
      <c r="M465" s="1911"/>
      <c r="N465" s="1906"/>
      <c r="O465" s="1906"/>
      <c r="P465" s="1906"/>
      <c r="Q465" s="1928"/>
    </row>
    <row r="466" spans="1:17" ht="17.25" customHeight="1">
      <c r="B466" s="2362"/>
      <c r="D466" s="2373"/>
      <c r="G466" s="1932"/>
      <c r="L466" s="1936"/>
      <c r="M466" s="1911"/>
      <c r="N466" s="1906"/>
      <c r="O466" s="1906"/>
      <c r="P466" s="1906"/>
      <c r="Q466" s="1928"/>
    </row>
    <row r="467" spans="1:17" ht="17.25" customHeight="1">
      <c r="B467" s="2362"/>
      <c r="D467" s="2373"/>
      <c r="G467" s="1932"/>
      <c r="L467" s="1936"/>
      <c r="M467" s="1911"/>
      <c r="N467" s="1906"/>
      <c r="O467" s="1906"/>
      <c r="P467" s="1906"/>
      <c r="Q467" s="1928"/>
    </row>
    <row r="468" spans="1:17" ht="17.25" customHeight="1">
      <c r="A468" s="1930"/>
      <c r="B468" s="2362"/>
      <c r="D468" s="1941"/>
      <c r="G468" s="1932"/>
      <c r="L468" s="1936"/>
      <c r="M468" s="1911"/>
      <c r="N468" s="1906"/>
      <c r="O468" s="1906"/>
      <c r="P468" s="1906"/>
      <c r="Q468" s="1928"/>
    </row>
    <row r="469" spans="1:17" ht="17.25" customHeight="1">
      <c r="B469" s="2362"/>
      <c r="D469" s="1941"/>
      <c r="G469" s="1932"/>
      <c r="L469" s="1936"/>
      <c r="M469" s="1911"/>
      <c r="N469" s="1906"/>
      <c r="O469" s="1906"/>
      <c r="P469" s="1906"/>
      <c r="Q469" s="1928"/>
    </row>
    <row r="470" spans="1:17" ht="17.25" customHeight="1">
      <c r="B470" s="2362"/>
      <c r="D470" s="1941"/>
      <c r="G470" s="1932"/>
      <c r="K470" s="1931">
        <v>0</v>
      </c>
      <c r="L470" s="1936">
        <v>0</v>
      </c>
      <c r="M470" s="1911">
        <v>0</v>
      </c>
      <c r="N470" s="1906"/>
      <c r="O470" s="1906"/>
      <c r="P470" s="1906"/>
      <c r="Q470" s="1928"/>
    </row>
    <row r="471" spans="1:17" ht="17.25" customHeight="1">
      <c r="A471" s="1930"/>
      <c r="B471" s="2362"/>
      <c r="D471" s="1941"/>
      <c r="G471" s="1932"/>
      <c r="L471" s="1936"/>
      <c r="M471" s="1974"/>
      <c r="N471" s="1906"/>
      <c r="O471" s="1906"/>
      <c r="P471" s="1906"/>
      <c r="Q471" s="1928"/>
    </row>
    <row r="472" spans="1:17" ht="17.25" customHeight="1">
      <c r="B472" s="2362"/>
      <c r="D472" s="1941"/>
      <c r="G472" s="1932"/>
      <c r="L472" s="1936"/>
      <c r="M472" s="1911"/>
      <c r="N472" s="1906"/>
      <c r="O472" s="1906"/>
      <c r="P472" s="1906"/>
      <c r="Q472" s="1928"/>
    </row>
    <row r="473" spans="1:17" ht="17.25" customHeight="1">
      <c r="B473" s="2362"/>
      <c r="D473" s="1941"/>
      <c r="G473" s="1932"/>
      <c r="L473" s="1936"/>
      <c r="M473" s="1911"/>
      <c r="N473" s="1906"/>
      <c r="O473" s="1906"/>
      <c r="P473" s="1906"/>
      <c r="Q473" s="1928"/>
    </row>
    <row r="474" spans="1:17" ht="17.25" customHeight="1">
      <c r="B474" s="2362"/>
      <c r="D474" s="2071"/>
      <c r="G474" s="1932"/>
      <c r="L474" s="1936"/>
      <c r="M474" s="1911"/>
      <c r="N474" s="1906"/>
      <c r="O474" s="1906"/>
      <c r="P474" s="1906"/>
      <c r="Q474" s="1928"/>
    </row>
    <row r="475" spans="1:17" ht="17.25" customHeight="1">
      <c r="B475" s="2362"/>
      <c r="D475" s="2071"/>
      <c r="G475" s="1932"/>
      <c r="L475" s="1936"/>
      <c r="M475" s="1911"/>
      <c r="N475" s="1906"/>
      <c r="O475" s="1906"/>
      <c r="P475" s="1906"/>
      <c r="Q475" s="1928"/>
    </row>
    <row r="476" spans="1:17" ht="17.25" customHeight="1">
      <c r="B476" s="2362"/>
      <c r="G476" s="1932"/>
      <c r="L476" s="1936"/>
      <c r="M476" s="1911"/>
      <c r="N476" s="1906"/>
      <c r="O476" s="1906"/>
      <c r="P476" s="1906"/>
      <c r="Q476" s="1928"/>
    </row>
    <row r="477" spans="1:17" ht="17.25" customHeight="1">
      <c r="B477" s="2362"/>
      <c r="D477" s="2071"/>
      <c r="G477" s="1932"/>
      <c r="L477" s="1936"/>
      <c r="M477" s="1911"/>
      <c r="N477" s="1906"/>
      <c r="O477" s="1906"/>
      <c r="P477" s="1906"/>
      <c r="Q477" s="1928"/>
    </row>
    <row r="478" spans="1:17" ht="17.25" customHeight="1">
      <c r="B478" s="2362"/>
      <c r="D478" s="2071"/>
      <c r="G478" s="1932"/>
      <c r="K478" s="1931">
        <f>SUM(K2:K466)</f>
        <v>70619</v>
      </c>
      <c r="L478" s="1936"/>
      <c r="M478" s="1911"/>
      <c r="N478" s="1906"/>
      <c r="O478" s="1906"/>
      <c r="P478" s="1906"/>
      <c r="Q478" s="1928"/>
    </row>
    <row r="479" spans="1:17" ht="17.25" customHeight="1">
      <c r="B479" s="2362"/>
      <c r="G479" s="1932"/>
      <c r="L479" s="1936"/>
      <c r="M479" s="1911"/>
      <c r="N479" s="1906"/>
      <c r="O479" s="1906"/>
      <c r="P479" s="1906"/>
      <c r="Q479" s="1928"/>
    </row>
    <row r="480" spans="1:17" ht="17.25" customHeight="1">
      <c r="A480" s="2378"/>
      <c r="B480" s="2752"/>
      <c r="C480" s="2379"/>
      <c r="D480" s="2380"/>
      <c r="E480" s="2378"/>
      <c r="F480" s="2378"/>
      <c r="G480" s="2381"/>
      <c r="H480" s="2378"/>
      <c r="I480" s="2382"/>
      <c r="J480" s="2381"/>
      <c r="K480" s="2383"/>
      <c r="L480" s="2384"/>
      <c r="M480" s="2385"/>
      <c r="N480" s="1906"/>
      <c r="O480" s="1906"/>
      <c r="P480" s="1906"/>
      <c r="Q480" s="1928"/>
    </row>
    <row r="481" spans="1:17" ht="17.25" customHeight="1">
      <c r="A481" s="2386"/>
      <c r="B481" s="2363"/>
      <c r="C481" s="1907"/>
      <c r="D481" s="1907"/>
      <c r="E481" s="1931"/>
      <c r="F481" s="1931"/>
      <c r="G481" s="1907"/>
      <c r="H481" s="1931"/>
      <c r="I481" s="2387"/>
      <c r="N481" s="1906"/>
      <c r="O481" s="1906"/>
      <c r="P481" s="1906"/>
      <c r="Q481" s="1928"/>
    </row>
    <row r="482" spans="1:17" ht="42.75" customHeight="1">
      <c r="A482" s="2386"/>
      <c r="B482" s="2036">
        <v>472043000922</v>
      </c>
      <c r="C482" s="2037" t="s">
        <v>13212</v>
      </c>
      <c r="D482" s="2026" t="s">
        <v>13213</v>
      </c>
      <c r="F482" s="1931"/>
      <c r="G482" s="1907"/>
      <c r="H482" s="1931"/>
      <c r="I482" s="2026" t="s">
        <v>13214</v>
      </c>
      <c r="N482" s="1906"/>
      <c r="O482" s="1906"/>
      <c r="P482" s="1906"/>
      <c r="Q482" s="1928"/>
    </row>
    <row r="483" spans="1:17" ht="17.25" customHeight="1">
      <c r="A483" s="2386"/>
      <c r="B483" s="2363"/>
      <c r="C483" s="1907"/>
      <c r="D483" s="1907"/>
      <c r="E483" s="1931"/>
      <c r="F483" s="1931"/>
      <c r="G483" s="1907"/>
      <c r="H483" s="1931"/>
      <c r="I483" s="2387"/>
      <c r="N483" s="1906"/>
      <c r="O483" s="1906"/>
      <c r="P483" s="1906"/>
      <c r="Q483" s="1928"/>
    </row>
    <row r="484" spans="1:17" ht="17.25" customHeight="1">
      <c r="A484" s="2386"/>
      <c r="B484" s="1908"/>
      <c r="C484" s="1907"/>
      <c r="D484" s="1907"/>
      <c r="E484" s="1931"/>
      <c r="F484" s="1931"/>
      <c r="G484" s="1907"/>
      <c r="H484" s="1931"/>
      <c r="I484" s="2387"/>
      <c r="N484" s="1906"/>
      <c r="O484" s="1906"/>
      <c r="P484" s="1906"/>
      <c r="Q484" s="1928"/>
    </row>
    <row r="485" spans="1:17" ht="17.25" customHeight="1">
      <c r="A485" s="2386"/>
      <c r="B485" s="1908"/>
      <c r="C485" s="1907"/>
      <c r="D485" s="1907"/>
      <c r="E485" s="1931"/>
      <c r="F485" s="1931"/>
      <c r="G485" s="1907"/>
      <c r="H485" s="1931"/>
      <c r="I485" s="2387"/>
      <c r="N485" s="1906"/>
      <c r="O485" s="1906"/>
      <c r="P485" s="1906"/>
      <c r="Q485" s="1928"/>
    </row>
    <row r="486" spans="1:17" ht="17.25" customHeight="1">
      <c r="A486" s="2386"/>
      <c r="B486" s="1908"/>
      <c r="C486" s="1907"/>
      <c r="D486" s="1907"/>
      <c r="E486" s="1931"/>
      <c r="F486" s="1931"/>
      <c r="G486" s="1907"/>
      <c r="H486" s="1931"/>
      <c r="I486" s="2387"/>
      <c r="N486" s="1906"/>
      <c r="O486" s="1906"/>
      <c r="P486" s="1906"/>
      <c r="Q486" s="1928"/>
    </row>
    <row r="487" spans="1:17" ht="17.25" customHeight="1">
      <c r="A487" s="2386"/>
      <c r="B487" s="1908"/>
      <c r="C487" s="1907"/>
      <c r="D487" s="1907"/>
      <c r="E487" s="1931"/>
      <c r="F487" s="1931"/>
      <c r="G487" s="1907"/>
      <c r="H487" s="1931"/>
      <c r="I487" s="2387"/>
      <c r="N487" s="1906"/>
      <c r="O487" s="1906"/>
      <c r="P487" s="1906"/>
      <c r="Q487" s="1928"/>
    </row>
    <row r="488" spans="1:17" ht="17.25" customHeight="1">
      <c r="A488" s="2386"/>
      <c r="B488" s="1908"/>
      <c r="C488" s="1907"/>
      <c r="D488" s="1907"/>
      <c r="E488" s="1931"/>
      <c r="F488" s="1931"/>
      <c r="G488" s="1907"/>
      <c r="H488" s="1931"/>
      <c r="I488" s="2387"/>
      <c r="N488" s="1906"/>
      <c r="O488" s="1906"/>
      <c r="P488" s="1906"/>
      <c r="Q488" s="1928"/>
    </row>
    <row r="489" spans="1:17" ht="17.25" customHeight="1">
      <c r="A489" s="2386"/>
      <c r="B489" s="1908"/>
      <c r="C489" s="1907"/>
      <c r="D489" s="1907"/>
      <c r="E489" s="1931"/>
      <c r="F489" s="1931"/>
      <c r="G489" s="1907"/>
      <c r="H489" s="1931"/>
      <c r="I489" s="2387"/>
      <c r="N489" s="1906"/>
      <c r="O489" s="1906"/>
      <c r="P489" s="1906"/>
      <c r="Q489" s="1928"/>
    </row>
    <row r="490" spans="1:17" ht="17.25" customHeight="1">
      <c r="A490" s="2386"/>
      <c r="B490" s="1908"/>
      <c r="C490" s="1907"/>
      <c r="D490" s="1907"/>
      <c r="E490" s="1931"/>
      <c r="F490" s="1931"/>
      <c r="G490" s="1907"/>
      <c r="H490" s="1931"/>
      <c r="I490" s="2387"/>
      <c r="N490" s="1906"/>
      <c r="O490" s="1906"/>
      <c r="P490" s="1906"/>
      <c r="Q490" s="1928"/>
    </row>
    <row r="491" spans="1:17" ht="17.25" customHeight="1">
      <c r="A491" s="2386"/>
      <c r="B491" s="1908"/>
      <c r="C491" s="1907"/>
      <c r="D491" s="1907"/>
      <c r="E491" s="1931"/>
      <c r="F491" s="1931"/>
      <c r="G491" s="1907"/>
      <c r="H491" s="1931"/>
      <c r="I491" s="2387"/>
      <c r="N491" s="1906"/>
      <c r="O491" s="1906"/>
      <c r="P491" s="1906"/>
      <c r="Q491" s="1928"/>
    </row>
    <row r="492" spans="1:17" ht="17.25" customHeight="1">
      <c r="A492" s="2386"/>
      <c r="B492" s="1908"/>
      <c r="C492" s="1907"/>
      <c r="D492" s="1907"/>
      <c r="E492" s="1931"/>
      <c r="F492" s="1931"/>
      <c r="G492" s="1907"/>
      <c r="H492" s="1931"/>
      <c r="I492" s="2387"/>
      <c r="N492" s="1906"/>
      <c r="O492" s="1906"/>
      <c r="P492" s="1906"/>
      <c r="Q492" s="1928"/>
    </row>
    <row r="493" spans="1:17" ht="17.25" customHeight="1">
      <c r="A493" s="2386"/>
      <c r="B493" s="1908"/>
      <c r="C493" s="1907"/>
      <c r="D493" s="1907"/>
      <c r="E493" s="1931"/>
      <c r="F493" s="1931"/>
      <c r="G493" s="1907"/>
      <c r="H493" s="1931"/>
      <c r="I493" s="2387"/>
      <c r="N493" s="1906"/>
      <c r="O493" s="1906"/>
      <c r="P493" s="1906"/>
      <c r="Q493" s="1928"/>
    </row>
    <row r="494" spans="1:17" ht="17.25" customHeight="1">
      <c r="A494" s="2386"/>
      <c r="B494" s="1908"/>
      <c r="C494" s="1907"/>
      <c r="D494" s="1907"/>
      <c r="E494" s="1931"/>
      <c r="F494" s="1931"/>
      <c r="G494" s="1907"/>
      <c r="H494" s="1931"/>
      <c r="I494" s="2387"/>
      <c r="N494" s="1906"/>
      <c r="O494" s="1906"/>
      <c r="P494" s="1906"/>
      <c r="Q494" s="1928"/>
    </row>
    <row r="495" spans="1:17" ht="17.25" customHeight="1">
      <c r="A495" s="2386"/>
      <c r="B495" s="1908"/>
      <c r="C495" s="1907"/>
      <c r="D495" s="1907"/>
      <c r="E495" s="1931"/>
      <c r="F495" s="1931"/>
      <c r="G495" s="1907"/>
      <c r="H495" s="1931"/>
      <c r="I495" s="2387"/>
      <c r="J495" s="1906"/>
      <c r="K495" s="1906"/>
      <c r="L495" s="1906"/>
      <c r="M495" s="1906"/>
      <c r="N495" s="1906"/>
      <c r="O495" s="1906"/>
      <c r="P495" s="1906"/>
      <c r="Q495" s="1928"/>
    </row>
    <row r="496" spans="1:17" ht="17.25" customHeight="1">
      <c r="A496" s="2386"/>
      <c r="B496" s="1908"/>
      <c r="C496" s="1907"/>
      <c r="D496" s="1907"/>
      <c r="E496" s="1931"/>
      <c r="F496" s="1931"/>
      <c r="G496" s="1907"/>
      <c r="H496" s="1931"/>
      <c r="I496" s="2387"/>
      <c r="J496" s="1906"/>
      <c r="K496" s="1906"/>
      <c r="L496" s="1906"/>
      <c r="M496" s="1906"/>
      <c r="N496" s="1906"/>
      <c r="O496" s="1906"/>
      <c r="P496" s="1906"/>
      <c r="Q496" s="1928"/>
    </row>
    <row r="497" spans="1:17" ht="17.25" customHeight="1">
      <c r="A497" s="2386"/>
      <c r="B497" s="1908"/>
      <c r="C497" s="1907"/>
      <c r="D497" s="1907"/>
      <c r="E497" s="1931"/>
      <c r="F497" s="1931"/>
      <c r="G497" s="1907"/>
      <c r="H497" s="1931"/>
      <c r="I497" s="2387"/>
      <c r="J497" s="1906"/>
      <c r="K497" s="1906"/>
      <c r="L497" s="1906"/>
      <c r="M497" s="1906"/>
      <c r="N497" s="1906"/>
      <c r="O497" s="1906"/>
      <c r="P497" s="1906"/>
      <c r="Q497" s="1928"/>
    </row>
    <row r="498" spans="1:17" ht="17.25" customHeight="1">
      <c r="A498" s="2386"/>
      <c r="B498" s="1908"/>
      <c r="C498" s="1907"/>
      <c r="D498" s="1907"/>
      <c r="E498" s="1931"/>
      <c r="F498" s="1931"/>
      <c r="G498" s="1907"/>
      <c r="H498" s="1931"/>
      <c r="I498" s="2387"/>
      <c r="J498" s="1906"/>
      <c r="K498" s="1906"/>
      <c r="L498" s="1906"/>
      <c r="M498" s="1906"/>
      <c r="N498" s="1906"/>
      <c r="O498" s="1906"/>
      <c r="P498" s="1906"/>
      <c r="Q498" s="1928"/>
    </row>
    <row r="499" spans="1:17" ht="17.25" customHeight="1">
      <c r="A499" s="2386"/>
      <c r="B499" s="1908"/>
      <c r="C499" s="1907"/>
      <c r="D499" s="1907"/>
      <c r="E499" s="1931"/>
      <c r="F499" s="1931"/>
      <c r="G499" s="1907"/>
      <c r="H499" s="1931"/>
      <c r="I499" s="2387"/>
      <c r="J499" s="1906"/>
      <c r="K499" s="1906"/>
      <c r="L499" s="1906"/>
      <c r="M499" s="1906"/>
      <c r="N499" s="1906"/>
      <c r="O499" s="1906"/>
      <c r="P499" s="1906"/>
      <c r="Q499" s="1928"/>
    </row>
    <row r="500" spans="1:17" ht="17.25" customHeight="1">
      <c r="A500" s="2386"/>
      <c r="B500" s="1908"/>
      <c r="C500" s="1907"/>
      <c r="D500" s="1907"/>
      <c r="E500" s="1931"/>
      <c r="F500" s="1931"/>
      <c r="G500" s="1907"/>
      <c r="H500" s="1931"/>
      <c r="I500" s="2387"/>
      <c r="J500" s="1906"/>
      <c r="K500" s="1906"/>
      <c r="L500" s="1906"/>
      <c r="M500" s="1906"/>
      <c r="N500" s="1906"/>
      <c r="O500" s="1906"/>
      <c r="P500" s="1906"/>
      <c r="Q500" s="1928"/>
    </row>
    <row r="501" spans="1:17" ht="17.25" customHeight="1">
      <c r="A501" s="2386"/>
      <c r="B501" s="1908"/>
      <c r="C501" s="1907"/>
      <c r="D501" s="1907"/>
      <c r="E501" s="1931"/>
      <c r="F501" s="1931"/>
      <c r="G501" s="1907"/>
      <c r="H501" s="1931"/>
      <c r="I501" s="2387"/>
      <c r="J501" s="1906"/>
      <c r="K501" s="1906"/>
      <c r="L501" s="1906"/>
      <c r="M501" s="1906"/>
      <c r="N501" s="1906"/>
      <c r="O501" s="1906"/>
      <c r="P501" s="1906"/>
      <c r="Q501" s="1928"/>
    </row>
    <row r="502" spans="1:17" ht="17.25" customHeight="1">
      <c r="A502" s="2386"/>
      <c r="B502" s="1908"/>
      <c r="C502" s="1907"/>
      <c r="D502" s="1907"/>
      <c r="E502" s="1931"/>
      <c r="F502" s="1931"/>
      <c r="G502" s="1907"/>
      <c r="H502" s="1931"/>
      <c r="I502" s="2387"/>
      <c r="J502" s="1906"/>
      <c r="K502" s="1906"/>
      <c r="L502" s="1906"/>
      <c r="M502" s="1906"/>
      <c r="N502" s="1906"/>
      <c r="O502" s="1906"/>
      <c r="P502" s="1906"/>
      <c r="Q502" s="1928"/>
    </row>
    <row r="503" spans="1:17" ht="17.25" customHeight="1">
      <c r="A503" s="2386"/>
      <c r="B503" s="1908"/>
      <c r="C503" s="1907"/>
      <c r="D503" s="1907"/>
      <c r="E503" s="1931"/>
      <c r="F503" s="1931"/>
      <c r="G503" s="1907"/>
      <c r="H503" s="1931"/>
      <c r="I503" s="2387"/>
      <c r="J503" s="1906"/>
      <c r="K503" s="1906"/>
      <c r="L503" s="1906"/>
      <c r="M503" s="1906"/>
      <c r="N503" s="1906"/>
      <c r="O503" s="1906"/>
      <c r="P503" s="1906"/>
      <c r="Q503" s="1928"/>
    </row>
    <row r="504" spans="1:17" ht="17.25" customHeight="1">
      <c r="A504" s="2386"/>
      <c r="B504" s="1908"/>
      <c r="C504" s="1907"/>
      <c r="D504" s="1907"/>
      <c r="E504" s="1931"/>
      <c r="F504" s="1931"/>
      <c r="G504" s="1907"/>
      <c r="H504" s="1931"/>
      <c r="I504" s="2387"/>
      <c r="J504" s="1906"/>
      <c r="K504" s="1906"/>
      <c r="L504" s="1906"/>
      <c r="M504" s="1906"/>
      <c r="N504" s="1906"/>
      <c r="O504" s="1906"/>
      <c r="P504" s="1906"/>
      <c r="Q504" s="1928"/>
    </row>
    <row r="505" spans="1:17" ht="17.25" customHeight="1">
      <c r="A505" s="2386"/>
      <c r="B505" s="1908"/>
      <c r="C505" s="1907"/>
      <c r="D505" s="1907"/>
      <c r="E505" s="1931"/>
      <c r="F505" s="1931"/>
      <c r="G505" s="1907"/>
      <c r="H505" s="1931"/>
      <c r="I505" s="2387"/>
      <c r="J505" s="1906"/>
      <c r="K505" s="1906"/>
      <c r="L505" s="1906"/>
      <c r="M505" s="1906"/>
      <c r="N505" s="1906"/>
      <c r="O505" s="1906"/>
      <c r="P505" s="1906"/>
      <c r="Q505" s="1928"/>
    </row>
    <row r="506" spans="1:17" ht="17.25" customHeight="1">
      <c r="A506" s="2386"/>
      <c r="B506" s="1908"/>
      <c r="C506" s="1907"/>
      <c r="D506" s="1907"/>
      <c r="E506" s="1931"/>
      <c r="F506" s="1931"/>
      <c r="G506" s="1907"/>
      <c r="H506" s="1931"/>
      <c r="I506" s="2387"/>
      <c r="J506" s="1906"/>
      <c r="K506" s="1906"/>
      <c r="L506" s="1906"/>
      <c r="M506" s="1906"/>
      <c r="N506" s="1906"/>
      <c r="O506" s="1906"/>
      <c r="P506" s="1906"/>
      <c r="Q506" s="1928"/>
    </row>
    <row r="507" spans="1:17" ht="17.25" customHeight="1">
      <c r="A507" s="2386"/>
      <c r="B507" s="1908"/>
      <c r="C507" s="1907"/>
      <c r="D507" s="1907"/>
      <c r="E507" s="1931"/>
      <c r="F507" s="1931"/>
      <c r="G507" s="1907"/>
      <c r="H507" s="1931"/>
      <c r="I507" s="2387"/>
      <c r="J507" s="1906"/>
      <c r="K507" s="1906"/>
      <c r="L507" s="1906"/>
      <c r="M507" s="1906"/>
      <c r="N507" s="1906"/>
      <c r="O507" s="1906"/>
      <c r="P507" s="1906"/>
      <c r="Q507" s="1928"/>
    </row>
    <row r="508" spans="1:17" ht="17.25" customHeight="1">
      <c r="A508" s="2386"/>
      <c r="B508" s="1908"/>
      <c r="C508" s="1907"/>
      <c r="D508" s="1907"/>
      <c r="E508" s="1931"/>
      <c r="F508" s="1931"/>
      <c r="G508" s="1907"/>
      <c r="H508" s="1931"/>
      <c r="I508" s="2387"/>
      <c r="J508" s="1906"/>
      <c r="K508" s="1906"/>
      <c r="L508" s="1906"/>
      <c r="M508" s="1906"/>
      <c r="N508" s="1906"/>
      <c r="O508" s="1906"/>
      <c r="P508" s="1906"/>
      <c r="Q508" s="1928"/>
    </row>
    <row r="509" spans="1:17" ht="17.25" customHeight="1">
      <c r="A509" s="2386"/>
      <c r="B509" s="1908"/>
      <c r="C509" s="1907"/>
      <c r="D509" s="1907"/>
      <c r="E509" s="1931"/>
      <c r="F509" s="1931"/>
      <c r="G509" s="1907"/>
      <c r="H509" s="1931"/>
      <c r="I509" s="2387"/>
      <c r="J509" s="1906"/>
      <c r="K509" s="1906"/>
      <c r="L509" s="1906"/>
      <c r="M509" s="1906"/>
      <c r="N509" s="1906"/>
      <c r="O509" s="1906"/>
      <c r="P509" s="1906"/>
      <c r="Q509" s="1928"/>
    </row>
    <row r="510" spans="1:17" ht="17.25" customHeight="1">
      <c r="A510" s="2386"/>
      <c r="B510" s="1908"/>
      <c r="C510" s="1907"/>
      <c r="D510" s="1907"/>
      <c r="E510" s="1931"/>
      <c r="F510" s="1931"/>
      <c r="G510" s="1907"/>
      <c r="H510" s="1931"/>
      <c r="I510" s="2387"/>
      <c r="J510" s="1906"/>
      <c r="K510" s="1906"/>
      <c r="L510" s="1906"/>
      <c r="M510" s="1906"/>
      <c r="N510" s="1906"/>
      <c r="O510" s="1906"/>
      <c r="P510" s="1906"/>
      <c r="Q510" s="1928"/>
    </row>
    <row r="511" spans="1:17" ht="17.25" customHeight="1">
      <c r="A511" s="2386"/>
      <c r="B511" s="1908"/>
      <c r="C511" s="1907"/>
      <c r="D511" s="1907"/>
      <c r="E511" s="1931"/>
      <c r="F511" s="1931"/>
      <c r="G511" s="1907"/>
      <c r="H511" s="1931"/>
      <c r="I511" s="2387"/>
      <c r="J511" s="1906"/>
      <c r="K511" s="1906"/>
      <c r="L511" s="1906"/>
      <c r="M511" s="1906"/>
      <c r="N511" s="1906"/>
      <c r="O511" s="1906"/>
      <c r="P511" s="1906"/>
      <c r="Q511" s="1928"/>
    </row>
    <row r="512" spans="1:17" ht="17.25" customHeight="1">
      <c r="A512" s="2386"/>
      <c r="B512" s="1908"/>
      <c r="C512" s="1907"/>
      <c r="D512" s="1907"/>
      <c r="E512" s="1931"/>
      <c r="F512" s="1931"/>
      <c r="G512" s="1907"/>
      <c r="H512" s="1931"/>
      <c r="I512" s="2387"/>
      <c r="J512" s="1906"/>
      <c r="K512" s="1906"/>
      <c r="L512" s="1906"/>
      <c r="M512" s="1906"/>
      <c r="N512" s="1906"/>
      <c r="O512" s="1906"/>
      <c r="P512" s="1906"/>
      <c r="Q512" s="1928"/>
    </row>
    <row r="513" spans="1:17" ht="17.25" customHeight="1">
      <c r="A513" s="2386"/>
      <c r="B513" s="1908"/>
      <c r="C513" s="1907"/>
      <c r="D513" s="1907"/>
      <c r="E513" s="1931"/>
      <c r="F513" s="1931"/>
      <c r="G513" s="1907"/>
      <c r="H513" s="1931"/>
      <c r="I513" s="2387"/>
      <c r="J513" s="1906"/>
      <c r="K513" s="1906"/>
      <c r="L513" s="1906"/>
      <c r="M513" s="1906"/>
      <c r="N513" s="1906"/>
      <c r="O513" s="1906"/>
      <c r="P513" s="1906"/>
      <c r="Q513" s="1928"/>
    </row>
    <row r="514" spans="1:17" ht="17.25" customHeight="1">
      <c r="A514" s="2386"/>
      <c r="B514" s="1908"/>
      <c r="C514" s="1907"/>
      <c r="D514" s="1907"/>
      <c r="E514" s="1931"/>
      <c r="F514" s="1931"/>
      <c r="G514" s="1907"/>
      <c r="H514" s="1931"/>
      <c r="I514" s="2387"/>
      <c r="J514" s="1906"/>
      <c r="K514" s="1906"/>
      <c r="L514" s="1906"/>
      <c r="M514" s="1906"/>
      <c r="N514" s="1906"/>
      <c r="O514" s="1906"/>
      <c r="P514" s="1906"/>
      <c r="Q514" s="1928"/>
    </row>
    <row r="515" spans="1:17" ht="17.25" customHeight="1">
      <c r="A515" s="2386"/>
      <c r="B515" s="1908"/>
      <c r="C515" s="1907"/>
      <c r="D515" s="1907"/>
      <c r="E515" s="1931"/>
      <c r="F515" s="1931"/>
      <c r="G515" s="1907"/>
      <c r="H515" s="1931"/>
      <c r="I515" s="2387"/>
      <c r="J515" s="1906"/>
      <c r="K515" s="1906"/>
      <c r="L515" s="1906"/>
      <c r="M515" s="1906"/>
      <c r="N515" s="1906"/>
      <c r="O515" s="1906"/>
      <c r="P515" s="1906"/>
      <c r="Q515" s="1928"/>
    </row>
    <row r="516" spans="1:17" ht="17.25" customHeight="1">
      <c r="A516" s="2386"/>
      <c r="B516" s="1908"/>
      <c r="C516" s="1907"/>
      <c r="D516" s="1907"/>
      <c r="E516" s="1931"/>
      <c r="F516" s="1931"/>
      <c r="G516" s="1907"/>
      <c r="H516" s="1931"/>
      <c r="I516" s="2387"/>
      <c r="J516" s="1906"/>
      <c r="K516" s="1906"/>
      <c r="L516" s="1906"/>
      <c r="M516" s="1906"/>
      <c r="N516" s="1906"/>
      <c r="O516" s="1906"/>
      <c r="P516" s="1906"/>
      <c r="Q516" s="1928"/>
    </row>
    <row r="517" spans="1:17" ht="17.25" customHeight="1">
      <c r="A517" s="2386"/>
      <c r="B517" s="1908"/>
      <c r="C517" s="1907"/>
      <c r="D517" s="1907"/>
      <c r="E517" s="1931"/>
      <c r="F517" s="1931"/>
      <c r="G517" s="1907"/>
      <c r="H517" s="1931"/>
      <c r="I517" s="2387"/>
      <c r="J517" s="1906"/>
      <c r="K517" s="1906"/>
      <c r="L517" s="1906"/>
      <c r="M517" s="1906"/>
      <c r="N517" s="1906"/>
      <c r="O517" s="1906"/>
      <c r="P517" s="1906"/>
      <c r="Q517" s="1928"/>
    </row>
    <row r="518" spans="1:17" ht="17.25" customHeight="1">
      <c r="A518" s="2386"/>
      <c r="B518" s="1908"/>
      <c r="C518" s="1907"/>
      <c r="D518" s="1907"/>
      <c r="E518" s="1931"/>
      <c r="F518" s="1931"/>
      <c r="G518" s="1907"/>
      <c r="H518" s="1931"/>
      <c r="I518" s="2387"/>
      <c r="J518" s="1906"/>
      <c r="K518" s="1906"/>
      <c r="L518" s="1906"/>
      <c r="M518" s="1906"/>
      <c r="N518" s="1906"/>
      <c r="O518" s="1906"/>
      <c r="P518" s="1906"/>
      <c r="Q518" s="1928"/>
    </row>
    <row r="519" spans="1:17" ht="17.25" customHeight="1">
      <c r="A519" s="2386"/>
      <c r="B519" s="1908"/>
      <c r="C519" s="1907"/>
      <c r="D519" s="1907"/>
      <c r="E519" s="1931"/>
      <c r="F519" s="1931"/>
      <c r="G519" s="1907"/>
      <c r="H519" s="1931"/>
      <c r="I519" s="2387"/>
      <c r="J519" s="1906"/>
      <c r="K519" s="1906"/>
      <c r="L519" s="1906"/>
      <c r="M519" s="1906"/>
      <c r="N519" s="1906"/>
      <c r="O519" s="1906"/>
      <c r="P519" s="1906"/>
      <c r="Q519" s="1928"/>
    </row>
    <row r="520" spans="1:17" ht="17.25" customHeight="1">
      <c r="A520" s="2386"/>
      <c r="B520" s="1908"/>
      <c r="C520" s="1907"/>
      <c r="D520" s="1907"/>
      <c r="E520" s="1931"/>
      <c r="F520" s="1931"/>
      <c r="G520" s="1907"/>
      <c r="H520" s="1931"/>
      <c r="I520" s="2387"/>
      <c r="J520" s="1906"/>
      <c r="K520" s="1906"/>
      <c r="L520" s="1906"/>
      <c r="M520" s="1906"/>
      <c r="N520" s="1906"/>
      <c r="O520" s="1906"/>
      <c r="P520" s="1906"/>
      <c r="Q520" s="1928"/>
    </row>
    <row r="521" spans="1:17" ht="17.25" customHeight="1">
      <c r="A521" s="2386"/>
      <c r="B521" s="1908"/>
      <c r="C521" s="1907"/>
      <c r="D521" s="1907"/>
      <c r="E521" s="1931"/>
      <c r="F521" s="1931"/>
      <c r="G521" s="1907"/>
      <c r="H521" s="1931"/>
      <c r="I521" s="2387"/>
      <c r="J521" s="1906"/>
      <c r="K521" s="1906"/>
      <c r="L521" s="1906"/>
      <c r="M521" s="1906"/>
      <c r="N521" s="1906"/>
      <c r="O521" s="1906"/>
      <c r="P521" s="1906"/>
      <c r="Q521" s="1928"/>
    </row>
    <row r="522" spans="1:17" ht="17.25" customHeight="1">
      <c r="A522" s="2386"/>
      <c r="B522" s="1908"/>
      <c r="C522" s="1907"/>
      <c r="D522" s="1907"/>
      <c r="E522" s="1931"/>
      <c r="F522" s="1931"/>
      <c r="G522" s="1907"/>
      <c r="H522" s="1931"/>
      <c r="I522" s="2387"/>
      <c r="J522" s="1906"/>
      <c r="K522" s="1906"/>
      <c r="L522" s="1906"/>
      <c r="M522" s="1906"/>
      <c r="N522" s="1906"/>
      <c r="O522" s="1906"/>
      <c r="P522" s="1906"/>
      <c r="Q522" s="1928"/>
    </row>
    <row r="523" spans="1:17" ht="17.25" customHeight="1">
      <c r="A523" s="2386"/>
      <c r="B523" s="1908"/>
      <c r="C523" s="1907"/>
      <c r="D523" s="1907"/>
      <c r="E523" s="1931"/>
      <c r="F523" s="1931"/>
      <c r="G523" s="1907"/>
      <c r="H523" s="1931"/>
      <c r="I523" s="2387"/>
      <c r="J523" s="1906"/>
      <c r="K523" s="1906"/>
      <c r="L523" s="1906"/>
      <c r="M523" s="1906"/>
      <c r="N523" s="1906"/>
      <c r="O523" s="1906"/>
      <c r="P523" s="1906"/>
      <c r="Q523" s="1928"/>
    </row>
    <row r="524" spans="1:17" ht="17.25" customHeight="1">
      <c r="A524" s="2386"/>
      <c r="B524" s="1908"/>
      <c r="C524" s="1907"/>
      <c r="D524" s="1907"/>
      <c r="E524" s="1931"/>
      <c r="F524" s="1931"/>
      <c r="G524" s="1907"/>
      <c r="H524" s="1931"/>
      <c r="I524" s="2387"/>
      <c r="J524" s="1906"/>
      <c r="K524" s="1906"/>
      <c r="L524" s="1906"/>
      <c r="M524" s="1906"/>
      <c r="N524" s="1906"/>
      <c r="O524" s="1906"/>
      <c r="P524" s="1906"/>
      <c r="Q524" s="1928"/>
    </row>
    <row r="525" spans="1:17" ht="17.25" customHeight="1">
      <c r="A525" s="2386"/>
      <c r="B525" s="1908"/>
      <c r="C525" s="1907"/>
      <c r="D525" s="1907"/>
      <c r="E525" s="1931"/>
      <c r="F525" s="1931"/>
      <c r="G525" s="1907"/>
      <c r="H525" s="1931"/>
      <c r="I525" s="2387"/>
      <c r="J525" s="1906"/>
      <c r="K525" s="1906"/>
      <c r="L525" s="1906"/>
      <c r="M525" s="1906"/>
      <c r="N525" s="1906"/>
      <c r="O525" s="1906"/>
      <c r="P525" s="1906"/>
      <c r="Q525" s="1928"/>
    </row>
    <row r="526" spans="1:17" ht="17.25" customHeight="1">
      <c r="A526" s="2386"/>
      <c r="B526" s="1908"/>
      <c r="C526" s="1907"/>
      <c r="D526" s="1907"/>
      <c r="E526" s="1931"/>
      <c r="F526" s="1931"/>
      <c r="G526" s="1907"/>
      <c r="H526" s="1931"/>
      <c r="I526" s="2387"/>
      <c r="J526" s="1906"/>
      <c r="K526" s="1906"/>
      <c r="L526" s="1906"/>
      <c r="M526" s="1906"/>
      <c r="N526" s="1906"/>
      <c r="O526" s="1906"/>
      <c r="P526" s="1906"/>
      <c r="Q526" s="1928"/>
    </row>
    <row r="527" spans="1:17" ht="17.25" customHeight="1">
      <c r="A527" s="2386"/>
      <c r="B527" s="1908"/>
      <c r="C527" s="1907"/>
      <c r="D527" s="1907"/>
      <c r="E527" s="1931"/>
      <c r="F527" s="1931"/>
      <c r="G527" s="1907"/>
      <c r="H527" s="1931"/>
      <c r="I527" s="2387"/>
      <c r="J527" s="1906"/>
      <c r="K527" s="1906"/>
      <c r="L527" s="1906"/>
      <c r="M527" s="1906"/>
      <c r="N527" s="1906"/>
      <c r="O527" s="1906"/>
      <c r="P527" s="1906"/>
      <c r="Q527" s="1928"/>
    </row>
    <row r="528" spans="1:17" ht="17.25" customHeight="1">
      <c r="A528" s="2386"/>
      <c r="B528" s="1908"/>
      <c r="C528" s="1907"/>
      <c r="D528" s="1907"/>
      <c r="E528" s="1931"/>
      <c r="F528" s="1931"/>
      <c r="G528" s="1907"/>
      <c r="H528" s="1931"/>
      <c r="I528" s="2387"/>
      <c r="J528" s="1906"/>
      <c r="K528" s="1906"/>
      <c r="L528" s="1906"/>
      <c r="M528" s="1906"/>
      <c r="N528" s="1906"/>
      <c r="O528" s="1906"/>
      <c r="P528" s="1906"/>
      <c r="Q528" s="1928"/>
    </row>
    <row r="529" spans="1:17" ht="17.25" customHeight="1">
      <c r="A529" s="2386"/>
      <c r="B529" s="1908"/>
      <c r="C529" s="1907"/>
      <c r="D529" s="1907"/>
      <c r="E529" s="1931"/>
      <c r="F529" s="1931"/>
      <c r="G529" s="1907"/>
      <c r="H529" s="1931"/>
      <c r="I529" s="2387"/>
      <c r="J529" s="1906"/>
      <c r="K529" s="1906"/>
      <c r="L529" s="1906"/>
      <c r="M529" s="1906"/>
      <c r="N529" s="1906"/>
      <c r="O529" s="1906"/>
      <c r="P529" s="1906"/>
      <c r="Q529" s="1928"/>
    </row>
    <row r="530" spans="1:17" ht="17.25" customHeight="1">
      <c r="A530" s="2386"/>
      <c r="B530" s="1908"/>
      <c r="C530" s="1907"/>
      <c r="D530" s="1907"/>
      <c r="E530" s="1931"/>
      <c r="F530" s="1931"/>
      <c r="G530" s="1907"/>
      <c r="H530" s="1931"/>
      <c r="I530" s="2387"/>
      <c r="J530" s="1906"/>
      <c r="K530" s="1906"/>
      <c r="L530" s="1906"/>
      <c r="M530" s="1906"/>
      <c r="N530" s="1906"/>
      <c r="O530" s="1906"/>
      <c r="P530" s="1906"/>
      <c r="Q530" s="1928"/>
    </row>
    <row r="531" spans="1:17" ht="17.25" customHeight="1">
      <c r="A531" s="2386"/>
      <c r="B531" s="1908"/>
      <c r="C531" s="1907"/>
      <c r="D531" s="1907"/>
      <c r="E531" s="1931"/>
      <c r="F531" s="1931"/>
      <c r="G531" s="1907"/>
      <c r="H531" s="1931"/>
      <c r="I531" s="2387"/>
      <c r="J531" s="1906"/>
      <c r="K531" s="1906"/>
      <c r="L531" s="1906"/>
      <c r="M531" s="1906"/>
      <c r="N531" s="1906"/>
      <c r="O531" s="1906"/>
      <c r="P531" s="1906"/>
      <c r="Q531" s="1928"/>
    </row>
    <row r="532" spans="1:17" ht="17.25" customHeight="1">
      <c r="A532" s="2386"/>
      <c r="B532" s="1908"/>
      <c r="C532" s="1907"/>
      <c r="D532" s="1907"/>
      <c r="E532" s="1931"/>
      <c r="F532" s="1931"/>
      <c r="G532" s="1907"/>
      <c r="H532" s="1931"/>
      <c r="I532" s="2387"/>
      <c r="J532" s="1906"/>
      <c r="K532" s="1906"/>
      <c r="L532" s="1906"/>
      <c r="M532" s="1906"/>
      <c r="N532" s="1906"/>
      <c r="O532" s="1906"/>
      <c r="P532" s="1906"/>
      <c r="Q532" s="1928"/>
    </row>
    <row r="533" spans="1:17" ht="17.25" customHeight="1">
      <c r="A533" s="2386"/>
      <c r="B533" s="1908"/>
      <c r="C533" s="1907"/>
      <c r="D533" s="1907"/>
      <c r="E533" s="1931"/>
      <c r="F533" s="1931"/>
      <c r="G533" s="1907"/>
      <c r="H533" s="1931"/>
      <c r="I533" s="2387"/>
      <c r="J533" s="1906"/>
      <c r="K533" s="1906"/>
      <c r="L533" s="1906"/>
      <c r="M533" s="1906"/>
      <c r="N533" s="1906"/>
      <c r="O533" s="1906"/>
      <c r="P533" s="1906"/>
      <c r="Q533" s="1928"/>
    </row>
    <row r="534" spans="1:17" ht="17.25" customHeight="1">
      <c r="A534" s="2386"/>
      <c r="B534" s="1908"/>
      <c r="C534" s="1907"/>
      <c r="D534" s="1907"/>
      <c r="E534" s="1931"/>
      <c r="F534" s="1931"/>
      <c r="G534" s="1907"/>
      <c r="H534" s="1931"/>
      <c r="I534" s="2387"/>
      <c r="J534" s="1906"/>
      <c r="K534" s="1906"/>
      <c r="L534" s="1906"/>
      <c r="M534" s="1906"/>
      <c r="N534" s="1906"/>
      <c r="O534" s="1906"/>
      <c r="P534" s="1906"/>
      <c r="Q534" s="1928"/>
    </row>
    <row r="535" spans="1:17" ht="17.25" customHeight="1">
      <c r="A535" s="2386"/>
      <c r="B535" s="1908"/>
      <c r="C535" s="1907"/>
      <c r="D535" s="1907"/>
      <c r="E535" s="1931"/>
      <c r="F535" s="1931"/>
      <c r="G535" s="1907"/>
      <c r="H535" s="1931"/>
      <c r="I535" s="2387"/>
      <c r="J535" s="1906"/>
      <c r="K535" s="1906"/>
      <c r="L535" s="1906"/>
      <c r="M535" s="1906"/>
      <c r="N535" s="1906"/>
      <c r="O535" s="1906"/>
      <c r="P535" s="1906"/>
      <c r="Q535" s="1928"/>
    </row>
    <row r="536" spans="1:17" ht="17.25" customHeight="1">
      <c r="A536" s="2386"/>
      <c r="B536" s="1908"/>
      <c r="C536" s="1907"/>
      <c r="D536" s="1907"/>
      <c r="E536" s="1931"/>
      <c r="F536" s="1931"/>
      <c r="G536" s="1907"/>
      <c r="H536" s="1931"/>
      <c r="I536" s="2387"/>
      <c r="J536" s="1906"/>
      <c r="K536" s="1906"/>
      <c r="L536" s="1906"/>
      <c r="M536" s="1906"/>
      <c r="N536" s="1906"/>
      <c r="O536" s="1906"/>
      <c r="P536" s="1906"/>
      <c r="Q536" s="1928"/>
    </row>
    <row r="537" spans="1:17" ht="17.25" customHeight="1">
      <c r="A537" s="2386"/>
      <c r="B537" s="1908"/>
      <c r="C537" s="1907"/>
      <c r="D537" s="1907"/>
      <c r="E537" s="1931"/>
      <c r="F537" s="1931"/>
      <c r="G537" s="1907"/>
      <c r="H537" s="1931"/>
      <c r="I537" s="2387"/>
      <c r="J537" s="1906"/>
      <c r="K537" s="1906"/>
      <c r="L537" s="1906"/>
      <c r="M537" s="1906"/>
      <c r="N537" s="1906"/>
      <c r="O537" s="1906"/>
      <c r="P537" s="1906"/>
      <c r="Q537" s="1928"/>
    </row>
    <row r="538" spans="1:17" ht="17.25" customHeight="1">
      <c r="A538" s="2386"/>
      <c r="B538" s="1908"/>
      <c r="C538" s="1907"/>
      <c r="D538" s="1907"/>
      <c r="E538" s="1931"/>
      <c r="F538" s="1931"/>
      <c r="G538" s="1907"/>
      <c r="H538" s="1931"/>
      <c r="I538" s="2387"/>
      <c r="J538" s="1906"/>
      <c r="K538" s="1906"/>
      <c r="L538" s="1906"/>
      <c r="M538" s="1906"/>
      <c r="N538" s="1906"/>
      <c r="O538" s="1906"/>
      <c r="P538" s="1906"/>
      <c r="Q538" s="1928"/>
    </row>
    <row r="539" spans="1:17" ht="17.25" customHeight="1">
      <c r="A539" s="2386"/>
      <c r="B539" s="1908"/>
      <c r="C539" s="1907"/>
      <c r="D539" s="1907"/>
      <c r="E539" s="1931"/>
      <c r="F539" s="1931"/>
      <c r="G539" s="1907"/>
      <c r="H539" s="1931"/>
      <c r="I539" s="2387"/>
      <c r="J539" s="1906"/>
      <c r="K539" s="1906"/>
      <c r="L539" s="1906"/>
      <c r="M539" s="1906"/>
      <c r="N539" s="1906"/>
      <c r="O539" s="1906"/>
      <c r="P539" s="1906"/>
      <c r="Q539" s="1928"/>
    </row>
    <row r="540" spans="1:17" ht="17.25" customHeight="1">
      <c r="A540" s="2386"/>
      <c r="B540" s="1908"/>
      <c r="C540" s="1907"/>
      <c r="D540" s="1907"/>
      <c r="E540" s="1931"/>
      <c r="F540" s="1931"/>
      <c r="G540" s="1907"/>
      <c r="H540" s="1931"/>
      <c r="I540" s="2387"/>
      <c r="J540" s="1906"/>
      <c r="K540" s="1906"/>
      <c r="L540" s="1906"/>
      <c r="M540" s="1906"/>
      <c r="N540" s="1906"/>
      <c r="O540" s="1906"/>
      <c r="P540" s="1906"/>
      <c r="Q540" s="1928"/>
    </row>
    <row r="541" spans="1:17" ht="17.25" customHeight="1">
      <c r="A541" s="2386"/>
      <c r="B541" s="1908"/>
      <c r="C541" s="1907"/>
      <c r="D541" s="1907"/>
      <c r="E541" s="1931"/>
      <c r="F541" s="1931"/>
      <c r="G541" s="1907"/>
      <c r="H541" s="1931"/>
      <c r="I541" s="2387"/>
      <c r="J541" s="1906"/>
      <c r="K541" s="1906"/>
      <c r="L541" s="1906"/>
      <c r="M541" s="1906"/>
      <c r="N541" s="1906"/>
      <c r="O541" s="1906"/>
      <c r="P541" s="1906"/>
      <c r="Q541" s="1928"/>
    </row>
    <row r="542" spans="1:17" ht="17.25" customHeight="1">
      <c r="A542" s="2386"/>
      <c r="B542" s="1908"/>
      <c r="C542" s="1907"/>
      <c r="D542" s="1907"/>
      <c r="E542" s="1931"/>
      <c r="F542" s="1931"/>
      <c r="G542" s="1907"/>
      <c r="H542" s="1931"/>
      <c r="I542" s="2387"/>
      <c r="J542" s="1906"/>
      <c r="K542" s="1906"/>
      <c r="L542" s="1906"/>
      <c r="M542" s="1906"/>
      <c r="N542" s="1906"/>
      <c r="O542" s="1906"/>
      <c r="P542" s="1906"/>
      <c r="Q542" s="1928"/>
    </row>
    <row r="543" spans="1:17" ht="17.25" customHeight="1">
      <c r="A543" s="2386"/>
      <c r="B543" s="1908"/>
      <c r="C543" s="1907"/>
      <c r="D543" s="1907"/>
      <c r="E543" s="1931"/>
      <c r="F543" s="1931"/>
      <c r="G543" s="1907"/>
      <c r="H543" s="1931"/>
      <c r="I543" s="2387"/>
      <c r="J543" s="1906"/>
      <c r="K543" s="1906"/>
      <c r="L543" s="1906"/>
      <c r="M543" s="1906"/>
      <c r="N543" s="1906"/>
      <c r="O543" s="1906"/>
      <c r="P543" s="1906"/>
      <c r="Q543" s="1928"/>
    </row>
    <row r="544" spans="1:17" ht="17.25" customHeight="1">
      <c r="A544" s="2386"/>
      <c r="B544" s="1908"/>
      <c r="C544" s="1907"/>
      <c r="D544" s="1907"/>
      <c r="E544" s="1931"/>
      <c r="F544" s="1931"/>
      <c r="G544" s="1907"/>
      <c r="H544" s="1931"/>
      <c r="I544" s="2387"/>
      <c r="J544" s="1906"/>
      <c r="K544" s="1906"/>
      <c r="L544" s="1906"/>
      <c r="M544" s="1906"/>
      <c r="N544" s="1906"/>
      <c r="O544" s="1906"/>
      <c r="P544" s="1906"/>
      <c r="Q544" s="1928"/>
    </row>
    <row r="545" spans="1:17" ht="17.25" customHeight="1">
      <c r="A545" s="2386"/>
      <c r="B545" s="1908"/>
      <c r="C545" s="1907"/>
      <c r="D545" s="1907"/>
      <c r="E545" s="1931"/>
      <c r="F545" s="1931"/>
      <c r="G545" s="1907"/>
      <c r="H545" s="1931"/>
      <c r="I545" s="2387"/>
      <c r="J545" s="1906"/>
      <c r="K545" s="1906"/>
      <c r="L545" s="1906"/>
      <c r="M545" s="1906"/>
      <c r="N545" s="1906"/>
      <c r="O545" s="1906"/>
      <c r="P545" s="1906"/>
      <c r="Q545" s="1928"/>
    </row>
    <row r="546" spans="1:17" ht="17.25" customHeight="1">
      <c r="A546" s="2386"/>
      <c r="B546" s="1908"/>
      <c r="C546" s="1907"/>
      <c r="D546" s="1907"/>
      <c r="E546" s="1931"/>
      <c r="F546" s="1931"/>
      <c r="G546" s="1907"/>
      <c r="H546" s="1931"/>
      <c r="I546" s="2387"/>
      <c r="J546" s="1906"/>
      <c r="K546" s="1906"/>
      <c r="L546" s="1906"/>
      <c r="M546" s="1906"/>
      <c r="N546" s="1906"/>
      <c r="O546" s="1906"/>
      <c r="P546" s="1906"/>
      <c r="Q546" s="1928"/>
    </row>
    <row r="547" spans="1:17" ht="17.25" customHeight="1">
      <c r="A547" s="2386"/>
      <c r="B547" s="1908"/>
      <c r="C547" s="1907"/>
      <c r="D547" s="1907"/>
      <c r="E547" s="1931"/>
      <c r="F547" s="1931"/>
      <c r="G547" s="1907"/>
      <c r="H547" s="1931"/>
      <c r="I547" s="2387"/>
      <c r="J547" s="1906"/>
      <c r="K547" s="1906"/>
      <c r="L547" s="1906"/>
      <c r="M547" s="1906"/>
      <c r="N547" s="1906"/>
      <c r="O547" s="1906"/>
      <c r="P547" s="1906"/>
      <c r="Q547" s="1928"/>
    </row>
    <row r="548" spans="1:17" ht="17.25" customHeight="1">
      <c r="A548" s="2386"/>
      <c r="B548" s="1908"/>
      <c r="C548" s="1907"/>
      <c r="D548" s="1907"/>
      <c r="E548" s="1931"/>
      <c r="F548" s="1931"/>
      <c r="G548" s="1907"/>
      <c r="H548" s="1931"/>
      <c r="I548" s="2387"/>
      <c r="J548" s="1906"/>
      <c r="K548" s="1906"/>
      <c r="L548" s="1906"/>
      <c r="M548" s="1906"/>
      <c r="N548" s="1906"/>
      <c r="O548" s="1906"/>
      <c r="P548" s="1906"/>
      <c r="Q548" s="1928"/>
    </row>
    <row r="549" spans="1:17" ht="17.25" customHeight="1">
      <c r="A549" s="2386"/>
      <c r="B549" s="1908"/>
      <c r="C549" s="1907"/>
      <c r="D549" s="1907"/>
      <c r="E549" s="1931"/>
      <c r="F549" s="1931"/>
      <c r="G549" s="1907"/>
      <c r="H549" s="1931"/>
      <c r="I549" s="2387"/>
      <c r="J549" s="1906"/>
      <c r="K549" s="1906"/>
      <c r="L549" s="1906"/>
      <c r="M549" s="1906"/>
      <c r="N549" s="1906"/>
      <c r="O549" s="1906"/>
      <c r="P549" s="1906"/>
      <c r="Q549" s="1928"/>
    </row>
    <row r="550" spans="1:17" ht="17.25" customHeight="1">
      <c r="A550" s="2386"/>
      <c r="B550" s="1908"/>
      <c r="C550" s="1907"/>
      <c r="D550" s="1907"/>
      <c r="E550" s="1931"/>
      <c r="F550" s="1931"/>
      <c r="G550" s="1907"/>
      <c r="H550" s="1931"/>
      <c r="I550" s="2387"/>
      <c r="J550" s="1906"/>
      <c r="K550" s="1906"/>
      <c r="L550" s="1906"/>
      <c r="M550" s="1906"/>
      <c r="N550" s="1906"/>
      <c r="O550" s="1906"/>
      <c r="P550" s="1906"/>
      <c r="Q550" s="1928"/>
    </row>
    <row r="551" spans="1:17" ht="17.25" customHeight="1">
      <c r="A551" s="2386"/>
      <c r="B551" s="1908"/>
      <c r="C551" s="1907"/>
      <c r="D551" s="1907"/>
      <c r="E551" s="1931"/>
      <c r="F551" s="1931"/>
      <c r="G551" s="1907"/>
      <c r="H551" s="1931"/>
      <c r="I551" s="2387"/>
      <c r="J551" s="1906"/>
      <c r="K551" s="1906"/>
      <c r="L551" s="1906"/>
      <c r="M551" s="1906"/>
      <c r="N551" s="1906"/>
      <c r="O551" s="1906"/>
      <c r="P551" s="1906"/>
      <c r="Q551" s="1928"/>
    </row>
    <row r="552" spans="1:17" ht="17.25" customHeight="1">
      <c r="A552" s="2386"/>
      <c r="B552" s="1908"/>
      <c r="C552" s="1907"/>
      <c r="D552" s="1907"/>
      <c r="E552" s="1931"/>
      <c r="F552" s="1931"/>
      <c r="G552" s="1907"/>
      <c r="H552" s="1931"/>
      <c r="I552" s="2387"/>
      <c r="J552" s="1906"/>
      <c r="K552" s="1906"/>
      <c r="L552" s="1906"/>
      <c r="M552" s="1906"/>
      <c r="N552" s="1906"/>
      <c r="O552" s="1906"/>
      <c r="P552" s="1906"/>
      <c r="Q552" s="1928"/>
    </row>
    <row r="553" spans="1:17" ht="17.25" customHeight="1">
      <c r="A553" s="2386"/>
      <c r="B553" s="1908"/>
      <c r="C553" s="1907"/>
      <c r="D553" s="1907"/>
      <c r="E553" s="1931"/>
      <c r="F553" s="1931"/>
      <c r="G553" s="1907"/>
      <c r="H553" s="1931"/>
      <c r="I553" s="2387"/>
      <c r="J553" s="1906"/>
      <c r="K553" s="1906"/>
      <c r="L553" s="1906"/>
      <c r="M553" s="1906"/>
      <c r="N553" s="1906"/>
      <c r="O553" s="1906"/>
      <c r="P553" s="1906"/>
      <c r="Q553" s="1928"/>
    </row>
    <row r="554" spans="1:17" ht="17.25" customHeight="1">
      <c r="A554" s="2386"/>
      <c r="B554" s="1908"/>
      <c r="C554" s="1907"/>
      <c r="D554" s="1907"/>
      <c r="E554" s="1931"/>
      <c r="F554" s="1931"/>
      <c r="G554" s="1907"/>
      <c r="H554" s="1931"/>
      <c r="I554" s="2387"/>
      <c r="J554" s="1906"/>
      <c r="K554" s="1906"/>
      <c r="L554" s="1906"/>
      <c r="M554" s="1906"/>
      <c r="N554" s="1906"/>
      <c r="O554" s="1906"/>
      <c r="P554" s="1906"/>
      <c r="Q554" s="1928"/>
    </row>
    <row r="555" spans="1:17" ht="17.25" customHeight="1">
      <c r="A555" s="2386"/>
      <c r="B555" s="1908"/>
      <c r="C555" s="1907"/>
      <c r="D555" s="1907"/>
      <c r="E555" s="1931"/>
      <c r="F555" s="1931"/>
      <c r="G555" s="1907"/>
      <c r="H555" s="1931"/>
      <c r="I555" s="2387"/>
      <c r="J555" s="1906"/>
      <c r="K555" s="1906"/>
      <c r="L555" s="1906"/>
      <c r="M555" s="1906"/>
      <c r="N555" s="1906"/>
      <c r="O555" s="1906"/>
      <c r="P555" s="1906"/>
      <c r="Q555" s="1928"/>
    </row>
    <row r="556" spans="1:17" ht="17.25" customHeight="1">
      <c r="A556" s="2386"/>
      <c r="B556" s="1908"/>
      <c r="C556" s="1907"/>
      <c r="D556" s="1907"/>
      <c r="E556" s="1931"/>
      <c r="F556" s="1931"/>
      <c r="G556" s="1907"/>
      <c r="H556" s="1931"/>
      <c r="I556" s="2387"/>
      <c r="J556" s="1906"/>
      <c r="K556" s="1906"/>
      <c r="L556" s="1906"/>
      <c r="M556" s="1906"/>
      <c r="N556" s="1906"/>
      <c r="O556" s="1906"/>
      <c r="P556" s="1906"/>
      <c r="Q556" s="1928"/>
    </row>
    <row r="557" spans="1:17" ht="17.25" customHeight="1">
      <c r="A557" s="2386"/>
      <c r="B557" s="1908"/>
      <c r="C557" s="1907"/>
      <c r="D557" s="1907"/>
      <c r="E557" s="1931"/>
      <c r="F557" s="1931"/>
      <c r="G557" s="1907"/>
      <c r="H557" s="1931"/>
      <c r="I557" s="2387"/>
      <c r="J557" s="1906"/>
      <c r="K557" s="1906"/>
      <c r="L557" s="1906"/>
      <c r="M557" s="1906"/>
      <c r="N557" s="1906"/>
      <c r="O557" s="1906"/>
      <c r="P557" s="1906"/>
      <c r="Q557" s="1928"/>
    </row>
    <row r="558" spans="1:17" ht="17.25" customHeight="1">
      <c r="A558" s="2386"/>
      <c r="B558" s="1908"/>
      <c r="C558" s="1907"/>
      <c r="D558" s="1907"/>
      <c r="E558" s="1931"/>
      <c r="F558" s="1931"/>
      <c r="G558" s="1907"/>
      <c r="H558" s="1931"/>
      <c r="I558" s="2387"/>
      <c r="J558" s="1906"/>
      <c r="K558" s="1906"/>
      <c r="L558" s="1906"/>
      <c r="M558" s="1906"/>
      <c r="N558" s="1906"/>
      <c r="O558" s="1906"/>
      <c r="P558" s="1906"/>
      <c r="Q558" s="1928"/>
    </row>
    <row r="559" spans="1:17" ht="17.25" customHeight="1">
      <c r="A559" s="2386"/>
      <c r="B559" s="1908"/>
      <c r="C559" s="1907"/>
      <c r="D559" s="1907"/>
      <c r="E559" s="1931"/>
      <c r="F559" s="1931"/>
      <c r="G559" s="1907"/>
      <c r="H559" s="1931"/>
      <c r="I559" s="2387"/>
      <c r="J559" s="1906"/>
      <c r="K559" s="1906"/>
      <c r="L559" s="1906"/>
      <c r="M559" s="1906"/>
      <c r="N559" s="1906"/>
      <c r="O559" s="1906"/>
      <c r="P559" s="1906"/>
      <c r="Q559" s="1928"/>
    </row>
    <row r="560" spans="1:17" ht="17.25" customHeight="1">
      <c r="A560" s="2386"/>
      <c r="B560" s="1908"/>
      <c r="C560" s="1907"/>
      <c r="D560" s="1907"/>
      <c r="E560" s="1931"/>
      <c r="F560" s="1931"/>
      <c r="G560" s="1907"/>
      <c r="H560" s="1931"/>
      <c r="I560" s="2387"/>
      <c r="J560" s="1906"/>
      <c r="K560" s="1906"/>
      <c r="L560" s="1906"/>
      <c r="M560" s="1906"/>
      <c r="N560" s="1906"/>
      <c r="O560" s="1906"/>
      <c r="P560" s="1906"/>
      <c r="Q560" s="1928"/>
    </row>
    <row r="561" spans="1:17" ht="17.25" customHeight="1">
      <c r="A561" s="2386"/>
      <c r="B561" s="1908"/>
      <c r="C561" s="1907"/>
      <c r="D561" s="1907"/>
      <c r="E561" s="1931"/>
      <c r="F561" s="1931"/>
      <c r="G561" s="1907"/>
      <c r="H561" s="1931"/>
      <c r="I561" s="2387"/>
      <c r="J561" s="1906"/>
      <c r="K561" s="1906"/>
      <c r="L561" s="1906"/>
      <c r="M561" s="1906"/>
      <c r="N561" s="1906"/>
      <c r="O561" s="1906"/>
      <c r="P561" s="1906"/>
      <c r="Q561" s="1928"/>
    </row>
    <row r="562" spans="1:17" ht="17.25" customHeight="1">
      <c r="A562" s="2386"/>
      <c r="B562" s="1908"/>
      <c r="C562" s="1907"/>
      <c r="D562" s="1907"/>
      <c r="E562" s="1931"/>
      <c r="F562" s="1931"/>
      <c r="G562" s="1907"/>
      <c r="H562" s="1931"/>
      <c r="I562" s="2387"/>
      <c r="J562" s="1906"/>
      <c r="K562" s="1906"/>
      <c r="L562" s="1906"/>
      <c r="M562" s="1906"/>
      <c r="N562" s="1906"/>
      <c r="O562" s="1906"/>
      <c r="P562" s="1906"/>
      <c r="Q562" s="1928"/>
    </row>
    <row r="563" spans="1:17" ht="17.25" customHeight="1">
      <c r="A563" s="2386"/>
      <c r="B563" s="1908"/>
      <c r="C563" s="1907"/>
      <c r="D563" s="1907"/>
      <c r="E563" s="1931"/>
      <c r="F563" s="1931"/>
      <c r="G563" s="1907"/>
      <c r="H563" s="1931"/>
      <c r="I563" s="2387"/>
      <c r="J563" s="1906"/>
      <c r="K563" s="1906"/>
      <c r="L563" s="1906"/>
      <c r="M563" s="1906"/>
      <c r="N563" s="1906"/>
      <c r="O563" s="1906"/>
      <c r="P563" s="1906"/>
      <c r="Q563" s="1928"/>
    </row>
    <row r="564" spans="1:17" ht="17.25" customHeight="1">
      <c r="A564" s="2386"/>
      <c r="B564" s="1908"/>
      <c r="C564" s="1907"/>
      <c r="D564" s="1907"/>
      <c r="E564" s="1931"/>
      <c r="F564" s="1931"/>
      <c r="G564" s="1907"/>
      <c r="H564" s="1931"/>
      <c r="I564" s="2387"/>
      <c r="J564" s="1906"/>
      <c r="K564" s="1906"/>
      <c r="L564" s="1906"/>
      <c r="M564" s="1906"/>
      <c r="N564" s="1906"/>
      <c r="O564" s="1906"/>
      <c r="P564" s="1906"/>
      <c r="Q564" s="1928"/>
    </row>
    <row r="565" spans="1:17" ht="17.25" customHeight="1">
      <c r="A565" s="2386"/>
      <c r="B565" s="1908"/>
      <c r="C565" s="1907"/>
      <c r="D565" s="1907"/>
      <c r="E565" s="1931"/>
      <c r="F565" s="1931"/>
      <c r="G565" s="1907"/>
      <c r="H565" s="1931"/>
      <c r="I565" s="2387"/>
      <c r="J565" s="1906"/>
      <c r="K565" s="1906"/>
      <c r="L565" s="1906"/>
      <c r="M565" s="1906"/>
      <c r="N565" s="1906"/>
      <c r="O565" s="1906"/>
      <c r="P565" s="1906"/>
      <c r="Q565" s="1928"/>
    </row>
    <row r="566" spans="1:17" ht="17.25" customHeight="1">
      <c r="A566" s="2386"/>
      <c r="B566" s="1908"/>
      <c r="C566" s="1907"/>
      <c r="D566" s="1907"/>
      <c r="E566" s="1931"/>
      <c r="F566" s="1931"/>
      <c r="G566" s="1907"/>
      <c r="H566" s="1931"/>
      <c r="I566" s="2387"/>
      <c r="J566" s="1906"/>
      <c r="K566" s="1906"/>
      <c r="L566" s="1906"/>
      <c r="M566" s="1906"/>
      <c r="N566" s="1906"/>
      <c r="O566" s="1906"/>
      <c r="P566" s="1906"/>
      <c r="Q566" s="1928"/>
    </row>
    <row r="567" spans="1:17" ht="17.25" customHeight="1">
      <c r="A567" s="2386"/>
      <c r="B567" s="1908"/>
      <c r="C567" s="1907"/>
      <c r="D567" s="1907"/>
      <c r="E567" s="1931"/>
      <c r="F567" s="1931"/>
      <c r="G567" s="1907"/>
      <c r="H567" s="1931"/>
      <c r="I567" s="2387"/>
      <c r="J567" s="1906"/>
      <c r="K567" s="1906"/>
      <c r="L567" s="1906"/>
      <c r="M567" s="1906"/>
      <c r="N567" s="1906"/>
      <c r="O567" s="1906"/>
      <c r="P567" s="1906"/>
      <c r="Q567" s="1928"/>
    </row>
    <row r="568" spans="1:17" ht="17.25" customHeight="1">
      <c r="A568" s="2386"/>
      <c r="B568" s="1908"/>
      <c r="C568" s="1907"/>
      <c r="D568" s="1907"/>
      <c r="E568" s="1931"/>
      <c r="F568" s="1931"/>
      <c r="G568" s="1907"/>
      <c r="H568" s="1931"/>
      <c r="I568" s="2387"/>
      <c r="J568" s="1906"/>
      <c r="K568" s="1906"/>
      <c r="L568" s="1906"/>
      <c r="M568" s="1906"/>
      <c r="N568" s="1906"/>
      <c r="O568" s="1906"/>
      <c r="P568" s="1906"/>
      <c r="Q568" s="1928"/>
    </row>
    <row r="569" spans="1:17" ht="17.25" customHeight="1">
      <c r="A569" s="2386"/>
      <c r="B569" s="1908"/>
      <c r="C569" s="1907"/>
      <c r="D569" s="1907"/>
      <c r="E569" s="1931"/>
      <c r="F569" s="1931"/>
      <c r="G569" s="1907"/>
      <c r="H569" s="1931"/>
      <c r="I569" s="2387"/>
      <c r="J569" s="1906"/>
      <c r="K569" s="1906"/>
      <c r="L569" s="1906"/>
      <c r="M569" s="1906"/>
      <c r="N569" s="1906"/>
      <c r="O569" s="1906"/>
      <c r="P569" s="1906"/>
      <c r="Q569" s="1928"/>
    </row>
    <row r="570" spans="1:17" ht="17.25" customHeight="1">
      <c r="A570" s="2386"/>
      <c r="B570" s="1908"/>
      <c r="C570" s="1907"/>
      <c r="D570" s="1907"/>
      <c r="E570" s="1931"/>
      <c r="F570" s="1931"/>
      <c r="G570" s="1907"/>
      <c r="H570" s="1931"/>
      <c r="I570" s="2387"/>
      <c r="J570" s="1906"/>
      <c r="K570" s="1906"/>
      <c r="L570" s="1906"/>
      <c r="M570" s="1906"/>
      <c r="N570" s="1906"/>
      <c r="O570" s="1906"/>
      <c r="P570" s="1906"/>
      <c r="Q570" s="1928"/>
    </row>
    <row r="571" spans="1:17" ht="17.25" customHeight="1">
      <c r="A571" s="2386"/>
      <c r="B571" s="1908"/>
      <c r="C571" s="1907"/>
      <c r="D571" s="1907"/>
      <c r="E571" s="1931"/>
      <c r="F571" s="1931"/>
      <c r="G571" s="1907"/>
      <c r="H571" s="1931"/>
      <c r="I571" s="2387"/>
      <c r="J571" s="1906"/>
      <c r="K571" s="1906"/>
      <c r="L571" s="1906"/>
      <c r="M571" s="1906"/>
      <c r="N571" s="1906"/>
      <c r="O571" s="1906"/>
      <c r="P571" s="1906"/>
      <c r="Q571" s="1928"/>
    </row>
    <row r="572" spans="1:17" ht="17.25" customHeight="1">
      <c r="A572" s="2386"/>
      <c r="B572" s="1908"/>
      <c r="C572" s="1907"/>
      <c r="D572" s="1907"/>
      <c r="E572" s="1931"/>
      <c r="F572" s="1931"/>
      <c r="G572" s="1907"/>
      <c r="H572" s="1931"/>
      <c r="I572" s="2387"/>
      <c r="J572" s="1906"/>
      <c r="K572" s="1906"/>
      <c r="L572" s="1906"/>
      <c r="M572" s="1906"/>
      <c r="N572" s="1906"/>
      <c r="O572" s="1906"/>
      <c r="P572" s="1906"/>
      <c r="Q572" s="1928"/>
    </row>
    <row r="573" spans="1:17" ht="17.25" customHeight="1">
      <c r="A573" s="2386"/>
      <c r="B573" s="1908"/>
      <c r="C573" s="1907"/>
      <c r="D573" s="1907"/>
      <c r="E573" s="1931"/>
      <c r="F573" s="1931"/>
      <c r="G573" s="1907"/>
      <c r="H573" s="1931"/>
      <c r="I573" s="2387"/>
      <c r="J573" s="1906"/>
      <c r="K573" s="1906"/>
      <c r="L573" s="1906"/>
      <c r="M573" s="1906"/>
      <c r="N573" s="1906"/>
      <c r="O573" s="1906"/>
      <c r="P573" s="1906"/>
      <c r="Q573" s="1928"/>
    </row>
  </sheetData>
  <mergeCells count="1">
    <mergeCell ref="A1:P1"/>
  </mergeCells>
  <hyperlinks>
    <hyperlink ref="Q230" r:id="rId1"/>
    <hyperlink ref="Q395" r:id="rId2"/>
    <hyperlink ref="Q396" r:id="rId3"/>
    <hyperlink ref="Q307" r:id="rId4"/>
    <hyperlink ref="Q293" r:id="rId5" display="tuyen@v-sus.com"/>
    <hyperlink ref="Q219" r:id="rId6"/>
    <hyperlink ref="Q369" r:id="rId7"/>
    <hyperlink ref="Q271" r:id="rId8"/>
    <hyperlink ref="Q299" r:id="rId9"/>
    <hyperlink ref="Q23" r:id="rId10"/>
    <hyperlink ref="Q359" r:id="rId11" display="nsqlns@scansiapacific.com_x000a_"/>
    <hyperlink ref="Q38" r:id="rId12"/>
    <hyperlink ref="Q73" r:id="rId13"/>
    <hyperlink ref="Q65" r:id="rId14"/>
    <hyperlink ref="Q70" r:id="rId15"/>
    <hyperlink ref="Q210" r:id="rId16"/>
    <hyperlink ref="Q26" r:id="rId17" display="bichlien@premirelastic.com.vn"/>
    <hyperlink ref="Q228" r:id="rId18"/>
    <hyperlink ref="Q292" r:id="rId19" display="kien@winfielchemical.com"/>
    <hyperlink ref="Q40" r:id="rId20"/>
    <hyperlink ref="Q140" r:id="rId21"/>
    <hyperlink ref="Q226" r:id="rId22"/>
    <hyperlink ref="Q252" r:id="rId23"/>
    <hyperlink ref="Q290" r:id="rId24"/>
    <hyperlink ref="Q279" r:id="rId25"/>
    <hyperlink ref="Q387" r:id="rId26"/>
    <hyperlink ref="Q56" r:id="rId27"/>
    <hyperlink ref="Q27" r:id="rId28"/>
    <hyperlink ref="Q220" r:id="rId29"/>
    <hyperlink ref="Q294" r:id="rId30"/>
    <hyperlink ref="Q432" r:id="rId31"/>
    <hyperlink ref="Q397" r:id="rId32"/>
    <hyperlink ref="Q215" r:id="rId33"/>
    <hyperlink ref="Q79" r:id="rId34"/>
    <hyperlink ref="Q343" r:id="rId35"/>
    <hyperlink ref="Q45" r:id="rId36"/>
    <hyperlink ref="Q20" r:id="rId37"/>
    <hyperlink ref="Q284" r:id="rId38"/>
    <hyperlink ref="Q12" r:id="rId39"/>
    <hyperlink ref="Q195" r:id="rId40"/>
    <hyperlink ref="Q196" r:id="rId41"/>
    <hyperlink ref="Q14" r:id="rId42"/>
    <hyperlink ref="Q9" r:id="rId43"/>
    <hyperlink ref="Q19" r:id="rId44"/>
    <hyperlink ref="Q74" r:id="rId45"/>
    <hyperlink ref="Q182" r:id="rId46"/>
    <hyperlink ref="Q10" r:id="rId47"/>
    <hyperlink ref="Q278" r:id="rId48"/>
    <hyperlink ref="Q11" r:id="rId49"/>
    <hyperlink ref="Q163" r:id="rId50"/>
    <hyperlink ref="Q32" r:id="rId51"/>
    <hyperlink ref="Q80" r:id="rId52"/>
    <hyperlink ref="Q126" r:id="rId53"/>
    <hyperlink ref="Q399" r:id="rId54"/>
    <hyperlink ref="Q184" r:id="rId55"/>
    <hyperlink ref="Q119" r:id="rId56"/>
    <hyperlink ref="Q164" r:id="rId57"/>
    <hyperlink ref="Q225" r:id="rId58"/>
    <hyperlink ref="Q198" r:id="rId59"/>
    <hyperlink ref="Q346" r:id="rId60"/>
    <hyperlink ref="Q52" r:id="rId61"/>
    <hyperlink ref="Q151" r:id="rId62"/>
    <hyperlink ref="Q15" r:id="rId63"/>
    <hyperlink ref="Q297" r:id="rId64"/>
    <hyperlink ref="Q34" r:id="rId65"/>
    <hyperlink ref="Q117" r:id="rId66"/>
    <hyperlink ref="Q109" r:id="rId67"/>
    <hyperlink ref="Q341" r:id="rId68"/>
    <hyperlink ref="Q33" r:id="rId69"/>
    <hyperlink ref="Q47" r:id="rId70"/>
    <hyperlink ref="Q304" r:id="rId71"/>
    <hyperlink ref="Q444" r:id="rId72" display="mailto:info@pvpnt2.com"/>
    <hyperlink ref="Q446" r:id="rId73"/>
    <hyperlink ref="Q439" r:id="rId74"/>
    <hyperlink ref="Q66" r:id="rId75"/>
    <hyperlink ref="Q108" r:id="rId76" display="hoa@syvina.com_x000a_"/>
    <hyperlink ref="Q459" r:id="rId77"/>
    <hyperlink ref="Q168" r:id="rId78"/>
    <hyperlink ref="Q263" r:id="rId79" display="nakashima@towasan.co.jp,huangjiang@towasan.co.jp"/>
    <hyperlink ref="Q264" r:id="rId80"/>
    <hyperlink ref="Q398" r:id="rId81"/>
    <hyperlink ref="Q111" r:id="rId82"/>
    <hyperlink ref="Q161" r:id="rId83"/>
    <hyperlink ref="Q84" r:id="rId84"/>
    <hyperlink ref="Q265" r:id="rId85"/>
    <hyperlink ref="Q408" r:id="rId86"/>
    <hyperlink ref="Q303" r:id="rId87"/>
    <hyperlink ref="Q129" r:id="rId88" display="mailto:info@dicdongtien.vn"/>
    <hyperlink ref="Q362" r:id="rId89"/>
    <hyperlink ref="Q72" r:id="rId90"/>
    <hyperlink ref="Q93" r:id="rId91" display="mailto:tungkuangnt@vnn.vn"/>
    <hyperlink ref="Q133" r:id="rId92" location="G%E1%BB%ADi%20email%20%C4%91%E1%BA%BFn%20c%C3%B4ng%20ty" display="http://yellowpages.vnn.vn/business/listings_detail.asp?sql_code=1174884 - G%E1%BB%ADi%20email%20%C4%91%E1%BA%BFn%20c%C3%B4ng%20ty"/>
    <hyperlink ref="Q436" r:id="rId93"/>
    <hyperlink ref="Q224" r:id="rId94"/>
    <hyperlink ref="Q46" r:id="rId95" display="mailto:taitechforge@gmail.com"/>
    <hyperlink ref="Q298" r:id="rId96"/>
    <hyperlink ref="Q283" r:id="rId97" location="G%E1%BB%ADi%20email%20%C4%91%E1%BA%BFn%20c%C3%B4ng%20ty" display="http://yellowpages.vnn.vn/business/listings_detail.asp?sql_code=1187749083 - G%E1%BB%ADi%20email%20%C4%91%E1%BA%BFn%20c%C3%B4ng%20ty"/>
    <hyperlink ref="Q440" r:id="rId98" location="G%E1%BB%ADi%20email%20%C4%91%E1%BA%BFn%20c%C3%B4ng%20ty" display="http://yellowpages.vnn.vn/business/listings_detail.asp?sql_code=964515 - G%E1%BB%ADi%20email%20%C4%91%E1%BA%BFn%20c%C3%B4ng%20ty"/>
    <hyperlink ref="Q50" r:id="rId99" location="G%E1%BB%ADi%20email%20%C4%91%E1%BA%BFn%20c%C3%B4ng%20ty" display="http://yellowpages.vnn.vn/business/listings_detail.asp?sql_code=701439 - G%E1%BB%ADi%20email%20%C4%91%E1%BA%BFn%20c%C3%B4ng%20ty"/>
    <hyperlink ref="Q91" r:id="rId100" display="info@licogi16m.vn;thanhbui@licogi16m.vn"/>
    <hyperlink ref="Q75" r:id="rId101"/>
    <hyperlink ref="Q112" r:id="rId102"/>
    <hyperlink ref="Q35" r:id="rId103" location="G%E1%BB%ADi%20email%20%C4%91%E1%BA%BFn%20c%C3%B4ng%20ty" display="http://yellowpages.vnn.vn/business/listings_detail.asp?sql_code=1026396 - G%E1%BB%ADi%20email%20%C4%91%E1%BA%BFn%20c%C3%B4ng%20ty"/>
    <hyperlink ref="Q268" r:id="rId104" display="loan@soltecvn.com_x000a__x000a_"/>
    <hyperlink ref="Q277" r:id="rId105"/>
    <hyperlink ref="Q309" r:id="rId106"/>
    <hyperlink ref="Q406" r:id="rId107"/>
    <hyperlink ref="Q22" r:id="rId108"/>
    <hyperlink ref="Q197" r:id="rId109"/>
    <hyperlink ref="Q409" r:id="rId110"/>
    <hyperlink ref="Q314" r:id="rId111"/>
    <hyperlink ref="Q366" r:id="rId112"/>
    <hyperlink ref="Q24" r:id="rId113"/>
    <hyperlink ref="Q148" r:id="rId114"/>
    <hyperlink ref="Q209" r:id="rId115"/>
    <hyperlink ref="Q308" r:id="rId116"/>
    <hyperlink ref="Q300" r:id="rId117"/>
    <hyperlink ref="Q313" r:id="rId118"/>
    <hyperlink ref="Q311" r:id="rId119"/>
    <hyperlink ref="Q305" r:id="rId120"/>
    <hyperlink ref="Q323" r:id="rId121"/>
    <hyperlink ref="Q82" r:id="rId122"/>
    <hyperlink ref="Q58" r:id="rId123"/>
    <hyperlink ref="Q81" r:id="rId124"/>
    <hyperlink ref="Q332" r:id="rId125"/>
    <hyperlink ref="Q85" r:id="rId126"/>
    <hyperlink ref="Q181" r:id="rId127"/>
    <hyperlink ref="Q232" r:id="rId128"/>
    <hyperlink ref="Q178" r:id="rId129"/>
    <hyperlink ref="Q423" r:id="rId130"/>
    <hyperlink ref="Q422" r:id="rId131"/>
    <hyperlink ref="Q317" r:id="rId132"/>
    <hyperlink ref="Q206" r:id="rId133"/>
    <hyperlink ref="Q350" r:id="rId134"/>
    <hyperlink ref="Q30" r:id="rId135"/>
    <hyperlink ref="Q205" r:id="rId136"/>
    <hyperlink ref="Q176" r:id="rId137"/>
    <hyperlink ref="Q177" r:id="rId138"/>
    <hyperlink ref="Q180" r:id="rId139"/>
    <hyperlink ref="Q183" r:id="rId140"/>
    <hyperlink ref="Q306" r:id="rId141"/>
    <hyperlink ref="Q312" r:id="rId142"/>
    <hyperlink ref="Q316" r:id="rId143"/>
    <hyperlink ref="Q319" r:id="rId144"/>
    <hyperlink ref="Q389" r:id="rId145"/>
    <hyperlink ref="Q391" r:id="rId146"/>
    <hyperlink ref="Q381" r:id="rId147"/>
    <hyperlink ref="E388" r:id="rId148"/>
    <hyperlink ref="Q388" r:id="rId149"/>
    <hyperlink ref="Q394" r:id="rId150"/>
    <hyperlink ref="Q400" r:id="rId151"/>
    <hyperlink ref="Q401" r:id="rId152"/>
    <hyperlink ref="Q402" r:id="rId153"/>
    <hyperlink ref="Q411" r:id="rId154"/>
    <hyperlink ref="Q413" r:id="rId155"/>
    <hyperlink ref="Q414" r:id="rId156"/>
    <hyperlink ref="Q421" r:id="rId157"/>
    <hyperlink ref="Q418" r:id="rId158"/>
    <hyperlink ref="Q424" r:id="rId159"/>
    <hyperlink ref="Q425" r:id="rId160"/>
    <hyperlink ref="Q426" r:id="rId161"/>
    <hyperlink ref="Q187" r:id="rId162"/>
    <hyperlink ref="Q188" r:id="rId163"/>
    <hyperlink ref="Q201" r:id="rId164"/>
    <hyperlink ref="Q200" r:id="rId165"/>
    <hyperlink ref="Q248" r:id="rId166"/>
  </hyperlinks>
  <pageMargins left="0.7" right="0.7" top="0.75" bottom="0.75" header="0.3" footer="0.3"/>
  <pageSetup paperSize="9" scale="67" orientation="portrait" r:id="rId167"/>
  <colBreaks count="1" manualBreakCount="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I553"/>
  <sheetViews>
    <sheetView topLeftCell="B202" zoomScale="130" zoomScaleNormal="130" zoomScaleSheetLayoutView="130" workbookViewId="0">
      <selection activeCell="G218" sqref="G218"/>
    </sheetView>
  </sheetViews>
  <sheetFormatPr defaultColWidth="10.25" defaultRowHeight="12.75"/>
  <cols>
    <col min="1" max="1" width="5.75" style="2608" customWidth="1"/>
    <col min="2" max="2" width="12.5" style="2609" customWidth="1"/>
    <col min="3" max="3" width="11.25" style="2610" customWidth="1"/>
    <col min="4" max="4" width="30.75" style="2611" customWidth="1"/>
    <col min="5" max="5" width="11.125" style="2611" hidden="1" customWidth="1"/>
    <col min="6" max="6" width="11.5" style="2603" hidden="1" customWidth="1"/>
    <col min="7" max="7" width="25" style="2603" customWidth="1"/>
    <col min="8" max="8" width="15.5" style="2534" hidden="1" customWidth="1"/>
    <col min="9" max="9" width="11.75" style="2534" hidden="1" customWidth="1"/>
    <col min="10" max="10" width="0" style="2428" hidden="1" customWidth="1"/>
    <col min="11" max="256" width="10.25" style="2428"/>
    <col min="257" max="257" width="5.75" style="2428" customWidth="1"/>
    <col min="258" max="258" width="12.5" style="2428" customWidth="1"/>
    <col min="259" max="259" width="11.25" style="2428" customWidth="1"/>
    <col min="260" max="260" width="30.75" style="2428" customWidth="1"/>
    <col min="261" max="262" width="0" style="2428" hidden="1" customWidth="1"/>
    <col min="263" max="263" width="25" style="2428" customWidth="1"/>
    <col min="264" max="266" width="0" style="2428" hidden="1" customWidth="1"/>
    <col min="267" max="512" width="10.25" style="2428"/>
    <col min="513" max="513" width="5.75" style="2428" customWidth="1"/>
    <col min="514" max="514" width="12.5" style="2428" customWidth="1"/>
    <col min="515" max="515" width="11.25" style="2428" customWidth="1"/>
    <col min="516" max="516" width="30.75" style="2428" customWidth="1"/>
    <col min="517" max="518" width="0" style="2428" hidden="1" customWidth="1"/>
    <col min="519" max="519" width="25" style="2428" customWidth="1"/>
    <col min="520" max="522" width="0" style="2428" hidden="1" customWidth="1"/>
    <col min="523" max="768" width="10.25" style="2428"/>
    <col min="769" max="769" width="5.75" style="2428" customWidth="1"/>
    <col min="770" max="770" width="12.5" style="2428" customWidth="1"/>
    <col min="771" max="771" width="11.25" style="2428" customWidth="1"/>
    <col min="772" max="772" width="30.75" style="2428" customWidth="1"/>
    <col min="773" max="774" width="0" style="2428" hidden="1" customWidth="1"/>
    <col min="775" max="775" width="25" style="2428" customWidth="1"/>
    <col min="776" max="778" width="0" style="2428" hidden="1" customWidth="1"/>
    <col min="779" max="1024" width="10.25" style="2428"/>
    <col min="1025" max="1025" width="5.75" style="2428" customWidth="1"/>
    <col min="1026" max="1026" width="12.5" style="2428" customWidth="1"/>
    <col min="1027" max="1027" width="11.25" style="2428" customWidth="1"/>
    <col min="1028" max="1028" width="30.75" style="2428" customWidth="1"/>
    <col min="1029" max="1030" width="0" style="2428" hidden="1" customWidth="1"/>
    <col min="1031" max="1031" width="25" style="2428" customWidth="1"/>
    <col min="1032" max="1034" width="0" style="2428" hidden="1" customWidth="1"/>
    <col min="1035" max="1280" width="10.25" style="2428"/>
    <col min="1281" max="1281" width="5.75" style="2428" customWidth="1"/>
    <col min="1282" max="1282" width="12.5" style="2428" customWidth="1"/>
    <col min="1283" max="1283" width="11.25" style="2428" customWidth="1"/>
    <col min="1284" max="1284" width="30.75" style="2428" customWidth="1"/>
    <col min="1285" max="1286" width="0" style="2428" hidden="1" customWidth="1"/>
    <col min="1287" max="1287" width="25" style="2428" customWidth="1"/>
    <col min="1288" max="1290" width="0" style="2428" hidden="1" customWidth="1"/>
    <col min="1291" max="1536" width="10.25" style="2428"/>
    <col min="1537" max="1537" width="5.75" style="2428" customWidth="1"/>
    <col min="1538" max="1538" width="12.5" style="2428" customWidth="1"/>
    <col min="1539" max="1539" width="11.25" style="2428" customWidth="1"/>
    <col min="1540" max="1540" width="30.75" style="2428" customWidth="1"/>
    <col min="1541" max="1542" width="0" style="2428" hidden="1" customWidth="1"/>
    <col min="1543" max="1543" width="25" style="2428" customWidth="1"/>
    <col min="1544" max="1546" width="0" style="2428" hidden="1" customWidth="1"/>
    <col min="1547" max="1792" width="10.25" style="2428"/>
    <col min="1793" max="1793" width="5.75" style="2428" customWidth="1"/>
    <col min="1794" max="1794" width="12.5" style="2428" customWidth="1"/>
    <col min="1795" max="1795" width="11.25" style="2428" customWidth="1"/>
    <col min="1796" max="1796" width="30.75" style="2428" customWidth="1"/>
    <col min="1797" max="1798" width="0" style="2428" hidden="1" customWidth="1"/>
    <col min="1799" max="1799" width="25" style="2428" customWidth="1"/>
    <col min="1800" max="1802" width="0" style="2428" hidden="1" customWidth="1"/>
    <col min="1803" max="2048" width="10.25" style="2428"/>
    <col min="2049" max="2049" width="5.75" style="2428" customWidth="1"/>
    <col min="2050" max="2050" width="12.5" style="2428" customWidth="1"/>
    <col min="2051" max="2051" width="11.25" style="2428" customWidth="1"/>
    <col min="2052" max="2052" width="30.75" style="2428" customWidth="1"/>
    <col min="2053" max="2054" width="0" style="2428" hidden="1" customWidth="1"/>
    <col min="2055" max="2055" width="25" style="2428" customWidth="1"/>
    <col min="2056" max="2058" width="0" style="2428" hidden="1" customWidth="1"/>
    <col min="2059" max="2304" width="10.25" style="2428"/>
    <col min="2305" max="2305" width="5.75" style="2428" customWidth="1"/>
    <col min="2306" max="2306" width="12.5" style="2428" customWidth="1"/>
    <col min="2307" max="2307" width="11.25" style="2428" customWidth="1"/>
    <col min="2308" max="2308" width="30.75" style="2428" customWidth="1"/>
    <col min="2309" max="2310" width="0" style="2428" hidden="1" customWidth="1"/>
    <col min="2311" max="2311" width="25" style="2428" customWidth="1"/>
    <col min="2312" max="2314" width="0" style="2428" hidden="1" customWidth="1"/>
    <col min="2315" max="2560" width="10.25" style="2428"/>
    <col min="2561" max="2561" width="5.75" style="2428" customWidth="1"/>
    <col min="2562" max="2562" width="12.5" style="2428" customWidth="1"/>
    <col min="2563" max="2563" width="11.25" style="2428" customWidth="1"/>
    <col min="2564" max="2564" width="30.75" style="2428" customWidth="1"/>
    <col min="2565" max="2566" width="0" style="2428" hidden="1" customWidth="1"/>
    <col min="2567" max="2567" width="25" style="2428" customWidth="1"/>
    <col min="2568" max="2570" width="0" style="2428" hidden="1" customWidth="1"/>
    <col min="2571" max="2816" width="10.25" style="2428"/>
    <col min="2817" max="2817" width="5.75" style="2428" customWidth="1"/>
    <col min="2818" max="2818" width="12.5" style="2428" customWidth="1"/>
    <col min="2819" max="2819" width="11.25" style="2428" customWidth="1"/>
    <col min="2820" max="2820" width="30.75" style="2428" customWidth="1"/>
    <col min="2821" max="2822" width="0" style="2428" hidden="1" customWidth="1"/>
    <col min="2823" max="2823" width="25" style="2428" customWidth="1"/>
    <col min="2824" max="2826" width="0" style="2428" hidden="1" customWidth="1"/>
    <col min="2827" max="3072" width="10.25" style="2428"/>
    <col min="3073" max="3073" width="5.75" style="2428" customWidth="1"/>
    <col min="3074" max="3074" width="12.5" style="2428" customWidth="1"/>
    <col min="3075" max="3075" width="11.25" style="2428" customWidth="1"/>
    <col min="3076" max="3076" width="30.75" style="2428" customWidth="1"/>
    <col min="3077" max="3078" width="0" style="2428" hidden="1" customWidth="1"/>
    <col min="3079" max="3079" width="25" style="2428" customWidth="1"/>
    <col min="3080" max="3082" width="0" style="2428" hidden="1" customWidth="1"/>
    <col min="3083" max="3328" width="10.25" style="2428"/>
    <col min="3329" max="3329" width="5.75" style="2428" customWidth="1"/>
    <col min="3330" max="3330" width="12.5" style="2428" customWidth="1"/>
    <col min="3331" max="3331" width="11.25" style="2428" customWidth="1"/>
    <col min="3332" max="3332" width="30.75" style="2428" customWidth="1"/>
    <col min="3333" max="3334" width="0" style="2428" hidden="1" customWidth="1"/>
    <col min="3335" max="3335" width="25" style="2428" customWidth="1"/>
    <col min="3336" max="3338" width="0" style="2428" hidden="1" customWidth="1"/>
    <col min="3339" max="3584" width="10.25" style="2428"/>
    <col min="3585" max="3585" width="5.75" style="2428" customWidth="1"/>
    <col min="3586" max="3586" width="12.5" style="2428" customWidth="1"/>
    <col min="3587" max="3587" width="11.25" style="2428" customWidth="1"/>
    <col min="3588" max="3588" width="30.75" style="2428" customWidth="1"/>
    <col min="3589" max="3590" width="0" style="2428" hidden="1" customWidth="1"/>
    <col min="3591" max="3591" width="25" style="2428" customWidth="1"/>
    <col min="3592" max="3594" width="0" style="2428" hidden="1" customWidth="1"/>
    <col min="3595" max="3840" width="10.25" style="2428"/>
    <col min="3841" max="3841" width="5.75" style="2428" customWidth="1"/>
    <col min="3842" max="3842" width="12.5" style="2428" customWidth="1"/>
    <col min="3843" max="3843" width="11.25" style="2428" customWidth="1"/>
    <col min="3844" max="3844" width="30.75" style="2428" customWidth="1"/>
    <col min="3845" max="3846" width="0" style="2428" hidden="1" customWidth="1"/>
    <col min="3847" max="3847" width="25" style="2428" customWidth="1"/>
    <col min="3848" max="3850" width="0" style="2428" hidden="1" customWidth="1"/>
    <col min="3851" max="4096" width="10.25" style="2428"/>
    <col min="4097" max="4097" width="5.75" style="2428" customWidth="1"/>
    <col min="4098" max="4098" width="12.5" style="2428" customWidth="1"/>
    <col min="4099" max="4099" width="11.25" style="2428" customWidth="1"/>
    <col min="4100" max="4100" width="30.75" style="2428" customWidth="1"/>
    <col min="4101" max="4102" width="0" style="2428" hidden="1" customWidth="1"/>
    <col min="4103" max="4103" width="25" style="2428" customWidth="1"/>
    <col min="4104" max="4106" width="0" style="2428" hidden="1" customWidth="1"/>
    <col min="4107" max="4352" width="10.25" style="2428"/>
    <col min="4353" max="4353" width="5.75" style="2428" customWidth="1"/>
    <col min="4354" max="4354" width="12.5" style="2428" customWidth="1"/>
    <col min="4355" max="4355" width="11.25" style="2428" customWidth="1"/>
    <col min="4356" max="4356" width="30.75" style="2428" customWidth="1"/>
    <col min="4357" max="4358" width="0" style="2428" hidden="1" customWidth="1"/>
    <col min="4359" max="4359" width="25" style="2428" customWidth="1"/>
    <col min="4360" max="4362" width="0" style="2428" hidden="1" customWidth="1"/>
    <col min="4363" max="4608" width="10.25" style="2428"/>
    <col min="4609" max="4609" width="5.75" style="2428" customWidth="1"/>
    <col min="4610" max="4610" width="12.5" style="2428" customWidth="1"/>
    <col min="4611" max="4611" width="11.25" style="2428" customWidth="1"/>
    <col min="4612" max="4612" width="30.75" style="2428" customWidth="1"/>
    <col min="4613" max="4614" width="0" style="2428" hidden="1" customWidth="1"/>
    <col min="4615" max="4615" width="25" style="2428" customWidth="1"/>
    <col min="4616" max="4618" width="0" style="2428" hidden="1" customWidth="1"/>
    <col min="4619" max="4864" width="10.25" style="2428"/>
    <col min="4865" max="4865" width="5.75" style="2428" customWidth="1"/>
    <col min="4866" max="4866" width="12.5" style="2428" customWidth="1"/>
    <col min="4867" max="4867" width="11.25" style="2428" customWidth="1"/>
    <col min="4868" max="4868" width="30.75" style="2428" customWidth="1"/>
    <col min="4869" max="4870" width="0" style="2428" hidden="1" customWidth="1"/>
    <col min="4871" max="4871" width="25" style="2428" customWidth="1"/>
    <col min="4872" max="4874" width="0" style="2428" hidden="1" customWidth="1"/>
    <col min="4875" max="5120" width="10.25" style="2428"/>
    <col min="5121" max="5121" width="5.75" style="2428" customWidth="1"/>
    <col min="5122" max="5122" width="12.5" style="2428" customWidth="1"/>
    <col min="5123" max="5123" width="11.25" style="2428" customWidth="1"/>
    <col min="5124" max="5124" width="30.75" style="2428" customWidth="1"/>
    <col min="5125" max="5126" width="0" style="2428" hidden="1" customWidth="1"/>
    <col min="5127" max="5127" width="25" style="2428" customWidth="1"/>
    <col min="5128" max="5130" width="0" style="2428" hidden="1" customWidth="1"/>
    <col min="5131" max="5376" width="10.25" style="2428"/>
    <col min="5377" max="5377" width="5.75" style="2428" customWidth="1"/>
    <col min="5378" max="5378" width="12.5" style="2428" customWidth="1"/>
    <col min="5379" max="5379" width="11.25" style="2428" customWidth="1"/>
    <col min="5380" max="5380" width="30.75" style="2428" customWidth="1"/>
    <col min="5381" max="5382" width="0" style="2428" hidden="1" customWidth="1"/>
    <col min="5383" max="5383" width="25" style="2428" customWidth="1"/>
    <col min="5384" max="5386" width="0" style="2428" hidden="1" customWidth="1"/>
    <col min="5387" max="5632" width="10.25" style="2428"/>
    <col min="5633" max="5633" width="5.75" style="2428" customWidth="1"/>
    <col min="5634" max="5634" width="12.5" style="2428" customWidth="1"/>
    <col min="5635" max="5635" width="11.25" style="2428" customWidth="1"/>
    <col min="5636" max="5636" width="30.75" style="2428" customWidth="1"/>
    <col min="5637" max="5638" width="0" style="2428" hidden="1" customWidth="1"/>
    <col min="5639" max="5639" width="25" style="2428" customWidth="1"/>
    <col min="5640" max="5642" width="0" style="2428" hidden="1" customWidth="1"/>
    <col min="5643" max="5888" width="10.25" style="2428"/>
    <col min="5889" max="5889" width="5.75" style="2428" customWidth="1"/>
    <col min="5890" max="5890" width="12.5" style="2428" customWidth="1"/>
    <col min="5891" max="5891" width="11.25" style="2428" customWidth="1"/>
    <col min="5892" max="5892" width="30.75" style="2428" customWidth="1"/>
    <col min="5893" max="5894" width="0" style="2428" hidden="1" customWidth="1"/>
    <col min="5895" max="5895" width="25" style="2428" customWidth="1"/>
    <col min="5896" max="5898" width="0" style="2428" hidden="1" customWidth="1"/>
    <col min="5899" max="6144" width="10.25" style="2428"/>
    <col min="6145" max="6145" width="5.75" style="2428" customWidth="1"/>
    <col min="6146" max="6146" width="12.5" style="2428" customWidth="1"/>
    <col min="6147" max="6147" width="11.25" style="2428" customWidth="1"/>
    <col min="6148" max="6148" width="30.75" style="2428" customWidth="1"/>
    <col min="6149" max="6150" width="0" style="2428" hidden="1" customWidth="1"/>
    <col min="6151" max="6151" width="25" style="2428" customWidth="1"/>
    <col min="6152" max="6154" width="0" style="2428" hidden="1" customWidth="1"/>
    <col min="6155" max="6400" width="10.25" style="2428"/>
    <col min="6401" max="6401" width="5.75" style="2428" customWidth="1"/>
    <col min="6402" max="6402" width="12.5" style="2428" customWidth="1"/>
    <col min="6403" max="6403" width="11.25" style="2428" customWidth="1"/>
    <col min="6404" max="6404" width="30.75" style="2428" customWidth="1"/>
    <col min="6405" max="6406" width="0" style="2428" hidden="1" customWidth="1"/>
    <col min="6407" max="6407" width="25" style="2428" customWidth="1"/>
    <col min="6408" max="6410" width="0" style="2428" hidden="1" customWidth="1"/>
    <col min="6411" max="6656" width="10.25" style="2428"/>
    <col min="6657" max="6657" width="5.75" style="2428" customWidth="1"/>
    <col min="6658" max="6658" width="12.5" style="2428" customWidth="1"/>
    <col min="6659" max="6659" width="11.25" style="2428" customWidth="1"/>
    <col min="6660" max="6660" width="30.75" style="2428" customWidth="1"/>
    <col min="6661" max="6662" width="0" style="2428" hidden="1" customWidth="1"/>
    <col min="6663" max="6663" width="25" style="2428" customWidth="1"/>
    <col min="6664" max="6666" width="0" style="2428" hidden="1" customWidth="1"/>
    <col min="6667" max="6912" width="10.25" style="2428"/>
    <col min="6913" max="6913" width="5.75" style="2428" customWidth="1"/>
    <col min="6914" max="6914" width="12.5" style="2428" customWidth="1"/>
    <col min="6915" max="6915" width="11.25" style="2428" customWidth="1"/>
    <col min="6916" max="6916" width="30.75" style="2428" customWidth="1"/>
    <col min="6917" max="6918" width="0" style="2428" hidden="1" customWidth="1"/>
    <col min="6919" max="6919" width="25" style="2428" customWidth="1"/>
    <col min="6920" max="6922" width="0" style="2428" hidden="1" customWidth="1"/>
    <col min="6923" max="7168" width="10.25" style="2428"/>
    <col min="7169" max="7169" width="5.75" style="2428" customWidth="1"/>
    <col min="7170" max="7170" width="12.5" style="2428" customWidth="1"/>
    <col min="7171" max="7171" width="11.25" style="2428" customWidth="1"/>
    <col min="7172" max="7172" width="30.75" style="2428" customWidth="1"/>
    <col min="7173" max="7174" width="0" style="2428" hidden="1" customWidth="1"/>
    <col min="7175" max="7175" width="25" style="2428" customWidth="1"/>
    <col min="7176" max="7178" width="0" style="2428" hidden="1" customWidth="1"/>
    <col min="7179" max="7424" width="10.25" style="2428"/>
    <col min="7425" max="7425" width="5.75" style="2428" customWidth="1"/>
    <col min="7426" max="7426" width="12.5" style="2428" customWidth="1"/>
    <col min="7427" max="7427" width="11.25" style="2428" customWidth="1"/>
    <col min="7428" max="7428" width="30.75" style="2428" customWidth="1"/>
    <col min="7429" max="7430" width="0" style="2428" hidden="1" customWidth="1"/>
    <col min="7431" max="7431" width="25" style="2428" customWidth="1"/>
    <col min="7432" max="7434" width="0" style="2428" hidden="1" customWidth="1"/>
    <col min="7435" max="7680" width="10.25" style="2428"/>
    <col min="7681" max="7681" width="5.75" style="2428" customWidth="1"/>
    <col min="7682" max="7682" width="12.5" style="2428" customWidth="1"/>
    <col min="7683" max="7683" width="11.25" style="2428" customWidth="1"/>
    <col min="7684" max="7684" width="30.75" style="2428" customWidth="1"/>
    <col min="7685" max="7686" width="0" style="2428" hidden="1" customWidth="1"/>
    <col min="7687" max="7687" width="25" style="2428" customWidth="1"/>
    <col min="7688" max="7690" width="0" style="2428" hidden="1" customWidth="1"/>
    <col min="7691" max="7936" width="10.25" style="2428"/>
    <col min="7937" max="7937" width="5.75" style="2428" customWidth="1"/>
    <col min="7938" max="7938" width="12.5" style="2428" customWidth="1"/>
    <col min="7939" max="7939" width="11.25" style="2428" customWidth="1"/>
    <col min="7940" max="7940" width="30.75" style="2428" customWidth="1"/>
    <col min="7941" max="7942" width="0" style="2428" hidden="1" customWidth="1"/>
    <col min="7943" max="7943" width="25" style="2428" customWidth="1"/>
    <col min="7944" max="7946" width="0" style="2428" hidden="1" customWidth="1"/>
    <col min="7947" max="8192" width="10.25" style="2428"/>
    <col min="8193" max="8193" width="5.75" style="2428" customWidth="1"/>
    <col min="8194" max="8194" width="12.5" style="2428" customWidth="1"/>
    <col min="8195" max="8195" width="11.25" style="2428" customWidth="1"/>
    <col min="8196" max="8196" width="30.75" style="2428" customWidth="1"/>
    <col min="8197" max="8198" width="0" style="2428" hidden="1" customWidth="1"/>
    <col min="8199" max="8199" width="25" style="2428" customWidth="1"/>
    <col min="8200" max="8202" width="0" style="2428" hidden="1" customWidth="1"/>
    <col min="8203" max="8448" width="10.25" style="2428"/>
    <col min="8449" max="8449" width="5.75" style="2428" customWidth="1"/>
    <col min="8450" max="8450" width="12.5" style="2428" customWidth="1"/>
    <col min="8451" max="8451" width="11.25" style="2428" customWidth="1"/>
    <col min="8452" max="8452" width="30.75" style="2428" customWidth="1"/>
    <col min="8453" max="8454" width="0" style="2428" hidden="1" customWidth="1"/>
    <col min="8455" max="8455" width="25" style="2428" customWidth="1"/>
    <col min="8456" max="8458" width="0" style="2428" hidden="1" customWidth="1"/>
    <col min="8459" max="8704" width="10.25" style="2428"/>
    <col min="8705" max="8705" width="5.75" style="2428" customWidth="1"/>
    <col min="8706" max="8706" width="12.5" style="2428" customWidth="1"/>
    <col min="8707" max="8707" width="11.25" style="2428" customWidth="1"/>
    <col min="8708" max="8708" width="30.75" style="2428" customWidth="1"/>
    <col min="8709" max="8710" width="0" style="2428" hidden="1" customWidth="1"/>
    <col min="8711" max="8711" width="25" style="2428" customWidth="1"/>
    <col min="8712" max="8714" width="0" style="2428" hidden="1" customWidth="1"/>
    <col min="8715" max="8960" width="10.25" style="2428"/>
    <col min="8961" max="8961" width="5.75" style="2428" customWidth="1"/>
    <col min="8962" max="8962" width="12.5" style="2428" customWidth="1"/>
    <col min="8963" max="8963" width="11.25" style="2428" customWidth="1"/>
    <col min="8964" max="8964" width="30.75" style="2428" customWidth="1"/>
    <col min="8965" max="8966" width="0" style="2428" hidden="1" customWidth="1"/>
    <col min="8967" max="8967" width="25" style="2428" customWidth="1"/>
    <col min="8968" max="8970" width="0" style="2428" hidden="1" customWidth="1"/>
    <col min="8971" max="9216" width="10.25" style="2428"/>
    <col min="9217" max="9217" width="5.75" style="2428" customWidth="1"/>
    <col min="9218" max="9218" width="12.5" style="2428" customWidth="1"/>
    <col min="9219" max="9219" width="11.25" style="2428" customWidth="1"/>
    <col min="9220" max="9220" width="30.75" style="2428" customWidth="1"/>
    <col min="9221" max="9222" width="0" style="2428" hidden="1" customWidth="1"/>
    <col min="9223" max="9223" width="25" style="2428" customWidth="1"/>
    <col min="9224" max="9226" width="0" style="2428" hidden="1" customWidth="1"/>
    <col min="9227" max="9472" width="10.25" style="2428"/>
    <col min="9473" max="9473" width="5.75" style="2428" customWidth="1"/>
    <col min="9474" max="9474" width="12.5" style="2428" customWidth="1"/>
    <col min="9475" max="9475" width="11.25" style="2428" customWidth="1"/>
    <col min="9476" max="9476" width="30.75" style="2428" customWidth="1"/>
    <col min="9477" max="9478" width="0" style="2428" hidden="1" customWidth="1"/>
    <col min="9479" max="9479" width="25" style="2428" customWidth="1"/>
    <col min="9480" max="9482" width="0" style="2428" hidden="1" customWidth="1"/>
    <col min="9483" max="9728" width="10.25" style="2428"/>
    <col min="9729" max="9729" width="5.75" style="2428" customWidth="1"/>
    <col min="9730" max="9730" width="12.5" style="2428" customWidth="1"/>
    <col min="9731" max="9731" width="11.25" style="2428" customWidth="1"/>
    <col min="9732" max="9732" width="30.75" style="2428" customWidth="1"/>
    <col min="9733" max="9734" width="0" style="2428" hidden="1" customWidth="1"/>
    <col min="9735" max="9735" width="25" style="2428" customWidth="1"/>
    <col min="9736" max="9738" width="0" style="2428" hidden="1" customWidth="1"/>
    <col min="9739" max="9984" width="10.25" style="2428"/>
    <col min="9985" max="9985" width="5.75" style="2428" customWidth="1"/>
    <col min="9986" max="9986" width="12.5" style="2428" customWidth="1"/>
    <col min="9987" max="9987" width="11.25" style="2428" customWidth="1"/>
    <col min="9988" max="9988" width="30.75" style="2428" customWidth="1"/>
    <col min="9989" max="9990" width="0" style="2428" hidden="1" customWidth="1"/>
    <col min="9991" max="9991" width="25" style="2428" customWidth="1"/>
    <col min="9992" max="9994" width="0" style="2428" hidden="1" customWidth="1"/>
    <col min="9995" max="10240" width="10.25" style="2428"/>
    <col min="10241" max="10241" width="5.75" style="2428" customWidth="1"/>
    <col min="10242" max="10242" width="12.5" style="2428" customWidth="1"/>
    <col min="10243" max="10243" width="11.25" style="2428" customWidth="1"/>
    <col min="10244" max="10244" width="30.75" style="2428" customWidth="1"/>
    <col min="10245" max="10246" width="0" style="2428" hidden="1" customWidth="1"/>
    <col min="10247" max="10247" width="25" style="2428" customWidth="1"/>
    <col min="10248" max="10250" width="0" style="2428" hidden="1" customWidth="1"/>
    <col min="10251" max="10496" width="10.25" style="2428"/>
    <col min="10497" max="10497" width="5.75" style="2428" customWidth="1"/>
    <col min="10498" max="10498" width="12.5" style="2428" customWidth="1"/>
    <col min="10499" max="10499" width="11.25" style="2428" customWidth="1"/>
    <col min="10500" max="10500" width="30.75" style="2428" customWidth="1"/>
    <col min="10501" max="10502" width="0" style="2428" hidden="1" customWidth="1"/>
    <col min="10503" max="10503" width="25" style="2428" customWidth="1"/>
    <col min="10504" max="10506" width="0" style="2428" hidden="1" customWidth="1"/>
    <col min="10507" max="10752" width="10.25" style="2428"/>
    <col min="10753" max="10753" width="5.75" style="2428" customWidth="1"/>
    <col min="10754" max="10754" width="12.5" style="2428" customWidth="1"/>
    <col min="10755" max="10755" width="11.25" style="2428" customWidth="1"/>
    <col min="10756" max="10756" width="30.75" style="2428" customWidth="1"/>
    <col min="10757" max="10758" width="0" style="2428" hidden="1" customWidth="1"/>
    <col min="10759" max="10759" width="25" style="2428" customWidth="1"/>
    <col min="10760" max="10762" width="0" style="2428" hidden="1" customWidth="1"/>
    <col min="10763" max="11008" width="10.25" style="2428"/>
    <col min="11009" max="11009" width="5.75" style="2428" customWidth="1"/>
    <col min="11010" max="11010" width="12.5" style="2428" customWidth="1"/>
    <col min="11011" max="11011" width="11.25" style="2428" customWidth="1"/>
    <col min="11012" max="11012" width="30.75" style="2428" customWidth="1"/>
    <col min="11013" max="11014" width="0" style="2428" hidden="1" customWidth="1"/>
    <col min="11015" max="11015" width="25" style="2428" customWidth="1"/>
    <col min="11016" max="11018" width="0" style="2428" hidden="1" customWidth="1"/>
    <col min="11019" max="11264" width="10.25" style="2428"/>
    <col min="11265" max="11265" width="5.75" style="2428" customWidth="1"/>
    <col min="11266" max="11266" width="12.5" style="2428" customWidth="1"/>
    <col min="11267" max="11267" width="11.25" style="2428" customWidth="1"/>
    <col min="11268" max="11268" width="30.75" style="2428" customWidth="1"/>
    <col min="11269" max="11270" width="0" style="2428" hidden="1" customWidth="1"/>
    <col min="11271" max="11271" width="25" style="2428" customWidth="1"/>
    <col min="11272" max="11274" width="0" style="2428" hidden="1" customWidth="1"/>
    <col min="11275" max="11520" width="10.25" style="2428"/>
    <col min="11521" max="11521" width="5.75" style="2428" customWidth="1"/>
    <col min="11522" max="11522" width="12.5" style="2428" customWidth="1"/>
    <col min="11523" max="11523" width="11.25" style="2428" customWidth="1"/>
    <col min="11524" max="11524" width="30.75" style="2428" customWidth="1"/>
    <col min="11525" max="11526" width="0" style="2428" hidden="1" customWidth="1"/>
    <col min="11527" max="11527" width="25" style="2428" customWidth="1"/>
    <col min="11528" max="11530" width="0" style="2428" hidden="1" customWidth="1"/>
    <col min="11531" max="11776" width="10.25" style="2428"/>
    <col min="11777" max="11777" width="5.75" style="2428" customWidth="1"/>
    <col min="11778" max="11778" width="12.5" style="2428" customWidth="1"/>
    <col min="11779" max="11779" width="11.25" style="2428" customWidth="1"/>
    <col min="11780" max="11780" width="30.75" style="2428" customWidth="1"/>
    <col min="11781" max="11782" width="0" style="2428" hidden="1" customWidth="1"/>
    <col min="11783" max="11783" width="25" style="2428" customWidth="1"/>
    <col min="11784" max="11786" width="0" style="2428" hidden="1" customWidth="1"/>
    <col min="11787" max="12032" width="10.25" style="2428"/>
    <col min="12033" max="12033" width="5.75" style="2428" customWidth="1"/>
    <col min="12034" max="12034" width="12.5" style="2428" customWidth="1"/>
    <col min="12035" max="12035" width="11.25" style="2428" customWidth="1"/>
    <col min="12036" max="12036" width="30.75" style="2428" customWidth="1"/>
    <col min="12037" max="12038" width="0" style="2428" hidden="1" customWidth="1"/>
    <col min="12039" max="12039" width="25" style="2428" customWidth="1"/>
    <col min="12040" max="12042" width="0" style="2428" hidden="1" customWidth="1"/>
    <col min="12043" max="12288" width="10.25" style="2428"/>
    <col min="12289" max="12289" width="5.75" style="2428" customWidth="1"/>
    <col min="12290" max="12290" width="12.5" style="2428" customWidth="1"/>
    <col min="12291" max="12291" width="11.25" style="2428" customWidth="1"/>
    <col min="12292" max="12292" width="30.75" style="2428" customWidth="1"/>
    <col min="12293" max="12294" width="0" style="2428" hidden="1" customWidth="1"/>
    <col min="12295" max="12295" width="25" style="2428" customWidth="1"/>
    <col min="12296" max="12298" width="0" style="2428" hidden="1" customWidth="1"/>
    <col min="12299" max="12544" width="10.25" style="2428"/>
    <col min="12545" max="12545" width="5.75" style="2428" customWidth="1"/>
    <col min="12546" max="12546" width="12.5" style="2428" customWidth="1"/>
    <col min="12547" max="12547" width="11.25" style="2428" customWidth="1"/>
    <col min="12548" max="12548" width="30.75" style="2428" customWidth="1"/>
    <col min="12549" max="12550" width="0" style="2428" hidden="1" customWidth="1"/>
    <col min="12551" max="12551" width="25" style="2428" customWidth="1"/>
    <col min="12552" max="12554" width="0" style="2428" hidden="1" customWidth="1"/>
    <col min="12555" max="12800" width="10.25" style="2428"/>
    <col min="12801" max="12801" width="5.75" style="2428" customWidth="1"/>
    <col min="12802" max="12802" width="12.5" style="2428" customWidth="1"/>
    <col min="12803" max="12803" width="11.25" style="2428" customWidth="1"/>
    <col min="12804" max="12804" width="30.75" style="2428" customWidth="1"/>
    <col min="12805" max="12806" width="0" style="2428" hidden="1" customWidth="1"/>
    <col min="12807" max="12807" width="25" style="2428" customWidth="1"/>
    <col min="12808" max="12810" width="0" style="2428" hidden="1" customWidth="1"/>
    <col min="12811" max="13056" width="10.25" style="2428"/>
    <col min="13057" max="13057" width="5.75" style="2428" customWidth="1"/>
    <col min="13058" max="13058" width="12.5" style="2428" customWidth="1"/>
    <col min="13059" max="13059" width="11.25" style="2428" customWidth="1"/>
    <col min="13060" max="13060" width="30.75" style="2428" customWidth="1"/>
    <col min="13061" max="13062" width="0" style="2428" hidden="1" customWidth="1"/>
    <col min="13063" max="13063" width="25" style="2428" customWidth="1"/>
    <col min="13064" max="13066" width="0" style="2428" hidden="1" customWidth="1"/>
    <col min="13067" max="13312" width="10.25" style="2428"/>
    <col min="13313" max="13313" width="5.75" style="2428" customWidth="1"/>
    <col min="13314" max="13314" width="12.5" style="2428" customWidth="1"/>
    <col min="13315" max="13315" width="11.25" style="2428" customWidth="1"/>
    <col min="13316" max="13316" width="30.75" style="2428" customWidth="1"/>
    <col min="13317" max="13318" width="0" style="2428" hidden="1" customWidth="1"/>
    <col min="13319" max="13319" width="25" style="2428" customWidth="1"/>
    <col min="13320" max="13322" width="0" style="2428" hidden="1" customWidth="1"/>
    <col min="13323" max="13568" width="10.25" style="2428"/>
    <col min="13569" max="13569" width="5.75" style="2428" customWidth="1"/>
    <col min="13570" max="13570" width="12.5" style="2428" customWidth="1"/>
    <col min="13571" max="13571" width="11.25" style="2428" customWidth="1"/>
    <col min="13572" max="13572" width="30.75" style="2428" customWidth="1"/>
    <col min="13573" max="13574" width="0" style="2428" hidden="1" customWidth="1"/>
    <col min="13575" max="13575" width="25" style="2428" customWidth="1"/>
    <col min="13576" max="13578" width="0" style="2428" hidden="1" customWidth="1"/>
    <col min="13579" max="13824" width="10.25" style="2428"/>
    <col min="13825" max="13825" width="5.75" style="2428" customWidth="1"/>
    <col min="13826" max="13826" width="12.5" style="2428" customWidth="1"/>
    <col min="13827" max="13827" width="11.25" style="2428" customWidth="1"/>
    <col min="13828" max="13828" width="30.75" style="2428" customWidth="1"/>
    <col min="13829" max="13830" width="0" style="2428" hidden="1" customWidth="1"/>
    <col min="13831" max="13831" width="25" style="2428" customWidth="1"/>
    <col min="13832" max="13834" width="0" style="2428" hidden="1" customWidth="1"/>
    <col min="13835" max="14080" width="10.25" style="2428"/>
    <col min="14081" max="14081" width="5.75" style="2428" customWidth="1"/>
    <col min="14082" max="14082" width="12.5" style="2428" customWidth="1"/>
    <col min="14083" max="14083" width="11.25" style="2428" customWidth="1"/>
    <col min="14084" max="14084" width="30.75" style="2428" customWidth="1"/>
    <col min="14085" max="14086" width="0" style="2428" hidden="1" customWidth="1"/>
    <col min="14087" max="14087" width="25" style="2428" customWidth="1"/>
    <col min="14088" max="14090" width="0" style="2428" hidden="1" customWidth="1"/>
    <col min="14091" max="14336" width="10.25" style="2428"/>
    <col min="14337" max="14337" width="5.75" style="2428" customWidth="1"/>
    <col min="14338" max="14338" width="12.5" style="2428" customWidth="1"/>
    <col min="14339" max="14339" width="11.25" style="2428" customWidth="1"/>
    <col min="14340" max="14340" width="30.75" style="2428" customWidth="1"/>
    <col min="14341" max="14342" width="0" style="2428" hidden="1" customWidth="1"/>
    <col min="14343" max="14343" width="25" style="2428" customWidth="1"/>
    <col min="14344" max="14346" width="0" style="2428" hidden="1" customWidth="1"/>
    <col min="14347" max="14592" width="10.25" style="2428"/>
    <col min="14593" max="14593" width="5.75" style="2428" customWidth="1"/>
    <col min="14594" max="14594" width="12.5" style="2428" customWidth="1"/>
    <col min="14595" max="14595" width="11.25" style="2428" customWidth="1"/>
    <col min="14596" max="14596" width="30.75" style="2428" customWidth="1"/>
    <col min="14597" max="14598" width="0" style="2428" hidden="1" customWidth="1"/>
    <col min="14599" max="14599" width="25" style="2428" customWidth="1"/>
    <col min="14600" max="14602" width="0" style="2428" hidden="1" customWidth="1"/>
    <col min="14603" max="14848" width="10.25" style="2428"/>
    <col min="14849" max="14849" width="5.75" style="2428" customWidth="1"/>
    <col min="14850" max="14850" width="12.5" style="2428" customWidth="1"/>
    <col min="14851" max="14851" width="11.25" style="2428" customWidth="1"/>
    <col min="14852" max="14852" width="30.75" style="2428" customWidth="1"/>
    <col min="14853" max="14854" width="0" style="2428" hidden="1" customWidth="1"/>
    <col min="14855" max="14855" width="25" style="2428" customWidth="1"/>
    <col min="14856" max="14858" width="0" style="2428" hidden="1" customWidth="1"/>
    <col min="14859" max="15104" width="10.25" style="2428"/>
    <col min="15105" max="15105" width="5.75" style="2428" customWidth="1"/>
    <col min="15106" max="15106" width="12.5" style="2428" customWidth="1"/>
    <col min="15107" max="15107" width="11.25" style="2428" customWidth="1"/>
    <col min="15108" max="15108" width="30.75" style="2428" customWidth="1"/>
    <col min="15109" max="15110" width="0" style="2428" hidden="1" customWidth="1"/>
    <col min="15111" max="15111" width="25" style="2428" customWidth="1"/>
    <col min="15112" max="15114" width="0" style="2428" hidden="1" customWidth="1"/>
    <col min="15115" max="15360" width="10.25" style="2428"/>
    <col min="15361" max="15361" width="5.75" style="2428" customWidth="1"/>
    <col min="15362" max="15362" width="12.5" style="2428" customWidth="1"/>
    <col min="15363" max="15363" width="11.25" style="2428" customWidth="1"/>
    <col min="15364" max="15364" width="30.75" style="2428" customWidth="1"/>
    <col min="15365" max="15366" width="0" style="2428" hidden="1" customWidth="1"/>
    <col min="15367" max="15367" width="25" style="2428" customWidth="1"/>
    <col min="15368" max="15370" width="0" style="2428" hidden="1" customWidth="1"/>
    <col min="15371" max="15616" width="10.25" style="2428"/>
    <col min="15617" max="15617" width="5.75" style="2428" customWidth="1"/>
    <col min="15618" max="15618" width="12.5" style="2428" customWidth="1"/>
    <col min="15619" max="15619" width="11.25" style="2428" customWidth="1"/>
    <col min="15620" max="15620" width="30.75" style="2428" customWidth="1"/>
    <col min="15621" max="15622" width="0" style="2428" hidden="1" customWidth="1"/>
    <col min="15623" max="15623" width="25" style="2428" customWidth="1"/>
    <col min="15624" max="15626" width="0" style="2428" hidden="1" customWidth="1"/>
    <col min="15627" max="15872" width="10.25" style="2428"/>
    <col min="15873" max="15873" width="5.75" style="2428" customWidth="1"/>
    <col min="15874" max="15874" width="12.5" style="2428" customWidth="1"/>
    <col min="15875" max="15875" width="11.25" style="2428" customWidth="1"/>
    <col min="15876" max="15876" width="30.75" style="2428" customWidth="1"/>
    <col min="15877" max="15878" width="0" style="2428" hidden="1" customWidth="1"/>
    <col min="15879" max="15879" width="25" style="2428" customWidth="1"/>
    <col min="15880" max="15882" width="0" style="2428" hidden="1" customWidth="1"/>
    <col min="15883" max="16128" width="10.25" style="2428"/>
    <col min="16129" max="16129" width="5.75" style="2428" customWidth="1"/>
    <col min="16130" max="16130" width="12.5" style="2428" customWidth="1"/>
    <col min="16131" max="16131" width="11.25" style="2428" customWidth="1"/>
    <col min="16132" max="16132" width="30.75" style="2428" customWidth="1"/>
    <col min="16133" max="16134" width="0" style="2428" hidden="1" customWidth="1"/>
    <col min="16135" max="16135" width="25" style="2428" customWidth="1"/>
    <col min="16136" max="16138" width="0" style="2428" hidden="1" customWidth="1"/>
    <col min="16139" max="16384" width="10.25" style="2428"/>
  </cols>
  <sheetData>
    <row r="2" spans="1:243" s="2429" customFormat="1" ht="18.75">
      <c r="A2" s="3" t="s">
        <v>13215</v>
      </c>
      <c r="B2" s="2426"/>
      <c r="C2" s="2427"/>
      <c r="D2" s="2427"/>
      <c r="E2" s="2427"/>
      <c r="F2" s="2427"/>
      <c r="G2" s="2427"/>
      <c r="H2" s="2427"/>
      <c r="I2" s="2427"/>
      <c r="J2" s="2427"/>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428"/>
      <c r="AO2" s="2428"/>
      <c r="AP2" s="2428"/>
      <c r="AQ2" s="2428"/>
      <c r="AR2" s="2428"/>
      <c r="AS2" s="2428"/>
      <c r="AT2" s="2428"/>
      <c r="AU2" s="2428"/>
      <c r="AV2" s="2428"/>
      <c r="AW2" s="2428"/>
      <c r="AX2" s="2428"/>
      <c r="AY2" s="2428"/>
      <c r="AZ2" s="2428"/>
      <c r="BA2" s="2428"/>
      <c r="BB2" s="2428"/>
      <c r="BC2" s="2428"/>
      <c r="BD2" s="2428"/>
      <c r="BE2" s="2428"/>
      <c r="BF2" s="2428"/>
      <c r="BG2" s="2428"/>
      <c r="BH2" s="2428"/>
      <c r="BI2" s="2428"/>
      <c r="BJ2" s="2428"/>
      <c r="BK2" s="2428"/>
      <c r="BL2" s="2428"/>
      <c r="BM2" s="2428"/>
      <c r="BN2" s="2428"/>
      <c r="BO2" s="2428"/>
      <c r="BP2" s="2428"/>
      <c r="BQ2" s="2428"/>
      <c r="BR2" s="2428"/>
      <c r="BS2" s="2428"/>
      <c r="BT2" s="2428"/>
      <c r="BU2" s="2428"/>
      <c r="BV2" s="2428"/>
      <c r="BW2" s="2428"/>
      <c r="BX2" s="2428"/>
      <c r="BY2" s="2428"/>
      <c r="BZ2" s="2428"/>
      <c r="CA2" s="2428"/>
      <c r="CB2" s="2428"/>
      <c r="CC2" s="2428"/>
      <c r="CD2" s="2428"/>
      <c r="CE2" s="2428"/>
      <c r="CF2" s="2428"/>
      <c r="CG2" s="2428"/>
      <c r="CH2" s="2428"/>
      <c r="CI2" s="2428"/>
      <c r="CJ2" s="2428"/>
      <c r="CK2" s="2428"/>
      <c r="CL2" s="2428"/>
      <c r="CM2" s="2428"/>
      <c r="CN2" s="2428"/>
      <c r="CO2" s="2428"/>
      <c r="CP2" s="2428"/>
      <c r="CQ2" s="2428"/>
      <c r="CR2" s="2428"/>
      <c r="CS2" s="2428"/>
      <c r="CT2" s="2428"/>
      <c r="CU2" s="2428"/>
      <c r="CV2" s="2428"/>
      <c r="CW2" s="2428"/>
      <c r="CX2" s="2428"/>
      <c r="CY2" s="2428"/>
      <c r="CZ2" s="2428"/>
      <c r="DA2" s="2428"/>
      <c r="DB2" s="2428"/>
      <c r="DC2" s="2428"/>
      <c r="DD2" s="2428"/>
      <c r="DE2" s="2428"/>
      <c r="DF2" s="2428"/>
      <c r="DG2" s="2428"/>
      <c r="DH2" s="2428"/>
      <c r="DI2" s="2428"/>
      <c r="DJ2" s="2428"/>
      <c r="DK2" s="2428"/>
      <c r="DL2" s="2428"/>
      <c r="DM2" s="2428"/>
      <c r="DN2" s="2428"/>
      <c r="DO2" s="2428"/>
      <c r="DP2" s="2428"/>
      <c r="DQ2" s="2428"/>
      <c r="DR2" s="2428"/>
      <c r="DS2" s="2428"/>
      <c r="DT2" s="2428"/>
      <c r="DU2" s="2428"/>
      <c r="DV2" s="2428"/>
      <c r="DW2" s="2428"/>
      <c r="DX2" s="2428"/>
      <c r="DY2" s="2428"/>
      <c r="DZ2" s="2428"/>
      <c r="EA2" s="2428"/>
      <c r="EB2" s="2428"/>
      <c r="EC2" s="2428"/>
      <c r="ED2" s="2428"/>
      <c r="EE2" s="2428"/>
      <c r="EF2" s="2428"/>
      <c r="EG2" s="2428"/>
      <c r="EH2" s="2428"/>
      <c r="EI2" s="2428"/>
      <c r="EJ2" s="2428"/>
      <c r="EK2" s="2428"/>
      <c r="EL2" s="2428"/>
      <c r="EM2" s="2428"/>
      <c r="EN2" s="2428"/>
      <c r="EO2" s="2428"/>
      <c r="EP2" s="2428"/>
      <c r="EQ2" s="2428"/>
      <c r="ER2" s="2428"/>
      <c r="ES2" s="2428"/>
      <c r="ET2" s="2428"/>
      <c r="EU2" s="2428"/>
      <c r="EV2" s="2428"/>
      <c r="EW2" s="2428"/>
      <c r="EX2" s="2428"/>
      <c r="EY2" s="2428"/>
      <c r="EZ2" s="2428"/>
      <c r="FA2" s="2428"/>
      <c r="FB2" s="2428"/>
      <c r="FC2" s="2428"/>
      <c r="FD2" s="2428"/>
      <c r="FE2" s="2428"/>
      <c r="FF2" s="2428"/>
      <c r="FG2" s="2428"/>
      <c r="FH2" s="2428"/>
      <c r="FI2" s="2428"/>
      <c r="FJ2" s="2428"/>
      <c r="FK2" s="2428"/>
      <c r="FL2" s="2428"/>
      <c r="FM2" s="2428"/>
      <c r="FN2" s="2428"/>
      <c r="FO2" s="2428"/>
      <c r="FP2" s="2428"/>
      <c r="FQ2" s="2428"/>
      <c r="FR2" s="2428"/>
      <c r="FS2" s="2428"/>
      <c r="FT2" s="2428"/>
      <c r="FU2" s="2428"/>
      <c r="FV2" s="2428"/>
      <c r="FW2" s="2428"/>
      <c r="FX2" s="2428"/>
      <c r="FY2" s="2428"/>
      <c r="FZ2" s="2428"/>
      <c r="GA2" s="2428"/>
      <c r="GB2" s="2428"/>
      <c r="GC2" s="2428"/>
      <c r="GD2" s="2428"/>
      <c r="GE2" s="2428"/>
      <c r="GF2" s="2428"/>
      <c r="GG2" s="2428"/>
      <c r="GH2" s="2428"/>
      <c r="GI2" s="2428"/>
      <c r="GJ2" s="2428"/>
      <c r="GK2" s="2428"/>
      <c r="GL2" s="2428"/>
      <c r="GM2" s="2428"/>
      <c r="GN2" s="2428"/>
      <c r="GO2" s="2428"/>
      <c r="GP2" s="2428"/>
      <c r="GQ2" s="2428"/>
      <c r="GR2" s="2428"/>
      <c r="GS2" s="2428"/>
      <c r="GT2" s="2428"/>
      <c r="GU2" s="2428"/>
      <c r="GV2" s="2428"/>
      <c r="GW2" s="2428"/>
      <c r="GX2" s="2428"/>
      <c r="GY2" s="2428"/>
      <c r="GZ2" s="2428"/>
      <c r="HA2" s="2428"/>
      <c r="HB2" s="2428"/>
      <c r="HC2" s="2428"/>
      <c r="HD2" s="2428"/>
      <c r="HE2" s="2428"/>
      <c r="HF2" s="2428"/>
      <c r="HG2" s="2428"/>
      <c r="HH2" s="2428"/>
      <c r="HI2" s="2428"/>
      <c r="HJ2" s="2428"/>
      <c r="HK2" s="2428"/>
      <c r="HL2" s="2428"/>
      <c r="HM2" s="2428"/>
      <c r="HN2" s="2428"/>
      <c r="HO2" s="2428"/>
      <c r="HP2" s="2428"/>
      <c r="HQ2" s="2428"/>
      <c r="HR2" s="2428"/>
      <c r="HS2" s="2428"/>
      <c r="HT2" s="2428"/>
      <c r="HU2" s="2428"/>
      <c r="HV2" s="2428"/>
      <c r="HW2" s="2428"/>
      <c r="HX2" s="2428"/>
      <c r="HY2" s="2428"/>
      <c r="HZ2" s="2428"/>
      <c r="IA2" s="2428"/>
      <c r="IB2" s="2428"/>
      <c r="IC2" s="2428"/>
      <c r="ID2" s="2428"/>
      <c r="IE2" s="2428"/>
      <c r="IF2" s="2428"/>
      <c r="IG2" s="2428"/>
      <c r="IH2" s="2428"/>
      <c r="II2" s="2428"/>
    </row>
    <row r="3" spans="1:243" s="2429" customFormat="1" ht="18.75">
      <c r="A3" s="3"/>
      <c r="B3" s="2426"/>
      <c r="C3" s="2430"/>
      <c r="D3" s="2431"/>
      <c r="E3" s="2432"/>
      <c r="F3" s="2431"/>
      <c r="G3" s="2431"/>
      <c r="H3" s="2433"/>
      <c r="I3" s="2433"/>
      <c r="J3" s="2428"/>
      <c r="K3" s="2428"/>
      <c r="L3" s="242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428"/>
      <c r="AO3" s="2428"/>
      <c r="AP3" s="2428"/>
      <c r="AQ3" s="2428"/>
      <c r="AR3" s="2428"/>
      <c r="AS3" s="2428"/>
      <c r="AT3" s="2428"/>
      <c r="AU3" s="2428"/>
      <c r="AV3" s="2428"/>
      <c r="AW3" s="2428"/>
      <c r="AX3" s="2428"/>
      <c r="AY3" s="2428"/>
      <c r="AZ3" s="2428"/>
      <c r="BA3" s="2428"/>
      <c r="BB3" s="2428"/>
      <c r="BC3" s="2428"/>
      <c r="BD3" s="2428"/>
      <c r="BE3" s="2428"/>
      <c r="BF3" s="2428"/>
      <c r="BG3" s="2428"/>
      <c r="BH3" s="2428"/>
      <c r="BI3" s="2428"/>
      <c r="BJ3" s="2428"/>
      <c r="BK3" s="2428"/>
      <c r="BL3" s="2428"/>
      <c r="BM3" s="2428"/>
      <c r="BN3" s="2428"/>
      <c r="BO3" s="2428"/>
      <c r="BP3" s="2428"/>
      <c r="BQ3" s="2428"/>
      <c r="BR3" s="2428"/>
      <c r="BS3" s="2428"/>
      <c r="BT3" s="2428"/>
      <c r="BU3" s="2428"/>
      <c r="BV3" s="2428"/>
      <c r="BW3" s="2428"/>
      <c r="BX3" s="2428"/>
      <c r="BY3" s="2428"/>
      <c r="BZ3" s="2428"/>
      <c r="CA3" s="2428"/>
      <c r="CB3" s="2428"/>
      <c r="CC3" s="2428"/>
      <c r="CD3" s="2428"/>
      <c r="CE3" s="2428"/>
      <c r="CF3" s="2428"/>
      <c r="CG3" s="2428"/>
      <c r="CH3" s="2428"/>
      <c r="CI3" s="2428"/>
      <c r="CJ3" s="2428"/>
      <c r="CK3" s="2428"/>
      <c r="CL3" s="2428"/>
      <c r="CM3" s="2428"/>
      <c r="CN3" s="2428"/>
      <c r="CO3" s="2428"/>
      <c r="CP3" s="2428"/>
      <c r="CQ3" s="2428"/>
      <c r="CR3" s="2428"/>
      <c r="CS3" s="2428"/>
      <c r="CT3" s="2428"/>
      <c r="CU3" s="2428"/>
      <c r="CV3" s="2428"/>
      <c r="CW3" s="2428"/>
      <c r="CX3" s="2428"/>
      <c r="CY3" s="2428"/>
      <c r="CZ3" s="2428"/>
      <c r="DA3" s="2428"/>
      <c r="DB3" s="2428"/>
      <c r="DC3" s="2428"/>
      <c r="DD3" s="2428"/>
      <c r="DE3" s="2428"/>
      <c r="DF3" s="2428"/>
      <c r="DG3" s="2428"/>
      <c r="DH3" s="2428"/>
      <c r="DI3" s="2428"/>
      <c r="DJ3" s="2428"/>
      <c r="DK3" s="2428"/>
      <c r="DL3" s="2428"/>
      <c r="DM3" s="2428"/>
      <c r="DN3" s="2428"/>
      <c r="DO3" s="2428"/>
      <c r="DP3" s="2428"/>
      <c r="DQ3" s="2428"/>
      <c r="DR3" s="2428"/>
      <c r="DS3" s="2428"/>
      <c r="DT3" s="2428"/>
      <c r="DU3" s="2428"/>
      <c r="DV3" s="2428"/>
      <c r="DW3" s="2428"/>
      <c r="DX3" s="2428"/>
      <c r="DY3" s="2428"/>
      <c r="DZ3" s="2428"/>
      <c r="EA3" s="2428"/>
      <c r="EB3" s="2428"/>
      <c r="EC3" s="2428"/>
      <c r="ED3" s="2428"/>
      <c r="EE3" s="2428"/>
      <c r="EF3" s="2428"/>
      <c r="EG3" s="2428"/>
      <c r="EH3" s="2428"/>
      <c r="EI3" s="2428"/>
      <c r="EJ3" s="2428"/>
      <c r="EK3" s="2428"/>
      <c r="EL3" s="2428"/>
      <c r="EM3" s="2428"/>
      <c r="EN3" s="2428"/>
      <c r="EO3" s="2428"/>
      <c r="EP3" s="2428"/>
      <c r="EQ3" s="2428"/>
      <c r="ER3" s="2428"/>
      <c r="ES3" s="2428"/>
      <c r="ET3" s="2428"/>
      <c r="EU3" s="2428"/>
      <c r="EV3" s="2428"/>
      <c r="EW3" s="2428"/>
      <c r="EX3" s="2428"/>
      <c r="EY3" s="2428"/>
      <c r="EZ3" s="2428"/>
      <c r="FA3" s="2428"/>
      <c r="FB3" s="2428"/>
      <c r="FC3" s="2428"/>
      <c r="FD3" s="2428"/>
      <c r="FE3" s="2428"/>
      <c r="FF3" s="2428"/>
      <c r="FG3" s="2428"/>
      <c r="FH3" s="2428"/>
      <c r="FI3" s="2428"/>
      <c r="FJ3" s="2428"/>
      <c r="FK3" s="2428"/>
      <c r="FL3" s="2428"/>
      <c r="FM3" s="2428"/>
      <c r="FN3" s="2428"/>
      <c r="FO3" s="2428"/>
      <c r="FP3" s="2428"/>
      <c r="FQ3" s="2428"/>
      <c r="FR3" s="2428"/>
      <c r="FS3" s="2428"/>
      <c r="FT3" s="2428"/>
      <c r="FU3" s="2428"/>
      <c r="FV3" s="2428"/>
      <c r="FW3" s="2428"/>
      <c r="FX3" s="2428"/>
      <c r="FY3" s="2428"/>
      <c r="FZ3" s="2428"/>
      <c r="GA3" s="2428"/>
      <c r="GB3" s="2428"/>
      <c r="GC3" s="2428"/>
      <c r="GD3" s="2428"/>
      <c r="GE3" s="2428"/>
      <c r="GF3" s="2428"/>
      <c r="GG3" s="2428"/>
      <c r="GH3" s="2428"/>
      <c r="GI3" s="2428"/>
      <c r="GJ3" s="2428"/>
      <c r="GK3" s="2428"/>
      <c r="GL3" s="2428"/>
      <c r="GM3" s="2428"/>
      <c r="GN3" s="2428"/>
      <c r="GO3" s="2428"/>
      <c r="GP3" s="2428"/>
      <c r="GQ3" s="2428"/>
      <c r="GR3" s="2428"/>
      <c r="GS3" s="2428"/>
      <c r="GT3" s="2428"/>
      <c r="GU3" s="2428"/>
      <c r="GV3" s="2428"/>
      <c r="GW3" s="2428"/>
      <c r="GX3" s="2428"/>
      <c r="GY3" s="2428"/>
      <c r="GZ3" s="2428"/>
      <c r="HA3" s="2428"/>
      <c r="HB3" s="2428"/>
      <c r="HC3" s="2428"/>
      <c r="HD3" s="2428"/>
      <c r="HE3" s="2428"/>
      <c r="HF3" s="2428"/>
      <c r="HG3" s="2428"/>
      <c r="HH3" s="2428"/>
      <c r="HI3" s="2428"/>
      <c r="HJ3" s="2428"/>
      <c r="HK3" s="2428"/>
      <c r="HL3" s="2428"/>
      <c r="HM3" s="2428"/>
      <c r="HN3" s="2428"/>
      <c r="HO3" s="2428"/>
      <c r="HP3" s="2428"/>
      <c r="HQ3" s="2428"/>
      <c r="HR3" s="2428"/>
      <c r="HS3" s="2428"/>
      <c r="HT3" s="2428"/>
      <c r="HU3" s="2428"/>
      <c r="HV3" s="2428"/>
      <c r="HW3" s="2428"/>
      <c r="HX3" s="2428"/>
      <c r="HY3" s="2428"/>
      <c r="HZ3" s="2428"/>
      <c r="IA3" s="2428"/>
      <c r="IB3" s="2428"/>
      <c r="IC3" s="2428"/>
      <c r="ID3" s="2428"/>
      <c r="IE3" s="2428"/>
      <c r="IF3" s="2428"/>
      <c r="IG3" s="2428"/>
      <c r="IH3" s="2428"/>
      <c r="II3" s="2428"/>
    </row>
    <row r="4" spans="1:243" s="2434" customFormat="1">
      <c r="B4" s="2432"/>
      <c r="D4" s="2432"/>
      <c r="E4" s="2432"/>
      <c r="G4" s="2432"/>
      <c r="H4" s="2432"/>
      <c r="J4" s="2435"/>
      <c r="K4" s="2435"/>
      <c r="L4" s="2435"/>
      <c r="M4" s="2435"/>
      <c r="N4" s="2435"/>
      <c r="O4" s="2435"/>
      <c r="P4" s="2435"/>
      <c r="Q4" s="2435"/>
      <c r="R4" s="2435"/>
      <c r="S4" s="2435"/>
      <c r="T4" s="2435"/>
      <c r="U4" s="2435"/>
      <c r="V4" s="2435"/>
      <c r="W4" s="2435"/>
      <c r="X4" s="2435"/>
      <c r="Y4" s="2435"/>
      <c r="Z4" s="2435"/>
      <c r="AA4" s="2435"/>
      <c r="AB4" s="2435"/>
      <c r="AC4" s="2435"/>
      <c r="AD4" s="2435"/>
      <c r="AE4" s="2435"/>
      <c r="AF4" s="2435"/>
      <c r="AG4" s="2435"/>
      <c r="AH4" s="2435"/>
      <c r="AI4" s="2435"/>
      <c r="AJ4" s="2435"/>
      <c r="AK4" s="2435"/>
      <c r="AL4" s="2435"/>
      <c r="AM4" s="2435"/>
      <c r="AN4" s="2435"/>
      <c r="AO4" s="2435"/>
      <c r="AP4" s="2435"/>
      <c r="AQ4" s="2435"/>
      <c r="AR4" s="2435"/>
      <c r="AS4" s="2435"/>
      <c r="AT4" s="2435"/>
      <c r="AU4" s="2435"/>
      <c r="AV4" s="2435"/>
      <c r="AW4" s="2435"/>
      <c r="AX4" s="2435"/>
      <c r="AY4" s="2435"/>
      <c r="AZ4" s="2435"/>
      <c r="BA4" s="2435"/>
      <c r="BB4" s="2435"/>
      <c r="BC4" s="2435"/>
      <c r="BD4" s="2435"/>
      <c r="BE4" s="2435"/>
      <c r="BF4" s="2435"/>
      <c r="BG4" s="2435"/>
      <c r="BH4" s="2435"/>
      <c r="BI4" s="2435"/>
      <c r="BJ4" s="2435"/>
      <c r="BK4" s="2435"/>
      <c r="BL4" s="2435"/>
      <c r="BM4" s="2435"/>
      <c r="BN4" s="2435"/>
      <c r="BO4" s="2435"/>
      <c r="BP4" s="2435"/>
      <c r="BQ4" s="2435"/>
      <c r="BR4" s="2435"/>
      <c r="BS4" s="2435"/>
      <c r="BT4" s="2435"/>
      <c r="BU4" s="2435"/>
      <c r="BV4" s="2435"/>
      <c r="BW4" s="2435"/>
      <c r="BX4" s="2435"/>
      <c r="BY4" s="2435"/>
      <c r="BZ4" s="2435"/>
      <c r="CA4" s="2435"/>
      <c r="CB4" s="2435"/>
      <c r="CC4" s="2435"/>
      <c r="CD4" s="2435"/>
      <c r="CE4" s="2435"/>
      <c r="CF4" s="2435"/>
      <c r="CG4" s="2435"/>
      <c r="CH4" s="2435"/>
      <c r="CI4" s="2435"/>
      <c r="CJ4" s="2435"/>
      <c r="CK4" s="2435"/>
      <c r="CL4" s="2435"/>
      <c r="CM4" s="2435"/>
      <c r="CN4" s="2435"/>
      <c r="CO4" s="2435"/>
      <c r="CP4" s="2435"/>
      <c r="CQ4" s="2435"/>
      <c r="CR4" s="2435"/>
      <c r="CS4" s="2435"/>
      <c r="CT4" s="2435"/>
      <c r="CU4" s="2435"/>
      <c r="CV4" s="2435"/>
      <c r="CW4" s="2435"/>
      <c r="CX4" s="2435"/>
      <c r="CY4" s="2435"/>
      <c r="CZ4" s="2435"/>
      <c r="DA4" s="2435"/>
      <c r="DB4" s="2435"/>
      <c r="DC4" s="2435"/>
      <c r="DD4" s="2435"/>
      <c r="DE4" s="2435"/>
      <c r="DF4" s="2435"/>
      <c r="DG4" s="2435"/>
      <c r="DH4" s="2435"/>
      <c r="DI4" s="2435"/>
      <c r="DJ4" s="2435"/>
      <c r="DK4" s="2435"/>
      <c r="DL4" s="2435"/>
      <c r="DM4" s="2435"/>
      <c r="DN4" s="2435"/>
      <c r="DO4" s="2435"/>
      <c r="DP4" s="2435"/>
      <c r="DQ4" s="2435"/>
      <c r="DR4" s="2435"/>
      <c r="DS4" s="2435"/>
      <c r="DT4" s="2435"/>
      <c r="DU4" s="2435"/>
      <c r="DV4" s="2435"/>
      <c r="DW4" s="2435"/>
      <c r="DX4" s="2435"/>
      <c r="DY4" s="2435"/>
      <c r="DZ4" s="2435"/>
      <c r="EA4" s="2435"/>
      <c r="EB4" s="2435"/>
      <c r="EC4" s="2435"/>
      <c r="ED4" s="2435"/>
      <c r="EE4" s="2435"/>
      <c r="EF4" s="2435"/>
      <c r="EG4" s="2435"/>
      <c r="EH4" s="2435"/>
      <c r="EI4" s="2435"/>
      <c r="EJ4" s="2435"/>
      <c r="EK4" s="2435"/>
      <c r="EL4" s="2435"/>
      <c r="EM4" s="2435"/>
      <c r="EN4" s="2435"/>
      <c r="EO4" s="2435"/>
      <c r="EP4" s="2435"/>
      <c r="EQ4" s="2435"/>
      <c r="ER4" s="2435"/>
      <c r="ES4" s="2435"/>
      <c r="ET4" s="2435"/>
      <c r="EU4" s="2435"/>
      <c r="EV4" s="2435"/>
      <c r="EW4" s="2435"/>
      <c r="EX4" s="2435"/>
      <c r="EY4" s="2435"/>
      <c r="EZ4" s="2435"/>
      <c r="FA4" s="2435"/>
      <c r="FB4" s="2435"/>
      <c r="FC4" s="2435"/>
      <c r="FD4" s="2435"/>
      <c r="FE4" s="2435"/>
      <c r="FF4" s="2435"/>
      <c r="FG4" s="2435"/>
      <c r="FH4" s="2435"/>
      <c r="FI4" s="2435"/>
      <c r="FJ4" s="2435"/>
      <c r="FK4" s="2435"/>
      <c r="FL4" s="2435"/>
      <c r="FM4" s="2435"/>
      <c r="FN4" s="2435"/>
      <c r="FO4" s="2435"/>
      <c r="FP4" s="2435"/>
      <c r="FQ4" s="2435"/>
      <c r="FR4" s="2435"/>
      <c r="FS4" s="2435"/>
      <c r="FT4" s="2435"/>
      <c r="FU4" s="2435"/>
      <c r="FV4" s="2435"/>
      <c r="FW4" s="2435"/>
      <c r="FX4" s="2435"/>
      <c r="FY4" s="2435"/>
      <c r="FZ4" s="2435"/>
      <c r="GA4" s="2435"/>
      <c r="GB4" s="2435"/>
      <c r="GC4" s="2435"/>
      <c r="GD4" s="2435"/>
      <c r="GE4" s="2435"/>
      <c r="GF4" s="2435"/>
      <c r="GG4" s="2435"/>
      <c r="GH4" s="2435"/>
      <c r="GI4" s="2435"/>
      <c r="GJ4" s="2435"/>
      <c r="GK4" s="2435"/>
      <c r="GL4" s="2435"/>
      <c r="GM4" s="2435"/>
      <c r="GN4" s="2435"/>
      <c r="GO4" s="2435"/>
      <c r="GP4" s="2435"/>
      <c r="GQ4" s="2435"/>
      <c r="GR4" s="2435"/>
      <c r="GS4" s="2435"/>
      <c r="GT4" s="2435"/>
      <c r="GU4" s="2435"/>
      <c r="GV4" s="2435"/>
      <c r="GW4" s="2435"/>
      <c r="GX4" s="2435"/>
      <c r="GY4" s="2435"/>
      <c r="GZ4" s="2435"/>
      <c r="HA4" s="2435"/>
      <c r="HB4" s="2435"/>
      <c r="HC4" s="2435"/>
      <c r="HD4" s="2435"/>
      <c r="HE4" s="2435"/>
      <c r="HF4" s="2435"/>
      <c r="HG4" s="2435"/>
      <c r="HH4" s="2435"/>
      <c r="HI4" s="2435"/>
      <c r="HJ4" s="2435"/>
      <c r="HK4" s="2435"/>
      <c r="HL4" s="2435"/>
      <c r="HM4" s="2435"/>
      <c r="HN4" s="2435"/>
      <c r="HO4" s="2435"/>
      <c r="HP4" s="2435"/>
      <c r="HQ4" s="2435"/>
      <c r="HR4" s="2435"/>
      <c r="HS4" s="2435"/>
      <c r="HT4" s="2435"/>
      <c r="HU4" s="2435"/>
      <c r="HV4" s="2435"/>
      <c r="HW4" s="2435"/>
      <c r="HX4" s="2435"/>
      <c r="HY4" s="2435"/>
      <c r="HZ4" s="2435"/>
      <c r="IA4" s="2435"/>
      <c r="IB4" s="2435"/>
      <c r="IC4" s="2435"/>
      <c r="ID4" s="2435"/>
      <c r="IE4" s="2435"/>
      <c r="IF4" s="2435"/>
      <c r="IG4" s="2435"/>
      <c r="IH4" s="2435"/>
      <c r="II4" s="2435"/>
    </row>
    <row r="5" spans="1:243" s="2437" customFormat="1" ht="23.25" customHeight="1">
      <c r="A5" s="2844" t="s">
        <v>380</v>
      </c>
      <c r="B5" s="2844" t="s">
        <v>3856</v>
      </c>
      <c r="C5" s="2844" t="s">
        <v>2980</v>
      </c>
      <c r="D5" s="2846" t="s">
        <v>2982</v>
      </c>
      <c r="E5" s="2844" t="s">
        <v>9625</v>
      </c>
      <c r="F5" s="2848" t="s">
        <v>5580</v>
      </c>
      <c r="G5" s="2849"/>
      <c r="H5" s="2842" t="s">
        <v>2995</v>
      </c>
      <c r="I5" s="2842" t="s">
        <v>707</v>
      </c>
      <c r="J5" s="2842" t="s">
        <v>9404</v>
      </c>
      <c r="K5" s="2436"/>
      <c r="L5" s="2436"/>
      <c r="M5" s="2436"/>
      <c r="N5" s="2436"/>
      <c r="O5" s="2436"/>
      <c r="P5" s="2436"/>
      <c r="Q5" s="2436"/>
      <c r="R5" s="2436"/>
      <c r="S5" s="2436"/>
      <c r="T5" s="2436"/>
      <c r="U5" s="2436"/>
      <c r="V5" s="2436"/>
      <c r="W5" s="2436"/>
      <c r="X5" s="2436"/>
      <c r="Y5" s="2436"/>
      <c r="Z5" s="2436"/>
      <c r="AA5" s="2436"/>
      <c r="AB5" s="2436"/>
      <c r="AC5" s="2436"/>
      <c r="AD5" s="2436"/>
      <c r="AE5" s="2436"/>
      <c r="AF5" s="2436"/>
      <c r="AG5" s="2436"/>
      <c r="AH5" s="2436"/>
      <c r="AI5" s="2436"/>
      <c r="AJ5" s="2436"/>
      <c r="AK5" s="2436"/>
      <c r="AL5" s="2436"/>
      <c r="AM5" s="2436"/>
      <c r="AN5" s="2436"/>
      <c r="AO5" s="2436"/>
      <c r="AP5" s="2436"/>
      <c r="AQ5" s="2436"/>
      <c r="AR5" s="2436"/>
      <c r="AS5" s="2436"/>
      <c r="AT5" s="2436"/>
      <c r="AU5" s="2436"/>
      <c r="AV5" s="2436"/>
      <c r="AW5" s="2436"/>
      <c r="AX5" s="2436"/>
      <c r="AY5" s="2436"/>
      <c r="AZ5" s="2436"/>
      <c r="BA5" s="2436"/>
      <c r="BB5" s="2436"/>
      <c r="BC5" s="2436"/>
      <c r="BD5" s="2436"/>
      <c r="BE5" s="2436"/>
      <c r="BF5" s="2436"/>
      <c r="BG5" s="2436"/>
      <c r="BH5" s="2436"/>
      <c r="BI5" s="2436"/>
      <c r="BJ5" s="2436"/>
      <c r="BK5" s="2436"/>
      <c r="BL5" s="2436"/>
      <c r="BM5" s="2436"/>
      <c r="BN5" s="2436"/>
      <c r="BO5" s="2436"/>
      <c r="BP5" s="2436"/>
      <c r="BQ5" s="2436"/>
      <c r="BR5" s="2436"/>
      <c r="BS5" s="2436"/>
      <c r="BT5" s="2436"/>
      <c r="BU5" s="2436"/>
      <c r="BV5" s="2436"/>
      <c r="BW5" s="2436"/>
      <c r="BX5" s="2436"/>
      <c r="BY5" s="2436"/>
      <c r="BZ5" s="2436"/>
      <c r="CA5" s="2436"/>
      <c r="CB5" s="2436"/>
      <c r="CC5" s="2436"/>
      <c r="CD5" s="2436"/>
      <c r="CE5" s="2436"/>
      <c r="CF5" s="2436"/>
      <c r="CG5" s="2436"/>
      <c r="CH5" s="2436"/>
      <c r="CI5" s="2436"/>
      <c r="CJ5" s="2436"/>
      <c r="CK5" s="2436"/>
      <c r="CL5" s="2436"/>
      <c r="CM5" s="2436"/>
      <c r="CN5" s="2436"/>
      <c r="CO5" s="2436"/>
      <c r="CP5" s="2436"/>
      <c r="CQ5" s="2436"/>
      <c r="CR5" s="2436"/>
      <c r="CS5" s="2436"/>
      <c r="CT5" s="2436"/>
      <c r="CU5" s="2436"/>
      <c r="CV5" s="2436"/>
      <c r="CW5" s="2436"/>
      <c r="CX5" s="2436"/>
      <c r="CY5" s="2436"/>
      <c r="CZ5" s="2436"/>
      <c r="DA5" s="2436"/>
      <c r="DB5" s="2436"/>
      <c r="DC5" s="2436"/>
      <c r="DD5" s="2436"/>
      <c r="DE5" s="2436"/>
      <c r="DF5" s="2436"/>
      <c r="DG5" s="2436"/>
      <c r="DH5" s="2436"/>
      <c r="DI5" s="2436"/>
      <c r="DJ5" s="2436"/>
      <c r="DK5" s="2436"/>
      <c r="DL5" s="2436"/>
      <c r="DM5" s="2436"/>
      <c r="DN5" s="2436"/>
      <c r="DO5" s="2436"/>
      <c r="DP5" s="2436"/>
      <c r="DQ5" s="2436"/>
      <c r="DR5" s="2436"/>
      <c r="DS5" s="2436"/>
      <c r="DT5" s="2436"/>
      <c r="DU5" s="2436"/>
      <c r="DV5" s="2436"/>
      <c r="DW5" s="2436"/>
      <c r="DX5" s="2436"/>
      <c r="DY5" s="2436"/>
      <c r="DZ5" s="2436"/>
      <c r="EA5" s="2436"/>
      <c r="EB5" s="2436"/>
      <c r="EC5" s="2436"/>
      <c r="ED5" s="2436"/>
      <c r="EE5" s="2436"/>
      <c r="EF5" s="2436"/>
      <c r="EG5" s="2436"/>
      <c r="EH5" s="2436"/>
      <c r="EI5" s="2436"/>
      <c r="EJ5" s="2436"/>
      <c r="EK5" s="2436"/>
      <c r="EL5" s="2436"/>
      <c r="EM5" s="2436"/>
      <c r="EN5" s="2436"/>
      <c r="EO5" s="2436"/>
      <c r="EP5" s="2436"/>
      <c r="EQ5" s="2436"/>
      <c r="ER5" s="2436"/>
      <c r="ES5" s="2436"/>
      <c r="ET5" s="2436"/>
      <c r="EU5" s="2436"/>
      <c r="EV5" s="2436"/>
      <c r="EW5" s="2436"/>
      <c r="EX5" s="2436"/>
      <c r="EY5" s="2436"/>
      <c r="EZ5" s="2436"/>
      <c r="FA5" s="2436"/>
      <c r="FB5" s="2436"/>
      <c r="FC5" s="2436"/>
      <c r="FD5" s="2436"/>
      <c r="FE5" s="2436"/>
      <c r="FF5" s="2436"/>
      <c r="FG5" s="2436"/>
      <c r="FH5" s="2436"/>
      <c r="FI5" s="2436"/>
      <c r="FJ5" s="2436"/>
      <c r="FK5" s="2436"/>
      <c r="FL5" s="2436"/>
      <c r="FM5" s="2436"/>
      <c r="FN5" s="2436"/>
      <c r="FO5" s="2436"/>
      <c r="FP5" s="2436"/>
      <c r="FQ5" s="2436"/>
      <c r="FR5" s="2436"/>
      <c r="FS5" s="2436"/>
      <c r="FT5" s="2436"/>
      <c r="FU5" s="2436"/>
      <c r="FV5" s="2436"/>
      <c r="FW5" s="2436"/>
      <c r="FX5" s="2436"/>
      <c r="FY5" s="2436"/>
      <c r="FZ5" s="2436"/>
      <c r="GA5" s="2436"/>
      <c r="GB5" s="2436"/>
      <c r="GC5" s="2436"/>
      <c r="GD5" s="2436"/>
      <c r="GE5" s="2436"/>
      <c r="GF5" s="2436"/>
      <c r="GG5" s="2436"/>
      <c r="GH5" s="2436"/>
      <c r="GI5" s="2436"/>
      <c r="GJ5" s="2436"/>
      <c r="GK5" s="2436"/>
      <c r="GL5" s="2436"/>
      <c r="GM5" s="2436"/>
      <c r="GN5" s="2436"/>
      <c r="GO5" s="2436"/>
      <c r="GP5" s="2436"/>
      <c r="GQ5" s="2436"/>
      <c r="GR5" s="2436"/>
      <c r="GS5" s="2436"/>
      <c r="GT5" s="2436"/>
      <c r="GU5" s="2436"/>
      <c r="GV5" s="2436"/>
      <c r="GW5" s="2436"/>
      <c r="GX5" s="2436"/>
      <c r="GY5" s="2436"/>
      <c r="GZ5" s="2436"/>
      <c r="HA5" s="2436"/>
      <c r="HB5" s="2436"/>
      <c r="HC5" s="2436"/>
      <c r="HD5" s="2436"/>
      <c r="HE5" s="2436"/>
      <c r="HF5" s="2436"/>
      <c r="HG5" s="2436"/>
      <c r="HH5" s="2436"/>
      <c r="HI5" s="2436"/>
      <c r="HJ5" s="2436"/>
      <c r="HK5" s="2436"/>
      <c r="HL5" s="2436"/>
      <c r="HM5" s="2436"/>
      <c r="HN5" s="2436"/>
      <c r="HO5" s="2436"/>
      <c r="HP5" s="2436"/>
      <c r="HQ5" s="2436"/>
      <c r="HR5" s="2436"/>
      <c r="HS5" s="2436"/>
      <c r="HT5" s="2436"/>
      <c r="HU5" s="2436"/>
      <c r="HV5" s="2436"/>
      <c r="HW5" s="2436"/>
      <c r="HX5" s="2436"/>
      <c r="HY5" s="2436"/>
      <c r="HZ5" s="2436"/>
      <c r="IA5" s="2436"/>
      <c r="IB5" s="2436"/>
      <c r="IC5" s="2436"/>
      <c r="ID5" s="2436"/>
      <c r="IE5" s="2436"/>
      <c r="IF5" s="2436"/>
      <c r="IG5" s="2436"/>
      <c r="IH5" s="2436"/>
      <c r="II5" s="2436"/>
    </row>
    <row r="6" spans="1:243" s="2437" customFormat="1" ht="23.25" customHeight="1">
      <c r="A6" s="2845"/>
      <c r="B6" s="2845"/>
      <c r="C6" s="2845"/>
      <c r="D6" s="2847"/>
      <c r="E6" s="2845"/>
      <c r="F6" s="2438" t="s">
        <v>13216</v>
      </c>
      <c r="G6" s="2438" t="s">
        <v>13217</v>
      </c>
      <c r="H6" s="2843"/>
      <c r="I6" s="2843"/>
      <c r="J6" s="2843"/>
      <c r="K6" s="2436"/>
      <c r="L6" s="2436"/>
      <c r="M6" s="2436"/>
      <c r="N6" s="2436"/>
      <c r="O6" s="2436"/>
      <c r="P6" s="2436"/>
      <c r="Q6" s="2436"/>
      <c r="R6" s="2436"/>
      <c r="S6" s="2436"/>
      <c r="T6" s="2436"/>
      <c r="U6" s="2436"/>
      <c r="V6" s="2436"/>
      <c r="W6" s="2436"/>
      <c r="X6" s="2436"/>
      <c r="Y6" s="2436"/>
      <c r="Z6" s="2436"/>
      <c r="AA6" s="2436"/>
      <c r="AB6" s="2436"/>
      <c r="AC6" s="2436"/>
      <c r="AD6" s="2436"/>
      <c r="AE6" s="2436"/>
      <c r="AF6" s="2436"/>
      <c r="AG6" s="2436"/>
      <c r="AH6" s="2436"/>
      <c r="AI6" s="2436"/>
      <c r="AJ6" s="2436"/>
      <c r="AK6" s="2436"/>
      <c r="AL6" s="2436"/>
      <c r="AM6" s="2436"/>
      <c r="AN6" s="2436"/>
      <c r="AO6" s="2436"/>
      <c r="AP6" s="2436"/>
      <c r="AQ6" s="2436"/>
      <c r="AR6" s="2436"/>
      <c r="AS6" s="2436"/>
      <c r="AT6" s="2436"/>
      <c r="AU6" s="2436"/>
      <c r="AV6" s="2436"/>
      <c r="AW6" s="2436"/>
      <c r="AX6" s="2436"/>
      <c r="AY6" s="2436"/>
      <c r="AZ6" s="2436"/>
      <c r="BA6" s="2436"/>
      <c r="BB6" s="2436"/>
      <c r="BC6" s="2436"/>
      <c r="BD6" s="2436"/>
      <c r="BE6" s="2436"/>
      <c r="BF6" s="2436"/>
      <c r="BG6" s="2436"/>
      <c r="BH6" s="2436"/>
      <c r="BI6" s="2436"/>
      <c r="BJ6" s="2436"/>
      <c r="BK6" s="2436"/>
      <c r="BL6" s="2436"/>
      <c r="BM6" s="2436"/>
      <c r="BN6" s="2436"/>
      <c r="BO6" s="2436"/>
      <c r="BP6" s="2436"/>
      <c r="BQ6" s="2436"/>
      <c r="BR6" s="2436"/>
      <c r="BS6" s="2436"/>
      <c r="BT6" s="2436"/>
      <c r="BU6" s="2436"/>
      <c r="BV6" s="2436"/>
      <c r="BW6" s="2436"/>
      <c r="BX6" s="2436"/>
      <c r="BY6" s="2436"/>
      <c r="BZ6" s="2436"/>
      <c r="CA6" s="2436"/>
      <c r="CB6" s="2436"/>
      <c r="CC6" s="2436"/>
      <c r="CD6" s="2436"/>
      <c r="CE6" s="2436"/>
      <c r="CF6" s="2436"/>
      <c r="CG6" s="2436"/>
      <c r="CH6" s="2436"/>
      <c r="CI6" s="2436"/>
      <c r="CJ6" s="2436"/>
      <c r="CK6" s="2436"/>
      <c r="CL6" s="2436"/>
      <c r="CM6" s="2436"/>
      <c r="CN6" s="2436"/>
      <c r="CO6" s="2436"/>
      <c r="CP6" s="2436"/>
      <c r="CQ6" s="2436"/>
      <c r="CR6" s="2436"/>
      <c r="CS6" s="2436"/>
      <c r="CT6" s="2436"/>
      <c r="CU6" s="2436"/>
      <c r="CV6" s="2436"/>
      <c r="CW6" s="2436"/>
      <c r="CX6" s="2436"/>
      <c r="CY6" s="2436"/>
      <c r="CZ6" s="2436"/>
      <c r="DA6" s="2436"/>
      <c r="DB6" s="2436"/>
      <c r="DC6" s="2436"/>
      <c r="DD6" s="2436"/>
      <c r="DE6" s="2436"/>
      <c r="DF6" s="2436"/>
      <c r="DG6" s="2436"/>
      <c r="DH6" s="2436"/>
      <c r="DI6" s="2436"/>
      <c r="DJ6" s="2436"/>
      <c r="DK6" s="2436"/>
      <c r="DL6" s="2436"/>
      <c r="DM6" s="2436"/>
      <c r="DN6" s="2436"/>
      <c r="DO6" s="2436"/>
      <c r="DP6" s="2436"/>
      <c r="DQ6" s="2436"/>
      <c r="DR6" s="2436"/>
      <c r="DS6" s="2436"/>
      <c r="DT6" s="2436"/>
      <c r="DU6" s="2436"/>
      <c r="DV6" s="2436"/>
      <c r="DW6" s="2436"/>
      <c r="DX6" s="2436"/>
      <c r="DY6" s="2436"/>
      <c r="DZ6" s="2436"/>
      <c r="EA6" s="2436"/>
      <c r="EB6" s="2436"/>
      <c r="EC6" s="2436"/>
      <c r="ED6" s="2436"/>
      <c r="EE6" s="2436"/>
      <c r="EF6" s="2436"/>
      <c r="EG6" s="2436"/>
      <c r="EH6" s="2436"/>
      <c r="EI6" s="2436"/>
      <c r="EJ6" s="2436"/>
      <c r="EK6" s="2436"/>
      <c r="EL6" s="2436"/>
      <c r="EM6" s="2436"/>
      <c r="EN6" s="2436"/>
      <c r="EO6" s="2436"/>
      <c r="EP6" s="2436"/>
      <c r="EQ6" s="2436"/>
      <c r="ER6" s="2436"/>
      <c r="ES6" s="2436"/>
      <c r="ET6" s="2436"/>
      <c r="EU6" s="2436"/>
      <c r="EV6" s="2436"/>
      <c r="EW6" s="2436"/>
      <c r="EX6" s="2436"/>
      <c r="EY6" s="2436"/>
      <c r="EZ6" s="2436"/>
      <c r="FA6" s="2436"/>
      <c r="FB6" s="2436"/>
      <c r="FC6" s="2436"/>
      <c r="FD6" s="2436"/>
      <c r="FE6" s="2436"/>
      <c r="FF6" s="2436"/>
      <c r="FG6" s="2436"/>
      <c r="FH6" s="2436"/>
      <c r="FI6" s="2436"/>
      <c r="FJ6" s="2436"/>
      <c r="FK6" s="2436"/>
      <c r="FL6" s="2436"/>
      <c r="FM6" s="2436"/>
      <c r="FN6" s="2436"/>
      <c r="FO6" s="2436"/>
      <c r="FP6" s="2436"/>
      <c r="FQ6" s="2436"/>
      <c r="FR6" s="2436"/>
      <c r="FS6" s="2436"/>
      <c r="FT6" s="2436"/>
      <c r="FU6" s="2436"/>
      <c r="FV6" s="2436"/>
      <c r="FW6" s="2436"/>
      <c r="FX6" s="2436"/>
      <c r="FY6" s="2436"/>
      <c r="FZ6" s="2436"/>
      <c r="GA6" s="2436"/>
      <c r="GB6" s="2436"/>
      <c r="GC6" s="2436"/>
      <c r="GD6" s="2436"/>
      <c r="GE6" s="2436"/>
      <c r="GF6" s="2436"/>
      <c r="GG6" s="2436"/>
      <c r="GH6" s="2436"/>
      <c r="GI6" s="2436"/>
      <c r="GJ6" s="2436"/>
      <c r="GK6" s="2436"/>
      <c r="GL6" s="2436"/>
      <c r="GM6" s="2436"/>
      <c r="GN6" s="2436"/>
      <c r="GO6" s="2436"/>
      <c r="GP6" s="2436"/>
      <c r="GQ6" s="2436"/>
      <c r="GR6" s="2436"/>
      <c r="GS6" s="2436"/>
      <c r="GT6" s="2436"/>
      <c r="GU6" s="2436"/>
      <c r="GV6" s="2436"/>
      <c r="GW6" s="2436"/>
      <c r="GX6" s="2436"/>
      <c r="GY6" s="2436"/>
      <c r="GZ6" s="2436"/>
      <c r="HA6" s="2436"/>
      <c r="HB6" s="2436"/>
      <c r="HC6" s="2436"/>
      <c r="HD6" s="2436"/>
      <c r="HE6" s="2436"/>
      <c r="HF6" s="2436"/>
      <c r="HG6" s="2436"/>
      <c r="HH6" s="2436"/>
      <c r="HI6" s="2436"/>
      <c r="HJ6" s="2436"/>
      <c r="HK6" s="2436"/>
      <c r="HL6" s="2436"/>
      <c r="HM6" s="2436"/>
      <c r="HN6" s="2436"/>
      <c r="HO6" s="2436"/>
      <c r="HP6" s="2436"/>
      <c r="HQ6" s="2436"/>
      <c r="HR6" s="2436"/>
      <c r="HS6" s="2436"/>
      <c r="HT6" s="2436"/>
      <c r="HU6" s="2436"/>
      <c r="HV6" s="2436"/>
      <c r="HW6" s="2436"/>
      <c r="HX6" s="2436"/>
      <c r="HY6" s="2436"/>
      <c r="HZ6" s="2436"/>
      <c r="IA6" s="2436"/>
      <c r="IB6" s="2436"/>
      <c r="IC6" s="2436"/>
      <c r="ID6" s="2436"/>
      <c r="IE6" s="2436"/>
      <c r="IF6" s="2436"/>
      <c r="IG6" s="2436"/>
      <c r="IH6" s="2436"/>
      <c r="II6" s="2436"/>
    </row>
    <row r="7" spans="1:243" s="2446" customFormat="1">
      <c r="A7" s="2439"/>
      <c r="B7" s="2440"/>
      <c r="C7" s="2441"/>
      <c r="D7" s="2442" t="s">
        <v>1417</v>
      </c>
      <c r="E7" s="2443"/>
      <c r="F7" s="2444"/>
      <c r="G7" s="2444"/>
      <c r="H7" s="2445"/>
      <c r="I7" s="2445"/>
      <c r="J7" s="2445"/>
    </row>
    <row r="8" spans="1:243" ht="17.25">
      <c r="A8" s="2447">
        <v>1</v>
      </c>
      <c r="B8" s="2448">
        <v>47212000796</v>
      </c>
      <c r="C8" s="2449">
        <v>40253</v>
      </c>
      <c r="D8" s="2450" t="s">
        <v>1418</v>
      </c>
      <c r="E8" s="2451"/>
      <c r="F8" s="2452"/>
      <c r="G8" s="2453" t="s">
        <v>13218</v>
      </c>
      <c r="H8" s="2454"/>
      <c r="I8" s="2454"/>
      <c r="J8" s="2454"/>
    </row>
    <row r="9" spans="1:243" ht="17.25">
      <c r="A9" s="2447">
        <v>2</v>
      </c>
      <c r="B9" s="2448" t="s">
        <v>444</v>
      </c>
      <c r="C9" s="2449">
        <v>34677</v>
      </c>
      <c r="D9" s="2450" t="s">
        <v>1421</v>
      </c>
      <c r="E9" s="2451"/>
      <c r="F9" s="2453"/>
      <c r="G9" s="2452"/>
      <c r="H9" s="2454" t="s">
        <v>2662</v>
      </c>
      <c r="I9" s="2454" t="s">
        <v>13219</v>
      </c>
      <c r="J9" s="2454"/>
    </row>
    <row r="10" spans="1:243" ht="17.25">
      <c r="A10" s="2447">
        <v>3</v>
      </c>
      <c r="B10" s="2448">
        <v>47212000827</v>
      </c>
      <c r="C10" s="2449">
        <v>40323</v>
      </c>
      <c r="D10" s="2450" t="s">
        <v>13220</v>
      </c>
      <c r="E10" s="2451"/>
      <c r="F10" s="2455" t="s">
        <v>13221</v>
      </c>
      <c r="G10" s="2452"/>
      <c r="H10" s="2454" t="s">
        <v>13222</v>
      </c>
      <c r="I10" s="2454" t="s">
        <v>13223</v>
      </c>
      <c r="J10" s="2454"/>
    </row>
    <row r="11" spans="1:243" ht="17.25">
      <c r="A11" s="2447">
        <v>4</v>
      </c>
      <c r="B11" s="2448" t="s">
        <v>551</v>
      </c>
      <c r="C11" s="2449">
        <v>34677</v>
      </c>
      <c r="D11" s="2450" t="s">
        <v>1423</v>
      </c>
      <c r="E11" s="2451"/>
      <c r="F11" s="2452"/>
      <c r="G11" s="2453" t="s">
        <v>13224</v>
      </c>
      <c r="H11" s="2454" t="s">
        <v>734</v>
      </c>
      <c r="I11" s="2454" t="s">
        <v>495</v>
      </c>
      <c r="J11" s="2454"/>
    </row>
    <row r="12" spans="1:243">
      <c r="A12" s="2447">
        <v>5</v>
      </c>
      <c r="B12" s="2448" t="s">
        <v>13225</v>
      </c>
      <c r="C12" s="2449">
        <v>37351</v>
      </c>
      <c r="D12" s="2450" t="s">
        <v>13226</v>
      </c>
      <c r="E12" s="2451"/>
      <c r="F12" s="2452"/>
      <c r="G12" s="2452"/>
      <c r="H12" s="2454" t="s">
        <v>13227</v>
      </c>
      <c r="I12" s="2454" t="s">
        <v>13228</v>
      </c>
      <c r="J12" s="2454" t="s">
        <v>13229</v>
      </c>
    </row>
    <row r="13" spans="1:243" ht="17.25">
      <c r="A13" s="2447">
        <v>6</v>
      </c>
      <c r="B13" s="2448" t="s">
        <v>709</v>
      </c>
      <c r="C13" s="2449">
        <v>34677</v>
      </c>
      <c r="D13" s="2450" t="s">
        <v>1425</v>
      </c>
      <c r="E13" s="2451"/>
      <c r="F13" s="2453" t="s">
        <v>13230</v>
      </c>
      <c r="G13" s="2452"/>
      <c r="H13" s="2454" t="s">
        <v>13231</v>
      </c>
      <c r="I13" s="2454" t="s">
        <v>13232</v>
      </c>
      <c r="J13" s="2454"/>
    </row>
    <row r="14" spans="1:243" s="2459" customFormat="1" ht="17.25">
      <c r="A14" s="2447">
        <v>7</v>
      </c>
      <c r="B14" s="2448" t="s">
        <v>494</v>
      </c>
      <c r="C14" s="2449">
        <v>34677</v>
      </c>
      <c r="D14" s="2450" t="s">
        <v>1427</v>
      </c>
      <c r="E14" s="2451"/>
      <c r="F14" s="2456"/>
      <c r="G14" s="2457" t="s">
        <v>13233</v>
      </c>
      <c r="H14" s="2458" t="s">
        <v>2820</v>
      </c>
      <c r="I14" s="2458"/>
      <c r="J14" s="2458"/>
      <c r="K14" s="2428"/>
      <c r="L14" s="2428"/>
      <c r="M14" s="2428"/>
      <c r="N14" s="2428"/>
      <c r="O14" s="2428"/>
      <c r="P14" s="2428"/>
      <c r="Q14" s="2428"/>
      <c r="R14" s="2428"/>
      <c r="S14" s="2428"/>
      <c r="T14" s="2428"/>
      <c r="U14" s="2428"/>
      <c r="V14" s="2428"/>
      <c r="W14" s="2428"/>
      <c r="X14" s="2428"/>
      <c r="Y14" s="2428"/>
      <c r="Z14" s="2428"/>
      <c r="AA14" s="2428"/>
      <c r="AB14" s="2428"/>
      <c r="AC14" s="2428"/>
      <c r="AD14" s="2428"/>
      <c r="AE14" s="2428"/>
      <c r="AF14" s="2428"/>
      <c r="AG14" s="2428"/>
      <c r="AH14" s="2428"/>
      <c r="AI14" s="2428"/>
      <c r="AJ14" s="2428"/>
      <c r="AK14" s="2428"/>
      <c r="AL14" s="2428"/>
      <c r="AM14" s="2428"/>
      <c r="AN14" s="2428"/>
      <c r="AO14" s="2428"/>
      <c r="AP14" s="2428"/>
      <c r="AQ14" s="2428"/>
      <c r="AR14" s="2428"/>
      <c r="AS14" s="2428"/>
      <c r="AT14" s="2428"/>
      <c r="AU14" s="2428"/>
      <c r="AV14" s="2428"/>
      <c r="AW14" s="2428"/>
      <c r="AX14" s="2428"/>
      <c r="AY14" s="2428"/>
      <c r="AZ14" s="2428"/>
      <c r="BA14" s="2428"/>
      <c r="BB14" s="2428"/>
      <c r="BC14" s="2428"/>
      <c r="BD14" s="2428"/>
      <c r="BE14" s="2428"/>
      <c r="BF14" s="2428"/>
      <c r="BG14" s="2428"/>
      <c r="BH14" s="2428"/>
      <c r="BI14" s="2428"/>
      <c r="BJ14" s="2428"/>
      <c r="BK14" s="2428"/>
      <c r="BL14" s="2428"/>
      <c r="BM14" s="2428"/>
      <c r="BN14" s="2428"/>
      <c r="BO14" s="2428"/>
      <c r="BP14" s="2428"/>
      <c r="BQ14" s="2428"/>
      <c r="BR14" s="2428"/>
      <c r="BS14" s="2428"/>
      <c r="BT14" s="2428"/>
      <c r="BU14" s="2428"/>
      <c r="BV14" s="2428"/>
      <c r="BW14" s="2428"/>
      <c r="BX14" s="2428"/>
      <c r="BY14" s="2428"/>
      <c r="BZ14" s="2428"/>
      <c r="CA14" s="2428"/>
      <c r="CB14" s="2428"/>
      <c r="CC14" s="2428"/>
      <c r="CD14" s="2428"/>
      <c r="CE14" s="2428"/>
      <c r="CF14" s="2428"/>
      <c r="CG14" s="2428"/>
      <c r="CH14" s="2428"/>
      <c r="CI14" s="2428"/>
      <c r="CJ14" s="2428"/>
      <c r="CK14" s="2428"/>
      <c r="CL14" s="2428"/>
      <c r="CM14" s="2428"/>
      <c r="CN14" s="2428"/>
      <c r="CO14" s="2428"/>
      <c r="CP14" s="2428"/>
      <c r="CQ14" s="2428"/>
      <c r="CR14" s="2428"/>
      <c r="CS14" s="2428"/>
      <c r="CT14" s="2428"/>
      <c r="CU14" s="2428"/>
      <c r="CV14" s="2428"/>
      <c r="CW14" s="2428"/>
      <c r="CX14" s="2428"/>
      <c r="CY14" s="2428"/>
      <c r="CZ14" s="2428"/>
      <c r="DA14" s="2428"/>
      <c r="DB14" s="2428"/>
      <c r="DC14" s="2428"/>
      <c r="DD14" s="2428"/>
      <c r="DE14" s="2428"/>
      <c r="DF14" s="2428"/>
      <c r="DG14" s="2428"/>
      <c r="DH14" s="2428"/>
      <c r="DI14" s="2428"/>
      <c r="DJ14" s="2428"/>
      <c r="DK14" s="2428"/>
      <c r="DL14" s="2428"/>
      <c r="DM14" s="2428"/>
      <c r="DN14" s="2428"/>
      <c r="DO14" s="2428"/>
      <c r="DP14" s="2428"/>
      <c r="DQ14" s="2428"/>
      <c r="DR14" s="2428"/>
      <c r="DS14" s="2428"/>
      <c r="DT14" s="2428"/>
      <c r="DU14" s="2428"/>
      <c r="DV14" s="2428"/>
      <c r="DW14" s="2428"/>
      <c r="DX14" s="2428"/>
      <c r="DY14" s="2428"/>
      <c r="DZ14" s="2428"/>
      <c r="EA14" s="2428"/>
      <c r="EB14" s="2428"/>
      <c r="EC14" s="2428"/>
      <c r="ED14" s="2428"/>
      <c r="EE14" s="2428"/>
      <c r="EF14" s="2428"/>
      <c r="EG14" s="2428"/>
      <c r="EH14" s="2428"/>
      <c r="EI14" s="2428"/>
      <c r="EJ14" s="2428"/>
      <c r="EK14" s="2428"/>
      <c r="EL14" s="2428"/>
      <c r="EM14" s="2428"/>
      <c r="EN14" s="2428"/>
      <c r="EO14" s="2428"/>
      <c r="EP14" s="2428"/>
      <c r="EQ14" s="2428"/>
      <c r="ER14" s="2428"/>
      <c r="ES14" s="2428"/>
      <c r="ET14" s="2428"/>
      <c r="EU14" s="2428"/>
      <c r="EV14" s="2428"/>
      <c r="EW14" s="2428"/>
      <c r="EX14" s="2428"/>
      <c r="EY14" s="2428"/>
      <c r="EZ14" s="2428"/>
      <c r="FA14" s="2428"/>
      <c r="FB14" s="2428"/>
      <c r="FC14" s="2428"/>
      <c r="FD14" s="2428"/>
      <c r="FE14" s="2428"/>
      <c r="FF14" s="2428"/>
      <c r="FG14" s="2428"/>
      <c r="FH14" s="2428"/>
      <c r="FI14" s="2428"/>
      <c r="FJ14" s="2428"/>
      <c r="FK14" s="2428"/>
      <c r="FL14" s="2428"/>
      <c r="FM14" s="2428"/>
      <c r="FN14" s="2428"/>
      <c r="FO14" s="2428"/>
      <c r="FP14" s="2428"/>
      <c r="FQ14" s="2428"/>
      <c r="FR14" s="2428"/>
      <c r="FS14" s="2428"/>
      <c r="FT14" s="2428"/>
      <c r="FU14" s="2428"/>
      <c r="FV14" s="2428"/>
      <c r="FW14" s="2428"/>
      <c r="FX14" s="2428"/>
      <c r="FY14" s="2428"/>
      <c r="FZ14" s="2428"/>
      <c r="GA14" s="2428"/>
      <c r="GB14" s="2428"/>
      <c r="GC14" s="2428"/>
      <c r="GD14" s="2428"/>
      <c r="GE14" s="2428"/>
      <c r="GF14" s="2428"/>
      <c r="GG14" s="2428"/>
      <c r="GH14" s="2428"/>
      <c r="GI14" s="2428"/>
      <c r="GJ14" s="2428"/>
      <c r="GK14" s="2428"/>
      <c r="GL14" s="2428"/>
      <c r="GM14" s="2428"/>
      <c r="GN14" s="2428"/>
      <c r="GO14" s="2428"/>
      <c r="GP14" s="2428"/>
      <c r="GQ14" s="2428"/>
      <c r="GR14" s="2428"/>
      <c r="GS14" s="2428"/>
      <c r="GT14" s="2428"/>
      <c r="GU14" s="2428"/>
      <c r="GV14" s="2428"/>
      <c r="GW14" s="2428"/>
      <c r="GX14" s="2428"/>
      <c r="GY14" s="2428"/>
      <c r="GZ14" s="2428"/>
      <c r="HA14" s="2428"/>
      <c r="HB14" s="2428"/>
      <c r="HC14" s="2428"/>
      <c r="HD14" s="2428"/>
      <c r="HE14" s="2428"/>
      <c r="HF14" s="2428"/>
      <c r="HG14" s="2428"/>
      <c r="HH14" s="2428"/>
      <c r="HI14" s="2428"/>
      <c r="HJ14" s="2428"/>
      <c r="HK14" s="2428"/>
      <c r="HL14" s="2428"/>
      <c r="HM14" s="2428"/>
      <c r="HN14" s="2428"/>
      <c r="HO14" s="2428"/>
      <c r="HP14" s="2428"/>
      <c r="HQ14" s="2428"/>
      <c r="HR14" s="2428"/>
      <c r="HS14" s="2428"/>
      <c r="HT14" s="2428"/>
      <c r="HU14" s="2428"/>
      <c r="HV14" s="2428"/>
      <c r="HW14" s="2428"/>
      <c r="HX14" s="2428"/>
      <c r="HY14" s="2428"/>
      <c r="HZ14" s="2428"/>
      <c r="IA14" s="2428"/>
      <c r="IB14" s="2428"/>
      <c r="IC14" s="2428"/>
      <c r="ID14" s="2428"/>
      <c r="IE14" s="2428"/>
      <c r="IF14" s="2428"/>
      <c r="IG14" s="2428"/>
      <c r="IH14" s="2428"/>
      <c r="II14" s="2428"/>
    </row>
    <row r="15" spans="1:243" ht="17.25">
      <c r="A15" s="2447">
        <v>8</v>
      </c>
      <c r="B15" s="2448" t="s">
        <v>693</v>
      </c>
      <c r="C15" s="2449">
        <v>34677</v>
      </c>
      <c r="D15" s="2450" t="s">
        <v>1428</v>
      </c>
      <c r="E15" s="2451"/>
      <c r="F15" s="2452"/>
      <c r="G15" s="2453"/>
      <c r="H15" s="2454" t="s">
        <v>13234</v>
      </c>
      <c r="I15" s="2454" t="s">
        <v>13235</v>
      </c>
      <c r="J15" s="2454"/>
    </row>
    <row r="16" spans="1:243" ht="17.25">
      <c r="A16" s="2447">
        <v>9</v>
      </c>
      <c r="B16" s="2448" t="s">
        <v>453</v>
      </c>
      <c r="C16" s="2449">
        <v>34677</v>
      </c>
      <c r="D16" s="2450" t="s">
        <v>1429</v>
      </c>
      <c r="E16" s="2451"/>
      <c r="F16" s="2453"/>
      <c r="G16" s="2453" t="s">
        <v>13236</v>
      </c>
      <c r="H16" s="2454" t="s">
        <v>546</v>
      </c>
      <c r="I16" s="2454" t="s">
        <v>547</v>
      </c>
      <c r="J16" s="2454"/>
    </row>
    <row r="17" spans="1:10" ht="17.25">
      <c r="A17" s="2447">
        <v>10</v>
      </c>
      <c r="B17" s="2448" t="s">
        <v>158</v>
      </c>
      <c r="C17" s="2449">
        <v>34677</v>
      </c>
      <c r="D17" s="2450" t="s">
        <v>1431</v>
      </c>
      <c r="E17" s="2451"/>
      <c r="F17" s="2453" t="s">
        <v>13237</v>
      </c>
      <c r="G17" s="2453"/>
      <c r="H17" s="2454" t="s">
        <v>445</v>
      </c>
      <c r="I17" s="2454" t="s">
        <v>421</v>
      </c>
      <c r="J17" s="2454"/>
    </row>
    <row r="18" spans="1:10" ht="17.25">
      <c r="A18" s="2447">
        <v>11</v>
      </c>
      <c r="B18" s="2448" t="s">
        <v>168</v>
      </c>
      <c r="C18" s="2449">
        <v>34685</v>
      </c>
      <c r="D18" s="2450" t="s">
        <v>1432</v>
      </c>
      <c r="E18" s="2457"/>
      <c r="F18" s="2457"/>
      <c r="G18" s="2452"/>
      <c r="H18" s="2454" t="s">
        <v>496</v>
      </c>
      <c r="I18" s="2454" t="s">
        <v>610</v>
      </c>
      <c r="J18" s="2454"/>
    </row>
    <row r="19" spans="1:10" ht="17.25">
      <c r="A19" s="2447">
        <v>12</v>
      </c>
      <c r="B19" s="2448" t="s">
        <v>586</v>
      </c>
      <c r="C19" s="2449">
        <v>35056</v>
      </c>
      <c r="D19" s="2450" t="s">
        <v>1434</v>
      </c>
      <c r="E19" s="2451"/>
      <c r="F19" s="2452"/>
      <c r="G19" s="2453"/>
      <c r="H19" s="2454" t="s">
        <v>611</v>
      </c>
      <c r="I19" s="2460" t="s">
        <v>691</v>
      </c>
      <c r="J19" s="2460"/>
    </row>
    <row r="20" spans="1:10" ht="17.25">
      <c r="A20" s="2447">
        <v>13</v>
      </c>
      <c r="B20" s="2448" t="s">
        <v>368</v>
      </c>
      <c r="C20" s="2449">
        <v>35523</v>
      </c>
      <c r="D20" s="2450" t="s">
        <v>1436</v>
      </c>
      <c r="E20" s="2457" t="s">
        <v>13238</v>
      </c>
      <c r="F20" s="2453"/>
      <c r="G20" s="2453" t="s">
        <v>13239</v>
      </c>
      <c r="H20" s="2454" t="s">
        <v>692</v>
      </c>
      <c r="I20" s="2454" t="s">
        <v>636</v>
      </c>
      <c r="J20" s="2454"/>
    </row>
    <row r="21" spans="1:10" ht="17.25">
      <c r="A21" s="2447">
        <v>14</v>
      </c>
      <c r="B21" s="2448" t="s">
        <v>354</v>
      </c>
      <c r="C21" s="2449">
        <v>35727</v>
      </c>
      <c r="D21" s="2450" t="s">
        <v>1437</v>
      </c>
      <c r="E21" s="2461"/>
      <c r="F21" s="2453" t="s">
        <v>13240</v>
      </c>
      <c r="G21" s="2453" t="s">
        <v>13241</v>
      </c>
      <c r="H21" s="2454" t="s">
        <v>2579</v>
      </c>
      <c r="I21" s="2454" t="s">
        <v>2580</v>
      </c>
      <c r="J21" s="2454"/>
    </row>
    <row r="22" spans="1:10" ht="17.25">
      <c r="A22" s="2447">
        <v>15</v>
      </c>
      <c r="B22" s="2448" t="s">
        <v>1440</v>
      </c>
      <c r="C22" s="2449">
        <v>35754</v>
      </c>
      <c r="D22" s="2450" t="s">
        <v>1441</v>
      </c>
      <c r="E22" s="2451"/>
      <c r="F22" s="2453" t="s">
        <v>13242</v>
      </c>
      <c r="G22" s="2452"/>
      <c r="H22" s="2454" t="s">
        <v>739</v>
      </c>
      <c r="I22" s="2454" t="s">
        <v>13243</v>
      </c>
      <c r="J22" s="2454"/>
    </row>
    <row r="23" spans="1:10" ht="17.25">
      <c r="A23" s="2447">
        <v>16</v>
      </c>
      <c r="B23" s="2462" t="s">
        <v>1443</v>
      </c>
      <c r="C23" s="2463">
        <v>36385</v>
      </c>
      <c r="D23" s="2464" t="s">
        <v>2875</v>
      </c>
      <c r="E23" s="2461"/>
      <c r="F23" s="2453" t="s">
        <v>13244</v>
      </c>
      <c r="G23" s="2452"/>
      <c r="H23" s="2454" t="s">
        <v>815</v>
      </c>
      <c r="I23" s="2454" t="s">
        <v>816</v>
      </c>
      <c r="J23" s="2454"/>
    </row>
    <row r="24" spans="1:10" ht="17.25">
      <c r="A24" s="2447">
        <v>17</v>
      </c>
      <c r="B24" s="2462" t="s">
        <v>1445</v>
      </c>
      <c r="C24" s="2463">
        <v>36549</v>
      </c>
      <c r="D24" s="2464" t="s">
        <v>1446</v>
      </c>
      <c r="E24" s="2461"/>
      <c r="F24" s="2452"/>
      <c r="G24" s="2453"/>
      <c r="H24" s="2454" t="s">
        <v>2609</v>
      </c>
      <c r="I24" s="2454" t="s">
        <v>2610</v>
      </c>
      <c r="J24" s="2454"/>
    </row>
    <row r="25" spans="1:10" ht="17.25">
      <c r="A25" s="2447">
        <v>18</v>
      </c>
      <c r="B25" s="2462" t="s">
        <v>1448</v>
      </c>
      <c r="C25" s="2463">
        <v>36472</v>
      </c>
      <c r="D25" s="2464" t="s">
        <v>1449</v>
      </c>
      <c r="E25" s="2461"/>
      <c r="F25" s="2452"/>
      <c r="G25" s="2453"/>
      <c r="H25" s="2454" t="s">
        <v>107</v>
      </c>
      <c r="I25" s="2454" t="s">
        <v>637</v>
      </c>
      <c r="J25" s="2454"/>
    </row>
    <row r="26" spans="1:10" ht="17.25">
      <c r="A26" s="2447">
        <v>19</v>
      </c>
      <c r="B26" s="2462" t="s">
        <v>1451</v>
      </c>
      <c r="C26" s="2463">
        <v>36591</v>
      </c>
      <c r="D26" s="2464" t="s">
        <v>1452</v>
      </c>
      <c r="E26" s="2461"/>
      <c r="F26" s="2453"/>
      <c r="G26" s="2453" t="s">
        <v>13245</v>
      </c>
      <c r="H26" s="2454" t="s">
        <v>518</v>
      </c>
      <c r="I26" s="2454" t="s">
        <v>69</v>
      </c>
      <c r="J26" s="2454"/>
    </row>
    <row r="27" spans="1:10" ht="17.25">
      <c r="A27" s="2447">
        <v>20</v>
      </c>
      <c r="B27" s="2465" t="s">
        <v>1454</v>
      </c>
      <c r="C27" s="2449">
        <v>36767</v>
      </c>
      <c r="D27" s="2450" t="s">
        <v>1455</v>
      </c>
      <c r="E27" s="2451"/>
      <c r="F27" s="2453"/>
      <c r="G27" s="2453" t="s">
        <v>13218</v>
      </c>
      <c r="H27" s="2458" t="s">
        <v>2907</v>
      </c>
      <c r="I27" s="2454" t="s">
        <v>2637</v>
      </c>
      <c r="J27" s="2454"/>
    </row>
    <row r="28" spans="1:10" ht="17.25">
      <c r="A28" s="2447">
        <v>21</v>
      </c>
      <c r="B28" s="2462" t="s">
        <v>1456</v>
      </c>
      <c r="C28" s="2463">
        <v>36817</v>
      </c>
      <c r="D28" s="2464" t="s">
        <v>1457</v>
      </c>
      <c r="E28" s="2466"/>
      <c r="F28" s="2453"/>
      <c r="G28" s="2453"/>
      <c r="H28" s="2454" t="s">
        <v>13246</v>
      </c>
      <c r="I28" s="2454" t="s">
        <v>13247</v>
      </c>
      <c r="J28" s="2454"/>
    </row>
    <row r="29" spans="1:10" ht="13.5">
      <c r="A29" s="2447">
        <v>22</v>
      </c>
      <c r="B29" s="2462" t="s">
        <v>1459</v>
      </c>
      <c r="C29" s="2463">
        <v>36887</v>
      </c>
      <c r="D29" s="2464" t="s">
        <v>1460</v>
      </c>
      <c r="E29" s="2451"/>
      <c r="F29" s="438"/>
      <c r="G29" s="438"/>
      <c r="H29" s="2454" t="s">
        <v>2696</v>
      </c>
      <c r="I29" s="2454" t="s">
        <v>2697</v>
      </c>
      <c r="J29" s="2454"/>
    </row>
    <row r="30" spans="1:10" ht="17.25">
      <c r="A30" s="2447">
        <v>23</v>
      </c>
      <c r="B30" s="2462" t="s">
        <v>1462</v>
      </c>
      <c r="C30" s="2463">
        <v>36910</v>
      </c>
      <c r="D30" s="2464" t="s">
        <v>3744</v>
      </c>
      <c r="E30" s="2467" t="s">
        <v>13248</v>
      </c>
      <c r="F30" s="2452"/>
      <c r="G30" s="2453"/>
      <c r="H30" s="2454" t="s">
        <v>13249</v>
      </c>
      <c r="I30" s="2454" t="s">
        <v>767</v>
      </c>
      <c r="J30" s="2454"/>
    </row>
    <row r="31" spans="1:10" ht="17.25">
      <c r="A31" s="2447">
        <v>24</v>
      </c>
      <c r="B31" s="2462" t="s">
        <v>1463</v>
      </c>
      <c r="C31" s="2463">
        <v>36935</v>
      </c>
      <c r="D31" s="2464" t="s">
        <v>1464</v>
      </c>
      <c r="E31" s="2461"/>
      <c r="F31" s="2452"/>
      <c r="G31" s="2453" t="s">
        <v>13250</v>
      </c>
      <c r="H31" s="2458" t="s">
        <v>2606</v>
      </c>
      <c r="I31" s="2458" t="s">
        <v>2607</v>
      </c>
      <c r="J31" s="2458"/>
    </row>
    <row r="32" spans="1:10" ht="17.25">
      <c r="A32" s="2447">
        <v>25</v>
      </c>
      <c r="B32" s="2462" t="s">
        <v>1465</v>
      </c>
      <c r="C32" s="2463">
        <v>36936</v>
      </c>
      <c r="D32" s="2464" t="s">
        <v>1466</v>
      </c>
      <c r="E32" s="2466"/>
      <c r="F32" s="2468"/>
      <c r="G32" s="2452"/>
      <c r="H32" s="2454" t="s">
        <v>2619</v>
      </c>
      <c r="I32" s="2454"/>
      <c r="J32" s="2454"/>
    </row>
    <row r="33" spans="1:243" ht="17.25">
      <c r="A33" s="2447">
        <v>26</v>
      </c>
      <c r="B33" s="2462" t="s">
        <v>1468</v>
      </c>
      <c r="C33" s="2463">
        <v>37054</v>
      </c>
      <c r="D33" s="2464" t="s">
        <v>1469</v>
      </c>
      <c r="E33" s="2466"/>
      <c r="F33" s="2452"/>
      <c r="G33" s="2453" t="s">
        <v>13251</v>
      </c>
      <c r="H33" s="2454" t="s">
        <v>436</v>
      </c>
      <c r="I33" s="2454" t="s">
        <v>520</v>
      </c>
      <c r="J33" s="2454"/>
    </row>
    <row r="34" spans="1:243" ht="18.75">
      <c r="A34" s="2447">
        <v>27</v>
      </c>
      <c r="B34" s="2462" t="s">
        <v>1471</v>
      </c>
      <c r="C34" s="2463">
        <v>37110</v>
      </c>
      <c r="D34" s="2464" t="s">
        <v>1472</v>
      </c>
      <c r="E34" s="2466"/>
      <c r="F34" s="2469" t="s">
        <v>13252</v>
      </c>
      <c r="G34" s="2453" t="s">
        <v>13253</v>
      </c>
      <c r="H34" s="2454" t="s">
        <v>2688</v>
      </c>
      <c r="I34" s="2454" t="s">
        <v>224</v>
      </c>
      <c r="J34" s="2454"/>
    </row>
    <row r="35" spans="1:243" ht="17.25">
      <c r="A35" s="2447">
        <v>28</v>
      </c>
      <c r="B35" s="2462" t="s">
        <v>1474</v>
      </c>
      <c r="C35" s="2463">
        <v>37188</v>
      </c>
      <c r="D35" s="2464" t="s">
        <v>1475</v>
      </c>
      <c r="E35" s="2466"/>
      <c r="F35" s="2453" t="s">
        <v>13254</v>
      </c>
      <c r="G35" s="2452"/>
      <c r="H35" s="2454" t="s">
        <v>4121</v>
      </c>
      <c r="I35" s="2454" t="s">
        <v>4122</v>
      </c>
      <c r="J35" s="2454"/>
    </row>
    <row r="36" spans="1:243" ht="17.25">
      <c r="A36" s="2447">
        <v>29</v>
      </c>
      <c r="B36" s="2462" t="s">
        <v>1477</v>
      </c>
      <c r="C36" s="2463">
        <v>37196</v>
      </c>
      <c r="D36" s="2464" t="s">
        <v>1478</v>
      </c>
      <c r="E36" s="2466"/>
      <c r="F36" s="2453"/>
      <c r="G36" s="2453" t="s">
        <v>13255</v>
      </c>
      <c r="H36" s="2454" t="s">
        <v>462</v>
      </c>
      <c r="I36" s="2454" t="s">
        <v>463</v>
      </c>
      <c r="J36" s="2454"/>
    </row>
    <row r="37" spans="1:243" ht="17.25">
      <c r="A37" s="2447">
        <v>30</v>
      </c>
      <c r="B37" s="2462" t="s">
        <v>1479</v>
      </c>
      <c r="C37" s="2463">
        <v>37225</v>
      </c>
      <c r="D37" s="2464" t="s">
        <v>1480</v>
      </c>
      <c r="E37" s="2466"/>
      <c r="F37" s="2452"/>
      <c r="G37" s="2453"/>
      <c r="H37" s="2454" t="s">
        <v>537</v>
      </c>
      <c r="I37" s="2454" t="s">
        <v>538</v>
      </c>
      <c r="J37" s="2454"/>
    </row>
    <row r="38" spans="1:243" ht="18.75">
      <c r="A38" s="2447">
        <v>31</v>
      </c>
      <c r="B38" s="2462" t="s">
        <v>1481</v>
      </c>
      <c r="C38" s="2463">
        <v>37270</v>
      </c>
      <c r="D38" s="2464" t="s">
        <v>1482</v>
      </c>
      <c r="E38" s="2466"/>
      <c r="F38" s="2453" t="s">
        <v>13256</v>
      </c>
      <c r="G38" s="2470" t="s">
        <v>5842</v>
      </c>
      <c r="H38" s="2454" t="s">
        <v>2685</v>
      </c>
      <c r="I38" s="2454" t="s">
        <v>58</v>
      </c>
      <c r="J38" s="2454"/>
    </row>
    <row r="39" spans="1:243" s="2459" customFormat="1">
      <c r="A39" s="2447">
        <v>32</v>
      </c>
      <c r="B39" s="2462" t="s">
        <v>1483</v>
      </c>
      <c r="C39" s="2463">
        <v>37293</v>
      </c>
      <c r="D39" s="2464" t="s">
        <v>3917</v>
      </c>
      <c r="E39" s="2466"/>
      <c r="F39" s="2456"/>
      <c r="G39" s="2456"/>
      <c r="H39" s="2458" t="s">
        <v>13257</v>
      </c>
      <c r="I39" s="2458" t="s">
        <v>251</v>
      </c>
      <c r="J39" s="2458" t="s">
        <v>13258</v>
      </c>
      <c r="K39" s="2428"/>
      <c r="L39" s="2428"/>
      <c r="M39" s="2428"/>
      <c r="N39" s="2428"/>
      <c r="O39" s="2428"/>
      <c r="P39" s="2428"/>
      <c r="Q39" s="2428"/>
      <c r="R39" s="2428"/>
      <c r="S39" s="2428"/>
      <c r="T39" s="2428"/>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c r="AS39" s="2428"/>
      <c r="AT39" s="2428"/>
      <c r="AU39" s="2428"/>
      <c r="AV39" s="2428"/>
      <c r="AW39" s="2428"/>
      <c r="AX39" s="2428"/>
      <c r="AY39" s="2428"/>
      <c r="AZ39" s="2428"/>
      <c r="BA39" s="2428"/>
      <c r="BB39" s="2428"/>
      <c r="BC39" s="2428"/>
      <c r="BD39" s="2428"/>
      <c r="BE39" s="2428"/>
      <c r="BF39" s="2428"/>
      <c r="BG39" s="2428"/>
      <c r="BH39" s="2428"/>
      <c r="BI39" s="2428"/>
      <c r="BJ39" s="2428"/>
      <c r="BK39" s="2428"/>
      <c r="BL39" s="2428"/>
      <c r="BM39" s="2428"/>
      <c r="BN39" s="2428"/>
      <c r="BO39" s="2428"/>
      <c r="BP39" s="2428"/>
      <c r="BQ39" s="2428"/>
      <c r="BR39" s="2428"/>
      <c r="BS39" s="2428"/>
      <c r="BT39" s="2428"/>
      <c r="BU39" s="2428"/>
      <c r="BV39" s="2428"/>
      <c r="BW39" s="2428"/>
      <c r="BX39" s="2428"/>
      <c r="BY39" s="2428"/>
      <c r="BZ39" s="2428"/>
      <c r="CA39" s="2428"/>
      <c r="CB39" s="2428"/>
      <c r="CC39" s="2428"/>
      <c r="CD39" s="2428"/>
      <c r="CE39" s="2428"/>
      <c r="CF39" s="2428"/>
      <c r="CG39" s="2428"/>
      <c r="CH39" s="2428"/>
      <c r="CI39" s="2428"/>
      <c r="CJ39" s="2428"/>
      <c r="CK39" s="2428"/>
      <c r="CL39" s="2428"/>
      <c r="CM39" s="2428"/>
      <c r="CN39" s="2428"/>
      <c r="CO39" s="2428"/>
      <c r="CP39" s="2428"/>
      <c r="CQ39" s="2428"/>
      <c r="CR39" s="2428"/>
      <c r="CS39" s="2428"/>
      <c r="CT39" s="2428"/>
      <c r="CU39" s="2428"/>
      <c r="CV39" s="2428"/>
      <c r="CW39" s="2428"/>
      <c r="CX39" s="2428"/>
      <c r="CY39" s="2428"/>
      <c r="CZ39" s="2428"/>
      <c r="DA39" s="2428"/>
      <c r="DB39" s="2428"/>
      <c r="DC39" s="2428"/>
      <c r="DD39" s="2428"/>
      <c r="DE39" s="2428"/>
      <c r="DF39" s="2428"/>
      <c r="DG39" s="2428"/>
      <c r="DH39" s="2428"/>
      <c r="DI39" s="2428"/>
      <c r="DJ39" s="2428"/>
      <c r="DK39" s="2428"/>
      <c r="DL39" s="2428"/>
      <c r="DM39" s="2428"/>
      <c r="DN39" s="2428"/>
      <c r="DO39" s="2428"/>
      <c r="DP39" s="2428"/>
      <c r="DQ39" s="2428"/>
      <c r="DR39" s="2428"/>
      <c r="DS39" s="2428"/>
      <c r="DT39" s="2428"/>
      <c r="DU39" s="2428"/>
      <c r="DV39" s="2428"/>
      <c r="DW39" s="2428"/>
      <c r="DX39" s="2428"/>
      <c r="DY39" s="2428"/>
      <c r="DZ39" s="2428"/>
      <c r="EA39" s="2428"/>
      <c r="EB39" s="2428"/>
      <c r="EC39" s="2428"/>
      <c r="ED39" s="2428"/>
      <c r="EE39" s="2428"/>
      <c r="EF39" s="2428"/>
      <c r="EG39" s="2428"/>
      <c r="EH39" s="2428"/>
      <c r="EI39" s="2428"/>
      <c r="EJ39" s="2428"/>
      <c r="EK39" s="2428"/>
      <c r="EL39" s="2428"/>
      <c r="EM39" s="2428"/>
      <c r="EN39" s="2428"/>
      <c r="EO39" s="2428"/>
      <c r="EP39" s="2428"/>
      <c r="EQ39" s="2428"/>
      <c r="ER39" s="2428"/>
      <c r="ES39" s="2428"/>
      <c r="ET39" s="2428"/>
      <c r="EU39" s="2428"/>
      <c r="EV39" s="2428"/>
      <c r="EW39" s="2428"/>
      <c r="EX39" s="2428"/>
      <c r="EY39" s="2428"/>
      <c r="EZ39" s="2428"/>
      <c r="FA39" s="2428"/>
      <c r="FB39" s="2428"/>
      <c r="FC39" s="2428"/>
      <c r="FD39" s="2428"/>
      <c r="FE39" s="2428"/>
      <c r="FF39" s="2428"/>
      <c r="FG39" s="2428"/>
      <c r="FH39" s="2428"/>
      <c r="FI39" s="2428"/>
      <c r="FJ39" s="2428"/>
      <c r="FK39" s="2428"/>
      <c r="FL39" s="2428"/>
      <c r="FM39" s="2428"/>
      <c r="FN39" s="2428"/>
      <c r="FO39" s="2428"/>
      <c r="FP39" s="2428"/>
      <c r="FQ39" s="2428"/>
      <c r="FR39" s="2428"/>
      <c r="FS39" s="2428"/>
      <c r="FT39" s="2428"/>
      <c r="FU39" s="2428"/>
      <c r="FV39" s="2428"/>
      <c r="FW39" s="2428"/>
      <c r="FX39" s="2428"/>
      <c r="FY39" s="2428"/>
      <c r="FZ39" s="2428"/>
      <c r="GA39" s="2428"/>
      <c r="GB39" s="2428"/>
      <c r="GC39" s="2428"/>
      <c r="GD39" s="2428"/>
      <c r="GE39" s="2428"/>
      <c r="GF39" s="2428"/>
      <c r="GG39" s="2428"/>
      <c r="GH39" s="2428"/>
      <c r="GI39" s="2428"/>
      <c r="GJ39" s="2428"/>
      <c r="GK39" s="2428"/>
      <c r="GL39" s="2428"/>
      <c r="GM39" s="2428"/>
      <c r="GN39" s="2428"/>
      <c r="GO39" s="2428"/>
      <c r="GP39" s="2428"/>
      <c r="GQ39" s="2428"/>
      <c r="GR39" s="2428"/>
      <c r="GS39" s="2428"/>
      <c r="GT39" s="2428"/>
      <c r="GU39" s="2428"/>
      <c r="GV39" s="2428"/>
      <c r="GW39" s="2428"/>
      <c r="GX39" s="2428"/>
      <c r="GY39" s="2428"/>
      <c r="GZ39" s="2428"/>
      <c r="HA39" s="2428"/>
      <c r="HB39" s="2428"/>
      <c r="HC39" s="2428"/>
      <c r="HD39" s="2428"/>
      <c r="HE39" s="2428"/>
      <c r="HF39" s="2428"/>
      <c r="HG39" s="2428"/>
      <c r="HH39" s="2428"/>
      <c r="HI39" s="2428"/>
      <c r="HJ39" s="2428"/>
      <c r="HK39" s="2428"/>
      <c r="HL39" s="2428"/>
      <c r="HM39" s="2428"/>
      <c r="HN39" s="2428"/>
      <c r="HO39" s="2428"/>
      <c r="HP39" s="2428"/>
      <c r="HQ39" s="2428"/>
      <c r="HR39" s="2428"/>
      <c r="HS39" s="2428"/>
      <c r="HT39" s="2428"/>
      <c r="HU39" s="2428"/>
      <c r="HV39" s="2428"/>
      <c r="HW39" s="2428"/>
      <c r="HX39" s="2428"/>
      <c r="HY39" s="2428"/>
      <c r="HZ39" s="2428"/>
      <c r="IA39" s="2428"/>
      <c r="IB39" s="2428"/>
      <c r="IC39" s="2428"/>
      <c r="ID39" s="2428"/>
      <c r="IE39" s="2428"/>
      <c r="IF39" s="2428"/>
      <c r="IG39" s="2428"/>
      <c r="IH39" s="2428"/>
      <c r="II39" s="2428"/>
    </row>
    <row r="40" spans="1:243">
      <c r="A40" s="2447">
        <v>33</v>
      </c>
      <c r="B40" s="2462" t="s">
        <v>13259</v>
      </c>
      <c r="C40" s="2463">
        <v>37333</v>
      </c>
      <c r="D40" s="2464" t="s">
        <v>13260</v>
      </c>
      <c r="E40" s="2466"/>
      <c r="F40" s="2452"/>
      <c r="G40" s="2452"/>
      <c r="H40" s="2454" t="s">
        <v>13261</v>
      </c>
      <c r="I40" s="2454" t="s">
        <v>13262</v>
      </c>
      <c r="J40" s="2454" t="s">
        <v>13258</v>
      </c>
    </row>
    <row r="41" spans="1:243" ht="17.25">
      <c r="A41" s="2447">
        <v>34</v>
      </c>
      <c r="B41" s="2462" t="s">
        <v>1485</v>
      </c>
      <c r="C41" s="2463">
        <v>37333</v>
      </c>
      <c r="D41" s="2464" t="s">
        <v>1486</v>
      </c>
      <c r="E41" s="2466"/>
      <c r="F41" s="2452"/>
      <c r="G41" s="2453"/>
      <c r="H41" s="2454" t="s">
        <v>4550</v>
      </c>
      <c r="I41" s="2454" t="s">
        <v>806</v>
      </c>
      <c r="J41" s="2454"/>
    </row>
    <row r="42" spans="1:243" ht="18.75">
      <c r="A42" s="2447">
        <v>35</v>
      </c>
      <c r="B42" s="2462" t="s">
        <v>1489</v>
      </c>
      <c r="C42" s="2463">
        <v>37343</v>
      </c>
      <c r="D42" s="2464" t="s">
        <v>1490</v>
      </c>
      <c r="E42" s="2466"/>
      <c r="F42" s="2452"/>
      <c r="G42" s="2470" t="s">
        <v>13263</v>
      </c>
      <c r="H42" s="2454" t="s">
        <v>382</v>
      </c>
      <c r="I42" s="2454" t="s">
        <v>213</v>
      </c>
      <c r="J42" s="2454"/>
    </row>
    <row r="43" spans="1:243" ht="17.25">
      <c r="A43" s="2447">
        <v>36</v>
      </c>
      <c r="B43" s="2462" t="s">
        <v>1491</v>
      </c>
      <c r="C43" s="2463">
        <v>37358</v>
      </c>
      <c r="D43" s="2464" t="s">
        <v>1492</v>
      </c>
      <c r="E43" s="2466"/>
      <c r="F43" s="2453"/>
      <c r="G43" s="2453"/>
      <c r="H43" s="2454" t="s">
        <v>577</v>
      </c>
      <c r="I43" s="2454" t="s">
        <v>383</v>
      </c>
      <c r="J43" s="2454"/>
    </row>
    <row r="44" spans="1:243" ht="17.25">
      <c r="A44" s="2447">
        <v>37</v>
      </c>
      <c r="B44" s="2462" t="s">
        <v>1493</v>
      </c>
      <c r="C44" s="2463">
        <v>37378</v>
      </c>
      <c r="D44" s="2464" t="s">
        <v>1494</v>
      </c>
      <c r="E44" s="2466"/>
      <c r="F44" s="2453" t="s">
        <v>13264</v>
      </c>
      <c r="G44" s="438" t="s">
        <v>5973</v>
      </c>
      <c r="H44" s="2454" t="s">
        <v>2725</v>
      </c>
      <c r="I44" s="2454" t="s">
        <v>511</v>
      </c>
      <c r="J44" s="2454" t="s">
        <v>13265</v>
      </c>
    </row>
    <row r="45" spans="1:243" ht="17.25">
      <c r="A45" s="2447">
        <v>38</v>
      </c>
      <c r="B45" s="2462" t="s">
        <v>1496</v>
      </c>
      <c r="C45" s="2463">
        <v>37399</v>
      </c>
      <c r="D45" s="2464" t="s">
        <v>1497</v>
      </c>
      <c r="E45" s="2466"/>
      <c r="F45" s="2453" t="s">
        <v>13266</v>
      </c>
      <c r="G45" s="2452"/>
      <c r="H45" s="2454" t="s">
        <v>13267</v>
      </c>
      <c r="I45" s="2454" t="s">
        <v>13268</v>
      </c>
      <c r="J45" s="2454"/>
    </row>
    <row r="46" spans="1:243" ht="17.25">
      <c r="A46" s="2447">
        <v>39</v>
      </c>
      <c r="B46" s="2462" t="s">
        <v>1499</v>
      </c>
      <c r="C46" s="2463">
        <v>37406</v>
      </c>
      <c r="D46" s="2464" t="s">
        <v>13269</v>
      </c>
      <c r="E46" s="2467" t="s">
        <v>13270</v>
      </c>
      <c r="F46" s="2453" t="s">
        <v>13271</v>
      </c>
      <c r="G46" s="2452"/>
      <c r="H46" s="2454" t="s">
        <v>2583</v>
      </c>
      <c r="I46" s="2454" t="s">
        <v>2584</v>
      </c>
      <c r="J46" s="2454"/>
    </row>
    <row r="47" spans="1:243" ht="17.25">
      <c r="A47" s="2447">
        <v>40</v>
      </c>
      <c r="B47" s="2462" t="s">
        <v>1500</v>
      </c>
      <c r="C47" s="2463">
        <v>37407</v>
      </c>
      <c r="D47" s="2464" t="s">
        <v>1501</v>
      </c>
      <c r="E47" s="2466"/>
      <c r="F47" s="2452"/>
      <c r="G47" s="2453" t="s">
        <v>13272</v>
      </c>
      <c r="H47" s="2454" t="s">
        <v>13273</v>
      </c>
      <c r="I47" s="2454" t="s">
        <v>214</v>
      </c>
      <c r="J47" s="2454"/>
    </row>
    <row r="48" spans="1:243" ht="17.25">
      <c r="A48" s="2447">
        <v>41</v>
      </c>
      <c r="B48" s="2462" t="s">
        <v>1504</v>
      </c>
      <c r="C48" s="2463">
        <v>37418</v>
      </c>
      <c r="D48" s="2464" t="s">
        <v>1505</v>
      </c>
      <c r="E48" s="2466"/>
      <c r="F48" s="2452"/>
      <c r="G48" s="2453" t="s">
        <v>13274</v>
      </c>
      <c r="H48" s="2454" t="s">
        <v>828</v>
      </c>
      <c r="I48" s="2454" t="s">
        <v>827</v>
      </c>
      <c r="J48" s="2454"/>
    </row>
    <row r="49" spans="1:243" ht="17.25">
      <c r="A49" s="2447">
        <v>42</v>
      </c>
      <c r="B49" s="2462" t="s">
        <v>1506</v>
      </c>
      <c r="C49" s="2463">
        <v>37498</v>
      </c>
      <c r="D49" s="2464" t="s">
        <v>1507</v>
      </c>
      <c r="E49" s="2466"/>
      <c r="F49" s="2453" t="s">
        <v>13275</v>
      </c>
      <c r="G49" s="2452"/>
      <c r="H49" s="2454" t="s">
        <v>338</v>
      </c>
      <c r="I49" s="2454" t="s">
        <v>339</v>
      </c>
      <c r="J49" s="2454"/>
    </row>
    <row r="50" spans="1:243" ht="24">
      <c r="A50" s="2447">
        <v>43</v>
      </c>
      <c r="B50" s="2462" t="s">
        <v>1509</v>
      </c>
      <c r="C50" s="2463">
        <v>37550</v>
      </c>
      <c r="D50" s="2464" t="s">
        <v>1510</v>
      </c>
      <c r="E50" s="2466"/>
      <c r="F50" s="2453" t="s">
        <v>13276</v>
      </c>
      <c r="G50" s="2452"/>
      <c r="H50" s="2471" t="s">
        <v>13277</v>
      </c>
      <c r="I50" s="2454" t="s">
        <v>492</v>
      </c>
      <c r="J50" s="2472" t="s">
        <v>13278</v>
      </c>
    </row>
    <row r="51" spans="1:243" ht="17.25">
      <c r="A51" s="2447">
        <v>44</v>
      </c>
      <c r="B51" s="2462" t="s">
        <v>1512</v>
      </c>
      <c r="C51" s="2463">
        <v>37550</v>
      </c>
      <c r="D51" s="2464" t="s">
        <v>1513</v>
      </c>
      <c r="E51" s="2466"/>
      <c r="F51" s="2453" t="s">
        <v>13279</v>
      </c>
      <c r="G51" s="2452"/>
      <c r="H51" s="2454" t="s">
        <v>13280</v>
      </c>
      <c r="I51" s="2454" t="s">
        <v>13281</v>
      </c>
      <c r="J51" s="2454"/>
    </row>
    <row r="52" spans="1:243" ht="17.25">
      <c r="A52" s="2447">
        <v>45</v>
      </c>
      <c r="B52" s="2462" t="s">
        <v>1515</v>
      </c>
      <c r="C52" s="2463">
        <v>37601</v>
      </c>
      <c r="D52" s="2464" t="s">
        <v>1516</v>
      </c>
      <c r="E52" s="2466"/>
      <c r="F52" s="2452"/>
      <c r="G52" s="2468"/>
      <c r="H52" s="2454" t="s">
        <v>297</v>
      </c>
      <c r="I52" s="2454" t="s">
        <v>710</v>
      </c>
      <c r="J52" s="2454"/>
    </row>
    <row r="53" spans="1:243" ht="24">
      <c r="A53" s="2447">
        <v>46</v>
      </c>
      <c r="B53" s="2462" t="s">
        <v>1518</v>
      </c>
      <c r="C53" s="2463">
        <v>37609</v>
      </c>
      <c r="D53" s="2464" t="s">
        <v>3773</v>
      </c>
      <c r="E53" s="2466"/>
      <c r="F53" s="2452"/>
      <c r="G53" s="2453" t="s">
        <v>13282</v>
      </c>
      <c r="H53" s="2471" t="s">
        <v>565</v>
      </c>
      <c r="I53" s="2454" t="s">
        <v>564</v>
      </c>
      <c r="J53" s="2472" t="s">
        <v>13278</v>
      </c>
    </row>
    <row r="54" spans="1:243" ht="17.25">
      <c r="A54" s="2447">
        <v>47</v>
      </c>
      <c r="B54" s="2462" t="s">
        <v>13283</v>
      </c>
      <c r="C54" s="2463">
        <v>37648</v>
      </c>
      <c r="D54" s="2473" t="s">
        <v>13284</v>
      </c>
      <c r="E54" s="2466"/>
      <c r="F54" s="2453" t="s">
        <v>13285</v>
      </c>
      <c r="G54" s="2452"/>
      <c r="H54" s="2454" t="s">
        <v>13286</v>
      </c>
      <c r="I54" s="2454" t="s">
        <v>13287</v>
      </c>
      <c r="J54" s="2454"/>
    </row>
    <row r="55" spans="1:243" ht="17.25">
      <c r="A55" s="2447">
        <v>48</v>
      </c>
      <c r="B55" s="2462" t="s">
        <v>1519</v>
      </c>
      <c r="C55" s="2463">
        <v>37677</v>
      </c>
      <c r="D55" s="2473" t="s">
        <v>1520</v>
      </c>
      <c r="E55" s="2466"/>
      <c r="F55" s="2452"/>
      <c r="G55" s="2453"/>
      <c r="H55" s="2454" t="s">
        <v>721</v>
      </c>
      <c r="I55" s="2454" t="s">
        <v>555</v>
      </c>
      <c r="J55" s="2454"/>
    </row>
    <row r="56" spans="1:243" ht="17.25">
      <c r="A56" s="2447">
        <v>49</v>
      </c>
      <c r="B56" s="2462" t="s">
        <v>1521</v>
      </c>
      <c r="C56" s="2463">
        <v>37706</v>
      </c>
      <c r="D56" s="2473" t="s">
        <v>1522</v>
      </c>
      <c r="E56" s="2467" t="s">
        <v>13288</v>
      </c>
      <c r="F56" s="2452"/>
      <c r="G56" s="2453"/>
      <c r="H56" s="2454" t="s">
        <v>408</v>
      </c>
      <c r="I56" s="2454" t="s">
        <v>514</v>
      </c>
      <c r="J56" s="2454"/>
    </row>
    <row r="57" spans="1:243" ht="17.25">
      <c r="A57" s="2447">
        <v>50</v>
      </c>
      <c r="B57" s="2462" t="s">
        <v>1523</v>
      </c>
      <c r="C57" s="2463">
        <v>37809</v>
      </c>
      <c r="D57" s="2473" t="s">
        <v>1524</v>
      </c>
      <c r="E57" s="2466"/>
      <c r="F57" s="2452"/>
      <c r="G57" s="2453" t="s">
        <v>13245</v>
      </c>
      <c r="H57" s="2458" t="s">
        <v>616</v>
      </c>
      <c r="I57" s="2458" t="s">
        <v>617</v>
      </c>
      <c r="J57" s="2458"/>
    </row>
    <row r="58" spans="1:243" ht="18.75">
      <c r="A58" s="2447">
        <v>51</v>
      </c>
      <c r="B58" s="2462" t="s">
        <v>13289</v>
      </c>
      <c r="C58" s="2463">
        <v>37825</v>
      </c>
      <c r="D58" s="2473" t="s">
        <v>13290</v>
      </c>
      <c r="E58" s="2466" t="s">
        <v>13291</v>
      </c>
      <c r="F58" s="2452"/>
      <c r="G58" s="2470" t="s">
        <v>13292</v>
      </c>
      <c r="H58" s="2454" t="s">
        <v>13293</v>
      </c>
      <c r="I58" s="2454" t="s">
        <v>13294</v>
      </c>
      <c r="J58" s="2454"/>
    </row>
    <row r="59" spans="1:243" ht="17.25">
      <c r="A59" s="2447">
        <v>52</v>
      </c>
      <c r="B59" s="2462" t="s">
        <v>1526</v>
      </c>
      <c r="C59" s="2463">
        <v>37925</v>
      </c>
      <c r="D59" s="2473" t="s">
        <v>1527</v>
      </c>
      <c r="E59" s="2466" t="s">
        <v>13295</v>
      </c>
      <c r="F59" s="2452"/>
      <c r="G59" s="2453" t="s">
        <v>5945</v>
      </c>
      <c r="H59" s="2458" t="s">
        <v>2905</v>
      </c>
      <c r="I59" s="2458" t="s">
        <v>93</v>
      </c>
      <c r="J59" s="2458"/>
    </row>
    <row r="60" spans="1:243" ht="17.25">
      <c r="A60" s="2447">
        <v>53</v>
      </c>
      <c r="B60" s="2462" t="s">
        <v>1528</v>
      </c>
      <c r="C60" s="2463">
        <v>37985</v>
      </c>
      <c r="D60" s="2473" t="s">
        <v>3775</v>
      </c>
      <c r="E60" s="2466"/>
      <c r="F60" s="2453" t="s">
        <v>13296</v>
      </c>
      <c r="G60" s="2452"/>
      <c r="H60" s="2454" t="s">
        <v>797</v>
      </c>
      <c r="I60" s="2454" t="s">
        <v>798</v>
      </c>
      <c r="J60" s="2454"/>
    </row>
    <row r="61" spans="1:243" ht="17.25">
      <c r="A61" s="2447">
        <v>54</v>
      </c>
      <c r="B61" s="2462" t="s">
        <v>1530</v>
      </c>
      <c r="C61" s="2463">
        <v>37993</v>
      </c>
      <c r="D61" s="2473" t="s">
        <v>234</v>
      </c>
      <c r="E61" s="2466"/>
      <c r="F61" s="2453" t="s">
        <v>13297</v>
      </c>
      <c r="G61" s="2452"/>
      <c r="H61" s="2454" t="s">
        <v>13298</v>
      </c>
      <c r="I61" s="2454" t="s">
        <v>13299</v>
      </c>
      <c r="J61" s="2454"/>
    </row>
    <row r="62" spans="1:243" ht="17.25">
      <c r="A62" s="2447">
        <v>55</v>
      </c>
      <c r="B62" s="2462" t="s">
        <v>1532</v>
      </c>
      <c r="C62" s="2463">
        <v>38058</v>
      </c>
      <c r="D62" s="2473" t="s">
        <v>1533</v>
      </c>
      <c r="E62" s="2466"/>
      <c r="F62" s="2453" t="s">
        <v>13300</v>
      </c>
      <c r="G62" s="2452"/>
      <c r="H62" s="2454" t="s">
        <v>954</v>
      </c>
      <c r="I62" s="2454" t="s">
        <v>955</v>
      </c>
      <c r="J62" s="2454"/>
    </row>
    <row r="63" spans="1:243" s="2459" customFormat="1" ht="17.25">
      <c r="A63" s="2447">
        <v>56</v>
      </c>
      <c r="B63" s="2462" t="s">
        <v>1535</v>
      </c>
      <c r="C63" s="2463">
        <v>38264</v>
      </c>
      <c r="D63" s="2474" t="s">
        <v>1536</v>
      </c>
      <c r="E63" s="2466"/>
      <c r="F63" s="2457" t="s">
        <v>13301</v>
      </c>
      <c r="G63" s="2457" t="s">
        <v>13302</v>
      </c>
      <c r="H63" s="2458" t="s">
        <v>625</v>
      </c>
      <c r="I63" s="2458" t="s">
        <v>626</v>
      </c>
      <c r="J63" s="2458"/>
      <c r="K63" s="2428"/>
      <c r="L63" s="2428"/>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c r="AS63" s="2428"/>
      <c r="AT63" s="2428"/>
      <c r="AU63" s="2428"/>
      <c r="AV63" s="2428"/>
      <c r="AW63" s="2428"/>
      <c r="AX63" s="2428"/>
      <c r="AY63" s="2428"/>
      <c r="AZ63" s="2428"/>
      <c r="BA63" s="2428"/>
      <c r="BB63" s="2428"/>
      <c r="BC63" s="2428"/>
      <c r="BD63" s="2428"/>
      <c r="BE63" s="2428"/>
      <c r="BF63" s="2428"/>
      <c r="BG63" s="2428"/>
      <c r="BH63" s="2428"/>
      <c r="BI63" s="2428"/>
      <c r="BJ63" s="2428"/>
      <c r="BK63" s="2428"/>
      <c r="BL63" s="2428"/>
      <c r="BM63" s="2428"/>
      <c r="BN63" s="2428"/>
      <c r="BO63" s="2428"/>
      <c r="BP63" s="2428"/>
      <c r="BQ63" s="2428"/>
      <c r="BR63" s="2428"/>
      <c r="BS63" s="2428"/>
      <c r="BT63" s="2428"/>
      <c r="BU63" s="2428"/>
      <c r="BV63" s="2428"/>
      <c r="BW63" s="2428"/>
      <c r="BX63" s="2428"/>
      <c r="BY63" s="2428"/>
      <c r="BZ63" s="2428"/>
      <c r="CA63" s="2428"/>
      <c r="CB63" s="2428"/>
      <c r="CC63" s="2428"/>
      <c r="CD63" s="2428"/>
      <c r="CE63" s="2428"/>
      <c r="CF63" s="2428"/>
      <c r="CG63" s="2428"/>
      <c r="CH63" s="2428"/>
      <c r="CI63" s="2428"/>
      <c r="CJ63" s="2428"/>
      <c r="CK63" s="2428"/>
      <c r="CL63" s="2428"/>
      <c r="CM63" s="2428"/>
      <c r="CN63" s="2428"/>
      <c r="CO63" s="2428"/>
      <c r="CP63" s="2428"/>
      <c r="CQ63" s="2428"/>
      <c r="CR63" s="2428"/>
      <c r="CS63" s="2428"/>
      <c r="CT63" s="2428"/>
      <c r="CU63" s="2428"/>
      <c r="CV63" s="2428"/>
      <c r="CW63" s="2428"/>
      <c r="CX63" s="2428"/>
      <c r="CY63" s="2428"/>
      <c r="CZ63" s="2428"/>
      <c r="DA63" s="2428"/>
      <c r="DB63" s="2428"/>
      <c r="DC63" s="2428"/>
      <c r="DD63" s="2428"/>
      <c r="DE63" s="2428"/>
      <c r="DF63" s="2428"/>
      <c r="DG63" s="2428"/>
      <c r="DH63" s="2428"/>
      <c r="DI63" s="2428"/>
      <c r="DJ63" s="2428"/>
      <c r="DK63" s="2428"/>
      <c r="DL63" s="2428"/>
      <c r="DM63" s="2428"/>
      <c r="DN63" s="2428"/>
      <c r="DO63" s="2428"/>
      <c r="DP63" s="2428"/>
      <c r="DQ63" s="2428"/>
      <c r="DR63" s="2428"/>
      <c r="DS63" s="2428"/>
      <c r="DT63" s="2428"/>
      <c r="DU63" s="2428"/>
      <c r="DV63" s="2428"/>
      <c r="DW63" s="2428"/>
      <c r="DX63" s="2428"/>
      <c r="DY63" s="2428"/>
      <c r="DZ63" s="2428"/>
      <c r="EA63" s="2428"/>
      <c r="EB63" s="2428"/>
      <c r="EC63" s="2428"/>
      <c r="ED63" s="2428"/>
      <c r="EE63" s="2428"/>
      <c r="EF63" s="2428"/>
      <c r="EG63" s="2428"/>
      <c r="EH63" s="2428"/>
      <c r="EI63" s="2428"/>
      <c r="EJ63" s="2428"/>
      <c r="EK63" s="2428"/>
      <c r="EL63" s="2428"/>
      <c r="EM63" s="2428"/>
      <c r="EN63" s="2428"/>
      <c r="EO63" s="2428"/>
      <c r="EP63" s="2428"/>
      <c r="EQ63" s="2428"/>
      <c r="ER63" s="2428"/>
      <c r="ES63" s="2428"/>
      <c r="ET63" s="2428"/>
      <c r="EU63" s="2428"/>
      <c r="EV63" s="2428"/>
      <c r="EW63" s="2428"/>
      <c r="EX63" s="2428"/>
      <c r="EY63" s="2428"/>
      <c r="EZ63" s="2428"/>
      <c r="FA63" s="2428"/>
      <c r="FB63" s="2428"/>
      <c r="FC63" s="2428"/>
      <c r="FD63" s="2428"/>
      <c r="FE63" s="2428"/>
      <c r="FF63" s="2428"/>
      <c r="FG63" s="2428"/>
      <c r="FH63" s="2428"/>
      <c r="FI63" s="2428"/>
      <c r="FJ63" s="2428"/>
      <c r="FK63" s="2428"/>
      <c r="FL63" s="2428"/>
      <c r="FM63" s="2428"/>
      <c r="FN63" s="2428"/>
      <c r="FO63" s="2428"/>
      <c r="FP63" s="2428"/>
      <c r="FQ63" s="2428"/>
      <c r="FR63" s="2428"/>
      <c r="FS63" s="2428"/>
      <c r="FT63" s="2428"/>
      <c r="FU63" s="2428"/>
      <c r="FV63" s="2428"/>
      <c r="FW63" s="2428"/>
      <c r="FX63" s="2428"/>
      <c r="FY63" s="2428"/>
      <c r="FZ63" s="2428"/>
      <c r="GA63" s="2428"/>
      <c r="GB63" s="2428"/>
      <c r="GC63" s="2428"/>
      <c r="GD63" s="2428"/>
      <c r="GE63" s="2428"/>
      <c r="GF63" s="2428"/>
      <c r="GG63" s="2428"/>
      <c r="GH63" s="2428"/>
      <c r="GI63" s="2428"/>
      <c r="GJ63" s="2428"/>
      <c r="GK63" s="2428"/>
      <c r="GL63" s="2428"/>
      <c r="GM63" s="2428"/>
      <c r="GN63" s="2428"/>
      <c r="GO63" s="2428"/>
      <c r="GP63" s="2428"/>
      <c r="GQ63" s="2428"/>
      <c r="GR63" s="2428"/>
      <c r="GS63" s="2428"/>
      <c r="GT63" s="2428"/>
      <c r="GU63" s="2428"/>
      <c r="GV63" s="2428"/>
      <c r="GW63" s="2428"/>
      <c r="GX63" s="2428"/>
      <c r="GY63" s="2428"/>
      <c r="GZ63" s="2428"/>
      <c r="HA63" s="2428"/>
      <c r="HB63" s="2428"/>
      <c r="HC63" s="2428"/>
      <c r="HD63" s="2428"/>
      <c r="HE63" s="2428"/>
      <c r="HF63" s="2428"/>
      <c r="HG63" s="2428"/>
      <c r="HH63" s="2428"/>
      <c r="HI63" s="2428"/>
      <c r="HJ63" s="2428"/>
      <c r="HK63" s="2428"/>
      <c r="HL63" s="2428"/>
      <c r="HM63" s="2428"/>
      <c r="HN63" s="2428"/>
      <c r="HO63" s="2428"/>
      <c r="HP63" s="2428"/>
      <c r="HQ63" s="2428"/>
      <c r="HR63" s="2428"/>
      <c r="HS63" s="2428"/>
      <c r="HT63" s="2428"/>
      <c r="HU63" s="2428"/>
      <c r="HV63" s="2428"/>
      <c r="HW63" s="2428"/>
      <c r="HX63" s="2428"/>
      <c r="HY63" s="2428"/>
      <c r="HZ63" s="2428"/>
      <c r="IA63" s="2428"/>
      <c r="IB63" s="2428"/>
      <c r="IC63" s="2428"/>
      <c r="ID63" s="2428"/>
      <c r="IE63" s="2428"/>
      <c r="IF63" s="2428"/>
      <c r="IG63" s="2428"/>
      <c r="IH63" s="2428"/>
      <c r="II63" s="2428"/>
    </row>
    <row r="64" spans="1:243" ht="17.25">
      <c r="A64" s="2447">
        <v>57</v>
      </c>
      <c r="B64" s="2462" t="s">
        <v>1538</v>
      </c>
      <c r="C64" s="2463">
        <v>38322</v>
      </c>
      <c r="D64" s="2473" t="s">
        <v>588</v>
      </c>
      <c r="E64" s="2466"/>
      <c r="F64" s="2453" t="s">
        <v>13303</v>
      </c>
      <c r="G64" s="2452"/>
      <c r="H64" s="2454" t="s">
        <v>13304</v>
      </c>
      <c r="I64" s="2454" t="s">
        <v>558</v>
      </c>
      <c r="J64" s="2454"/>
    </row>
    <row r="65" spans="1:10" ht="17.25">
      <c r="A65" s="2447">
        <v>58</v>
      </c>
      <c r="B65" s="2462" t="s">
        <v>1539</v>
      </c>
      <c r="C65" s="2463">
        <v>38366</v>
      </c>
      <c r="D65" s="2473" t="s">
        <v>235</v>
      </c>
      <c r="E65" s="2466"/>
      <c r="F65" s="2452"/>
      <c r="G65" s="2453" t="s">
        <v>13305</v>
      </c>
      <c r="H65" s="2458" t="s">
        <v>325</v>
      </c>
      <c r="I65" s="2458" t="s">
        <v>493</v>
      </c>
      <c r="J65" s="2458"/>
    </row>
    <row r="66" spans="1:10" ht="17.25">
      <c r="A66" s="2447">
        <v>59</v>
      </c>
      <c r="B66" s="2462" t="s">
        <v>1541</v>
      </c>
      <c r="C66" s="2463">
        <v>38378</v>
      </c>
      <c r="D66" s="2473" t="s">
        <v>2791</v>
      </c>
      <c r="E66" s="2466"/>
      <c r="F66" s="2455" t="s">
        <v>5982</v>
      </c>
      <c r="G66" s="2452"/>
      <c r="H66" s="2458" t="s">
        <v>2747</v>
      </c>
      <c r="I66" s="2458" t="s">
        <v>419</v>
      </c>
      <c r="J66" s="2458"/>
    </row>
    <row r="67" spans="1:10" ht="17.25">
      <c r="A67" s="2447">
        <v>60</v>
      </c>
      <c r="B67" s="2462" t="s">
        <v>1542</v>
      </c>
      <c r="C67" s="2463">
        <v>38413</v>
      </c>
      <c r="D67" s="2473" t="s">
        <v>189</v>
      </c>
      <c r="E67" s="2466"/>
      <c r="F67" s="2453" t="s">
        <v>13306</v>
      </c>
      <c r="G67" s="2452"/>
      <c r="H67" s="2454" t="s">
        <v>8338</v>
      </c>
      <c r="I67" s="2454" t="s">
        <v>13307</v>
      </c>
      <c r="J67" s="2454"/>
    </row>
    <row r="68" spans="1:10" ht="17.25">
      <c r="A68" s="2447">
        <v>61</v>
      </c>
      <c r="B68" s="2462" t="s">
        <v>1543</v>
      </c>
      <c r="C68" s="2463">
        <v>38453</v>
      </c>
      <c r="D68" s="2473" t="s">
        <v>79</v>
      </c>
      <c r="E68" s="2466"/>
      <c r="F68" s="2453" t="s">
        <v>13308</v>
      </c>
      <c r="G68" s="2452"/>
      <c r="H68" s="2458" t="s">
        <v>152</v>
      </c>
      <c r="I68" s="2454" t="s">
        <v>153</v>
      </c>
      <c r="J68" s="2454"/>
    </row>
    <row r="69" spans="1:10" ht="17.25">
      <c r="A69" s="2447">
        <v>62</v>
      </c>
      <c r="B69" s="2462" t="s">
        <v>1544</v>
      </c>
      <c r="C69" s="2463" t="s">
        <v>541</v>
      </c>
      <c r="D69" s="2473" t="s">
        <v>1545</v>
      </c>
      <c r="E69" s="2466"/>
      <c r="F69" s="2453" t="s">
        <v>13309</v>
      </c>
      <c r="G69" s="2452"/>
      <c r="H69" s="2454" t="s">
        <v>160</v>
      </c>
      <c r="I69" s="2454" t="s">
        <v>747</v>
      </c>
      <c r="J69" s="2454"/>
    </row>
    <row r="70" spans="1:10" ht="17.25">
      <c r="A70" s="2447">
        <v>63</v>
      </c>
      <c r="B70" s="2462" t="s">
        <v>1546</v>
      </c>
      <c r="C70" s="2463">
        <v>38478</v>
      </c>
      <c r="D70" s="2473" t="s">
        <v>130</v>
      </c>
      <c r="E70" s="2467" t="s">
        <v>13310</v>
      </c>
      <c r="F70" s="2453"/>
      <c r="G70" s="2452"/>
      <c r="H70" s="2454" t="s">
        <v>559</v>
      </c>
      <c r="I70" s="2454" t="s">
        <v>560</v>
      </c>
      <c r="J70" s="2454"/>
    </row>
    <row r="71" spans="1:10" ht="17.25">
      <c r="A71" s="2447">
        <v>64</v>
      </c>
      <c r="B71" s="2462" t="s">
        <v>1547</v>
      </c>
      <c r="C71" s="2463">
        <v>38491</v>
      </c>
      <c r="D71" s="2473" t="s">
        <v>729</v>
      </c>
      <c r="E71" s="2466"/>
      <c r="F71" s="2453"/>
      <c r="G71" s="2453" t="s">
        <v>5765</v>
      </c>
      <c r="H71" s="2458" t="s">
        <v>2545</v>
      </c>
      <c r="I71" s="2458" t="s">
        <v>2546</v>
      </c>
      <c r="J71" s="2458"/>
    </row>
    <row r="72" spans="1:10" ht="23.25">
      <c r="A72" s="2447">
        <v>65</v>
      </c>
      <c r="B72" s="2462" t="s">
        <v>1549</v>
      </c>
      <c r="C72" s="2463">
        <v>38511</v>
      </c>
      <c r="D72" s="2473" t="s">
        <v>1550</v>
      </c>
      <c r="E72" s="2466"/>
      <c r="F72" s="2452"/>
      <c r="G72" s="2452"/>
      <c r="H72" s="2471" t="s">
        <v>2778</v>
      </c>
      <c r="I72" s="2472" t="s">
        <v>13311</v>
      </c>
      <c r="J72" s="2472" t="s">
        <v>13278</v>
      </c>
    </row>
    <row r="73" spans="1:10" ht="17.25">
      <c r="A73" s="2447">
        <v>66</v>
      </c>
      <c r="B73" s="2462" t="s">
        <v>1553</v>
      </c>
      <c r="C73" s="2463">
        <v>38566</v>
      </c>
      <c r="D73" s="2473" t="s">
        <v>278</v>
      </c>
      <c r="E73" s="2466"/>
      <c r="F73" s="2453" t="s">
        <v>13230</v>
      </c>
      <c r="G73" s="2452"/>
      <c r="H73" s="2454" t="s">
        <v>2615</v>
      </c>
      <c r="I73" s="2454" t="s">
        <v>961</v>
      </c>
      <c r="J73" s="2454"/>
    </row>
    <row r="74" spans="1:10" ht="17.25">
      <c r="A74" s="2447">
        <v>67</v>
      </c>
      <c r="B74" s="2462" t="s">
        <v>1554</v>
      </c>
      <c r="C74" s="2463">
        <v>38645</v>
      </c>
      <c r="D74" s="2473" t="s">
        <v>1555</v>
      </c>
      <c r="E74" s="2466"/>
      <c r="F74" s="2452"/>
      <c r="G74" s="2453" t="s">
        <v>5816</v>
      </c>
      <c r="H74" s="2454" t="s">
        <v>855</v>
      </c>
      <c r="I74" s="2454" t="s">
        <v>856</v>
      </c>
      <c r="J74" s="2454"/>
    </row>
    <row r="75" spans="1:10" ht="17.25">
      <c r="A75" s="2447">
        <v>68</v>
      </c>
      <c r="B75" s="2462" t="s">
        <v>1556</v>
      </c>
      <c r="C75" s="2463">
        <v>38665</v>
      </c>
      <c r="D75" s="2473" t="s">
        <v>1557</v>
      </c>
      <c r="E75" s="2466"/>
      <c r="F75" s="2453"/>
      <c r="G75" s="2452"/>
      <c r="H75" s="2454" t="s">
        <v>13312</v>
      </c>
      <c r="I75" s="2454" t="s">
        <v>13313</v>
      </c>
      <c r="J75" s="2454"/>
    </row>
    <row r="76" spans="1:10" ht="17.25">
      <c r="A76" s="2447">
        <v>69</v>
      </c>
      <c r="B76" s="2462" t="s">
        <v>1559</v>
      </c>
      <c r="C76" s="2463">
        <v>38744</v>
      </c>
      <c r="D76" s="2473" t="s">
        <v>1560</v>
      </c>
      <c r="E76" s="2466"/>
      <c r="F76" s="2452"/>
      <c r="G76" s="2453" t="s">
        <v>13314</v>
      </c>
      <c r="H76" s="2475" t="s">
        <v>13315</v>
      </c>
      <c r="I76" s="2458" t="s">
        <v>13316</v>
      </c>
      <c r="J76" s="2458"/>
    </row>
    <row r="77" spans="1:10" s="2446" customFormat="1" ht="17.25">
      <c r="A77" s="2447">
        <v>70</v>
      </c>
      <c r="B77" s="2476" t="s">
        <v>1561</v>
      </c>
      <c r="C77" s="2477">
        <v>38502</v>
      </c>
      <c r="D77" s="2473" t="s">
        <v>1562</v>
      </c>
      <c r="E77" s="2478"/>
      <c r="F77" s="2452"/>
      <c r="G77" s="2453" t="s">
        <v>13317</v>
      </c>
      <c r="H77" s="2479" t="s">
        <v>111</v>
      </c>
      <c r="I77" s="2479" t="s">
        <v>112</v>
      </c>
      <c r="J77" s="2479"/>
    </row>
    <row r="78" spans="1:10" ht="17.25">
      <c r="A78" s="2447">
        <v>71</v>
      </c>
      <c r="B78" s="2462" t="s">
        <v>1564</v>
      </c>
      <c r="C78" s="2463">
        <v>38876</v>
      </c>
      <c r="D78" s="2473" t="s">
        <v>2771</v>
      </c>
      <c r="E78" s="2466"/>
      <c r="F78" s="2453"/>
      <c r="G78" s="2452"/>
      <c r="H78" s="2479" t="s">
        <v>2838</v>
      </c>
      <c r="I78" s="2458" t="s">
        <v>988</v>
      </c>
      <c r="J78" s="2458"/>
    </row>
    <row r="79" spans="1:10" ht="17.25">
      <c r="A79" s="2447">
        <v>72</v>
      </c>
      <c r="B79" s="2462" t="s">
        <v>1565</v>
      </c>
      <c r="C79" s="2463">
        <v>38887</v>
      </c>
      <c r="D79" s="2473" t="s">
        <v>104</v>
      </c>
      <c r="E79" s="2466"/>
      <c r="F79" s="2453"/>
      <c r="G79" s="438" t="s">
        <v>5887</v>
      </c>
      <c r="H79" s="2460" t="s">
        <v>922</v>
      </c>
      <c r="I79" s="2454" t="s">
        <v>923</v>
      </c>
      <c r="J79" s="2454"/>
    </row>
    <row r="80" spans="1:10" ht="17.25">
      <c r="A80" s="2447">
        <v>73</v>
      </c>
      <c r="B80" s="2462">
        <v>472023000046</v>
      </c>
      <c r="C80" s="2463">
        <v>39080</v>
      </c>
      <c r="D80" s="2473" t="s">
        <v>138</v>
      </c>
      <c r="E80" s="2466"/>
      <c r="F80" s="2452"/>
      <c r="G80" s="2468"/>
      <c r="H80" s="2460" t="s">
        <v>2774</v>
      </c>
      <c r="I80" s="2454" t="s">
        <v>2775</v>
      </c>
      <c r="J80" s="2454"/>
    </row>
    <row r="81" spans="1:10">
      <c r="A81" s="2447">
        <v>74</v>
      </c>
      <c r="B81" s="2462">
        <v>472043000103</v>
      </c>
      <c r="C81" s="2463">
        <v>39167</v>
      </c>
      <c r="D81" s="2480" t="s">
        <v>13318</v>
      </c>
      <c r="E81" s="2466"/>
      <c r="F81" s="2452"/>
      <c r="G81" s="2452"/>
      <c r="H81" s="2460" t="s">
        <v>13319</v>
      </c>
      <c r="I81" s="2454" t="s">
        <v>13320</v>
      </c>
      <c r="J81" s="2454" t="s">
        <v>13265</v>
      </c>
    </row>
    <row r="82" spans="1:10" ht="18.75">
      <c r="A82" s="2447">
        <v>75</v>
      </c>
      <c r="B82" s="2462">
        <v>472033000247</v>
      </c>
      <c r="C82" s="2463">
        <v>39349</v>
      </c>
      <c r="D82" s="2480" t="s">
        <v>1567</v>
      </c>
      <c r="E82" s="2481" t="s">
        <v>13321</v>
      </c>
      <c r="F82" s="2453" t="s">
        <v>13322</v>
      </c>
      <c r="G82" s="2452"/>
      <c r="H82" s="2460" t="s">
        <v>13323</v>
      </c>
      <c r="I82" s="2454" t="s">
        <v>875</v>
      </c>
      <c r="J82" s="2454"/>
    </row>
    <row r="83" spans="1:10">
      <c r="A83" s="2447">
        <v>76</v>
      </c>
      <c r="B83" s="2482">
        <v>472023000159</v>
      </c>
      <c r="C83" s="2463">
        <v>39241</v>
      </c>
      <c r="D83" s="2464" t="s">
        <v>13324</v>
      </c>
      <c r="E83" s="2466"/>
      <c r="F83" s="2452"/>
      <c r="G83" s="2452"/>
      <c r="H83" s="2483" t="s">
        <v>13325</v>
      </c>
      <c r="I83" s="2484" t="s">
        <v>13326</v>
      </c>
      <c r="J83" s="2484" t="s">
        <v>13327</v>
      </c>
    </row>
    <row r="84" spans="1:10" ht="17.25">
      <c r="A84" s="2447">
        <v>77</v>
      </c>
      <c r="B84" s="2482">
        <v>472033000340</v>
      </c>
      <c r="C84" s="2463">
        <v>39433</v>
      </c>
      <c r="D84" s="2480" t="s">
        <v>1568</v>
      </c>
      <c r="E84" s="2466"/>
      <c r="F84" s="2453" t="s">
        <v>13328</v>
      </c>
      <c r="G84" s="2453" t="s">
        <v>13329</v>
      </c>
      <c r="H84" s="2460" t="s">
        <v>2621</v>
      </c>
      <c r="I84" s="2454" t="s">
        <v>2622</v>
      </c>
      <c r="J84" s="2454"/>
    </row>
    <row r="85" spans="1:10" ht="17.25">
      <c r="A85" s="2447">
        <v>78</v>
      </c>
      <c r="B85" s="2482">
        <v>472023000673</v>
      </c>
      <c r="C85" s="2463">
        <v>39710</v>
      </c>
      <c r="D85" s="2480" t="s">
        <v>1570</v>
      </c>
      <c r="E85" s="2466"/>
      <c r="F85" s="2468"/>
      <c r="G85" s="2452"/>
      <c r="H85" s="2460" t="s">
        <v>884</v>
      </c>
      <c r="I85" s="2454" t="s">
        <v>885</v>
      </c>
      <c r="J85" s="2454"/>
    </row>
    <row r="86" spans="1:10" ht="17.25">
      <c r="A86" s="2447">
        <v>79</v>
      </c>
      <c r="B86" s="2482">
        <v>472023000788</v>
      </c>
      <c r="C86" s="2463">
        <v>40423</v>
      </c>
      <c r="D86" s="2480" t="s">
        <v>13330</v>
      </c>
      <c r="E86" s="2466"/>
      <c r="F86" s="2452"/>
      <c r="G86" s="2453" t="s">
        <v>13224</v>
      </c>
      <c r="H86" s="2460" t="s">
        <v>13331</v>
      </c>
      <c r="I86" s="2454" t="s">
        <v>13332</v>
      </c>
      <c r="J86" s="2454"/>
    </row>
    <row r="87" spans="1:10" ht="17.25">
      <c r="A87" s="2447">
        <v>80</v>
      </c>
      <c r="B87" s="2482">
        <v>472023000846</v>
      </c>
      <c r="C87" s="2463">
        <v>40508</v>
      </c>
      <c r="D87" s="2480" t="s">
        <v>2825</v>
      </c>
      <c r="E87" s="2466"/>
      <c r="F87" s="2452"/>
      <c r="G87" s="2453" t="s">
        <v>13333</v>
      </c>
      <c r="H87" s="2460" t="s">
        <v>2839</v>
      </c>
      <c r="I87" s="2454" t="s">
        <v>2840</v>
      </c>
      <c r="J87" s="2454"/>
    </row>
    <row r="88" spans="1:10" ht="17.25">
      <c r="A88" s="2447">
        <v>81</v>
      </c>
      <c r="B88" s="2482">
        <v>472023000877</v>
      </c>
      <c r="C88" s="2463">
        <v>40694</v>
      </c>
      <c r="D88" s="2480" t="s">
        <v>13334</v>
      </c>
      <c r="E88" s="2466"/>
      <c r="F88" s="2485"/>
      <c r="G88" s="2455" t="s">
        <v>13335</v>
      </c>
      <c r="H88" s="2460" t="s">
        <v>13336</v>
      </c>
      <c r="I88" s="2460" t="s">
        <v>13337</v>
      </c>
      <c r="J88" s="2460"/>
    </row>
    <row r="89" spans="1:10" ht="17.25">
      <c r="A89" s="2447">
        <v>82</v>
      </c>
      <c r="B89" s="2482">
        <v>472043001013</v>
      </c>
      <c r="C89" s="2463">
        <v>41403</v>
      </c>
      <c r="D89" s="2480" t="s">
        <v>13338</v>
      </c>
      <c r="E89" s="2466"/>
      <c r="F89" s="2455" t="s">
        <v>13339</v>
      </c>
      <c r="G89" s="2485"/>
      <c r="H89" s="2460" t="s">
        <v>13340</v>
      </c>
      <c r="I89" s="2454" t="s">
        <v>13341</v>
      </c>
      <c r="J89" s="2454"/>
    </row>
    <row r="90" spans="1:10" ht="17.25">
      <c r="A90" s="2447">
        <v>83</v>
      </c>
      <c r="B90" s="2482">
        <v>472033001088</v>
      </c>
      <c r="C90" s="2463">
        <v>41660</v>
      </c>
      <c r="D90" s="2480" t="s">
        <v>3900</v>
      </c>
      <c r="E90" s="2467" t="s">
        <v>13342</v>
      </c>
      <c r="F90" s="2455"/>
      <c r="G90" s="719" t="s">
        <v>6830</v>
      </c>
      <c r="H90" s="2460"/>
      <c r="I90" s="2454"/>
      <c r="J90" s="2454"/>
    </row>
    <row r="91" spans="1:10" ht="17.25">
      <c r="A91" s="2447">
        <v>84</v>
      </c>
      <c r="B91" s="2462">
        <v>472043000812</v>
      </c>
      <c r="C91" s="2463">
        <v>40309</v>
      </c>
      <c r="D91" s="2464" t="s">
        <v>4383</v>
      </c>
      <c r="E91" s="2486"/>
      <c r="F91" s="2455" t="s">
        <v>13343</v>
      </c>
      <c r="G91" s="2455" t="s">
        <v>13344</v>
      </c>
      <c r="H91" s="2454" t="s">
        <v>2648</v>
      </c>
      <c r="I91" s="2454" t="s">
        <v>2613</v>
      </c>
      <c r="J91" s="2454"/>
    </row>
    <row r="92" spans="1:10" ht="17.25">
      <c r="A92" s="2447"/>
      <c r="B92" s="2462">
        <v>2144120722</v>
      </c>
      <c r="C92" s="2463" t="s">
        <v>13345</v>
      </c>
      <c r="D92" s="2480" t="s">
        <v>5376</v>
      </c>
      <c r="E92" s="2466"/>
      <c r="F92" s="2455"/>
      <c r="G92" s="2455"/>
      <c r="H92" s="2460" t="s">
        <v>13346</v>
      </c>
      <c r="I92" s="2454" t="s">
        <v>13347</v>
      </c>
      <c r="J92" s="2454" t="s">
        <v>13348</v>
      </c>
    </row>
    <row r="93" spans="1:10">
      <c r="A93" s="2447"/>
      <c r="B93" s="2462"/>
      <c r="C93" s="2463"/>
      <c r="D93" s="2487" t="s">
        <v>13349</v>
      </c>
      <c r="E93" s="2466"/>
      <c r="F93" s="2485"/>
      <c r="G93" s="2485"/>
      <c r="H93" s="2460"/>
      <c r="I93" s="2454"/>
      <c r="J93" s="2454"/>
    </row>
    <row r="94" spans="1:10">
      <c r="A94" s="2447"/>
      <c r="B94" s="2462"/>
      <c r="C94" s="2463"/>
      <c r="D94" s="2487" t="s">
        <v>13350</v>
      </c>
      <c r="E94" s="2466"/>
      <c r="F94" s="2485"/>
      <c r="G94" s="2485"/>
      <c r="H94" s="2460"/>
      <c r="I94" s="2454"/>
      <c r="J94" s="2454"/>
    </row>
    <row r="95" spans="1:10">
      <c r="A95" s="2447"/>
      <c r="B95" s="2462"/>
      <c r="C95" s="2463"/>
      <c r="D95" s="2487"/>
      <c r="E95" s="2466"/>
      <c r="F95" s="2485"/>
      <c r="G95" s="2485"/>
      <c r="H95" s="2460"/>
      <c r="I95" s="2454"/>
      <c r="J95" s="2454"/>
    </row>
    <row r="96" spans="1:10">
      <c r="A96" s="2447"/>
      <c r="B96" s="2462"/>
      <c r="C96" s="2463"/>
      <c r="D96" s="2464"/>
      <c r="E96" s="2466"/>
      <c r="F96" s="2485"/>
      <c r="G96" s="2485"/>
      <c r="H96" s="2454"/>
      <c r="I96" s="2454"/>
      <c r="J96" s="2454"/>
    </row>
    <row r="97" spans="1:10" s="2446" customFormat="1">
      <c r="A97" s="2444">
        <v>84</v>
      </c>
      <c r="B97" s="2440"/>
      <c r="C97" s="2441"/>
      <c r="D97" s="2488" t="s">
        <v>1577</v>
      </c>
      <c r="E97" s="2443"/>
      <c r="F97" s="2444"/>
      <c r="G97" s="2444"/>
      <c r="H97" s="2489"/>
      <c r="I97" s="2489"/>
      <c r="J97" s="2489"/>
    </row>
    <row r="98" spans="1:10" s="2495" customFormat="1">
      <c r="A98" s="2490"/>
      <c r="B98" s="2491"/>
      <c r="C98" s="2492"/>
      <c r="D98" s="2493" t="s">
        <v>1917</v>
      </c>
      <c r="E98" s="2494"/>
      <c r="F98" s="2439"/>
      <c r="G98" s="2439"/>
      <c r="H98" s="2445"/>
      <c r="I98" s="2445"/>
      <c r="J98" s="2445"/>
    </row>
    <row r="99" spans="1:10" ht="17.25">
      <c r="A99" s="2447">
        <v>85</v>
      </c>
      <c r="B99" s="2448" t="s">
        <v>1918</v>
      </c>
      <c r="C99" s="2449">
        <v>34135</v>
      </c>
      <c r="D99" s="2450" t="s">
        <v>1919</v>
      </c>
      <c r="E99" s="2451"/>
      <c r="F99" s="2455" t="s">
        <v>5982</v>
      </c>
      <c r="G99" s="2485"/>
      <c r="H99" s="2454" t="s">
        <v>2836</v>
      </c>
      <c r="I99" s="2454" t="s">
        <v>695</v>
      </c>
      <c r="J99" s="2454"/>
    </row>
    <row r="100" spans="1:10">
      <c r="A100" s="2447">
        <v>86</v>
      </c>
      <c r="B100" s="2448" t="s">
        <v>490</v>
      </c>
      <c r="C100" s="2449">
        <v>34559</v>
      </c>
      <c r="D100" s="2450" t="s">
        <v>1920</v>
      </c>
      <c r="E100" s="2451"/>
      <c r="F100" s="2485" t="s">
        <v>13351</v>
      </c>
      <c r="G100" s="2485"/>
      <c r="H100" s="2454" t="s">
        <v>232</v>
      </c>
      <c r="I100" s="2454" t="s">
        <v>283</v>
      </c>
      <c r="J100" s="2454"/>
    </row>
    <row r="101" spans="1:10" ht="17.25">
      <c r="A101" s="2447">
        <v>87</v>
      </c>
      <c r="B101" s="2448" t="s">
        <v>1921</v>
      </c>
      <c r="C101" s="2449">
        <v>38954</v>
      </c>
      <c r="D101" s="2450" t="s">
        <v>1922</v>
      </c>
      <c r="E101" s="2451"/>
      <c r="F101" s="2455" t="s">
        <v>13352</v>
      </c>
      <c r="G101" s="2455"/>
      <c r="H101" s="2454" t="s">
        <v>13353</v>
      </c>
      <c r="I101" s="2454" t="s">
        <v>13354</v>
      </c>
      <c r="J101" s="2454"/>
    </row>
    <row r="102" spans="1:10">
      <c r="A102" s="2447">
        <v>88</v>
      </c>
      <c r="B102" s="2448" t="s">
        <v>109</v>
      </c>
      <c r="C102" s="2449">
        <v>34818</v>
      </c>
      <c r="D102" s="2451" t="s">
        <v>1924</v>
      </c>
      <c r="E102" s="2451"/>
      <c r="F102" s="2485"/>
      <c r="G102" s="2485"/>
      <c r="H102" s="2454" t="s">
        <v>951</v>
      </c>
      <c r="I102" s="2454" t="s">
        <v>353</v>
      </c>
      <c r="J102" s="2454" t="s">
        <v>13355</v>
      </c>
    </row>
    <row r="103" spans="1:10" ht="17.25">
      <c r="A103" s="2447">
        <v>89</v>
      </c>
      <c r="B103" s="2448" t="s">
        <v>708</v>
      </c>
      <c r="C103" s="2449">
        <v>35660</v>
      </c>
      <c r="D103" s="2450" t="s">
        <v>1925</v>
      </c>
      <c r="E103" s="2457" t="s">
        <v>13356</v>
      </c>
      <c r="F103" s="2455" t="s">
        <v>13357</v>
      </c>
      <c r="G103" s="2485"/>
      <c r="H103" s="2454" t="s">
        <v>208</v>
      </c>
      <c r="I103" s="2454" t="s">
        <v>312</v>
      </c>
      <c r="J103" s="2454"/>
    </row>
    <row r="104" spans="1:10" ht="13.5">
      <c r="A104" s="2447">
        <v>90</v>
      </c>
      <c r="B104" s="2462">
        <v>28</v>
      </c>
      <c r="C104" s="2463">
        <v>36245</v>
      </c>
      <c r="D104" s="2464" t="s">
        <v>1927</v>
      </c>
      <c r="E104" s="2461"/>
      <c r="F104" s="2485"/>
      <c r="G104" s="438" t="s">
        <v>5904</v>
      </c>
      <c r="H104" s="2454" t="s">
        <v>13358</v>
      </c>
      <c r="I104" s="2454" t="s">
        <v>13359</v>
      </c>
      <c r="J104" s="2454" t="s">
        <v>13360</v>
      </c>
    </row>
    <row r="105" spans="1:10" ht="17.25">
      <c r="A105" s="2447">
        <v>91</v>
      </c>
      <c r="B105" s="2465" t="s">
        <v>1929</v>
      </c>
      <c r="C105" s="2449">
        <v>36283</v>
      </c>
      <c r="D105" s="2450" t="s">
        <v>1930</v>
      </c>
      <c r="E105" s="2451"/>
      <c r="F105" s="2455" t="s">
        <v>13361</v>
      </c>
      <c r="G105" s="2485"/>
      <c r="H105" s="2454" t="s">
        <v>479</v>
      </c>
      <c r="I105" s="2454" t="s">
        <v>480</v>
      </c>
      <c r="J105" s="2454"/>
    </row>
    <row r="106" spans="1:10" ht="17.25">
      <c r="A106" s="2447">
        <v>92</v>
      </c>
      <c r="B106" s="2465" t="s">
        <v>1932</v>
      </c>
      <c r="C106" s="2449">
        <v>36472</v>
      </c>
      <c r="D106" s="2450" t="s">
        <v>1933</v>
      </c>
      <c r="E106" s="2451"/>
      <c r="F106" s="2455" t="s">
        <v>13362</v>
      </c>
      <c r="G106" s="2455" t="s">
        <v>13363</v>
      </c>
      <c r="H106" s="2454" t="s">
        <v>949</v>
      </c>
      <c r="I106" s="2454" t="s">
        <v>95</v>
      </c>
      <c r="J106" s="2454"/>
    </row>
    <row r="107" spans="1:10">
      <c r="A107" s="2447">
        <v>93</v>
      </c>
      <c r="B107" s="2465" t="s">
        <v>1934</v>
      </c>
      <c r="C107" s="2449">
        <v>36693</v>
      </c>
      <c r="D107" s="2450" t="s">
        <v>1935</v>
      </c>
      <c r="E107" s="2451"/>
      <c r="F107" s="2485" t="s">
        <v>13351</v>
      </c>
      <c r="G107" s="2485"/>
      <c r="H107" s="2454" t="s">
        <v>948</v>
      </c>
      <c r="I107" s="2454" t="s">
        <v>209</v>
      </c>
      <c r="J107" s="2454"/>
    </row>
    <row r="108" spans="1:10" ht="17.25">
      <c r="A108" s="2447">
        <v>94</v>
      </c>
      <c r="B108" s="2465" t="s">
        <v>1936</v>
      </c>
      <c r="C108" s="2449">
        <v>36934</v>
      </c>
      <c r="D108" s="2450" t="s">
        <v>1937</v>
      </c>
      <c r="E108" s="2466"/>
      <c r="F108" s="2455"/>
      <c r="G108" s="2455" t="s">
        <v>13364</v>
      </c>
      <c r="H108" s="2454" t="s">
        <v>950</v>
      </c>
      <c r="I108" s="2454" t="s">
        <v>704</v>
      </c>
      <c r="J108" s="2454"/>
    </row>
    <row r="109" spans="1:10">
      <c r="A109" s="2447">
        <v>95</v>
      </c>
      <c r="B109" s="2465" t="s">
        <v>13365</v>
      </c>
      <c r="C109" s="2449">
        <v>37643</v>
      </c>
      <c r="D109" s="2450" t="s">
        <v>13366</v>
      </c>
      <c r="E109" s="2466"/>
      <c r="F109" s="2485"/>
      <c r="G109" s="2485"/>
      <c r="H109" s="2454" t="s">
        <v>13367</v>
      </c>
      <c r="I109" s="2454" t="s">
        <v>13368</v>
      </c>
      <c r="J109" s="2454" t="s">
        <v>13369</v>
      </c>
    </row>
    <row r="110" spans="1:10" ht="17.25">
      <c r="A110" s="2447">
        <v>96</v>
      </c>
      <c r="B110" s="2465" t="s">
        <v>1939</v>
      </c>
      <c r="C110" s="2449">
        <v>37645</v>
      </c>
      <c r="D110" s="2450" t="s">
        <v>1940</v>
      </c>
      <c r="E110" s="2467" t="s">
        <v>13370</v>
      </c>
      <c r="F110" s="2485"/>
      <c r="G110" s="2455" t="s">
        <v>13371</v>
      </c>
      <c r="H110" s="2454" t="s">
        <v>2746</v>
      </c>
      <c r="I110" s="2454" t="s">
        <v>255</v>
      </c>
      <c r="J110" s="2454"/>
    </row>
    <row r="111" spans="1:10" ht="34.5">
      <c r="A111" s="2447"/>
      <c r="B111" s="2465"/>
      <c r="C111" s="2449"/>
      <c r="D111" s="2496" t="s">
        <v>3795</v>
      </c>
      <c r="E111" s="2466"/>
      <c r="F111" s="2485"/>
      <c r="G111" s="2485"/>
      <c r="H111" s="2454"/>
      <c r="I111" s="2454"/>
      <c r="J111" s="2454"/>
    </row>
    <row r="112" spans="1:10">
      <c r="A112" s="2447">
        <v>97</v>
      </c>
      <c r="B112" s="2482" t="s">
        <v>1941</v>
      </c>
      <c r="C112" s="2463">
        <v>37907</v>
      </c>
      <c r="D112" s="2450" t="s">
        <v>1942</v>
      </c>
      <c r="E112" s="2497"/>
      <c r="F112" s="2485" t="s">
        <v>13351</v>
      </c>
      <c r="G112" s="2485"/>
      <c r="H112" s="2458" t="s">
        <v>2572</v>
      </c>
      <c r="I112" s="2458" t="s">
        <v>737</v>
      </c>
      <c r="J112" s="2458"/>
    </row>
    <row r="113" spans="1:243" s="2459" customFormat="1" ht="17.25">
      <c r="A113" s="2447">
        <v>98</v>
      </c>
      <c r="B113" s="2482" t="s">
        <v>1943</v>
      </c>
      <c r="C113" s="2463">
        <v>37958</v>
      </c>
      <c r="D113" s="2464" t="s">
        <v>13372</v>
      </c>
      <c r="E113" s="2457" t="s">
        <v>13373</v>
      </c>
      <c r="F113" s="438"/>
      <c r="G113" s="719"/>
      <c r="H113" s="2458" t="s">
        <v>2805</v>
      </c>
      <c r="I113" s="2458"/>
      <c r="J113" s="2458"/>
      <c r="K113" s="2428"/>
      <c r="L113" s="2428"/>
      <c r="M113" s="2428"/>
      <c r="N113" s="2428"/>
      <c r="O113" s="2428"/>
      <c r="P113" s="2428"/>
      <c r="Q113" s="2428"/>
      <c r="R113" s="2428"/>
      <c r="S113" s="2428"/>
      <c r="T113" s="2428"/>
      <c r="U113" s="2428"/>
      <c r="V113" s="2428"/>
      <c r="W113" s="2428"/>
      <c r="X113" s="2428"/>
      <c r="Y113" s="2428"/>
      <c r="Z113" s="2428"/>
      <c r="AA113" s="2428"/>
      <c r="AB113" s="2428"/>
      <c r="AC113" s="2428"/>
      <c r="AD113" s="2428"/>
      <c r="AE113" s="2428"/>
      <c r="AF113" s="2428"/>
      <c r="AG113" s="2428"/>
      <c r="AH113" s="2428"/>
      <c r="AI113" s="2428"/>
      <c r="AJ113" s="2428"/>
      <c r="AK113" s="2428"/>
      <c r="AL113" s="2428"/>
      <c r="AM113" s="2428"/>
      <c r="AN113" s="2428"/>
      <c r="AO113" s="2428"/>
      <c r="AP113" s="2428"/>
      <c r="AQ113" s="2428"/>
      <c r="AR113" s="2428"/>
      <c r="AS113" s="2428"/>
      <c r="AT113" s="2428"/>
      <c r="AU113" s="2428"/>
      <c r="AV113" s="2428"/>
      <c r="AW113" s="2428"/>
      <c r="AX113" s="2428"/>
      <c r="AY113" s="2428"/>
      <c r="AZ113" s="2428"/>
      <c r="BA113" s="2428"/>
      <c r="BB113" s="2428"/>
      <c r="BC113" s="2428"/>
      <c r="BD113" s="2428"/>
      <c r="BE113" s="2428"/>
      <c r="BF113" s="2428"/>
      <c r="BG113" s="2428"/>
      <c r="BH113" s="2428"/>
      <c r="BI113" s="2428"/>
      <c r="BJ113" s="2428"/>
      <c r="BK113" s="2428"/>
      <c r="BL113" s="2428"/>
      <c r="BM113" s="2428"/>
      <c r="BN113" s="2428"/>
      <c r="BO113" s="2428"/>
      <c r="BP113" s="2428"/>
      <c r="BQ113" s="2428"/>
      <c r="BR113" s="2428"/>
      <c r="BS113" s="2428"/>
      <c r="BT113" s="2428"/>
      <c r="BU113" s="2428"/>
      <c r="BV113" s="2428"/>
      <c r="BW113" s="2428"/>
      <c r="BX113" s="2428"/>
      <c r="BY113" s="2428"/>
      <c r="BZ113" s="2428"/>
      <c r="CA113" s="2428"/>
      <c r="CB113" s="2428"/>
      <c r="CC113" s="2428"/>
      <c r="CD113" s="2428"/>
      <c r="CE113" s="2428"/>
      <c r="CF113" s="2428"/>
      <c r="CG113" s="2428"/>
      <c r="CH113" s="2428"/>
      <c r="CI113" s="2428"/>
      <c r="CJ113" s="2428"/>
      <c r="CK113" s="2428"/>
      <c r="CL113" s="2428"/>
      <c r="CM113" s="2428"/>
      <c r="CN113" s="2428"/>
      <c r="CO113" s="2428"/>
      <c r="CP113" s="2428"/>
      <c r="CQ113" s="2428"/>
      <c r="CR113" s="2428"/>
      <c r="CS113" s="2428"/>
      <c r="CT113" s="2428"/>
      <c r="CU113" s="2428"/>
      <c r="CV113" s="2428"/>
      <c r="CW113" s="2428"/>
      <c r="CX113" s="2428"/>
      <c r="CY113" s="2428"/>
      <c r="CZ113" s="2428"/>
      <c r="DA113" s="2428"/>
      <c r="DB113" s="2428"/>
      <c r="DC113" s="2428"/>
      <c r="DD113" s="2428"/>
      <c r="DE113" s="2428"/>
      <c r="DF113" s="2428"/>
      <c r="DG113" s="2428"/>
      <c r="DH113" s="2428"/>
      <c r="DI113" s="2428"/>
      <c r="DJ113" s="2428"/>
      <c r="DK113" s="2428"/>
      <c r="DL113" s="2428"/>
      <c r="DM113" s="2428"/>
      <c r="DN113" s="2428"/>
      <c r="DO113" s="2428"/>
      <c r="DP113" s="2428"/>
      <c r="DQ113" s="2428"/>
      <c r="DR113" s="2428"/>
      <c r="DS113" s="2428"/>
      <c r="DT113" s="2428"/>
      <c r="DU113" s="2428"/>
      <c r="DV113" s="2428"/>
      <c r="DW113" s="2428"/>
      <c r="DX113" s="2428"/>
      <c r="DY113" s="2428"/>
      <c r="DZ113" s="2428"/>
      <c r="EA113" s="2428"/>
      <c r="EB113" s="2428"/>
      <c r="EC113" s="2428"/>
      <c r="ED113" s="2428"/>
      <c r="EE113" s="2428"/>
      <c r="EF113" s="2428"/>
      <c r="EG113" s="2428"/>
      <c r="EH113" s="2428"/>
      <c r="EI113" s="2428"/>
      <c r="EJ113" s="2428"/>
      <c r="EK113" s="2428"/>
      <c r="EL113" s="2428"/>
      <c r="EM113" s="2428"/>
      <c r="EN113" s="2428"/>
      <c r="EO113" s="2428"/>
      <c r="EP113" s="2428"/>
      <c r="EQ113" s="2428"/>
      <c r="ER113" s="2428"/>
      <c r="ES113" s="2428"/>
      <c r="ET113" s="2428"/>
      <c r="EU113" s="2428"/>
      <c r="EV113" s="2428"/>
      <c r="EW113" s="2428"/>
      <c r="EX113" s="2428"/>
      <c r="EY113" s="2428"/>
      <c r="EZ113" s="2428"/>
      <c r="FA113" s="2428"/>
      <c r="FB113" s="2428"/>
      <c r="FC113" s="2428"/>
      <c r="FD113" s="2428"/>
      <c r="FE113" s="2428"/>
      <c r="FF113" s="2428"/>
      <c r="FG113" s="2428"/>
      <c r="FH113" s="2428"/>
      <c r="FI113" s="2428"/>
      <c r="FJ113" s="2428"/>
      <c r="FK113" s="2428"/>
      <c r="FL113" s="2428"/>
      <c r="FM113" s="2428"/>
      <c r="FN113" s="2428"/>
      <c r="FO113" s="2428"/>
      <c r="FP113" s="2428"/>
      <c r="FQ113" s="2428"/>
      <c r="FR113" s="2428"/>
      <c r="FS113" s="2428"/>
      <c r="FT113" s="2428"/>
      <c r="FU113" s="2428"/>
      <c r="FV113" s="2428"/>
      <c r="FW113" s="2428"/>
      <c r="FX113" s="2428"/>
      <c r="FY113" s="2428"/>
      <c r="FZ113" s="2428"/>
      <c r="GA113" s="2428"/>
      <c r="GB113" s="2428"/>
      <c r="GC113" s="2428"/>
      <c r="GD113" s="2428"/>
      <c r="GE113" s="2428"/>
      <c r="GF113" s="2428"/>
      <c r="GG113" s="2428"/>
      <c r="GH113" s="2428"/>
      <c r="GI113" s="2428"/>
      <c r="GJ113" s="2428"/>
      <c r="GK113" s="2428"/>
      <c r="GL113" s="2428"/>
      <c r="GM113" s="2428"/>
      <c r="GN113" s="2428"/>
      <c r="GO113" s="2428"/>
      <c r="GP113" s="2428"/>
      <c r="GQ113" s="2428"/>
      <c r="GR113" s="2428"/>
      <c r="GS113" s="2428"/>
      <c r="GT113" s="2428"/>
      <c r="GU113" s="2428"/>
      <c r="GV113" s="2428"/>
      <c r="GW113" s="2428"/>
      <c r="GX113" s="2428"/>
      <c r="GY113" s="2428"/>
      <c r="GZ113" s="2428"/>
      <c r="HA113" s="2428"/>
      <c r="HB113" s="2428"/>
      <c r="HC113" s="2428"/>
      <c r="HD113" s="2428"/>
      <c r="HE113" s="2428"/>
      <c r="HF113" s="2428"/>
      <c r="HG113" s="2428"/>
      <c r="HH113" s="2428"/>
      <c r="HI113" s="2428"/>
      <c r="HJ113" s="2428"/>
      <c r="HK113" s="2428"/>
      <c r="HL113" s="2428"/>
      <c r="HM113" s="2428"/>
      <c r="HN113" s="2428"/>
      <c r="HO113" s="2428"/>
      <c r="HP113" s="2428"/>
      <c r="HQ113" s="2428"/>
      <c r="HR113" s="2428"/>
      <c r="HS113" s="2428"/>
      <c r="HT113" s="2428"/>
      <c r="HU113" s="2428"/>
      <c r="HV113" s="2428"/>
      <c r="HW113" s="2428"/>
      <c r="HX113" s="2428"/>
      <c r="HY113" s="2428"/>
      <c r="HZ113" s="2428"/>
      <c r="IA113" s="2428"/>
      <c r="IB113" s="2428"/>
      <c r="IC113" s="2428"/>
      <c r="ID113" s="2428"/>
      <c r="IE113" s="2428"/>
      <c r="IF113" s="2428"/>
      <c r="IG113" s="2428"/>
      <c r="IH113" s="2428"/>
      <c r="II113" s="2428"/>
    </row>
    <row r="114" spans="1:243">
      <c r="A114" s="2447">
        <v>99</v>
      </c>
      <c r="B114" s="2482" t="s">
        <v>1944</v>
      </c>
      <c r="C114" s="2463">
        <v>38096</v>
      </c>
      <c r="D114" s="2464" t="s">
        <v>1945</v>
      </c>
      <c r="E114" s="2466"/>
      <c r="F114" s="2485"/>
      <c r="G114" s="2485"/>
      <c r="H114" s="2454" t="s">
        <v>470</v>
      </c>
      <c r="I114" s="2454" t="s">
        <v>471</v>
      </c>
      <c r="J114" s="2454" t="s">
        <v>13374</v>
      </c>
    </row>
    <row r="115" spans="1:243">
      <c r="A115" s="2447">
        <v>100</v>
      </c>
      <c r="B115" s="2482" t="s">
        <v>13375</v>
      </c>
      <c r="C115" s="2463">
        <v>38184</v>
      </c>
      <c r="D115" s="2498" t="s">
        <v>13376</v>
      </c>
      <c r="E115" s="2466"/>
      <c r="F115" s="2428"/>
      <c r="G115" s="2485"/>
      <c r="H115" s="2458" t="s">
        <v>13377</v>
      </c>
      <c r="I115" s="2458" t="s">
        <v>13378</v>
      </c>
      <c r="J115" s="2458" t="s">
        <v>13379</v>
      </c>
    </row>
    <row r="116" spans="1:243" ht="17.25">
      <c r="A116" s="2447">
        <v>101</v>
      </c>
      <c r="B116" s="2482" t="s">
        <v>1946</v>
      </c>
      <c r="C116" s="2463">
        <v>38201</v>
      </c>
      <c r="D116" s="2464" t="s">
        <v>1947</v>
      </c>
      <c r="E116" s="2466"/>
      <c r="F116" s="2455" t="s">
        <v>13380</v>
      </c>
      <c r="G116" s="2455" t="s">
        <v>13381</v>
      </c>
      <c r="H116" s="2454" t="s">
        <v>742</v>
      </c>
      <c r="I116" s="2454" t="s">
        <v>743</v>
      </c>
      <c r="J116" s="2454"/>
    </row>
    <row r="117" spans="1:243">
      <c r="A117" s="2447">
        <v>102</v>
      </c>
      <c r="B117" s="2482" t="s">
        <v>13382</v>
      </c>
      <c r="C117" s="2463">
        <v>38229</v>
      </c>
      <c r="D117" s="2498" t="s">
        <v>13383</v>
      </c>
      <c r="E117" s="2466"/>
      <c r="F117" s="2485"/>
      <c r="G117" s="2485"/>
      <c r="H117" s="2454" t="s">
        <v>13384</v>
      </c>
      <c r="I117" s="2454" t="s">
        <v>13385</v>
      </c>
      <c r="J117" s="2454" t="s">
        <v>13379</v>
      </c>
    </row>
    <row r="118" spans="1:243" s="2459" customFormat="1" ht="17.25">
      <c r="A118" s="2447">
        <v>103</v>
      </c>
      <c r="B118" s="2482" t="s">
        <v>1949</v>
      </c>
      <c r="C118" s="2463">
        <v>38240</v>
      </c>
      <c r="D118" s="2464" t="s">
        <v>3757</v>
      </c>
      <c r="E118" s="2466"/>
      <c r="F118" s="2467" t="s">
        <v>13386</v>
      </c>
      <c r="G118" s="2499"/>
      <c r="H118" s="2458" t="s">
        <v>999</v>
      </c>
      <c r="I118" s="2458" t="s">
        <v>1000</v>
      </c>
      <c r="J118" s="2458"/>
      <c r="K118" s="2428"/>
      <c r="L118" s="2428"/>
      <c r="M118" s="2428"/>
      <c r="N118" s="2428"/>
      <c r="O118" s="2428"/>
      <c r="P118" s="2428"/>
      <c r="Q118" s="2428"/>
      <c r="R118" s="2428"/>
      <c r="S118" s="2428"/>
      <c r="T118" s="2428"/>
      <c r="U118" s="2428"/>
      <c r="V118" s="2428"/>
      <c r="W118" s="2428"/>
      <c r="X118" s="2428"/>
      <c r="Y118" s="2428"/>
      <c r="Z118" s="2428"/>
      <c r="AA118" s="2428"/>
      <c r="AB118" s="2428"/>
      <c r="AC118" s="2428"/>
      <c r="AD118" s="2428"/>
      <c r="AE118" s="2428"/>
      <c r="AF118" s="2428"/>
      <c r="AG118" s="2428"/>
      <c r="AH118" s="2428"/>
      <c r="AI118" s="2428"/>
      <c r="AJ118" s="2428"/>
      <c r="AK118" s="2428"/>
      <c r="AL118" s="2428"/>
      <c r="AM118" s="2428"/>
      <c r="AN118" s="2428"/>
      <c r="AO118" s="2428"/>
      <c r="AP118" s="2428"/>
      <c r="AQ118" s="2428"/>
      <c r="AR118" s="2428"/>
      <c r="AS118" s="2428"/>
      <c r="AT118" s="2428"/>
      <c r="AU118" s="2428"/>
      <c r="AV118" s="2428"/>
      <c r="AW118" s="2428"/>
      <c r="AX118" s="2428"/>
      <c r="AY118" s="2428"/>
      <c r="AZ118" s="2428"/>
      <c r="BA118" s="2428"/>
      <c r="BB118" s="2428"/>
      <c r="BC118" s="2428"/>
      <c r="BD118" s="2428"/>
      <c r="BE118" s="2428"/>
      <c r="BF118" s="2428"/>
      <c r="BG118" s="2428"/>
      <c r="BH118" s="2428"/>
      <c r="BI118" s="2428"/>
      <c r="BJ118" s="2428"/>
      <c r="BK118" s="2428"/>
      <c r="BL118" s="2428"/>
      <c r="BM118" s="2428"/>
      <c r="BN118" s="2428"/>
      <c r="BO118" s="2428"/>
      <c r="BP118" s="2428"/>
      <c r="BQ118" s="2428"/>
      <c r="BR118" s="2428"/>
      <c r="BS118" s="2428"/>
      <c r="BT118" s="2428"/>
      <c r="BU118" s="2428"/>
      <c r="BV118" s="2428"/>
      <c r="BW118" s="2428"/>
      <c r="BX118" s="2428"/>
      <c r="BY118" s="2428"/>
      <c r="BZ118" s="2428"/>
      <c r="CA118" s="2428"/>
      <c r="CB118" s="2428"/>
      <c r="CC118" s="2428"/>
      <c r="CD118" s="2428"/>
      <c r="CE118" s="2428"/>
      <c r="CF118" s="2428"/>
      <c r="CG118" s="2428"/>
      <c r="CH118" s="2428"/>
      <c r="CI118" s="2428"/>
      <c r="CJ118" s="2428"/>
      <c r="CK118" s="2428"/>
      <c r="CL118" s="2428"/>
      <c r="CM118" s="2428"/>
      <c r="CN118" s="2428"/>
      <c r="CO118" s="2428"/>
      <c r="CP118" s="2428"/>
      <c r="CQ118" s="2428"/>
      <c r="CR118" s="2428"/>
      <c r="CS118" s="2428"/>
      <c r="CT118" s="2428"/>
      <c r="CU118" s="2428"/>
      <c r="CV118" s="2428"/>
      <c r="CW118" s="2428"/>
      <c r="CX118" s="2428"/>
      <c r="CY118" s="2428"/>
      <c r="CZ118" s="2428"/>
      <c r="DA118" s="2428"/>
      <c r="DB118" s="2428"/>
      <c r="DC118" s="2428"/>
      <c r="DD118" s="2428"/>
      <c r="DE118" s="2428"/>
      <c r="DF118" s="2428"/>
      <c r="DG118" s="2428"/>
      <c r="DH118" s="2428"/>
      <c r="DI118" s="2428"/>
      <c r="DJ118" s="2428"/>
      <c r="DK118" s="2428"/>
      <c r="DL118" s="2428"/>
      <c r="DM118" s="2428"/>
      <c r="DN118" s="2428"/>
      <c r="DO118" s="2428"/>
      <c r="DP118" s="2428"/>
      <c r="DQ118" s="2428"/>
      <c r="DR118" s="2428"/>
      <c r="DS118" s="2428"/>
      <c r="DT118" s="2428"/>
      <c r="DU118" s="2428"/>
      <c r="DV118" s="2428"/>
      <c r="DW118" s="2428"/>
      <c r="DX118" s="2428"/>
      <c r="DY118" s="2428"/>
      <c r="DZ118" s="2428"/>
      <c r="EA118" s="2428"/>
      <c r="EB118" s="2428"/>
      <c r="EC118" s="2428"/>
      <c r="ED118" s="2428"/>
      <c r="EE118" s="2428"/>
      <c r="EF118" s="2428"/>
      <c r="EG118" s="2428"/>
      <c r="EH118" s="2428"/>
      <c r="EI118" s="2428"/>
      <c r="EJ118" s="2428"/>
      <c r="EK118" s="2428"/>
      <c r="EL118" s="2428"/>
      <c r="EM118" s="2428"/>
      <c r="EN118" s="2428"/>
      <c r="EO118" s="2428"/>
      <c r="EP118" s="2428"/>
      <c r="EQ118" s="2428"/>
      <c r="ER118" s="2428"/>
      <c r="ES118" s="2428"/>
      <c r="ET118" s="2428"/>
      <c r="EU118" s="2428"/>
      <c r="EV118" s="2428"/>
      <c r="EW118" s="2428"/>
      <c r="EX118" s="2428"/>
      <c r="EY118" s="2428"/>
      <c r="EZ118" s="2428"/>
      <c r="FA118" s="2428"/>
      <c r="FB118" s="2428"/>
      <c r="FC118" s="2428"/>
      <c r="FD118" s="2428"/>
      <c r="FE118" s="2428"/>
      <c r="FF118" s="2428"/>
      <c r="FG118" s="2428"/>
      <c r="FH118" s="2428"/>
      <c r="FI118" s="2428"/>
      <c r="FJ118" s="2428"/>
      <c r="FK118" s="2428"/>
      <c r="FL118" s="2428"/>
      <c r="FM118" s="2428"/>
      <c r="FN118" s="2428"/>
      <c r="FO118" s="2428"/>
      <c r="FP118" s="2428"/>
      <c r="FQ118" s="2428"/>
      <c r="FR118" s="2428"/>
      <c r="FS118" s="2428"/>
      <c r="FT118" s="2428"/>
      <c r="FU118" s="2428"/>
      <c r="FV118" s="2428"/>
      <c r="FW118" s="2428"/>
      <c r="FX118" s="2428"/>
      <c r="FY118" s="2428"/>
      <c r="FZ118" s="2428"/>
      <c r="GA118" s="2428"/>
      <c r="GB118" s="2428"/>
      <c r="GC118" s="2428"/>
      <c r="GD118" s="2428"/>
      <c r="GE118" s="2428"/>
      <c r="GF118" s="2428"/>
      <c r="GG118" s="2428"/>
      <c r="GH118" s="2428"/>
      <c r="GI118" s="2428"/>
      <c r="GJ118" s="2428"/>
      <c r="GK118" s="2428"/>
      <c r="GL118" s="2428"/>
      <c r="GM118" s="2428"/>
      <c r="GN118" s="2428"/>
      <c r="GO118" s="2428"/>
      <c r="GP118" s="2428"/>
      <c r="GQ118" s="2428"/>
      <c r="GR118" s="2428"/>
      <c r="GS118" s="2428"/>
      <c r="GT118" s="2428"/>
      <c r="GU118" s="2428"/>
      <c r="GV118" s="2428"/>
      <c r="GW118" s="2428"/>
      <c r="GX118" s="2428"/>
      <c r="GY118" s="2428"/>
      <c r="GZ118" s="2428"/>
      <c r="HA118" s="2428"/>
      <c r="HB118" s="2428"/>
      <c r="HC118" s="2428"/>
      <c r="HD118" s="2428"/>
      <c r="HE118" s="2428"/>
      <c r="HF118" s="2428"/>
      <c r="HG118" s="2428"/>
      <c r="HH118" s="2428"/>
      <c r="HI118" s="2428"/>
      <c r="HJ118" s="2428"/>
      <c r="HK118" s="2428"/>
      <c r="HL118" s="2428"/>
      <c r="HM118" s="2428"/>
      <c r="HN118" s="2428"/>
      <c r="HO118" s="2428"/>
      <c r="HP118" s="2428"/>
      <c r="HQ118" s="2428"/>
      <c r="HR118" s="2428"/>
      <c r="HS118" s="2428"/>
      <c r="HT118" s="2428"/>
      <c r="HU118" s="2428"/>
      <c r="HV118" s="2428"/>
      <c r="HW118" s="2428"/>
      <c r="HX118" s="2428"/>
      <c r="HY118" s="2428"/>
      <c r="HZ118" s="2428"/>
      <c r="IA118" s="2428"/>
      <c r="IB118" s="2428"/>
      <c r="IC118" s="2428"/>
      <c r="ID118" s="2428"/>
      <c r="IE118" s="2428"/>
      <c r="IF118" s="2428"/>
      <c r="IG118" s="2428"/>
      <c r="IH118" s="2428"/>
      <c r="II118" s="2428"/>
    </row>
    <row r="119" spans="1:243" ht="17.25">
      <c r="A119" s="2447">
        <v>104</v>
      </c>
      <c r="B119" s="2462" t="s">
        <v>1951</v>
      </c>
      <c r="C119" s="2463">
        <v>38308</v>
      </c>
      <c r="D119" s="2500" t="s">
        <v>26</v>
      </c>
      <c r="E119" s="2466"/>
      <c r="F119" s="2455"/>
      <c r="G119" s="2455"/>
      <c r="H119" s="2458" t="s">
        <v>853</v>
      </c>
      <c r="I119" s="2458" t="s">
        <v>854</v>
      </c>
      <c r="J119" s="2458"/>
    </row>
    <row r="120" spans="1:243" ht="17.25">
      <c r="A120" s="2447">
        <v>105</v>
      </c>
      <c r="B120" s="2482" t="s">
        <v>1953</v>
      </c>
      <c r="C120" s="2463">
        <v>38324</v>
      </c>
      <c r="D120" s="2487" t="s">
        <v>1954</v>
      </c>
      <c r="E120" s="2466"/>
      <c r="F120" s="2455" t="s">
        <v>13387</v>
      </c>
      <c r="G120" s="2485"/>
      <c r="H120" s="2458" t="s">
        <v>533</v>
      </c>
      <c r="I120" s="2458" t="s">
        <v>534</v>
      </c>
      <c r="J120" s="2458"/>
    </row>
    <row r="121" spans="1:243" ht="17.25">
      <c r="A121" s="2447">
        <v>106</v>
      </c>
      <c r="B121" s="2482" t="s">
        <v>1956</v>
      </c>
      <c r="C121" s="2463">
        <v>38341</v>
      </c>
      <c r="D121" s="2474" t="s">
        <v>1957</v>
      </c>
      <c r="E121" s="2466"/>
      <c r="F121" s="2455" t="s">
        <v>13221</v>
      </c>
      <c r="G121" s="2455"/>
      <c r="H121" s="2458" t="s">
        <v>2844</v>
      </c>
      <c r="I121" s="2458" t="s">
        <v>593</v>
      </c>
      <c r="J121" s="2458"/>
    </row>
    <row r="122" spans="1:243" ht="17.25">
      <c r="A122" s="2447">
        <v>107</v>
      </c>
      <c r="B122" s="2482" t="s">
        <v>1959</v>
      </c>
      <c r="C122" s="2463">
        <v>38356</v>
      </c>
      <c r="D122" s="2464" t="s">
        <v>1960</v>
      </c>
      <c r="E122" s="2466"/>
      <c r="F122" s="2455" t="s">
        <v>13388</v>
      </c>
      <c r="G122" s="2485"/>
      <c r="H122" s="2458" t="s">
        <v>947</v>
      </c>
      <c r="I122" s="2454" t="s">
        <v>639</v>
      </c>
      <c r="J122" s="2454"/>
    </row>
    <row r="123" spans="1:243" ht="13.5">
      <c r="A123" s="2447">
        <v>108</v>
      </c>
      <c r="B123" s="2482" t="s">
        <v>1961</v>
      </c>
      <c r="C123" s="2463">
        <v>38432</v>
      </c>
      <c r="D123" s="2464" t="s">
        <v>1962</v>
      </c>
      <c r="E123" s="2466"/>
      <c r="F123" s="438" t="s">
        <v>5940</v>
      </c>
      <c r="G123" s="438"/>
      <c r="H123" s="2458" t="s">
        <v>731</v>
      </c>
      <c r="I123" s="2458" t="s">
        <v>696</v>
      </c>
      <c r="J123" s="2458"/>
    </row>
    <row r="124" spans="1:243" ht="17.25">
      <c r="A124" s="2447">
        <v>109</v>
      </c>
      <c r="B124" s="2482" t="s">
        <v>1964</v>
      </c>
      <c r="C124" s="2463">
        <v>38440</v>
      </c>
      <c r="D124" s="2464" t="s">
        <v>2890</v>
      </c>
      <c r="E124" s="2466"/>
      <c r="F124" s="2455"/>
      <c r="G124" s="2455"/>
      <c r="H124" s="2454" t="s">
        <v>13389</v>
      </c>
      <c r="I124" s="2454"/>
      <c r="J124" s="2454"/>
    </row>
    <row r="125" spans="1:243" ht="17.25">
      <c r="A125" s="2447">
        <v>110</v>
      </c>
      <c r="B125" s="2482" t="s">
        <v>1965</v>
      </c>
      <c r="C125" s="2463">
        <v>38491</v>
      </c>
      <c r="D125" s="2464" t="s">
        <v>1966</v>
      </c>
      <c r="E125" s="2466"/>
      <c r="F125" s="2485"/>
      <c r="G125" s="2455" t="s">
        <v>13390</v>
      </c>
      <c r="H125" s="2458" t="s">
        <v>608</v>
      </c>
      <c r="I125" s="2458" t="s">
        <v>609</v>
      </c>
      <c r="J125" s="2458"/>
    </row>
    <row r="126" spans="1:243" ht="17.25">
      <c r="A126" s="2447">
        <v>111</v>
      </c>
      <c r="B126" s="2482" t="s">
        <v>1968</v>
      </c>
      <c r="C126" s="2463">
        <v>38524</v>
      </c>
      <c r="D126" s="2464" t="s">
        <v>1969</v>
      </c>
      <c r="E126" s="2466"/>
      <c r="F126" s="2455"/>
      <c r="G126" s="2485"/>
      <c r="H126" s="2454" t="s">
        <v>833</v>
      </c>
      <c r="I126" s="2454" t="s">
        <v>834</v>
      </c>
      <c r="J126" s="2454"/>
    </row>
    <row r="127" spans="1:243" ht="17.25">
      <c r="A127" s="2447">
        <v>112</v>
      </c>
      <c r="B127" s="2482" t="s">
        <v>1970</v>
      </c>
      <c r="C127" s="2463">
        <v>38545</v>
      </c>
      <c r="D127" s="2464" t="s">
        <v>1971</v>
      </c>
      <c r="E127" s="2467" t="s">
        <v>13391</v>
      </c>
      <c r="F127" s="2455" t="s">
        <v>13392</v>
      </c>
      <c r="G127" s="2485"/>
      <c r="H127" s="2454" t="s">
        <v>788</v>
      </c>
      <c r="I127" s="2454" t="s">
        <v>789</v>
      </c>
      <c r="J127" s="2454"/>
    </row>
    <row r="128" spans="1:243" ht="17.25">
      <c r="A128" s="2447">
        <v>113</v>
      </c>
      <c r="B128" s="2482" t="s">
        <v>1972</v>
      </c>
      <c r="C128" s="2463">
        <v>38604</v>
      </c>
      <c r="D128" s="2464" t="s">
        <v>1973</v>
      </c>
      <c r="E128" s="2466"/>
      <c r="F128" s="2485"/>
      <c r="G128" s="2455" t="s">
        <v>13393</v>
      </c>
      <c r="H128" s="2458" t="s">
        <v>2654</v>
      </c>
      <c r="I128" s="2458" t="s">
        <v>19</v>
      </c>
      <c r="J128" s="2458"/>
    </row>
    <row r="129" spans="1:243" ht="17.25">
      <c r="A129" s="2447">
        <v>114</v>
      </c>
      <c r="B129" s="2482" t="s">
        <v>1975</v>
      </c>
      <c r="C129" s="2463">
        <v>38775</v>
      </c>
      <c r="D129" s="2464" t="s">
        <v>1976</v>
      </c>
      <c r="E129" s="2466"/>
      <c r="F129" s="2455" t="s">
        <v>13394</v>
      </c>
      <c r="G129" s="2485"/>
      <c r="H129" s="2458" t="s">
        <v>2747</v>
      </c>
      <c r="I129" s="2458" t="s">
        <v>376</v>
      </c>
      <c r="J129" s="2458"/>
    </row>
    <row r="130" spans="1:243" ht="17.25">
      <c r="A130" s="2447">
        <v>115</v>
      </c>
      <c r="B130" s="2482">
        <v>473042000002</v>
      </c>
      <c r="C130" s="2463">
        <v>38939</v>
      </c>
      <c r="D130" s="2464" t="s">
        <v>2522</v>
      </c>
      <c r="E130" s="2466"/>
      <c r="F130" s="2455"/>
      <c r="G130" s="2455" t="s">
        <v>13395</v>
      </c>
      <c r="H130" s="2458" t="s">
        <v>13396</v>
      </c>
      <c r="I130" s="2458" t="s">
        <v>13397</v>
      </c>
      <c r="J130" s="2458"/>
    </row>
    <row r="131" spans="1:243" ht="17.25">
      <c r="A131" s="2447">
        <v>116</v>
      </c>
      <c r="B131" s="2482">
        <v>473042000006</v>
      </c>
      <c r="C131" s="2463">
        <v>38960</v>
      </c>
      <c r="D131" s="2464" t="s">
        <v>1978</v>
      </c>
      <c r="E131" s="2466"/>
      <c r="F131" s="2455" t="s">
        <v>13398</v>
      </c>
      <c r="G131" s="2485"/>
      <c r="H131" s="2454" t="s">
        <v>2739</v>
      </c>
      <c r="I131" s="2454" t="s">
        <v>2582</v>
      </c>
      <c r="J131" s="2454"/>
    </row>
    <row r="132" spans="1:243" ht="17.25">
      <c r="A132" s="2447">
        <v>117</v>
      </c>
      <c r="B132" s="2482">
        <v>473024000009</v>
      </c>
      <c r="C132" s="2463">
        <v>38980</v>
      </c>
      <c r="D132" s="2464" t="s">
        <v>1979</v>
      </c>
      <c r="E132" s="2466"/>
      <c r="F132" s="2455"/>
      <c r="G132" s="438" t="s">
        <v>5730</v>
      </c>
      <c r="H132" s="2454" t="s">
        <v>640</v>
      </c>
      <c r="I132" s="2454" t="s">
        <v>641</v>
      </c>
      <c r="J132" s="2454"/>
    </row>
    <row r="133" spans="1:243" ht="17.25">
      <c r="A133" s="2447">
        <v>118</v>
      </c>
      <c r="B133" s="2482">
        <v>472023000084</v>
      </c>
      <c r="C133" s="2463">
        <v>39146</v>
      </c>
      <c r="D133" s="2501" t="s">
        <v>4011</v>
      </c>
      <c r="E133" s="2466"/>
      <c r="F133" s="2485"/>
      <c r="G133" s="2455"/>
      <c r="H133" s="2454" t="s">
        <v>849</v>
      </c>
      <c r="I133" s="2454" t="s">
        <v>850</v>
      </c>
      <c r="J133" s="2454"/>
    </row>
    <row r="134" spans="1:243" ht="17.25">
      <c r="A134" s="2447">
        <v>119</v>
      </c>
      <c r="B134" s="2482">
        <v>472023000092</v>
      </c>
      <c r="C134" s="2463">
        <v>39149</v>
      </c>
      <c r="D134" s="2464" t="s">
        <v>1980</v>
      </c>
      <c r="E134" s="2466"/>
      <c r="F134" s="2455"/>
      <c r="G134" s="2485"/>
      <c r="H134" s="2454" t="s">
        <v>13399</v>
      </c>
      <c r="I134" s="2454" t="s">
        <v>13400</v>
      </c>
      <c r="J134" s="2454"/>
    </row>
    <row r="135" spans="1:243" s="2504" customFormat="1" ht="17.25">
      <c r="A135" s="2447">
        <v>120</v>
      </c>
      <c r="B135" s="2482">
        <v>472043000119</v>
      </c>
      <c r="C135" s="2463">
        <v>39195</v>
      </c>
      <c r="D135" s="2464" t="s">
        <v>1982</v>
      </c>
      <c r="E135" s="2466"/>
      <c r="F135" s="2455" t="s">
        <v>13401</v>
      </c>
      <c r="G135" s="2485"/>
      <c r="H135" s="2502" t="s">
        <v>871</v>
      </c>
      <c r="I135" s="2503" t="s">
        <v>872</v>
      </c>
      <c r="J135" s="2503"/>
      <c r="K135" s="2428"/>
      <c r="L135" s="2428"/>
      <c r="M135" s="2428"/>
      <c r="N135" s="2428"/>
      <c r="O135" s="2428"/>
      <c r="P135" s="2428"/>
      <c r="Q135" s="2428"/>
      <c r="R135" s="2428"/>
      <c r="S135" s="2428"/>
      <c r="T135" s="2428"/>
      <c r="U135" s="2428"/>
      <c r="V135" s="2428"/>
      <c r="W135" s="2428"/>
      <c r="X135" s="2428"/>
      <c r="Y135" s="2428"/>
      <c r="Z135" s="2428"/>
      <c r="AA135" s="2428"/>
      <c r="AB135" s="2428"/>
      <c r="AC135" s="2428"/>
      <c r="AD135" s="2428"/>
      <c r="AE135" s="2428"/>
      <c r="AF135" s="2428"/>
      <c r="AG135" s="2428"/>
      <c r="AH135" s="2428"/>
      <c r="AI135" s="2428"/>
      <c r="AJ135" s="2428"/>
      <c r="AK135" s="2428"/>
      <c r="AL135" s="2428"/>
      <c r="AM135" s="2428"/>
      <c r="AN135" s="2428"/>
      <c r="AO135" s="2428"/>
      <c r="AP135" s="2428"/>
      <c r="AQ135" s="2428"/>
      <c r="AR135" s="2428"/>
      <c r="AS135" s="2428"/>
      <c r="AT135" s="2428"/>
      <c r="AU135" s="2428"/>
      <c r="AV135" s="2428"/>
      <c r="AW135" s="2428"/>
      <c r="AX135" s="2428"/>
      <c r="AY135" s="2428"/>
      <c r="AZ135" s="2428"/>
      <c r="BA135" s="2428"/>
      <c r="BB135" s="2428"/>
      <c r="BC135" s="2428"/>
      <c r="BD135" s="2428"/>
      <c r="BE135" s="2428"/>
      <c r="BF135" s="2428"/>
      <c r="BG135" s="2428"/>
      <c r="BH135" s="2428"/>
      <c r="BI135" s="2428"/>
      <c r="BJ135" s="2428"/>
      <c r="BK135" s="2428"/>
      <c r="BL135" s="2428"/>
      <c r="BM135" s="2428"/>
      <c r="BN135" s="2428"/>
      <c r="BO135" s="2428"/>
      <c r="BP135" s="2428"/>
      <c r="BQ135" s="2428"/>
      <c r="BR135" s="2428"/>
      <c r="BS135" s="2428"/>
      <c r="BT135" s="2428"/>
      <c r="BU135" s="2428"/>
      <c r="BV135" s="2428"/>
      <c r="BW135" s="2428"/>
      <c r="BX135" s="2428"/>
      <c r="BY135" s="2428"/>
      <c r="BZ135" s="2428"/>
      <c r="CA135" s="2428"/>
      <c r="CB135" s="2428"/>
      <c r="CC135" s="2428"/>
      <c r="CD135" s="2428"/>
      <c r="CE135" s="2428"/>
      <c r="CF135" s="2428"/>
      <c r="CG135" s="2428"/>
      <c r="CH135" s="2428"/>
      <c r="CI135" s="2428"/>
      <c r="CJ135" s="2428"/>
      <c r="CK135" s="2428"/>
      <c r="CL135" s="2428"/>
      <c r="CM135" s="2428"/>
      <c r="CN135" s="2428"/>
      <c r="CO135" s="2428"/>
      <c r="CP135" s="2428"/>
      <c r="CQ135" s="2428"/>
      <c r="CR135" s="2428"/>
      <c r="CS135" s="2428"/>
      <c r="CT135" s="2428"/>
      <c r="CU135" s="2428"/>
      <c r="CV135" s="2428"/>
      <c r="CW135" s="2428"/>
      <c r="CX135" s="2428"/>
      <c r="CY135" s="2428"/>
      <c r="CZ135" s="2428"/>
      <c r="DA135" s="2428"/>
      <c r="DB135" s="2428"/>
      <c r="DC135" s="2428"/>
      <c r="DD135" s="2428"/>
      <c r="DE135" s="2428"/>
      <c r="DF135" s="2428"/>
      <c r="DG135" s="2428"/>
      <c r="DH135" s="2428"/>
      <c r="DI135" s="2428"/>
      <c r="DJ135" s="2428"/>
      <c r="DK135" s="2428"/>
      <c r="DL135" s="2428"/>
      <c r="DM135" s="2428"/>
      <c r="DN135" s="2428"/>
      <c r="DO135" s="2428"/>
      <c r="DP135" s="2428"/>
      <c r="DQ135" s="2428"/>
      <c r="DR135" s="2428"/>
      <c r="DS135" s="2428"/>
      <c r="DT135" s="2428"/>
      <c r="DU135" s="2428"/>
      <c r="DV135" s="2428"/>
      <c r="DW135" s="2428"/>
      <c r="DX135" s="2428"/>
      <c r="DY135" s="2428"/>
      <c r="DZ135" s="2428"/>
      <c r="EA135" s="2428"/>
      <c r="EB135" s="2428"/>
      <c r="EC135" s="2428"/>
      <c r="ED135" s="2428"/>
      <c r="EE135" s="2428"/>
      <c r="EF135" s="2428"/>
      <c r="EG135" s="2428"/>
      <c r="EH135" s="2428"/>
      <c r="EI135" s="2428"/>
      <c r="EJ135" s="2428"/>
      <c r="EK135" s="2428"/>
      <c r="EL135" s="2428"/>
      <c r="EM135" s="2428"/>
      <c r="EN135" s="2428"/>
      <c r="EO135" s="2428"/>
      <c r="EP135" s="2428"/>
      <c r="EQ135" s="2428"/>
      <c r="ER135" s="2428"/>
      <c r="ES135" s="2428"/>
      <c r="ET135" s="2428"/>
      <c r="EU135" s="2428"/>
      <c r="EV135" s="2428"/>
      <c r="EW135" s="2428"/>
      <c r="EX135" s="2428"/>
      <c r="EY135" s="2428"/>
      <c r="EZ135" s="2428"/>
      <c r="FA135" s="2428"/>
      <c r="FB135" s="2428"/>
      <c r="FC135" s="2428"/>
      <c r="FD135" s="2428"/>
      <c r="FE135" s="2428"/>
      <c r="FF135" s="2428"/>
      <c r="FG135" s="2428"/>
      <c r="FH135" s="2428"/>
      <c r="FI135" s="2428"/>
      <c r="FJ135" s="2428"/>
      <c r="FK135" s="2428"/>
      <c r="FL135" s="2428"/>
      <c r="FM135" s="2428"/>
      <c r="FN135" s="2428"/>
      <c r="FO135" s="2428"/>
      <c r="FP135" s="2428"/>
      <c r="FQ135" s="2428"/>
      <c r="FR135" s="2428"/>
      <c r="FS135" s="2428"/>
      <c r="FT135" s="2428"/>
      <c r="FU135" s="2428"/>
      <c r="FV135" s="2428"/>
      <c r="FW135" s="2428"/>
      <c r="FX135" s="2428"/>
      <c r="FY135" s="2428"/>
      <c r="FZ135" s="2428"/>
      <c r="GA135" s="2428"/>
      <c r="GB135" s="2428"/>
      <c r="GC135" s="2428"/>
      <c r="GD135" s="2428"/>
      <c r="GE135" s="2428"/>
      <c r="GF135" s="2428"/>
      <c r="GG135" s="2428"/>
      <c r="GH135" s="2428"/>
      <c r="GI135" s="2428"/>
      <c r="GJ135" s="2428"/>
      <c r="GK135" s="2428"/>
      <c r="GL135" s="2428"/>
      <c r="GM135" s="2428"/>
      <c r="GN135" s="2428"/>
      <c r="GO135" s="2428"/>
      <c r="GP135" s="2428"/>
      <c r="GQ135" s="2428"/>
      <c r="GR135" s="2428"/>
      <c r="GS135" s="2428"/>
      <c r="GT135" s="2428"/>
      <c r="GU135" s="2428"/>
      <c r="GV135" s="2428"/>
      <c r="GW135" s="2428"/>
      <c r="GX135" s="2428"/>
      <c r="GY135" s="2428"/>
      <c r="GZ135" s="2428"/>
      <c r="HA135" s="2428"/>
      <c r="HB135" s="2428"/>
      <c r="HC135" s="2428"/>
      <c r="HD135" s="2428"/>
      <c r="HE135" s="2428"/>
      <c r="HF135" s="2428"/>
      <c r="HG135" s="2428"/>
      <c r="HH135" s="2428"/>
      <c r="HI135" s="2428"/>
      <c r="HJ135" s="2428"/>
      <c r="HK135" s="2428"/>
      <c r="HL135" s="2428"/>
      <c r="HM135" s="2428"/>
      <c r="HN135" s="2428"/>
      <c r="HO135" s="2428"/>
      <c r="HP135" s="2428"/>
      <c r="HQ135" s="2428"/>
      <c r="HR135" s="2428"/>
      <c r="HS135" s="2428"/>
      <c r="HT135" s="2428"/>
      <c r="HU135" s="2428"/>
      <c r="HV135" s="2428"/>
      <c r="HW135" s="2428"/>
      <c r="HX135" s="2428"/>
      <c r="HY135" s="2428"/>
      <c r="HZ135" s="2428"/>
      <c r="IA135" s="2428"/>
      <c r="IB135" s="2428"/>
      <c r="IC135" s="2428"/>
      <c r="ID135" s="2428"/>
      <c r="IE135" s="2428"/>
      <c r="IF135" s="2428"/>
      <c r="IG135" s="2428"/>
      <c r="IH135" s="2428"/>
      <c r="II135" s="2428"/>
    </row>
    <row r="136" spans="1:243" ht="17.25">
      <c r="A136" s="2447">
        <v>121</v>
      </c>
      <c r="B136" s="2482">
        <v>472043000157</v>
      </c>
      <c r="C136" s="2463">
        <v>39241</v>
      </c>
      <c r="D136" s="2464" t="s">
        <v>1983</v>
      </c>
      <c r="E136" s="2466"/>
      <c r="F136" s="2455" t="s">
        <v>13402</v>
      </c>
      <c r="G136" s="2455" t="s">
        <v>13403</v>
      </c>
      <c r="H136" s="2483" t="s">
        <v>866</v>
      </c>
      <c r="I136" s="2484" t="s">
        <v>867</v>
      </c>
      <c r="J136" s="2484"/>
    </row>
    <row r="137" spans="1:243" ht="17.25">
      <c r="A137" s="2447">
        <v>122</v>
      </c>
      <c r="B137" s="2482">
        <v>472043000211</v>
      </c>
      <c r="C137" s="2463">
        <v>39304</v>
      </c>
      <c r="D137" s="2464" t="s">
        <v>2660</v>
      </c>
      <c r="E137" s="2466"/>
      <c r="F137" s="2485"/>
      <c r="G137" s="2505"/>
      <c r="H137" s="2483" t="s">
        <v>2886</v>
      </c>
      <c r="I137" s="2484" t="s">
        <v>2887</v>
      </c>
      <c r="J137" s="2484"/>
    </row>
    <row r="138" spans="1:243" ht="17.25">
      <c r="A138" s="2447">
        <v>123</v>
      </c>
      <c r="B138" s="2482">
        <v>472023000242</v>
      </c>
      <c r="C138" s="2463">
        <v>39339</v>
      </c>
      <c r="D138" s="2464" t="s">
        <v>1984</v>
      </c>
      <c r="E138" s="2506" t="s">
        <v>13404</v>
      </c>
      <c r="F138" s="2455" t="s">
        <v>13405</v>
      </c>
      <c r="G138" s="2485"/>
      <c r="H138" s="2483" t="s">
        <v>916</v>
      </c>
      <c r="I138" s="2484" t="s">
        <v>917</v>
      </c>
      <c r="J138" s="2484"/>
    </row>
    <row r="139" spans="1:243" ht="18.75">
      <c r="A139" s="2447">
        <v>124</v>
      </c>
      <c r="B139" s="2482">
        <v>472043000296</v>
      </c>
      <c r="C139" s="2463">
        <v>39392</v>
      </c>
      <c r="D139" s="2501" t="s">
        <v>1985</v>
      </c>
      <c r="E139" s="2466"/>
      <c r="F139" s="2507"/>
      <c r="G139" s="2485"/>
      <c r="H139" s="2483"/>
      <c r="I139" s="2484"/>
      <c r="J139" s="2484"/>
    </row>
    <row r="140" spans="1:243" ht="17.25">
      <c r="A140" s="2447">
        <v>125</v>
      </c>
      <c r="B140" s="2482">
        <v>472043000342</v>
      </c>
      <c r="C140" s="2463">
        <v>39435</v>
      </c>
      <c r="D140" s="2464" t="s">
        <v>1986</v>
      </c>
      <c r="E140" s="2466"/>
      <c r="F140" s="2455"/>
      <c r="G140" s="2455"/>
      <c r="H140" s="2483" t="s">
        <v>769</v>
      </c>
      <c r="I140" s="2484" t="s">
        <v>770</v>
      </c>
      <c r="J140" s="2484"/>
    </row>
    <row r="141" spans="1:243" ht="17.25">
      <c r="A141" s="2447">
        <v>126</v>
      </c>
      <c r="B141" s="2482">
        <v>472043000432</v>
      </c>
      <c r="C141" s="2463">
        <v>39549</v>
      </c>
      <c r="D141" s="2464" t="s">
        <v>1987</v>
      </c>
      <c r="E141" s="2466"/>
      <c r="F141" s="2455"/>
      <c r="G141" s="2455" t="s">
        <v>13406</v>
      </c>
      <c r="H141" s="2483" t="s">
        <v>2723</v>
      </c>
      <c r="I141" s="2484" t="s">
        <v>2724</v>
      </c>
      <c r="J141" s="2484"/>
    </row>
    <row r="142" spans="1:243" ht="17.25">
      <c r="A142" s="2447">
        <v>127</v>
      </c>
      <c r="B142" s="2465" t="s">
        <v>1989</v>
      </c>
      <c r="C142" s="2449">
        <v>37425</v>
      </c>
      <c r="D142" s="2450" t="s">
        <v>4012</v>
      </c>
      <c r="E142" s="2466"/>
      <c r="F142" s="2485"/>
      <c r="G142" s="2455" t="s">
        <v>13407</v>
      </c>
      <c r="H142" s="2454" t="s">
        <v>469</v>
      </c>
      <c r="I142" s="2454" t="s">
        <v>71</v>
      </c>
      <c r="J142" s="2454"/>
    </row>
    <row r="143" spans="1:243" ht="17.25">
      <c r="A143" s="2447">
        <v>128</v>
      </c>
      <c r="B143" s="2482">
        <v>47212000774</v>
      </c>
      <c r="C143" s="2463" t="s">
        <v>919</v>
      </c>
      <c r="D143" s="2464" t="s">
        <v>1991</v>
      </c>
      <c r="E143" s="2466"/>
      <c r="F143" s="2455" t="s">
        <v>13408</v>
      </c>
      <c r="G143" s="2485"/>
      <c r="H143" s="2483" t="s">
        <v>2702</v>
      </c>
      <c r="I143" s="2484" t="s">
        <v>2835</v>
      </c>
      <c r="J143" s="2484"/>
    </row>
    <row r="144" spans="1:243">
      <c r="A144" s="2447">
        <v>129</v>
      </c>
      <c r="B144" s="2465">
        <v>471043000085</v>
      </c>
      <c r="C144" s="2449">
        <v>33540</v>
      </c>
      <c r="D144" s="2508" t="s">
        <v>13409</v>
      </c>
      <c r="E144" s="2466"/>
      <c r="F144" s="2485"/>
      <c r="G144" s="2485"/>
      <c r="H144" s="2454" t="s">
        <v>13410</v>
      </c>
      <c r="I144" s="2454" t="s">
        <v>13411</v>
      </c>
      <c r="J144" s="2454" t="s">
        <v>13374</v>
      </c>
    </row>
    <row r="145" spans="1:243" ht="17.25">
      <c r="A145" s="2447">
        <v>130</v>
      </c>
      <c r="B145" s="2482">
        <v>472043000897</v>
      </c>
      <c r="C145" s="2463">
        <v>40820</v>
      </c>
      <c r="D145" s="2501" t="s">
        <v>2676</v>
      </c>
      <c r="E145" s="2466"/>
      <c r="F145" s="2455" t="s">
        <v>13412</v>
      </c>
      <c r="G145" s="2485"/>
      <c r="H145" s="2509" t="s">
        <v>2951</v>
      </c>
      <c r="I145" s="2484"/>
      <c r="J145" s="2484"/>
    </row>
    <row r="146" spans="1:243" s="2504" customFormat="1" ht="17.25">
      <c r="A146" s="2447">
        <v>131</v>
      </c>
      <c r="B146" s="2482">
        <v>472043000950</v>
      </c>
      <c r="C146" s="2463" t="s">
        <v>2910</v>
      </c>
      <c r="D146" s="2464" t="s">
        <v>4014</v>
      </c>
      <c r="E146" s="2466"/>
      <c r="F146" s="2457" t="s">
        <v>13413</v>
      </c>
      <c r="G146" s="2457" t="s">
        <v>13414</v>
      </c>
      <c r="H146" s="2510" t="s">
        <v>3639</v>
      </c>
      <c r="I146" s="2511"/>
      <c r="J146" s="2511"/>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8"/>
      <c r="AY146" s="2428"/>
      <c r="AZ146" s="2428"/>
      <c r="BA146" s="2428"/>
      <c r="BB146" s="2428"/>
      <c r="BC146" s="2428"/>
      <c r="BD146" s="2428"/>
      <c r="BE146" s="2428"/>
      <c r="BF146" s="2428"/>
      <c r="BG146" s="2428"/>
      <c r="BH146" s="2428"/>
      <c r="BI146" s="2428"/>
      <c r="BJ146" s="2428"/>
      <c r="BK146" s="2428"/>
      <c r="BL146" s="2428"/>
      <c r="BM146" s="2428"/>
      <c r="BN146" s="2428"/>
      <c r="BO146" s="2428"/>
      <c r="BP146" s="2428"/>
      <c r="BQ146" s="2428"/>
      <c r="BR146" s="2428"/>
      <c r="BS146" s="2428"/>
      <c r="BT146" s="2428"/>
      <c r="BU146" s="2428"/>
      <c r="BV146" s="2428"/>
      <c r="BW146" s="2428"/>
      <c r="BX146" s="2428"/>
      <c r="BY146" s="2428"/>
      <c r="BZ146" s="2428"/>
      <c r="CA146" s="2428"/>
      <c r="CB146" s="2428"/>
      <c r="CC146" s="2428"/>
      <c r="CD146" s="2428"/>
      <c r="CE146" s="2428"/>
      <c r="CF146" s="2428"/>
      <c r="CG146" s="2428"/>
      <c r="CH146" s="2428"/>
      <c r="CI146" s="2428"/>
      <c r="CJ146" s="2428"/>
      <c r="CK146" s="2428"/>
      <c r="CL146" s="2428"/>
      <c r="CM146" s="2428"/>
      <c r="CN146" s="2428"/>
      <c r="CO146" s="2428"/>
      <c r="CP146" s="2428"/>
      <c r="CQ146" s="2428"/>
      <c r="CR146" s="2428"/>
      <c r="CS146" s="2428"/>
      <c r="CT146" s="2428"/>
      <c r="CU146" s="2428"/>
      <c r="CV146" s="2428"/>
      <c r="CW146" s="2428"/>
      <c r="CX146" s="2428"/>
      <c r="CY146" s="2428"/>
      <c r="CZ146" s="2428"/>
      <c r="DA146" s="2428"/>
      <c r="DB146" s="2428"/>
      <c r="DC146" s="2428"/>
      <c r="DD146" s="2428"/>
      <c r="DE146" s="2428"/>
      <c r="DF146" s="2428"/>
      <c r="DG146" s="2428"/>
      <c r="DH146" s="2428"/>
      <c r="DI146" s="2428"/>
      <c r="DJ146" s="2428"/>
      <c r="DK146" s="2428"/>
      <c r="DL146" s="2428"/>
      <c r="DM146" s="2428"/>
      <c r="DN146" s="2428"/>
      <c r="DO146" s="2428"/>
      <c r="DP146" s="2428"/>
      <c r="DQ146" s="2428"/>
      <c r="DR146" s="2428"/>
      <c r="DS146" s="2428"/>
      <c r="DT146" s="2428"/>
      <c r="DU146" s="2428"/>
      <c r="DV146" s="2428"/>
      <c r="DW146" s="2428"/>
      <c r="DX146" s="2428"/>
      <c r="DY146" s="2428"/>
      <c r="DZ146" s="2428"/>
      <c r="EA146" s="2428"/>
      <c r="EB146" s="2428"/>
      <c r="EC146" s="2428"/>
      <c r="ED146" s="2428"/>
      <c r="EE146" s="2428"/>
      <c r="EF146" s="2428"/>
      <c r="EG146" s="2428"/>
      <c r="EH146" s="2428"/>
      <c r="EI146" s="2428"/>
      <c r="EJ146" s="2428"/>
      <c r="EK146" s="2428"/>
      <c r="EL146" s="2428"/>
      <c r="EM146" s="2428"/>
      <c r="EN146" s="2428"/>
      <c r="EO146" s="2428"/>
      <c r="EP146" s="2428"/>
      <c r="EQ146" s="2428"/>
      <c r="ER146" s="2428"/>
      <c r="ES146" s="2428"/>
      <c r="ET146" s="2428"/>
      <c r="EU146" s="2428"/>
      <c r="EV146" s="2428"/>
      <c r="EW146" s="2428"/>
      <c r="EX146" s="2428"/>
      <c r="EY146" s="2428"/>
      <c r="EZ146" s="2428"/>
      <c r="FA146" s="2428"/>
      <c r="FB146" s="2428"/>
      <c r="FC146" s="2428"/>
      <c r="FD146" s="2428"/>
      <c r="FE146" s="2428"/>
      <c r="FF146" s="2428"/>
      <c r="FG146" s="2428"/>
      <c r="FH146" s="2428"/>
      <c r="FI146" s="2428"/>
      <c r="FJ146" s="2428"/>
      <c r="FK146" s="2428"/>
      <c r="FL146" s="2428"/>
      <c r="FM146" s="2428"/>
      <c r="FN146" s="2428"/>
      <c r="FO146" s="2428"/>
      <c r="FP146" s="2428"/>
      <c r="FQ146" s="2428"/>
      <c r="FR146" s="2428"/>
      <c r="FS146" s="2428"/>
      <c r="FT146" s="2428"/>
      <c r="FU146" s="2428"/>
      <c r="FV146" s="2428"/>
      <c r="FW146" s="2428"/>
      <c r="FX146" s="2428"/>
      <c r="FY146" s="2428"/>
      <c r="FZ146" s="2428"/>
      <c r="GA146" s="2428"/>
      <c r="GB146" s="2428"/>
      <c r="GC146" s="2428"/>
      <c r="GD146" s="2428"/>
      <c r="GE146" s="2428"/>
      <c r="GF146" s="2428"/>
      <c r="GG146" s="2428"/>
      <c r="GH146" s="2428"/>
      <c r="GI146" s="2428"/>
      <c r="GJ146" s="2428"/>
      <c r="GK146" s="2428"/>
      <c r="GL146" s="2428"/>
      <c r="GM146" s="2428"/>
      <c r="GN146" s="2428"/>
      <c r="GO146" s="2428"/>
      <c r="GP146" s="2428"/>
      <c r="GQ146" s="2428"/>
      <c r="GR146" s="2428"/>
      <c r="GS146" s="2428"/>
      <c r="GT146" s="2428"/>
      <c r="GU146" s="2428"/>
      <c r="GV146" s="2428"/>
      <c r="GW146" s="2428"/>
      <c r="GX146" s="2428"/>
      <c r="GY146" s="2428"/>
      <c r="GZ146" s="2428"/>
      <c r="HA146" s="2428"/>
      <c r="HB146" s="2428"/>
      <c r="HC146" s="2428"/>
      <c r="HD146" s="2428"/>
      <c r="HE146" s="2428"/>
      <c r="HF146" s="2428"/>
      <c r="HG146" s="2428"/>
      <c r="HH146" s="2428"/>
      <c r="HI146" s="2428"/>
      <c r="HJ146" s="2428"/>
      <c r="HK146" s="2428"/>
      <c r="HL146" s="2428"/>
      <c r="HM146" s="2428"/>
      <c r="HN146" s="2428"/>
      <c r="HO146" s="2428"/>
      <c r="HP146" s="2428"/>
      <c r="HQ146" s="2428"/>
      <c r="HR146" s="2428"/>
      <c r="HS146" s="2428"/>
      <c r="HT146" s="2428"/>
      <c r="HU146" s="2428"/>
      <c r="HV146" s="2428"/>
      <c r="HW146" s="2428"/>
      <c r="HX146" s="2428"/>
      <c r="HY146" s="2428"/>
      <c r="HZ146" s="2428"/>
      <c r="IA146" s="2428"/>
      <c r="IB146" s="2428"/>
      <c r="IC146" s="2428"/>
      <c r="ID146" s="2428"/>
      <c r="IE146" s="2428"/>
      <c r="IF146" s="2428"/>
      <c r="IG146" s="2428"/>
      <c r="IH146" s="2428"/>
      <c r="II146" s="2428"/>
    </row>
    <row r="147" spans="1:243" ht="17.25">
      <c r="A147" s="2447">
        <v>132</v>
      </c>
      <c r="B147" s="2482">
        <v>472033000971</v>
      </c>
      <c r="C147" s="2463" t="s">
        <v>13415</v>
      </c>
      <c r="D147" s="2464" t="s">
        <v>13416</v>
      </c>
      <c r="E147" s="2466"/>
      <c r="F147" s="2453" t="s">
        <v>13417</v>
      </c>
      <c r="G147" s="2452"/>
      <c r="H147" s="2512"/>
      <c r="I147" s="2513"/>
      <c r="J147" s="2513"/>
    </row>
    <row r="148" spans="1:243">
      <c r="A148" s="2447"/>
      <c r="B148" s="2482"/>
      <c r="C148" s="2463"/>
      <c r="D148" s="2464" t="s">
        <v>4399</v>
      </c>
      <c r="E148" s="2466"/>
      <c r="F148" s="2452"/>
      <c r="G148" s="2452"/>
      <c r="H148" s="2512"/>
      <c r="I148" s="2513"/>
      <c r="J148" s="2513"/>
    </row>
    <row r="149" spans="1:243" ht="17.25">
      <c r="A149" s="2447"/>
      <c r="B149" s="2482"/>
      <c r="C149" s="2463"/>
      <c r="D149" s="2464" t="s">
        <v>13418</v>
      </c>
      <c r="E149" s="2466"/>
      <c r="F149" s="2453" t="s">
        <v>13419</v>
      </c>
      <c r="G149" s="4" t="s">
        <v>13420</v>
      </c>
      <c r="H149" s="2512"/>
      <c r="I149" s="2513"/>
      <c r="J149" s="2513"/>
    </row>
    <row r="150" spans="1:243">
      <c r="A150" s="2447"/>
      <c r="B150" s="2482"/>
      <c r="C150" s="2463"/>
      <c r="D150" s="2514"/>
      <c r="E150" s="2466"/>
      <c r="F150" s="2452"/>
      <c r="G150" s="2452"/>
      <c r="H150" s="2512"/>
      <c r="I150" s="2513"/>
      <c r="J150" s="2513"/>
    </row>
    <row r="151" spans="1:243">
      <c r="A151" s="2447"/>
      <c r="B151" s="2482"/>
      <c r="C151" s="2463"/>
      <c r="D151" s="2464"/>
      <c r="E151" s="2466"/>
      <c r="F151" s="2452"/>
      <c r="G151" s="2452"/>
      <c r="H151" s="2512"/>
      <c r="I151" s="2513"/>
      <c r="J151" s="2513"/>
    </row>
    <row r="152" spans="1:243">
      <c r="A152" s="2447"/>
      <c r="B152" s="2482"/>
      <c r="C152" s="2463"/>
      <c r="D152" s="2464"/>
      <c r="E152" s="2466"/>
      <c r="F152" s="2452"/>
      <c r="G152" s="2452"/>
      <c r="H152" s="2512"/>
      <c r="I152" s="2513"/>
      <c r="J152" s="2513"/>
    </row>
    <row r="153" spans="1:243">
      <c r="A153" s="2447"/>
      <c r="B153" s="2482"/>
      <c r="C153" s="2463"/>
      <c r="D153" s="2464"/>
      <c r="E153" s="2466"/>
      <c r="F153" s="2452"/>
      <c r="G153" s="2452"/>
      <c r="H153" s="2454"/>
      <c r="I153" s="2454"/>
      <c r="J153" s="2454"/>
    </row>
    <row r="154" spans="1:243" s="2446" customFormat="1">
      <c r="A154" s="2444">
        <v>48</v>
      </c>
      <c r="B154" s="2515"/>
      <c r="C154" s="2516"/>
      <c r="D154" s="2488" t="s">
        <v>1995</v>
      </c>
      <c r="E154" s="2494"/>
      <c r="F154" s="2439"/>
      <c r="G154" s="2439"/>
      <c r="H154" s="2517"/>
      <c r="I154" s="2517"/>
      <c r="J154" s="2517"/>
    </row>
    <row r="155" spans="1:243" s="2446" customFormat="1">
      <c r="A155" s="2518"/>
      <c r="B155" s="2515"/>
      <c r="C155" s="2516"/>
      <c r="D155" s="2519" t="s">
        <v>2153</v>
      </c>
      <c r="E155" s="2494"/>
      <c r="F155" s="2520"/>
      <c r="G155" s="2520"/>
      <c r="H155" s="2517"/>
      <c r="I155" s="2517"/>
      <c r="J155" s="2517"/>
    </row>
    <row r="156" spans="1:243" s="2526" customFormat="1">
      <c r="A156" s="2521">
        <v>133</v>
      </c>
      <c r="B156" s="2476" t="s">
        <v>2154</v>
      </c>
      <c r="C156" s="2477">
        <v>38891</v>
      </c>
      <c r="D156" s="2522" t="s">
        <v>2155</v>
      </c>
      <c r="E156" s="2523"/>
      <c r="F156" s="2485" t="s">
        <v>13351</v>
      </c>
      <c r="G156" s="2524"/>
      <c r="H156" s="2479" t="s">
        <v>13421</v>
      </c>
      <c r="I156" s="2479" t="s">
        <v>908</v>
      </c>
      <c r="J156" s="2479"/>
      <c r="K156" s="2525"/>
      <c r="L156" s="2525"/>
      <c r="M156" s="2525"/>
      <c r="N156" s="2525"/>
      <c r="O156" s="2525"/>
      <c r="P156" s="2525"/>
      <c r="Q156" s="2525"/>
      <c r="R156" s="2525"/>
      <c r="S156" s="2525"/>
      <c r="T156" s="2525"/>
      <c r="U156" s="2525"/>
      <c r="V156" s="2525"/>
      <c r="W156" s="2525"/>
      <c r="X156" s="2525"/>
      <c r="Y156" s="2525"/>
      <c r="Z156" s="2525"/>
      <c r="AA156" s="2525"/>
      <c r="AB156" s="2525"/>
      <c r="AC156" s="2525"/>
      <c r="AD156" s="2525"/>
      <c r="AE156" s="2525"/>
      <c r="AF156" s="2525"/>
      <c r="AG156" s="2525"/>
      <c r="AH156" s="2525"/>
      <c r="AI156" s="2525"/>
      <c r="AJ156" s="2525"/>
      <c r="AK156" s="2525"/>
      <c r="AL156" s="2525"/>
      <c r="AM156" s="2525"/>
      <c r="AN156" s="2525"/>
      <c r="AO156" s="2525"/>
      <c r="AP156" s="2525"/>
      <c r="AQ156" s="2525"/>
      <c r="AR156" s="2525"/>
      <c r="AS156" s="2525"/>
      <c r="AT156" s="2525"/>
      <c r="AU156" s="2525"/>
      <c r="AV156" s="2525"/>
      <c r="AW156" s="2525"/>
      <c r="AX156" s="2525"/>
      <c r="AY156" s="2525"/>
      <c r="AZ156" s="2525"/>
      <c r="BA156" s="2525"/>
      <c r="BB156" s="2525"/>
      <c r="BC156" s="2525"/>
      <c r="BD156" s="2525"/>
      <c r="BE156" s="2525"/>
      <c r="BF156" s="2525"/>
      <c r="BG156" s="2525"/>
      <c r="BH156" s="2525"/>
      <c r="BI156" s="2525"/>
      <c r="BJ156" s="2525"/>
      <c r="BK156" s="2525"/>
      <c r="BL156" s="2525"/>
      <c r="BM156" s="2525"/>
      <c r="BN156" s="2525"/>
      <c r="BO156" s="2525"/>
      <c r="BP156" s="2525"/>
      <c r="BQ156" s="2525"/>
      <c r="BR156" s="2525"/>
      <c r="BS156" s="2525"/>
      <c r="BT156" s="2525"/>
      <c r="BU156" s="2525"/>
      <c r="BV156" s="2525"/>
      <c r="BW156" s="2525"/>
      <c r="BX156" s="2525"/>
      <c r="BY156" s="2525"/>
      <c r="BZ156" s="2525"/>
      <c r="CA156" s="2525"/>
      <c r="CB156" s="2525"/>
      <c r="CC156" s="2525"/>
      <c r="CD156" s="2525"/>
      <c r="CE156" s="2525"/>
      <c r="CF156" s="2525"/>
      <c r="CG156" s="2525"/>
      <c r="CH156" s="2525"/>
      <c r="CI156" s="2525"/>
      <c r="CJ156" s="2525"/>
      <c r="CK156" s="2525"/>
      <c r="CL156" s="2525"/>
      <c r="CM156" s="2525"/>
      <c r="CN156" s="2525"/>
      <c r="CO156" s="2525"/>
      <c r="CP156" s="2525"/>
      <c r="CQ156" s="2525"/>
      <c r="CR156" s="2525"/>
      <c r="CS156" s="2525"/>
      <c r="CT156" s="2525"/>
      <c r="CU156" s="2525"/>
      <c r="CV156" s="2525"/>
      <c r="CW156" s="2525"/>
      <c r="CX156" s="2525"/>
      <c r="CY156" s="2525"/>
      <c r="CZ156" s="2525"/>
      <c r="DA156" s="2525"/>
      <c r="DB156" s="2525"/>
      <c r="DC156" s="2525"/>
      <c r="DD156" s="2525"/>
      <c r="DE156" s="2525"/>
      <c r="DF156" s="2525"/>
      <c r="DG156" s="2525"/>
      <c r="DH156" s="2525"/>
      <c r="DI156" s="2525"/>
      <c r="DJ156" s="2525"/>
      <c r="DK156" s="2525"/>
      <c r="DL156" s="2525"/>
      <c r="DM156" s="2525"/>
      <c r="DN156" s="2525"/>
      <c r="DO156" s="2525"/>
      <c r="DP156" s="2525"/>
      <c r="DQ156" s="2525"/>
      <c r="DR156" s="2525"/>
      <c r="DS156" s="2525"/>
      <c r="DT156" s="2525"/>
      <c r="DU156" s="2525"/>
      <c r="DV156" s="2525"/>
      <c r="DW156" s="2525"/>
      <c r="DX156" s="2525"/>
      <c r="DY156" s="2525"/>
      <c r="DZ156" s="2525"/>
      <c r="EA156" s="2525"/>
      <c r="EB156" s="2525"/>
      <c r="EC156" s="2525"/>
      <c r="ED156" s="2525"/>
      <c r="EE156" s="2525"/>
      <c r="EF156" s="2525"/>
      <c r="EG156" s="2525"/>
      <c r="EH156" s="2525"/>
      <c r="EI156" s="2525"/>
      <c r="EJ156" s="2525"/>
      <c r="EK156" s="2525"/>
      <c r="EL156" s="2525"/>
      <c r="EM156" s="2525"/>
      <c r="EN156" s="2525"/>
      <c r="EO156" s="2525"/>
      <c r="EP156" s="2525"/>
      <c r="EQ156" s="2525"/>
      <c r="ER156" s="2525"/>
      <c r="ES156" s="2525"/>
      <c r="ET156" s="2525"/>
      <c r="EU156" s="2525"/>
      <c r="EV156" s="2525"/>
      <c r="EW156" s="2525"/>
      <c r="EX156" s="2525"/>
      <c r="EY156" s="2525"/>
      <c r="EZ156" s="2525"/>
      <c r="FA156" s="2525"/>
      <c r="FB156" s="2525"/>
      <c r="FC156" s="2525"/>
      <c r="FD156" s="2525"/>
      <c r="FE156" s="2525"/>
      <c r="FF156" s="2525"/>
      <c r="FG156" s="2525"/>
      <c r="FH156" s="2525"/>
      <c r="FI156" s="2525"/>
      <c r="FJ156" s="2525"/>
      <c r="FK156" s="2525"/>
      <c r="FL156" s="2525"/>
      <c r="FM156" s="2525"/>
      <c r="FN156" s="2525"/>
      <c r="FO156" s="2525"/>
      <c r="FP156" s="2525"/>
      <c r="FQ156" s="2525"/>
      <c r="FR156" s="2525"/>
      <c r="FS156" s="2525"/>
      <c r="FT156" s="2525"/>
      <c r="FU156" s="2525"/>
      <c r="FV156" s="2525"/>
      <c r="FW156" s="2525"/>
      <c r="FX156" s="2525"/>
      <c r="FY156" s="2525"/>
      <c r="FZ156" s="2525"/>
      <c r="GA156" s="2525"/>
      <c r="GB156" s="2525"/>
      <c r="GC156" s="2525"/>
      <c r="GD156" s="2525"/>
      <c r="GE156" s="2525"/>
      <c r="GF156" s="2525"/>
      <c r="GG156" s="2525"/>
      <c r="GH156" s="2525"/>
      <c r="GI156" s="2525"/>
      <c r="GJ156" s="2525"/>
      <c r="GK156" s="2525"/>
      <c r="GL156" s="2525"/>
      <c r="GM156" s="2525"/>
      <c r="GN156" s="2525"/>
      <c r="GO156" s="2525"/>
      <c r="GP156" s="2525"/>
      <c r="GQ156" s="2525"/>
      <c r="GR156" s="2525"/>
      <c r="GS156" s="2525"/>
      <c r="GT156" s="2525"/>
      <c r="GU156" s="2525"/>
      <c r="GV156" s="2525"/>
      <c r="GW156" s="2525"/>
      <c r="GX156" s="2525"/>
      <c r="GY156" s="2525"/>
      <c r="GZ156" s="2525"/>
      <c r="HA156" s="2525"/>
      <c r="HB156" s="2525"/>
      <c r="HC156" s="2525"/>
      <c r="HD156" s="2525"/>
      <c r="HE156" s="2525"/>
      <c r="HF156" s="2525"/>
      <c r="HG156" s="2525"/>
      <c r="HH156" s="2525"/>
      <c r="HI156" s="2525"/>
      <c r="HJ156" s="2525"/>
      <c r="HK156" s="2525"/>
      <c r="HL156" s="2525"/>
      <c r="HM156" s="2525"/>
      <c r="HN156" s="2525"/>
      <c r="HO156" s="2525"/>
      <c r="HP156" s="2525"/>
      <c r="HQ156" s="2525"/>
      <c r="HR156" s="2525"/>
      <c r="HS156" s="2525"/>
      <c r="HT156" s="2525"/>
      <c r="HU156" s="2525"/>
      <c r="HV156" s="2525"/>
      <c r="HW156" s="2525"/>
      <c r="HX156" s="2525"/>
      <c r="HY156" s="2525"/>
      <c r="HZ156" s="2525"/>
      <c r="IA156" s="2525"/>
      <c r="IB156" s="2525"/>
      <c r="IC156" s="2525"/>
      <c r="ID156" s="2525"/>
      <c r="IE156" s="2525"/>
      <c r="IF156" s="2525"/>
      <c r="IG156" s="2525"/>
      <c r="IH156" s="2525"/>
      <c r="II156" s="2525"/>
    </row>
    <row r="157" spans="1:243" s="2526" customFormat="1">
      <c r="A157" s="2521">
        <v>134</v>
      </c>
      <c r="B157" s="2476">
        <v>47212001049</v>
      </c>
      <c r="C157" s="2477">
        <v>41530</v>
      </c>
      <c r="D157" s="2527" t="s">
        <v>13422</v>
      </c>
      <c r="E157" s="2523"/>
      <c r="F157" s="2524"/>
      <c r="G157" s="2524"/>
      <c r="H157" s="2479"/>
      <c r="I157" s="2479"/>
      <c r="J157" s="2479"/>
      <c r="K157" s="2525"/>
      <c r="L157" s="2525"/>
      <c r="M157" s="2525"/>
      <c r="N157" s="2525"/>
      <c r="O157" s="2525"/>
      <c r="P157" s="2525"/>
      <c r="Q157" s="2525"/>
      <c r="R157" s="2525"/>
      <c r="S157" s="2525"/>
      <c r="T157" s="2525"/>
      <c r="U157" s="2525"/>
      <c r="V157" s="2525"/>
      <c r="W157" s="2525"/>
      <c r="X157" s="2525"/>
      <c r="Y157" s="2525"/>
      <c r="Z157" s="2525"/>
      <c r="AA157" s="2525"/>
      <c r="AB157" s="2525"/>
      <c r="AC157" s="2525"/>
      <c r="AD157" s="2525"/>
      <c r="AE157" s="2525"/>
      <c r="AF157" s="2525"/>
      <c r="AG157" s="2525"/>
      <c r="AH157" s="2525"/>
      <c r="AI157" s="2525"/>
      <c r="AJ157" s="2525"/>
      <c r="AK157" s="2525"/>
      <c r="AL157" s="2525"/>
      <c r="AM157" s="2525"/>
      <c r="AN157" s="2525"/>
      <c r="AO157" s="2525"/>
      <c r="AP157" s="2525"/>
      <c r="AQ157" s="2525"/>
      <c r="AR157" s="2525"/>
      <c r="AS157" s="2525"/>
      <c r="AT157" s="2525"/>
      <c r="AU157" s="2525"/>
      <c r="AV157" s="2525"/>
      <c r="AW157" s="2525"/>
      <c r="AX157" s="2525"/>
      <c r="AY157" s="2525"/>
      <c r="AZ157" s="2525"/>
      <c r="BA157" s="2525"/>
      <c r="BB157" s="2525"/>
      <c r="BC157" s="2525"/>
      <c r="BD157" s="2525"/>
      <c r="BE157" s="2525"/>
      <c r="BF157" s="2525"/>
      <c r="BG157" s="2525"/>
      <c r="BH157" s="2525"/>
      <c r="BI157" s="2525"/>
      <c r="BJ157" s="2525"/>
      <c r="BK157" s="2525"/>
      <c r="BL157" s="2525"/>
      <c r="BM157" s="2525"/>
      <c r="BN157" s="2525"/>
      <c r="BO157" s="2525"/>
      <c r="BP157" s="2525"/>
      <c r="BQ157" s="2525"/>
      <c r="BR157" s="2525"/>
      <c r="BS157" s="2525"/>
      <c r="BT157" s="2525"/>
      <c r="BU157" s="2525"/>
      <c r="BV157" s="2525"/>
      <c r="BW157" s="2525"/>
      <c r="BX157" s="2525"/>
      <c r="BY157" s="2525"/>
      <c r="BZ157" s="2525"/>
      <c r="CA157" s="2525"/>
      <c r="CB157" s="2525"/>
      <c r="CC157" s="2525"/>
      <c r="CD157" s="2525"/>
      <c r="CE157" s="2525"/>
      <c r="CF157" s="2525"/>
      <c r="CG157" s="2525"/>
      <c r="CH157" s="2525"/>
      <c r="CI157" s="2525"/>
      <c r="CJ157" s="2525"/>
      <c r="CK157" s="2525"/>
      <c r="CL157" s="2525"/>
      <c r="CM157" s="2525"/>
      <c r="CN157" s="2525"/>
      <c r="CO157" s="2525"/>
      <c r="CP157" s="2525"/>
      <c r="CQ157" s="2525"/>
      <c r="CR157" s="2525"/>
      <c r="CS157" s="2525"/>
      <c r="CT157" s="2525"/>
      <c r="CU157" s="2525"/>
      <c r="CV157" s="2525"/>
      <c r="CW157" s="2525"/>
      <c r="CX157" s="2525"/>
      <c r="CY157" s="2525"/>
      <c r="CZ157" s="2525"/>
      <c r="DA157" s="2525"/>
      <c r="DB157" s="2525"/>
      <c r="DC157" s="2525"/>
      <c r="DD157" s="2525"/>
      <c r="DE157" s="2525"/>
      <c r="DF157" s="2525"/>
      <c r="DG157" s="2525"/>
      <c r="DH157" s="2525"/>
      <c r="DI157" s="2525"/>
      <c r="DJ157" s="2525"/>
      <c r="DK157" s="2525"/>
      <c r="DL157" s="2525"/>
      <c r="DM157" s="2525"/>
      <c r="DN157" s="2525"/>
      <c r="DO157" s="2525"/>
      <c r="DP157" s="2525"/>
      <c r="DQ157" s="2525"/>
      <c r="DR157" s="2525"/>
      <c r="DS157" s="2525"/>
      <c r="DT157" s="2525"/>
      <c r="DU157" s="2525"/>
      <c r="DV157" s="2525"/>
      <c r="DW157" s="2525"/>
      <c r="DX157" s="2525"/>
      <c r="DY157" s="2525"/>
      <c r="DZ157" s="2525"/>
      <c r="EA157" s="2525"/>
      <c r="EB157" s="2525"/>
      <c r="EC157" s="2525"/>
      <c r="ED157" s="2525"/>
      <c r="EE157" s="2525"/>
      <c r="EF157" s="2525"/>
      <c r="EG157" s="2525"/>
      <c r="EH157" s="2525"/>
      <c r="EI157" s="2525"/>
      <c r="EJ157" s="2525"/>
      <c r="EK157" s="2525"/>
      <c r="EL157" s="2525"/>
      <c r="EM157" s="2525"/>
      <c r="EN157" s="2525"/>
      <c r="EO157" s="2525"/>
      <c r="EP157" s="2525"/>
      <c r="EQ157" s="2525"/>
      <c r="ER157" s="2525"/>
      <c r="ES157" s="2525"/>
      <c r="ET157" s="2525"/>
      <c r="EU157" s="2525"/>
      <c r="EV157" s="2525"/>
      <c r="EW157" s="2525"/>
      <c r="EX157" s="2525"/>
      <c r="EY157" s="2525"/>
      <c r="EZ157" s="2525"/>
      <c r="FA157" s="2525"/>
      <c r="FB157" s="2525"/>
      <c r="FC157" s="2525"/>
      <c r="FD157" s="2525"/>
      <c r="FE157" s="2525"/>
      <c r="FF157" s="2525"/>
      <c r="FG157" s="2525"/>
      <c r="FH157" s="2525"/>
      <c r="FI157" s="2525"/>
      <c r="FJ157" s="2525"/>
      <c r="FK157" s="2525"/>
      <c r="FL157" s="2525"/>
      <c r="FM157" s="2525"/>
      <c r="FN157" s="2525"/>
      <c r="FO157" s="2525"/>
      <c r="FP157" s="2525"/>
      <c r="FQ157" s="2525"/>
      <c r="FR157" s="2525"/>
      <c r="FS157" s="2525"/>
      <c r="FT157" s="2525"/>
      <c r="FU157" s="2525"/>
      <c r="FV157" s="2525"/>
      <c r="FW157" s="2525"/>
      <c r="FX157" s="2525"/>
      <c r="FY157" s="2525"/>
      <c r="FZ157" s="2525"/>
      <c r="GA157" s="2525"/>
      <c r="GB157" s="2525"/>
      <c r="GC157" s="2525"/>
      <c r="GD157" s="2525"/>
      <c r="GE157" s="2525"/>
      <c r="GF157" s="2525"/>
      <c r="GG157" s="2525"/>
      <c r="GH157" s="2525"/>
      <c r="GI157" s="2525"/>
      <c r="GJ157" s="2525"/>
      <c r="GK157" s="2525"/>
      <c r="GL157" s="2525"/>
      <c r="GM157" s="2525"/>
      <c r="GN157" s="2525"/>
      <c r="GO157" s="2525"/>
      <c r="GP157" s="2525"/>
      <c r="GQ157" s="2525"/>
      <c r="GR157" s="2525"/>
      <c r="GS157" s="2525"/>
      <c r="GT157" s="2525"/>
      <c r="GU157" s="2525"/>
      <c r="GV157" s="2525"/>
      <c r="GW157" s="2525"/>
      <c r="GX157" s="2525"/>
      <c r="GY157" s="2525"/>
      <c r="GZ157" s="2525"/>
      <c r="HA157" s="2525"/>
      <c r="HB157" s="2525"/>
      <c r="HC157" s="2525"/>
      <c r="HD157" s="2525"/>
      <c r="HE157" s="2525"/>
      <c r="HF157" s="2525"/>
      <c r="HG157" s="2525"/>
      <c r="HH157" s="2525"/>
      <c r="HI157" s="2525"/>
      <c r="HJ157" s="2525"/>
      <c r="HK157" s="2525"/>
      <c r="HL157" s="2525"/>
      <c r="HM157" s="2525"/>
      <c r="HN157" s="2525"/>
      <c r="HO157" s="2525"/>
      <c r="HP157" s="2525"/>
      <c r="HQ157" s="2525"/>
      <c r="HR157" s="2525"/>
      <c r="HS157" s="2525"/>
      <c r="HT157" s="2525"/>
      <c r="HU157" s="2525"/>
      <c r="HV157" s="2525"/>
      <c r="HW157" s="2525"/>
      <c r="HX157" s="2525"/>
      <c r="HY157" s="2525"/>
      <c r="HZ157" s="2525"/>
      <c r="IA157" s="2525"/>
      <c r="IB157" s="2525"/>
      <c r="IC157" s="2525"/>
      <c r="ID157" s="2525"/>
      <c r="IE157" s="2525"/>
      <c r="IF157" s="2525"/>
      <c r="IG157" s="2525"/>
      <c r="IH157" s="2525"/>
      <c r="II157" s="2525"/>
    </row>
    <row r="158" spans="1:243" s="2526" customFormat="1">
      <c r="A158" s="2521"/>
      <c r="B158" s="2476"/>
      <c r="C158" s="2477"/>
      <c r="D158" s="2527"/>
      <c r="E158" s="2523"/>
      <c r="F158" s="2524"/>
      <c r="G158" s="2524"/>
      <c r="H158" s="2479"/>
      <c r="I158" s="2479"/>
      <c r="J158" s="2479"/>
      <c r="K158" s="2525"/>
      <c r="L158" s="2525"/>
      <c r="M158" s="2525"/>
      <c r="N158" s="2525"/>
      <c r="O158" s="2525"/>
      <c r="P158" s="2525"/>
      <c r="Q158" s="2525"/>
      <c r="R158" s="2525"/>
      <c r="S158" s="2525"/>
      <c r="T158" s="2525"/>
      <c r="U158" s="2525"/>
      <c r="V158" s="2525"/>
      <c r="W158" s="2525"/>
      <c r="X158" s="2525"/>
      <c r="Y158" s="2525"/>
      <c r="Z158" s="2525"/>
      <c r="AA158" s="2525"/>
      <c r="AB158" s="2525"/>
      <c r="AC158" s="2525"/>
      <c r="AD158" s="2525"/>
      <c r="AE158" s="2525"/>
      <c r="AF158" s="2525"/>
      <c r="AG158" s="2525"/>
      <c r="AH158" s="2525"/>
      <c r="AI158" s="2525"/>
      <c r="AJ158" s="2525"/>
      <c r="AK158" s="2525"/>
      <c r="AL158" s="2525"/>
      <c r="AM158" s="2525"/>
      <c r="AN158" s="2525"/>
      <c r="AO158" s="2525"/>
      <c r="AP158" s="2525"/>
      <c r="AQ158" s="2525"/>
      <c r="AR158" s="2525"/>
      <c r="AS158" s="2525"/>
      <c r="AT158" s="2525"/>
      <c r="AU158" s="2525"/>
      <c r="AV158" s="2525"/>
      <c r="AW158" s="2525"/>
      <c r="AX158" s="2525"/>
      <c r="AY158" s="2525"/>
      <c r="AZ158" s="2525"/>
      <c r="BA158" s="2525"/>
      <c r="BB158" s="2525"/>
      <c r="BC158" s="2525"/>
      <c r="BD158" s="2525"/>
      <c r="BE158" s="2525"/>
      <c r="BF158" s="2525"/>
      <c r="BG158" s="2525"/>
      <c r="BH158" s="2525"/>
      <c r="BI158" s="2525"/>
      <c r="BJ158" s="2525"/>
      <c r="BK158" s="2525"/>
      <c r="BL158" s="2525"/>
      <c r="BM158" s="2525"/>
      <c r="BN158" s="2525"/>
      <c r="BO158" s="2525"/>
      <c r="BP158" s="2525"/>
      <c r="BQ158" s="2525"/>
      <c r="BR158" s="2525"/>
      <c r="BS158" s="2525"/>
      <c r="BT158" s="2525"/>
      <c r="BU158" s="2525"/>
      <c r="BV158" s="2525"/>
      <c r="BW158" s="2525"/>
      <c r="BX158" s="2525"/>
      <c r="BY158" s="2525"/>
      <c r="BZ158" s="2525"/>
      <c r="CA158" s="2525"/>
      <c r="CB158" s="2525"/>
      <c r="CC158" s="2525"/>
      <c r="CD158" s="2525"/>
      <c r="CE158" s="2525"/>
      <c r="CF158" s="2525"/>
      <c r="CG158" s="2525"/>
      <c r="CH158" s="2525"/>
      <c r="CI158" s="2525"/>
      <c r="CJ158" s="2525"/>
      <c r="CK158" s="2525"/>
      <c r="CL158" s="2525"/>
      <c r="CM158" s="2525"/>
      <c r="CN158" s="2525"/>
      <c r="CO158" s="2525"/>
      <c r="CP158" s="2525"/>
      <c r="CQ158" s="2525"/>
      <c r="CR158" s="2525"/>
      <c r="CS158" s="2525"/>
      <c r="CT158" s="2525"/>
      <c r="CU158" s="2525"/>
      <c r="CV158" s="2525"/>
      <c r="CW158" s="2525"/>
      <c r="CX158" s="2525"/>
      <c r="CY158" s="2525"/>
      <c r="CZ158" s="2525"/>
      <c r="DA158" s="2525"/>
      <c r="DB158" s="2525"/>
      <c r="DC158" s="2525"/>
      <c r="DD158" s="2525"/>
      <c r="DE158" s="2525"/>
      <c r="DF158" s="2525"/>
      <c r="DG158" s="2525"/>
      <c r="DH158" s="2525"/>
      <c r="DI158" s="2525"/>
      <c r="DJ158" s="2525"/>
      <c r="DK158" s="2525"/>
      <c r="DL158" s="2525"/>
      <c r="DM158" s="2525"/>
      <c r="DN158" s="2525"/>
      <c r="DO158" s="2525"/>
      <c r="DP158" s="2525"/>
      <c r="DQ158" s="2525"/>
      <c r="DR158" s="2525"/>
      <c r="DS158" s="2525"/>
      <c r="DT158" s="2525"/>
      <c r="DU158" s="2525"/>
      <c r="DV158" s="2525"/>
      <c r="DW158" s="2525"/>
      <c r="DX158" s="2525"/>
      <c r="DY158" s="2525"/>
      <c r="DZ158" s="2525"/>
      <c r="EA158" s="2525"/>
      <c r="EB158" s="2525"/>
      <c r="EC158" s="2525"/>
      <c r="ED158" s="2525"/>
      <c r="EE158" s="2525"/>
      <c r="EF158" s="2525"/>
      <c r="EG158" s="2525"/>
      <c r="EH158" s="2525"/>
      <c r="EI158" s="2525"/>
      <c r="EJ158" s="2525"/>
      <c r="EK158" s="2525"/>
      <c r="EL158" s="2525"/>
      <c r="EM158" s="2525"/>
      <c r="EN158" s="2525"/>
      <c r="EO158" s="2525"/>
      <c r="EP158" s="2525"/>
      <c r="EQ158" s="2525"/>
      <c r="ER158" s="2525"/>
      <c r="ES158" s="2525"/>
      <c r="ET158" s="2525"/>
      <c r="EU158" s="2525"/>
      <c r="EV158" s="2525"/>
      <c r="EW158" s="2525"/>
      <c r="EX158" s="2525"/>
      <c r="EY158" s="2525"/>
      <c r="EZ158" s="2525"/>
      <c r="FA158" s="2525"/>
      <c r="FB158" s="2525"/>
      <c r="FC158" s="2525"/>
      <c r="FD158" s="2525"/>
      <c r="FE158" s="2525"/>
      <c r="FF158" s="2525"/>
      <c r="FG158" s="2525"/>
      <c r="FH158" s="2525"/>
      <c r="FI158" s="2525"/>
      <c r="FJ158" s="2525"/>
      <c r="FK158" s="2525"/>
      <c r="FL158" s="2525"/>
      <c r="FM158" s="2525"/>
      <c r="FN158" s="2525"/>
      <c r="FO158" s="2525"/>
      <c r="FP158" s="2525"/>
      <c r="FQ158" s="2525"/>
      <c r="FR158" s="2525"/>
      <c r="FS158" s="2525"/>
      <c r="FT158" s="2525"/>
      <c r="FU158" s="2525"/>
      <c r="FV158" s="2525"/>
      <c r="FW158" s="2525"/>
      <c r="FX158" s="2525"/>
      <c r="FY158" s="2525"/>
      <c r="FZ158" s="2525"/>
      <c r="GA158" s="2525"/>
      <c r="GB158" s="2525"/>
      <c r="GC158" s="2525"/>
      <c r="GD158" s="2525"/>
      <c r="GE158" s="2525"/>
      <c r="GF158" s="2525"/>
      <c r="GG158" s="2525"/>
      <c r="GH158" s="2525"/>
      <c r="GI158" s="2525"/>
      <c r="GJ158" s="2525"/>
      <c r="GK158" s="2525"/>
      <c r="GL158" s="2525"/>
      <c r="GM158" s="2525"/>
      <c r="GN158" s="2525"/>
      <c r="GO158" s="2525"/>
      <c r="GP158" s="2525"/>
      <c r="GQ158" s="2525"/>
      <c r="GR158" s="2525"/>
      <c r="GS158" s="2525"/>
      <c r="GT158" s="2525"/>
      <c r="GU158" s="2525"/>
      <c r="GV158" s="2525"/>
      <c r="GW158" s="2525"/>
      <c r="GX158" s="2525"/>
      <c r="GY158" s="2525"/>
      <c r="GZ158" s="2525"/>
      <c r="HA158" s="2525"/>
      <c r="HB158" s="2525"/>
      <c r="HC158" s="2525"/>
      <c r="HD158" s="2525"/>
      <c r="HE158" s="2525"/>
      <c r="HF158" s="2525"/>
      <c r="HG158" s="2525"/>
      <c r="HH158" s="2525"/>
      <c r="HI158" s="2525"/>
      <c r="HJ158" s="2525"/>
      <c r="HK158" s="2525"/>
      <c r="HL158" s="2525"/>
      <c r="HM158" s="2525"/>
      <c r="HN158" s="2525"/>
      <c r="HO158" s="2525"/>
      <c r="HP158" s="2525"/>
      <c r="HQ158" s="2525"/>
      <c r="HR158" s="2525"/>
      <c r="HS158" s="2525"/>
      <c r="HT158" s="2525"/>
      <c r="HU158" s="2525"/>
      <c r="HV158" s="2525"/>
      <c r="HW158" s="2525"/>
      <c r="HX158" s="2525"/>
      <c r="HY158" s="2525"/>
      <c r="HZ158" s="2525"/>
      <c r="IA158" s="2525"/>
      <c r="IB158" s="2525"/>
      <c r="IC158" s="2525"/>
      <c r="ID158" s="2525"/>
      <c r="IE158" s="2525"/>
      <c r="IF158" s="2525"/>
      <c r="IG158" s="2525"/>
      <c r="IH158" s="2525"/>
      <c r="II158" s="2525"/>
    </row>
    <row r="159" spans="1:243" s="2532" customFormat="1">
      <c r="A159" s="2528"/>
      <c r="B159" s="2491"/>
      <c r="C159" s="2492"/>
      <c r="D159" s="2529"/>
      <c r="E159" s="2530"/>
      <c r="F159" s="2531"/>
      <c r="G159" s="2531"/>
      <c r="H159" s="2479"/>
      <c r="I159" s="2479"/>
      <c r="J159" s="2479"/>
      <c r="K159" s="2446"/>
      <c r="L159" s="2446"/>
      <c r="M159" s="2446"/>
      <c r="N159" s="2446"/>
      <c r="O159" s="2446"/>
      <c r="P159" s="2446"/>
      <c r="Q159" s="2446"/>
      <c r="R159" s="2446"/>
      <c r="S159" s="2446"/>
      <c r="T159" s="2446"/>
      <c r="U159" s="2446"/>
      <c r="V159" s="2446"/>
      <c r="W159" s="2446"/>
      <c r="X159" s="2446"/>
      <c r="Y159" s="2446"/>
      <c r="Z159" s="2446"/>
      <c r="AA159" s="2446"/>
      <c r="AB159" s="2446"/>
      <c r="AC159" s="2446"/>
      <c r="AD159" s="2446"/>
      <c r="AE159" s="2446"/>
      <c r="AF159" s="2446"/>
      <c r="AG159" s="2446"/>
      <c r="AH159" s="2446"/>
      <c r="AI159" s="2446"/>
      <c r="AJ159" s="2446"/>
      <c r="AK159" s="2446"/>
      <c r="AL159" s="2446"/>
      <c r="AM159" s="2446"/>
      <c r="AN159" s="2446"/>
      <c r="AO159" s="2446"/>
      <c r="AP159" s="2446"/>
      <c r="AQ159" s="2446"/>
      <c r="AR159" s="2446"/>
      <c r="AS159" s="2446"/>
      <c r="AT159" s="2446"/>
      <c r="AU159" s="2446"/>
      <c r="AV159" s="2446"/>
      <c r="AW159" s="2446"/>
      <c r="AX159" s="2446"/>
      <c r="AY159" s="2446"/>
      <c r="AZ159" s="2446"/>
      <c r="BA159" s="2446"/>
      <c r="BB159" s="2446"/>
      <c r="BC159" s="2446"/>
      <c r="BD159" s="2446"/>
      <c r="BE159" s="2446"/>
      <c r="BF159" s="2446"/>
      <c r="BG159" s="2446"/>
      <c r="BH159" s="2446"/>
      <c r="BI159" s="2446"/>
      <c r="BJ159" s="2446"/>
      <c r="BK159" s="2446"/>
      <c r="BL159" s="2446"/>
      <c r="BM159" s="2446"/>
      <c r="BN159" s="2446"/>
      <c r="BO159" s="2446"/>
      <c r="BP159" s="2446"/>
      <c r="BQ159" s="2446"/>
      <c r="BR159" s="2446"/>
      <c r="BS159" s="2446"/>
      <c r="BT159" s="2446"/>
      <c r="BU159" s="2446"/>
      <c r="BV159" s="2446"/>
      <c r="BW159" s="2446"/>
      <c r="BX159" s="2446"/>
      <c r="BY159" s="2446"/>
      <c r="BZ159" s="2446"/>
      <c r="CA159" s="2446"/>
      <c r="CB159" s="2446"/>
      <c r="CC159" s="2446"/>
      <c r="CD159" s="2446"/>
      <c r="CE159" s="2446"/>
      <c r="CF159" s="2446"/>
      <c r="CG159" s="2446"/>
      <c r="CH159" s="2446"/>
      <c r="CI159" s="2446"/>
      <c r="CJ159" s="2446"/>
      <c r="CK159" s="2446"/>
      <c r="CL159" s="2446"/>
      <c r="CM159" s="2446"/>
      <c r="CN159" s="2446"/>
      <c r="CO159" s="2446"/>
      <c r="CP159" s="2446"/>
      <c r="CQ159" s="2446"/>
      <c r="CR159" s="2446"/>
      <c r="CS159" s="2446"/>
      <c r="CT159" s="2446"/>
      <c r="CU159" s="2446"/>
      <c r="CV159" s="2446"/>
      <c r="CW159" s="2446"/>
      <c r="CX159" s="2446"/>
      <c r="CY159" s="2446"/>
      <c r="CZ159" s="2446"/>
      <c r="DA159" s="2446"/>
      <c r="DB159" s="2446"/>
      <c r="DC159" s="2446"/>
      <c r="DD159" s="2446"/>
      <c r="DE159" s="2446"/>
      <c r="DF159" s="2446"/>
      <c r="DG159" s="2446"/>
      <c r="DH159" s="2446"/>
      <c r="DI159" s="2446"/>
      <c r="DJ159" s="2446"/>
      <c r="DK159" s="2446"/>
      <c r="DL159" s="2446"/>
      <c r="DM159" s="2446"/>
      <c r="DN159" s="2446"/>
      <c r="DO159" s="2446"/>
      <c r="DP159" s="2446"/>
      <c r="DQ159" s="2446"/>
      <c r="DR159" s="2446"/>
      <c r="DS159" s="2446"/>
      <c r="DT159" s="2446"/>
      <c r="DU159" s="2446"/>
      <c r="DV159" s="2446"/>
      <c r="DW159" s="2446"/>
      <c r="DX159" s="2446"/>
      <c r="DY159" s="2446"/>
      <c r="DZ159" s="2446"/>
      <c r="EA159" s="2446"/>
      <c r="EB159" s="2446"/>
      <c r="EC159" s="2446"/>
      <c r="ED159" s="2446"/>
      <c r="EE159" s="2446"/>
      <c r="EF159" s="2446"/>
      <c r="EG159" s="2446"/>
      <c r="EH159" s="2446"/>
      <c r="EI159" s="2446"/>
      <c r="EJ159" s="2446"/>
      <c r="EK159" s="2446"/>
      <c r="EL159" s="2446"/>
      <c r="EM159" s="2446"/>
      <c r="EN159" s="2446"/>
      <c r="EO159" s="2446"/>
      <c r="EP159" s="2446"/>
      <c r="EQ159" s="2446"/>
      <c r="ER159" s="2446"/>
      <c r="ES159" s="2446"/>
      <c r="ET159" s="2446"/>
      <c r="EU159" s="2446"/>
      <c r="EV159" s="2446"/>
      <c r="EW159" s="2446"/>
      <c r="EX159" s="2446"/>
      <c r="EY159" s="2446"/>
      <c r="EZ159" s="2446"/>
      <c r="FA159" s="2446"/>
      <c r="FB159" s="2446"/>
      <c r="FC159" s="2446"/>
      <c r="FD159" s="2446"/>
      <c r="FE159" s="2446"/>
      <c r="FF159" s="2446"/>
      <c r="FG159" s="2446"/>
      <c r="FH159" s="2446"/>
      <c r="FI159" s="2446"/>
      <c r="FJ159" s="2446"/>
      <c r="FK159" s="2446"/>
      <c r="FL159" s="2446"/>
      <c r="FM159" s="2446"/>
      <c r="FN159" s="2446"/>
      <c r="FO159" s="2446"/>
      <c r="FP159" s="2446"/>
      <c r="FQ159" s="2446"/>
      <c r="FR159" s="2446"/>
      <c r="FS159" s="2446"/>
      <c r="FT159" s="2446"/>
      <c r="FU159" s="2446"/>
      <c r="FV159" s="2446"/>
      <c r="FW159" s="2446"/>
      <c r="FX159" s="2446"/>
      <c r="FY159" s="2446"/>
      <c r="FZ159" s="2446"/>
      <c r="GA159" s="2446"/>
      <c r="GB159" s="2446"/>
      <c r="GC159" s="2446"/>
      <c r="GD159" s="2446"/>
      <c r="GE159" s="2446"/>
      <c r="GF159" s="2446"/>
      <c r="GG159" s="2446"/>
      <c r="GH159" s="2446"/>
      <c r="GI159" s="2446"/>
      <c r="GJ159" s="2446"/>
      <c r="GK159" s="2446"/>
      <c r="GL159" s="2446"/>
      <c r="GM159" s="2446"/>
      <c r="GN159" s="2446"/>
      <c r="GO159" s="2446"/>
      <c r="GP159" s="2446"/>
      <c r="GQ159" s="2446"/>
      <c r="GR159" s="2446"/>
      <c r="GS159" s="2446"/>
      <c r="GT159" s="2446"/>
      <c r="GU159" s="2446"/>
      <c r="GV159" s="2446"/>
      <c r="GW159" s="2446"/>
      <c r="GX159" s="2446"/>
      <c r="GY159" s="2446"/>
      <c r="GZ159" s="2446"/>
      <c r="HA159" s="2446"/>
      <c r="HB159" s="2446"/>
      <c r="HC159" s="2446"/>
      <c r="HD159" s="2446"/>
      <c r="HE159" s="2446"/>
      <c r="HF159" s="2446"/>
      <c r="HG159" s="2446"/>
      <c r="HH159" s="2446"/>
      <c r="HI159" s="2446"/>
      <c r="HJ159" s="2446"/>
      <c r="HK159" s="2446"/>
      <c r="HL159" s="2446"/>
      <c r="HM159" s="2446"/>
      <c r="HN159" s="2446"/>
      <c r="HO159" s="2446"/>
      <c r="HP159" s="2446"/>
      <c r="HQ159" s="2446"/>
      <c r="HR159" s="2446"/>
      <c r="HS159" s="2446"/>
      <c r="HT159" s="2446"/>
      <c r="HU159" s="2446"/>
      <c r="HV159" s="2446"/>
      <c r="HW159" s="2446"/>
      <c r="HX159" s="2446"/>
      <c r="HY159" s="2446"/>
      <c r="HZ159" s="2446"/>
      <c r="IA159" s="2446"/>
      <c r="IB159" s="2446"/>
      <c r="IC159" s="2446"/>
      <c r="ID159" s="2446"/>
      <c r="IE159" s="2446"/>
      <c r="IF159" s="2446"/>
      <c r="IG159" s="2446"/>
      <c r="IH159" s="2446"/>
      <c r="II159" s="2446"/>
    </row>
    <row r="160" spans="1:243" s="2446" customFormat="1">
      <c r="A160" s="2444">
        <v>2</v>
      </c>
      <c r="B160" s="2515"/>
      <c r="C160" s="2516"/>
      <c r="D160" s="2488" t="s">
        <v>2156</v>
      </c>
      <c r="E160" s="2494"/>
      <c r="F160" s="2520"/>
      <c r="G160" s="2520"/>
      <c r="H160" s="2517"/>
      <c r="I160" s="2517"/>
      <c r="J160" s="2517"/>
    </row>
    <row r="161" spans="1:243" s="2446" customFormat="1">
      <c r="A161" s="2439"/>
      <c r="B161" s="2515"/>
      <c r="C161" s="2516"/>
      <c r="D161" s="2519" t="s">
        <v>2165</v>
      </c>
      <c r="E161" s="2494"/>
      <c r="F161" s="2520"/>
      <c r="G161" s="2520"/>
      <c r="H161" s="2517"/>
      <c r="I161" s="2517"/>
      <c r="J161" s="2517"/>
    </row>
    <row r="162" spans="1:243" s="2535" customFormat="1">
      <c r="A162" s="2527">
        <v>135</v>
      </c>
      <c r="B162" s="2462" t="s">
        <v>2166</v>
      </c>
      <c r="C162" s="2463">
        <v>36929</v>
      </c>
      <c r="D162" s="2527" t="s">
        <v>2167</v>
      </c>
      <c r="E162" s="2450"/>
      <c r="F162" s="2454" t="s">
        <v>13423</v>
      </c>
      <c r="G162" s="2454"/>
      <c r="H162" s="2533" t="s">
        <v>13424</v>
      </c>
      <c r="I162" s="2533" t="s">
        <v>423</v>
      </c>
      <c r="J162" s="2533"/>
      <c r="K162" s="2534"/>
      <c r="L162" s="2534"/>
      <c r="M162" s="2534"/>
      <c r="N162" s="2534"/>
      <c r="O162" s="2534"/>
      <c r="P162" s="2534"/>
      <c r="Q162" s="2534"/>
      <c r="R162" s="2534"/>
      <c r="S162" s="2534"/>
      <c r="T162" s="2534"/>
      <c r="U162" s="2534"/>
      <c r="V162" s="2534"/>
      <c r="W162" s="2534"/>
      <c r="X162" s="2534"/>
      <c r="Y162" s="2534"/>
      <c r="Z162" s="2534"/>
      <c r="AA162" s="2534"/>
      <c r="AB162" s="2534"/>
      <c r="AC162" s="2534"/>
      <c r="AD162" s="2534"/>
      <c r="AE162" s="2534"/>
      <c r="AF162" s="2534"/>
      <c r="AG162" s="2534"/>
      <c r="AH162" s="2534"/>
      <c r="AI162" s="2534"/>
      <c r="AJ162" s="2534"/>
      <c r="AK162" s="2534"/>
      <c r="AL162" s="2534"/>
      <c r="AM162" s="2534"/>
      <c r="AN162" s="2534"/>
      <c r="AO162" s="2534"/>
      <c r="AP162" s="2534"/>
      <c r="AQ162" s="2534"/>
      <c r="AR162" s="2534"/>
      <c r="AS162" s="2534"/>
      <c r="AT162" s="2534"/>
      <c r="AU162" s="2534"/>
      <c r="AV162" s="2534"/>
      <c r="AW162" s="2534"/>
      <c r="AX162" s="2534"/>
      <c r="AY162" s="2534"/>
      <c r="AZ162" s="2534"/>
      <c r="BA162" s="2534"/>
      <c r="BB162" s="2534"/>
      <c r="BC162" s="2534"/>
      <c r="BD162" s="2534"/>
      <c r="BE162" s="2534"/>
      <c r="BF162" s="2534"/>
      <c r="BG162" s="2534"/>
      <c r="BH162" s="2534"/>
      <c r="BI162" s="2534"/>
      <c r="BJ162" s="2534"/>
      <c r="BK162" s="2534"/>
      <c r="BL162" s="2534"/>
      <c r="BM162" s="2534"/>
      <c r="BN162" s="2534"/>
      <c r="BO162" s="2534"/>
      <c r="BP162" s="2534"/>
      <c r="BQ162" s="2534"/>
      <c r="BR162" s="2534"/>
      <c r="BS162" s="2534"/>
      <c r="BT162" s="2534"/>
      <c r="BU162" s="2534"/>
      <c r="BV162" s="2534"/>
      <c r="BW162" s="2534"/>
      <c r="BX162" s="2534"/>
      <c r="BY162" s="2534"/>
      <c r="BZ162" s="2534"/>
      <c r="CA162" s="2534"/>
      <c r="CB162" s="2534"/>
      <c r="CC162" s="2534"/>
      <c r="CD162" s="2534"/>
      <c r="CE162" s="2534"/>
      <c r="CF162" s="2534"/>
      <c r="CG162" s="2534"/>
      <c r="CH162" s="2534"/>
      <c r="CI162" s="2534"/>
      <c r="CJ162" s="2534"/>
      <c r="CK162" s="2534"/>
      <c r="CL162" s="2534"/>
      <c r="CM162" s="2534"/>
      <c r="CN162" s="2534"/>
      <c r="CO162" s="2534"/>
      <c r="CP162" s="2534"/>
      <c r="CQ162" s="2534"/>
      <c r="CR162" s="2534"/>
      <c r="CS162" s="2534"/>
      <c r="CT162" s="2534"/>
      <c r="CU162" s="2534"/>
      <c r="CV162" s="2534"/>
      <c r="CW162" s="2534"/>
      <c r="CX162" s="2534"/>
      <c r="CY162" s="2534"/>
      <c r="CZ162" s="2534"/>
      <c r="DA162" s="2534"/>
      <c r="DB162" s="2534"/>
      <c r="DC162" s="2534"/>
      <c r="DD162" s="2534"/>
      <c r="DE162" s="2534"/>
      <c r="DF162" s="2534"/>
      <c r="DG162" s="2534"/>
      <c r="DH162" s="2534"/>
      <c r="DI162" s="2534"/>
      <c r="DJ162" s="2534"/>
      <c r="DK162" s="2534"/>
      <c r="DL162" s="2534"/>
      <c r="DM162" s="2534"/>
      <c r="DN162" s="2534"/>
      <c r="DO162" s="2534"/>
      <c r="DP162" s="2534"/>
      <c r="DQ162" s="2534"/>
      <c r="DR162" s="2534"/>
      <c r="DS162" s="2534"/>
      <c r="DT162" s="2534"/>
      <c r="DU162" s="2534"/>
      <c r="DV162" s="2534"/>
      <c r="DW162" s="2534"/>
      <c r="DX162" s="2534"/>
      <c r="DY162" s="2534"/>
      <c r="DZ162" s="2534"/>
      <c r="EA162" s="2534"/>
      <c r="EB162" s="2534"/>
      <c r="EC162" s="2534"/>
      <c r="ED162" s="2534"/>
      <c r="EE162" s="2534"/>
      <c r="EF162" s="2534"/>
      <c r="EG162" s="2534"/>
      <c r="EH162" s="2534"/>
      <c r="EI162" s="2534"/>
      <c r="EJ162" s="2534"/>
      <c r="EK162" s="2534"/>
      <c r="EL162" s="2534"/>
      <c r="EM162" s="2534"/>
      <c r="EN162" s="2534"/>
      <c r="EO162" s="2534"/>
      <c r="EP162" s="2534"/>
      <c r="EQ162" s="2534"/>
      <c r="ER162" s="2534"/>
      <c r="ES162" s="2534"/>
      <c r="ET162" s="2534"/>
      <c r="EU162" s="2534"/>
      <c r="EV162" s="2534"/>
      <c r="EW162" s="2534"/>
      <c r="EX162" s="2534"/>
      <c r="EY162" s="2534"/>
      <c r="EZ162" s="2534"/>
      <c r="FA162" s="2534"/>
      <c r="FB162" s="2534"/>
      <c r="FC162" s="2534"/>
      <c r="FD162" s="2534"/>
      <c r="FE162" s="2534"/>
      <c r="FF162" s="2534"/>
      <c r="FG162" s="2534"/>
      <c r="FH162" s="2534"/>
      <c r="FI162" s="2534"/>
      <c r="FJ162" s="2534"/>
      <c r="FK162" s="2534"/>
      <c r="FL162" s="2534"/>
      <c r="FM162" s="2534"/>
      <c r="FN162" s="2534"/>
      <c r="FO162" s="2534"/>
      <c r="FP162" s="2534"/>
      <c r="FQ162" s="2534"/>
      <c r="FR162" s="2534"/>
      <c r="FS162" s="2534"/>
      <c r="FT162" s="2534"/>
      <c r="FU162" s="2534"/>
      <c r="FV162" s="2534"/>
      <c r="FW162" s="2534"/>
      <c r="FX162" s="2534"/>
      <c r="FY162" s="2534"/>
      <c r="FZ162" s="2534"/>
      <c r="GA162" s="2534"/>
      <c r="GB162" s="2534"/>
      <c r="GC162" s="2534"/>
      <c r="GD162" s="2534"/>
      <c r="GE162" s="2534"/>
      <c r="GF162" s="2534"/>
      <c r="GG162" s="2534"/>
      <c r="GH162" s="2534"/>
      <c r="GI162" s="2534"/>
      <c r="GJ162" s="2534"/>
      <c r="GK162" s="2534"/>
      <c r="GL162" s="2534"/>
      <c r="GM162" s="2534"/>
      <c r="GN162" s="2534"/>
      <c r="GO162" s="2534"/>
      <c r="GP162" s="2534"/>
      <c r="GQ162" s="2534"/>
      <c r="GR162" s="2534"/>
      <c r="GS162" s="2534"/>
      <c r="GT162" s="2534"/>
      <c r="GU162" s="2534"/>
      <c r="GV162" s="2534"/>
      <c r="GW162" s="2534"/>
      <c r="GX162" s="2534"/>
      <c r="GY162" s="2534"/>
      <c r="GZ162" s="2534"/>
      <c r="HA162" s="2534"/>
      <c r="HB162" s="2534"/>
      <c r="HC162" s="2534"/>
      <c r="HD162" s="2534"/>
      <c r="HE162" s="2534"/>
      <c r="HF162" s="2534"/>
      <c r="HG162" s="2534"/>
      <c r="HH162" s="2534"/>
      <c r="HI162" s="2534"/>
      <c r="HJ162" s="2534"/>
      <c r="HK162" s="2534"/>
      <c r="HL162" s="2534"/>
      <c r="HM162" s="2534"/>
      <c r="HN162" s="2534"/>
      <c r="HO162" s="2534"/>
      <c r="HP162" s="2534"/>
      <c r="HQ162" s="2534"/>
      <c r="HR162" s="2534"/>
      <c r="HS162" s="2534"/>
      <c r="HT162" s="2534"/>
      <c r="HU162" s="2534"/>
      <c r="HV162" s="2534"/>
      <c r="HW162" s="2534"/>
      <c r="HX162" s="2534"/>
      <c r="HY162" s="2534"/>
      <c r="HZ162" s="2534"/>
      <c r="IA162" s="2534"/>
      <c r="IB162" s="2534"/>
      <c r="IC162" s="2534"/>
      <c r="ID162" s="2534"/>
      <c r="IE162" s="2534"/>
      <c r="IF162" s="2534"/>
      <c r="IG162" s="2534"/>
      <c r="IH162" s="2534"/>
      <c r="II162" s="2534"/>
    </row>
    <row r="163" spans="1:243" s="2535" customFormat="1" ht="17.25">
      <c r="A163" s="2527">
        <v>136</v>
      </c>
      <c r="B163" s="2462" t="s">
        <v>2170</v>
      </c>
      <c r="C163" s="2463">
        <v>37222</v>
      </c>
      <c r="D163" s="2527" t="s">
        <v>2171</v>
      </c>
      <c r="E163" s="2450"/>
      <c r="F163" s="2536"/>
      <c r="G163" s="2454"/>
      <c r="H163" s="2533" t="s">
        <v>633</v>
      </c>
      <c r="I163" s="2533" t="s">
        <v>227</v>
      </c>
      <c r="J163" s="2533"/>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2534"/>
      <c r="AL163" s="2534"/>
      <c r="AM163" s="2534"/>
      <c r="AN163" s="2534"/>
      <c r="AO163" s="2534"/>
      <c r="AP163" s="2534"/>
      <c r="AQ163" s="2534"/>
      <c r="AR163" s="2534"/>
      <c r="AS163" s="2534"/>
      <c r="AT163" s="2534"/>
      <c r="AU163" s="2534"/>
      <c r="AV163" s="2534"/>
      <c r="AW163" s="2534"/>
      <c r="AX163" s="2534"/>
      <c r="AY163" s="2534"/>
      <c r="AZ163" s="2534"/>
      <c r="BA163" s="2534"/>
      <c r="BB163" s="2534"/>
      <c r="BC163" s="2534"/>
      <c r="BD163" s="2534"/>
      <c r="BE163" s="2534"/>
      <c r="BF163" s="2534"/>
      <c r="BG163" s="2534"/>
      <c r="BH163" s="2534"/>
      <c r="BI163" s="2534"/>
      <c r="BJ163" s="2534"/>
      <c r="BK163" s="2534"/>
      <c r="BL163" s="2534"/>
      <c r="BM163" s="2534"/>
      <c r="BN163" s="2534"/>
      <c r="BO163" s="2534"/>
      <c r="BP163" s="2534"/>
      <c r="BQ163" s="2534"/>
      <c r="BR163" s="2534"/>
      <c r="BS163" s="2534"/>
      <c r="BT163" s="2534"/>
      <c r="BU163" s="2534"/>
      <c r="BV163" s="2534"/>
      <c r="BW163" s="2534"/>
      <c r="BX163" s="2534"/>
      <c r="BY163" s="2534"/>
      <c r="BZ163" s="2534"/>
      <c r="CA163" s="2534"/>
      <c r="CB163" s="2534"/>
      <c r="CC163" s="2534"/>
      <c r="CD163" s="2534"/>
      <c r="CE163" s="2534"/>
      <c r="CF163" s="2534"/>
      <c r="CG163" s="2534"/>
      <c r="CH163" s="2534"/>
      <c r="CI163" s="2534"/>
      <c r="CJ163" s="2534"/>
      <c r="CK163" s="2534"/>
      <c r="CL163" s="2534"/>
      <c r="CM163" s="2534"/>
      <c r="CN163" s="2534"/>
      <c r="CO163" s="2534"/>
      <c r="CP163" s="2534"/>
      <c r="CQ163" s="2534"/>
      <c r="CR163" s="2534"/>
      <c r="CS163" s="2534"/>
      <c r="CT163" s="2534"/>
      <c r="CU163" s="2534"/>
      <c r="CV163" s="2534"/>
      <c r="CW163" s="2534"/>
      <c r="CX163" s="2534"/>
      <c r="CY163" s="2534"/>
      <c r="CZ163" s="2534"/>
      <c r="DA163" s="2534"/>
      <c r="DB163" s="2534"/>
      <c r="DC163" s="2534"/>
      <c r="DD163" s="2534"/>
      <c r="DE163" s="2534"/>
      <c r="DF163" s="2534"/>
      <c r="DG163" s="2534"/>
      <c r="DH163" s="2534"/>
      <c r="DI163" s="2534"/>
      <c r="DJ163" s="2534"/>
      <c r="DK163" s="2534"/>
      <c r="DL163" s="2534"/>
      <c r="DM163" s="2534"/>
      <c r="DN163" s="2534"/>
      <c r="DO163" s="2534"/>
      <c r="DP163" s="2534"/>
      <c r="DQ163" s="2534"/>
      <c r="DR163" s="2534"/>
      <c r="DS163" s="2534"/>
      <c r="DT163" s="2534"/>
      <c r="DU163" s="2534"/>
      <c r="DV163" s="2534"/>
      <c r="DW163" s="2534"/>
      <c r="DX163" s="2534"/>
      <c r="DY163" s="2534"/>
      <c r="DZ163" s="2534"/>
      <c r="EA163" s="2534"/>
      <c r="EB163" s="2534"/>
      <c r="EC163" s="2534"/>
      <c r="ED163" s="2534"/>
      <c r="EE163" s="2534"/>
      <c r="EF163" s="2534"/>
      <c r="EG163" s="2534"/>
      <c r="EH163" s="2534"/>
      <c r="EI163" s="2534"/>
      <c r="EJ163" s="2534"/>
      <c r="EK163" s="2534"/>
      <c r="EL163" s="2534"/>
      <c r="EM163" s="2534"/>
      <c r="EN163" s="2534"/>
      <c r="EO163" s="2534"/>
      <c r="EP163" s="2534"/>
      <c r="EQ163" s="2534"/>
      <c r="ER163" s="2534"/>
      <c r="ES163" s="2534"/>
      <c r="ET163" s="2534"/>
      <c r="EU163" s="2534"/>
      <c r="EV163" s="2534"/>
      <c r="EW163" s="2534"/>
      <c r="EX163" s="2534"/>
      <c r="EY163" s="2534"/>
      <c r="EZ163" s="2534"/>
      <c r="FA163" s="2534"/>
      <c r="FB163" s="2534"/>
      <c r="FC163" s="2534"/>
      <c r="FD163" s="2534"/>
      <c r="FE163" s="2534"/>
      <c r="FF163" s="2534"/>
      <c r="FG163" s="2534"/>
      <c r="FH163" s="2534"/>
      <c r="FI163" s="2534"/>
      <c r="FJ163" s="2534"/>
      <c r="FK163" s="2534"/>
      <c r="FL163" s="2534"/>
      <c r="FM163" s="2534"/>
      <c r="FN163" s="2534"/>
      <c r="FO163" s="2534"/>
      <c r="FP163" s="2534"/>
      <c r="FQ163" s="2534"/>
      <c r="FR163" s="2534"/>
      <c r="FS163" s="2534"/>
      <c r="FT163" s="2534"/>
      <c r="FU163" s="2534"/>
      <c r="FV163" s="2534"/>
      <c r="FW163" s="2534"/>
      <c r="FX163" s="2534"/>
      <c r="FY163" s="2534"/>
      <c r="FZ163" s="2534"/>
      <c r="GA163" s="2534"/>
      <c r="GB163" s="2534"/>
      <c r="GC163" s="2534"/>
      <c r="GD163" s="2534"/>
      <c r="GE163" s="2534"/>
      <c r="GF163" s="2534"/>
      <c r="GG163" s="2534"/>
      <c r="GH163" s="2534"/>
      <c r="GI163" s="2534"/>
      <c r="GJ163" s="2534"/>
      <c r="GK163" s="2534"/>
      <c r="GL163" s="2534"/>
      <c r="GM163" s="2534"/>
      <c r="GN163" s="2534"/>
      <c r="GO163" s="2534"/>
      <c r="GP163" s="2534"/>
      <c r="GQ163" s="2534"/>
      <c r="GR163" s="2534"/>
      <c r="GS163" s="2534"/>
      <c r="GT163" s="2534"/>
      <c r="GU163" s="2534"/>
      <c r="GV163" s="2534"/>
      <c r="GW163" s="2534"/>
      <c r="GX163" s="2534"/>
      <c r="GY163" s="2534"/>
      <c r="GZ163" s="2534"/>
      <c r="HA163" s="2534"/>
      <c r="HB163" s="2534"/>
      <c r="HC163" s="2534"/>
      <c r="HD163" s="2534"/>
      <c r="HE163" s="2534"/>
      <c r="HF163" s="2534"/>
      <c r="HG163" s="2534"/>
      <c r="HH163" s="2534"/>
      <c r="HI163" s="2534"/>
      <c r="HJ163" s="2534"/>
      <c r="HK163" s="2534"/>
      <c r="HL163" s="2534"/>
      <c r="HM163" s="2534"/>
      <c r="HN163" s="2534"/>
      <c r="HO163" s="2534"/>
      <c r="HP163" s="2534"/>
      <c r="HQ163" s="2534"/>
      <c r="HR163" s="2534"/>
      <c r="HS163" s="2534"/>
      <c r="HT163" s="2534"/>
      <c r="HU163" s="2534"/>
      <c r="HV163" s="2534"/>
      <c r="HW163" s="2534"/>
      <c r="HX163" s="2534"/>
      <c r="HY163" s="2534"/>
      <c r="HZ163" s="2534"/>
      <c r="IA163" s="2534"/>
      <c r="IB163" s="2534"/>
      <c r="IC163" s="2534"/>
      <c r="ID163" s="2534"/>
      <c r="IE163" s="2534"/>
      <c r="IF163" s="2534"/>
      <c r="IG163" s="2534"/>
      <c r="IH163" s="2534"/>
      <c r="II163" s="2534"/>
    </row>
    <row r="164" spans="1:243" s="2535" customFormat="1" ht="15">
      <c r="A164" s="2527">
        <v>137</v>
      </c>
      <c r="B164" s="2537" t="s">
        <v>2506</v>
      </c>
      <c r="C164" s="2463">
        <v>37232</v>
      </c>
      <c r="D164" s="2527" t="s">
        <v>2898</v>
      </c>
      <c r="E164" s="2450"/>
      <c r="F164" s="2538" t="s">
        <v>13425</v>
      </c>
      <c r="G164" s="2454"/>
      <c r="H164" s="2533" t="s">
        <v>768</v>
      </c>
      <c r="I164" s="2533" t="s">
        <v>336</v>
      </c>
      <c r="J164" s="2533"/>
      <c r="K164" s="2534"/>
      <c r="L164" s="2534"/>
      <c r="M164" s="2534"/>
      <c r="N164" s="2534"/>
      <c r="O164" s="2534"/>
      <c r="P164" s="2534"/>
      <c r="Q164" s="2534"/>
      <c r="R164" s="2534"/>
      <c r="S164" s="2534"/>
      <c r="T164" s="2534"/>
      <c r="U164" s="2534"/>
      <c r="V164" s="2534"/>
      <c r="W164" s="2534"/>
      <c r="X164" s="2534"/>
      <c r="Y164" s="2534"/>
      <c r="Z164" s="2534"/>
      <c r="AA164" s="2534"/>
      <c r="AB164" s="2534"/>
      <c r="AC164" s="2534"/>
      <c r="AD164" s="2534"/>
      <c r="AE164" s="2534"/>
      <c r="AF164" s="2534"/>
      <c r="AG164" s="2534"/>
      <c r="AH164" s="2534"/>
      <c r="AI164" s="2534"/>
      <c r="AJ164" s="2534"/>
      <c r="AK164" s="2534"/>
      <c r="AL164" s="2534"/>
      <c r="AM164" s="2534"/>
      <c r="AN164" s="2534"/>
      <c r="AO164" s="2534"/>
      <c r="AP164" s="2534"/>
      <c r="AQ164" s="2534"/>
      <c r="AR164" s="2534"/>
      <c r="AS164" s="2534"/>
      <c r="AT164" s="2534"/>
      <c r="AU164" s="2534"/>
      <c r="AV164" s="2534"/>
      <c r="AW164" s="2534"/>
      <c r="AX164" s="2534"/>
      <c r="AY164" s="2534"/>
      <c r="AZ164" s="2534"/>
      <c r="BA164" s="2534"/>
      <c r="BB164" s="2534"/>
      <c r="BC164" s="2534"/>
      <c r="BD164" s="2534"/>
      <c r="BE164" s="2534"/>
      <c r="BF164" s="2534"/>
      <c r="BG164" s="2534"/>
      <c r="BH164" s="2534"/>
      <c r="BI164" s="2534"/>
      <c r="BJ164" s="2534"/>
      <c r="BK164" s="2534"/>
      <c r="BL164" s="2534"/>
      <c r="BM164" s="2534"/>
      <c r="BN164" s="2534"/>
      <c r="BO164" s="2534"/>
      <c r="BP164" s="2534"/>
      <c r="BQ164" s="2534"/>
      <c r="BR164" s="2534"/>
      <c r="BS164" s="2534"/>
      <c r="BT164" s="2534"/>
      <c r="BU164" s="2534"/>
      <c r="BV164" s="2534"/>
      <c r="BW164" s="2534"/>
      <c r="BX164" s="2534"/>
      <c r="BY164" s="2534"/>
      <c r="BZ164" s="2534"/>
      <c r="CA164" s="2534"/>
      <c r="CB164" s="2534"/>
      <c r="CC164" s="2534"/>
      <c r="CD164" s="2534"/>
      <c r="CE164" s="2534"/>
      <c r="CF164" s="2534"/>
      <c r="CG164" s="2534"/>
      <c r="CH164" s="2534"/>
      <c r="CI164" s="2534"/>
      <c r="CJ164" s="2534"/>
      <c r="CK164" s="2534"/>
      <c r="CL164" s="2534"/>
      <c r="CM164" s="2534"/>
      <c r="CN164" s="2534"/>
      <c r="CO164" s="2534"/>
      <c r="CP164" s="2534"/>
      <c r="CQ164" s="2534"/>
      <c r="CR164" s="2534"/>
      <c r="CS164" s="2534"/>
      <c r="CT164" s="2534"/>
      <c r="CU164" s="2534"/>
      <c r="CV164" s="2534"/>
      <c r="CW164" s="2534"/>
      <c r="CX164" s="2534"/>
      <c r="CY164" s="2534"/>
      <c r="CZ164" s="2534"/>
      <c r="DA164" s="2534"/>
      <c r="DB164" s="2534"/>
      <c r="DC164" s="2534"/>
      <c r="DD164" s="2534"/>
      <c r="DE164" s="2534"/>
      <c r="DF164" s="2534"/>
      <c r="DG164" s="2534"/>
      <c r="DH164" s="2534"/>
      <c r="DI164" s="2534"/>
      <c r="DJ164" s="2534"/>
      <c r="DK164" s="2534"/>
      <c r="DL164" s="2534"/>
      <c r="DM164" s="2534"/>
      <c r="DN164" s="2534"/>
      <c r="DO164" s="2534"/>
      <c r="DP164" s="2534"/>
      <c r="DQ164" s="2534"/>
      <c r="DR164" s="2534"/>
      <c r="DS164" s="2534"/>
      <c r="DT164" s="2534"/>
      <c r="DU164" s="2534"/>
      <c r="DV164" s="2534"/>
      <c r="DW164" s="2534"/>
      <c r="DX164" s="2534"/>
      <c r="DY164" s="2534"/>
      <c r="DZ164" s="2534"/>
      <c r="EA164" s="2534"/>
      <c r="EB164" s="2534"/>
      <c r="EC164" s="2534"/>
      <c r="ED164" s="2534"/>
      <c r="EE164" s="2534"/>
      <c r="EF164" s="2534"/>
      <c r="EG164" s="2534"/>
      <c r="EH164" s="2534"/>
      <c r="EI164" s="2534"/>
      <c r="EJ164" s="2534"/>
      <c r="EK164" s="2534"/>
      <c r="EL164" s="2534"/>
      <c r="EM164" s="2534"/>
      <c r="EN164" s="2534"/>
      <c r="EO164" s="2534"/>
      <c r="EP164" s="2534"/>
      <c r="EQ164" s="2534"/>
      <c r="ER164" s="2534"/>
      <c r="ES164" s="2534"/>
      <c r="ET164" s="2534"/>
      <c r="EU164" s="2534"/>
      <c r="EV164" s="2534"/>
      <c r="EW164" s="2534"/>
      <c r="EX164" s="2534"/>
      <c r="EY164" s="2534"/>
      <c r="EZ164" s="2534"/>
      <c r="FA164" s="2534"/>
      <c r="FB164" s="2534"/>
      <c r="FC164" s="2534"/>
      <c r="FD164" s="2534"/>
      <c r="FE164" s="2534"/>
      <c r="FF164" s="2534"/>
      <c r="FG164" s="2534"/>
      <c r="FH164" s="2534"/>
      <c r="FI164" s="2534"/>
      <c r="FJ164" s="2534"/>
      <c r="FK164" s="2534"/>
      <c r="FL164" s="2534"/>
      <c r="FM164" s="2534"/>
      <c r="FN164" s="2534"/>
      <c r="FO164" s="2534"/>
      <c r="FP164" s="2534"/>
      <c r="FQ164" s="2534"/>
      <c r="FR164" s="2534"/>
      <c r="FS164" s="2534"/>
      <c r="FT164" s="2534"/>
      <c r="FU164" s="2534"/>
      <c r="FV164" s="2534"/>
      <c r="FW164" s="2534"/>
      <c r="FX164" s="2534"/>
      <c r="FY164" s="2534"/>
      <c r="FZ164" s="2534"/>
      <c r="GA164" s="2534"/>
      <c r="GB164" s="2534"/>
      <c r="GC164" s="2534"/>
      <c r="GD164" s="2534"/>
      <c r="GE164" s="2534"/>
      <c r="GF164" s="2534"/>
      <c r="GG164" s="2534"/>
      <c r="GH164" s="2534"/>
      <c r="GI164" s="2534"/>
      <c r="GJ164" s="2534"/>
      <c r="GK164" s="2534"/>
      <c r="GL164" s="2534"/>
      <c r="GM164" s="2534"/>
      <c r="GN164" s="2534"/>
      <c r="GO164" s="2534"/>
      <c r="GP164" s="2534"/>
      <c r="GQ164" s="2534"/>
      <c r="GR164" s="2534"/>
      <c r="GS164" s="2534"/>
      <c r="GT164" s="2534"/>
      <c r="GU164" s="2534"/>
      <c r="GV164" s="2534"/>
      <c r="GW164" s="2534"/>
      <c r="GX164" s="2534"/>
      <c r="GY164" s="2534"/>
      <c r="GZ164" s="2534"/>
      <c r="HA164" s="2534"/>
      <c r="HB164" s="2534"/>
      <c r="HC164" s="2534"/>
      <c r="HD164" s="2534"/>
      <c r="HE164" s="2534"/>
      <c r="HF164" s="2534"/>
      <c r="HG164" s="2534"/>
      <c r="HH164" s="2534"/>
      <c r="HI164" s="2534"/>
      <c r="HJ164" s="2534"/>
      <c r="HK164" s="2534"/>
      <c r="HL164" s="2534"/>
      <c r="HM164" s="2534"/>
      <c r="HN164" s="2534"/>
      <c r="HO164" s="2534"/>
      <c r="HP164" s="2534"/>
      <c r="HQ164" s="2534"/>
      <c r="HR164" s="2534"/>
      <c r="HS164" s="2534"/>
      <c r="HT164" s="2534"/>
      <c r="HU164" s="2534"/>
      <c r="HV164" s="2534"/>
      <c r="HW164" s="2534"/>
      <c r="HX164" s="2534"/>
      <c r="HY164" s="2534"/>
      <c r="HZ164" s="2534"/>
      <c r="IA164" s="2534"/>
      <c r="IB164" s="2534"/>
      <c r="IC164" s="2534"/>
      <c r="ID164" s="2534"/>
      <c r="IE164" s="2534"/>
      <c r="IF164" s="2534"/>
      <c r="IG164" s="2534"/>
      <c r="IH164" s="2534"/>
      <c r="II164" s="2534"/>
    </row>
    <row r="165" spans="1:243" s="2535" customFormat="1" ht="17.25">
      <c r="A165" s="2527">
        <v>138</v>
      </c>
      <c r="B165" s="2462" t="s">
        <v>379</v>
      </c>
      <c r="C165" s="2463">
        <v>38112</v>
      </c>
      <c r="D165" s="2527" t="s">
        <v>4214</v>
      </c>
      <c r="E165" s="2450"/>
      <c r="F165" s="2536" t="s">
        <v>13426</v>
      </c>
      <c r="G165" s="2454"/>
      <c r="H165" s="2533" t="s">
        <v>634</v>
      </c>
      <c r="I165" s="2533" t="s">
        <v>483</v>
      </c>
      <c r="J165" s="2533"/>
      <c r="K165" s="2534"/>
      <c r="L165" s="2534"/>
      <c r="M165" s="2534"/>
      <c r="N165" s="2534"/>
      <c r="O165" s="2534"/>
      <c r="P165" s="2534"/>
      <c r="Q165" s="2534"/>
      <c r="R165" s="2534"/>
      <c r="S165" s="2534"/>
      <c r="T165" s="2534"/>
      <c r="U165" s="2534"/>
      <c r="V165" s="2534"/>
      <c r="W165" s="2534"/>
      <c r="X165" s="2534"/>
      <c r="Y165" s="2534"/>
      <c r="Z165" s="2534"/>
      <c r="AA165" s="2534"/>
      <c r="AB165" s="2534"/>
      <c r="AC165" s="2534"/>
      <c r="AD165" s="2534"/>
      <c r="AE165" s="2534"/>
      <c r="AF165" s="2534"/>
      <c r="AG165" s="2534"/>
      <c r="AH165" s="2534"/>
      <c r="AI165" s="2534"/>
      <c r="AJ165" s="2534"/>
      <c r="AK165" s="2534"/>
      <c r="AL165" s="2534"/>
      <c r="AM165" s="2534"/>
      <c r="AN165" s="2534"/>
      <c r="AO165" s="2534"/>
      <c r="AP165" s="2534"/>
      <c r="AQ165" s="2534"/>
      <c r="AR165" s="2534"/>
      <c r="AS165" s="2534"/>
      <c r="AT165" s="2534"/>
      <c r="AU165" s="2534"/>
      <c r="AV165" s="2534"/>
      <c r="AW165" s="2534"/>
      <c r="AX165" s="2534"/>
      <c r="AY165" s="2534"/>
      <c r="AZ165" s="2534"/>
      <c r="BA165" s="2534"/>
      <c r="BB165" s="2534"/>
      <c r="BC165" s="2534"/>
      <c r="BD165" s="2534"/>
      <c r="BE165" s="2534"/>
      <c r="BF165" s="2534"/>
      <c r="BG165" s="2534"/>
      <c r="BH165" s="2534"/>
      <c r="BI165" s="2534"/>
      <c r="BJ165" s="2534"/>
      <c r="BK165" s="2534"/>
      <c r="BL165" s="2534"/>
      <c r="BM165" s="2534"/>
      <c r="BN165" s="2534"/>
      <c r="BO165" s="2534"/>
      <c r="BP165" s="2534"/>
      <c r="BQ165" s="2534"/>
      <c r="BR165" s="2534"/>
      <c r="BS165" s="2534"/>
      <c r="BT165" s="2534"/>
      <c r="BU165" s="2534"/>
      <c r="BV165" s="2534"/>
      <c r="BW165" s="2534"/>
      <c r="BX165" s="2534"/>
      <c r="BY165" s="2534"/>
      <c r="BZ165" s="2534"/>
      <c r="CA165" s="2534"/>
      <c r="CB165" s="2534"/>
      <c r="CC165" s="2534"/>
      <c r="CD165" s="2534"/>
      <c r="CE165" s="2534"/>
      <c r="CF165" s="2534"/>
      <c r="CG165" s="2534"/>
      <c r="CH165" s="2534"/>
      <c r="CI165" s="2534"/>
      <c r="CJ165" s="2534"/>
      <c r="CK165" s="2534"/>
      <c r="CL165" s="2534"/>
      <c r="CM165" s="2534"/>
      <c r="CN165" s="2534"/>
      <c r="CO165" s="2534"/>
      <c r="CP165" s="2534"/>
      <c r="CQ165" s="2534"/>
      <c r="CR165" s="2534"/>
      <c r="CS165" s="2534"/>
      <c r="CT165" s="2534"/>
      <c r="CU165" s="2534"/>
      <c r="CV165" s="2534"/>
      <c r="CW165" s="2534"/>
      <c r="CX165" s="2534"/>
      <c r="CY165" s="2534"/>
      <c r="CZ165" s="2534"/>
      <c r="DA165" s="2534"/>
      <c r="DB165" s="2534"/>
      <c r="DC165" s="2534"/>
      <c r="DD165" s="2534"/>
      <c r="DE165" s="2534"/>
      <c r="DF165" s="2534"/>
      <c r="DG165" s="2534"/>
      <c r="DH165" s="2534"/>
      <c r="DI165" s="2534"/>
      <c r="DJ165" s="2534"/>
      <c r="DK165" s="2534"/>
      <c r="DL165" s="2534"/>
      <c r="DM165" s="2534"/>
      <c r="DN165" s="2534"/>
      <c r="DO165" s="2534"/>
      <c r="DP165" s="2534"/>
      <c r="DQ165" s="2534"/>
      <c r="DR165" s="2534"/>
      <c r="DS165" s="2534"/>
      <c r="DT165" s="2534"/>
      <c r="DU165" s="2534"/>
      <c r="DV165" s="2534"/>
      <c r="DW165" s="2534"/>
      <c r="DX165" s="2534"/>
      <c r="DY165" s="2534"/>
      <c r="DZ165" s="2534"/>
      <c r="EA165" s="2534"/>
      <c r="EB165" s="2534"/>
      <c r="EC165" s="2534"/>
      <c r="ED165" s="2534"/>
      <c r="EE165" s="2534"/>
      <c r="EF165" s="2534"/>
      <c r="EG165" s="2534"/>
      <c r="EH165" s="2534"/>
      <c r="EI165" s="2534"/>
      <c r="EJ165" s="2534"/>
      <c r="EK165" s="2534"/>
      <c r="EL165" s="2534"/>
      <c r="EM165" s="2534"/>
      <c r="EN165" s="2534"/>
      <c r="EO165" s="2534"/>
      <c r="EP165" s="2534"/>
      <c r="EQ165" s="2534"/>
      <c r="ER165" s="2534"/>
      <c r="ES165" s="2534"/>
      <c r="ET165" s="2534"/>
      <c r="EU165" s="2534"/>
      <c r="EV165" s="2534"/>
      <c r="EW165" s="2534"/>
      <c r="EX165" s="2534"/>
      <c r="EY165" s="2534"/>
      <c r="EZ165" s="2534"/>
      <c r="FA165" s="2534"/>
      <c r="FB165" s="2534"/>
      <c r="FC165" s="2534"/>
      <c r="FD165" s="2534"/>
      <c r="FE165" s="2534"/>
      <c r="FF165" s="2534"/>
      <c r="FG165" s="2534"/>
      <c r="FH165" s="2534"/>
      <c r="FI165" s="2534"/>
      <c r="FJ165" s="2534"/>
      <c r="FK165" s="2534"/>
      <c r="FL165" s="2534"/>
      <c r="FM165" s="2534"/>
      <c r="FN165" s="2534"/>
      <c r="FO165" s="2534"/>
      <c r="FP165" s="2534"/>
      <c r="FQ165" s="2534"/>
      <c r="FR165" s="2534"/>
      <c r="FS165" s="2534"/>
      <c r="FT165" s="2534"/>
      <c r="FU165" s="2534"/>
      <c r="FV165" s="2534"/>
      <c r="FW165" s="2534"/>
      <c r="FX165" s="2534"/>
      <c r="FY165" s="2534"/>
      <c r="FZ165" s="2534"/>
      <c r="GA165" s="2534"/>
      <c r="GB165" s="2534"/>
      <c r="GC165" s="2534"/>
      <c r="GD165" s="2534"/>
      <c r="GE165" s="2534"/>
      <c r="GF165" s="2534"/>
      <c r="GG165" s="2534"/>
      <c r="GH165" s="2534"/>
      <c r="GI165" s="2534"/>
      <c r="GJ165" s="2534"/>
      <c r="GK165" s="2534"/>
      <c r="GL165" s="2534"/>
      <c r="GM165" s="2534"/>
      <c r="GN165" s="2534"/>
      <c r="GO165" s="2534"/>
      <c r="GP165" s="2534"/>
      <c r="GQ165" s="2534"/>
      <c r="GR165" s="2534"/>
      <c r="GS165" s="2534"/>
      <c r="GT165" s="2534"/>
      <c r="GU165" s="2534"/>
      <c r="GV165" s="2534"/>
      <c r="GW165" s="2534"/>
      <c r="GX165" s="2534"/>
      <c r="GY165" s="2534"/>
      <c r="GZ165" s="2534"/>
      <c r="HA165" s="2534"/>
      <c r="HB165" s="2534"/>
      <c r="HC165" s="2534"/>
      <c r="HD165" s="2534"/>
      <c r="HE165" s="2534"/>
      <c r="HF165" s="2534"/>
      <c r="HG165" s="2534"/>
      <c r="HH165" s="2534"/>
      <c r="HI165" s="2534"/>
      <c r="HJ165" s="2534"/>
      <c r="HK165" s="2534"/>
      <c r="HL165" s="2534"/>
      <c r="HM165" s="2534"/>
      <c r="HN165" s="2534"/>
      <c r="HO165" s="2534"/>
      <c r="HP165" s="2534"/>
      <c r="HQ165" s="2534"/>
      <c r="HR165" s="2534"/>
      <c r="HS165" s="2534"/>
      <c r="HT165" s="2534"/>
      <c r="HU165" s="2534"/>
      <c r="HV165" s="2534"/>
      <c r="HW165" s="2534"/>
      <c r="HX165" s="2534"/>
      <c r="HY165" s="2534"/>
      <c r="HZ165" s="2534"/>
      <c r="IA165" s="2534"/>
      <c r="IB165" s="2534"/>
      <c r="IC165" s="2534"/>
      <c r="ID165" s="2534"/>
      <c r="IE165" s="2534"/>
      <c r="IF165" s="2534"/>
      <c r="IG165" s="2534"/>
      <c r="IH165" s="2534"/>
      <c r="II165" s="2534"/>
    </row>
    <row r="166" spans="1:243" s="2535" customFormat="1" ht="17.25">
      <c r="A166" s="2527">
        <v>139</v>
      </c>
      <c r="B166" s="2462" t="s">
        <v>499</v>
      </c>
      <c r="C166" s="2463">
        <v>38364</v>
      </c>
      <c r="D166" s="2527" t="s">
        <v>2173</v>
      </c>
      <c r="E166" s="2450"/>
      <c r="F166" s="2536" t="s">
        <v>13427</v>
      </c>
      <c r="G166" s="2454"/>
      <c r="H166" s="2533" t="s">
        <v>825</v>
      </c>
      <c r="I166" s="2533" t="s">
        <v>826</v>
      </c>
      <c r="J166" s="2533"/>
      <c r="K166" s="2534"/>
      <c r="L166" s="2534"/>
      <c r="M166" s="2534"/>
      <c r="N166" s="2534"/>
      <c r="O166" s="2534"/>
      <c r="P166" s="2534"/>
      <c r="Q166" s="2534"/>
      <c r="R166" s="2534"/>
      <c r="S166" s="2534"/>
      <c r="T166" s="2534"/>
      <c r="U166" s="2534"/>
      <c r="V166" s="2534"/>
      <c r="W166" s="2534"/>
      <c r="X166" s="2534"/>
      <c r="Y166" s="2534"/>
      <c r="Z166" s="2534"/>
      <c r="AA166" s="2534"/>
      <c r="AB166" s="2534"/>
      <c r="AC166" s="2534"/>
      <c r="AD166" s="2534"/>
      <c r="AE166" s="2534"/>
      <c r="AF166" s="2534"/>
      <c r="AG166" s="2534"/>
      <c r="AH166" s="2534"/>
      <c r="AI166" s="2534"/>
      <c r="AJ166" s="2534"/>
      <c r="AK166" s="2534"/>
      <c r="AL166" s="2534"/>
      <c r="AM166" s="2534"/>
      <c r="AN166" s="2534"/>
      <c r="AO166" s="2534"/>
      <c r="AP166" s="2534"/>
      <c r="AQ166" s="2534"/>
      <c r="AR166" s="2534"/>
      <c r="AS166" s="2534"/>
      <c r="AT166" s="2534"/>
      <c r="AU166" s="2534"/>
      <c r="AV166" s="2534"/>
      <c r="AW166" s="2534"/>
      <c r="AX166" s="2534"/>
      <c r="AY166" s="2534"/>
      <c r="AZ166" s="2534"/>
      <c r="BA166" s="2534"/>
      <c r="BB166" s="2534"/>
      <c r="BC166" s="2534"/>
      <c r="BD166" s="2534"/>
      <c r="BE166" s="2534"/>
      <c r="BF166" s="2534"/>
      <c r="BG166" s="2534"/>
      <c r="BH166" s="2534"/>
      <c r="BI166" s="2534"/>
      <c r="BJ166" s="2534"/>
      <c r="BK166" s="2534"/>
      <c r="BL166" s="2534"/>
      <c r="BM166" s="2534"/>
      <c r="BN166" s="2534"/>
      <c r="BO166" s="2534"/>
      <c r="BP166" s="2534"/>
      <c r="BQ166" s="2534"/>
      <c r="BR166" s="2534"/>
      <c r="BS166" s="2534"/>
      <c r="BT166" s="2534"/>
      <c r="BU166" s="2534"/>
      <c r="BV166" s="2534"/>
      <c r="BW166" s="2534"/>
      <c r="BX166" s="2534"/>
      <c r="BY166" s="2534"/>
      <c r="BZ166" s="2534"/>
      <c r="CA166" s="2534"/>
      <c r="CB166" s="2534"/>
      <c r="CC166" s="2534"/>
      <c r="CD166" s="2534"/>
      <c r="CE166" s="2534"/>
      <c r="CF166" s="2534"/>
      <c r="CG166" s="2534"/>
      <c r="CH166" s="2534"/>
      <c r="CI166" s="2534"/>
      <c r="CJ166" s="2534"/>
      <c r="CK166" s="2534"/>
      <c r="CL166" s="2534"/>
      <c r="CM166" s="2534"/>
      <c r="CN166" s="2534"/>
      <c r="CO166" s="2534"/>
      <c r="CP166" s="2534"/>
      <c r="CQ166" s="2534"/>
      <c r="CR166" s="2534"/>
      <c r="CS166" s="2534"/>
      <c r="CT166" s="2534"/>
      <c r="CU166" s="2534"/>
      <c r="CV166" s="2534"/>
      <c r="CW166" s="2534"/>
      <c r="CX166" s="2534"/>
      <c r="CY166" s="2534"/>
      <c r="CZ166" s="2534"/>
      <c r="DA166" s="2534"/>
      <c r="DB166" s="2534"/>
      <c r="DC166" s="2534"/>
      <c r="DD166" s="2534"/>
      <c r="DE166" s="2534"/>
      <c r="DF166" s="2534"/>
      <c r="DG166" s="2534"/>
      <c r="DH166" s="2534"/>
      <c r="DI166" s="2534"/>
      <c r="DJ166" s="2534"/>
      <c r="DK166" s="2534"/>
      <c r="DL166" s="2534"/>
      <c r="DM166" s="2534"/>
      <c r="DN166" s="2534"/>
      <c r="DO166" s="2534"/>
      <c r="DP166" s="2534"/>
      <c r="DQ166" s="2534"/>
      <c r="DR166" s="2534"/>
      <c r="DS166" s="2534"/>
      <c r="DT166" s="2534"/>
      <c r="DU166" s="2534"/>
      <c r="DV166" s="2534"/>
      <c r="DW166" s="2534"/>
      <c r="DX166" s="2534"/>
      <c r="DY166" s="2534"/>
      <c r="DZ166" s="2534"/>
      <c r="EA166" s="2534"/>
      <c r="EB166" s="2534"/>
      <c r="EC166" s="2534"/>
      <c r="ED166" s="2534"/>
      <c r="EE166" s="2534"/>
      <c r="EF166" s="2534"/>
      <c r="EG166" s="2534"/>
      <c r="EH166" s="2534"/>
      <c r="EI166" s="2534"/>
      <c r="EJ166" s="2534"/>
      <c r="EK166" s="2534"/>
      <c r="EL166" s="2534"/>
      <c r="EM166" s="2534"/>
      <c r="EN166" s="2534"/>
      <c r="EO166" s="2534"/>
      <c r="EP166" s="2534"/>
      <c r="EQ166" s="2534"/>
      <c r="ER166" s="2534"/>
      <c r="ES166" s="2534"/>
      <c r="ET166" s="2534"/>
      <c r="EU166" s="2534"/>
      <c r="EV166" s="2534"/>
      <c r="EW166" s="2534"/>
      <c r="EX166" s="2534"/>
      <c r="EY166" s="2534"/>
      <c r="EZ166" s="2534"/>
      <c r="FA166" s="2534"/>
      <c r="FB166" s="2534"/>
      <c r="FC166" s="2534"/>
      <c r="FD166" s="2534"/>
      <c r="FE166" s="2534"/>
      <c r="FF166" s="2534"/>
      <c r="FG166" s="2534"/>
      <c r="FH166" s="2534"/>
      <c r="FI166" s="2534"/>
      <c r="FJ166" s="2534"/>
      <c r="FK166" s="2534"/>
      <c r="FL166" s="2534"/>
      <c r="FM166" s="2534"/>
      <c r="FN166" s="2534"/>
      <c r="FO166" s="2534"/>
      <c r="FP166" s="2534"/>
      <c r="FQ166" s="2534"/>
      <c r="FR166" s="2534"/>
      <c r="FS166" s="2534"/>
      <c r="FT166" s="2534"/>
      <c r="FU166" s="2534"/>
      <c r="FV166" s="2534"/>
      <c r="FW166" s="2534"/>
      <c r="FX166" s="2534"/>
      <c r="FY166" s="2534"/>
      <c r="FZ166" s="2534"/>
      <c r="GA166" s="2534"/>
      <c r="GB166" s="2534"/>
      <c r="GC166" s="2534"/>
      <c r="GD166" s="2534"/>
      <c r="GE166" s="2534"/>
      <c r="GF166" s="2534"/>
      <c r="GG166" s="2534"/>
      <c r="GH166" s="2534"/>
      <c r="GI166" s="2534"/>
      <c r="GJ166" s="2534"/>
      <c r="GK166" s="2534"/>
      <c r="GL166" s="2534"/>
      <c r="GM166" s="2534"/>
      <c r="GN166" s="2534"/>
      <c r="GO166" s="2534"/>
      <c r="GP166" s="2534"/>
      <c r="GQ166" s="2534"/>
      <c r="GR166" s="2534"/>
      <c r="GS166" s="2534"/>
      <c r="GT166" s="2534"/>
      <c r="GU166" s="2534"/>
      <c r="GV166" s="2534"/>
      <c r="GW166" s="2534"/>
      <c r="GX166" s="2534"/>
      <c r="GY166" s="2534"/>
      <c r="GZ166" s="2534"/>
      <c r="HA166" s="2534"/>
      <c r="HB166" s="2534"/>
      <c r="HC166" s="2534"/>
      <c r="HD166" s="2534"/>
      <c r="HE166" s="2534"/>
      <c r="HF166" s="2534"/>
      <c r="HG166" s="2534"/>
      <c r="HH166" s="2534"/>
      <c r="HI166" s="2534"/>
      <c r="HJ166" s="2534"/>
      <c r="HK166" s="2534"/>
      <c r="HL166" s="2534"/>
      <c r="HM166" s="2534"/>
      <c r="HN166" s="2534"/>
      <c r="HO166" s="2534"/>
      <c r="HP166" s="2534"/>
      <c r="HQ166" s="2534"/>
      <c r="HR166" s="2534"/>
      <c r="HS166" s="2534"/>
      <c r="HT166" s="2534"/>
      <c r="HU166" s="2534"/>
      <c r="HV166" s="2534"/>
      <c r="HW166" s="2534"/>
      <c r="HX166" s="2534"/>
      <c r="HY166" s="2534"/>
      <c r="HZ166" s="2534"/>
      <c r="IA166" s="2534"/>
      <c r="IB166" s="2534"/>
      <c r="IC166" s="2534"/>
      <c r="ID166" s="2534"/>
      <c r="IE166" s="2534"/>
      <c r="IF166" s="2534"/>
      <c r="IG166" s="2534"/>
      <c r="IH166" s="2534"/>
      <c r="II166" s="2534"/>
    </row>
    <row r="167" spans="1:243" s="2535" customFormat="1" ht="17.25">
      <c r="A167" s="2527">
        <v>140</v>
      </c>
      <c r="B167" s="2462">
        <v>472023000099</v>
      </c>
      <c r="C167" s="2463">
        <v>39164</v>
      </c>
      <c r="D167" s="2527" t="s">
        <v>2174</v>
      </c>
      <c r="E167" s="2450"/>
      <c r="F167" s="2536" t="s">
        <v>13428</v>
      </c>
      <c r="G167" s="2536"/>
      <c r="H167" s="2533" t="s">
        <v>902</v>
      </c>
      <c r="I167" s="2533" t="s">
        <v>903</v>
      </c>
      <c r="J167" s="2533"/>
      <c r="K167" s="2534"/>
      <c r="L167" s="2534"/>
      <c r="M167" s="2534"/>
      <c r="N167" s="2534"/>
      <c r="O167" s="2534"/>
      <c r="P167" s="2534"/>
      <c r="Q167" s="2534"/>
      <c r="R167" s="2534"/>
      <c r="S167" s="2534"/>
      <c r="T167" s="2534"/>
      <c r="U167" s="2534"/>
      <c r="V167" s="2534"/>
      <c r="W167" s="2534"/>
      <c r="X167" s="2534"/>
      <c r="Y167" s="2534"/>
      <c r="Z167" s="2534"/>
      <c r="AA167" s="2534"/>
      <c r="AB167" s="2534"/>
      <c r="AC167" s="2534"/>
      <c r="AD167" s="2534"/>
      <c r="AE167" s="2534"/>
      <c r="AF167" s="2534"/>
      <c r="AG167" s="2534"/>
      <c r="AH167" s="2534"/>
      <c r="AI167" s="2534"/>
      <c r="AJ167" s="2534"/>
      <c r="AK167" s="2534"/>
      <c r="AL167" s="2534"/>
      <c r="AM167" s="2534"/>
      <c r="AN167" s="2534"/>
      <c r="AO167" s="2534"/>
      <c r="AP167" s="2534"/>
      <c r="AQ167" s="2534"/>
      <c r="AR167" s="2534"/>
      <c r="AS167" s="2534"/>
      <c r="AT167" s="2534"/>
      <c r="AU167" s="2534"/>
      <c r="AV167" s="2534"/>
      <c r="AW167" s="2534"/>
      <c r="AX167" s="2534"/>
      <c r="AY167" s="2534"/>
      <c r="AZ167" s="2534"/>
      <c r="BA167" s="2534"/>
      <c r="BB167" s="2534"/>
      <c r="BC167" s="2534"/>
      <c r="BD167" s="2534"/>
      <c r="BE167" s="2534"/>
      <c r="BF167" s="2534"/>
      <c r="BG167" s="2534"/>
      <c r="BH167" s="2534"/>
      <c r="BI167" s="2534"/>
      <c r="BJ167" s="2534"/>
      <c r="BK167" s="2534"/>
      <c r="BL167" s="2534"/>
      <c r="BM167" s="2534"/>
      <c r="BN167" s="2534"/>
      <c r="BO167" s="2534"/>
      <c r="BP167" s="2534"/>
      <c r="BQ167" s="2534"/>
      <c r="BR167" s="2534"/>
      <c r="BS167" s="2534"/>
      <c r="BT167" s="2534"/>
      <c r="BU167" s="2534"/>
      <c r="BV167" s="2534"/>
      <c r="BW167" s="2534"/>
      <c r="BX167" s="2534"/>
      <c r="BY167" s="2534"/>
      <c r="BZ167" s="2534"/>
      <c r="CA167" s="2534"/>
      <c r="CB167" s="2534"/>
      <c r="CC167" s="2534"/>
      <c r="CD167" s="2534"/>
      <c r="CE167" s="2534"/>
      <c r="CF167" s="2534"/>
      <c r="CG167" s="2534"/>
      <c r="CH167" s="2534"/>
      <c r="CI167" s="2534"/>
      <c r="CJ167" s="2534"/>
      <c r="CK167" s="2534"/>
      <c r="CL167" s="2534"/>
      <c r="CM167" s="2534"/>
      <c r="CN167" s="2534"/>
      <c r="CO167" s="2534"/>
      <c r="CP167" s="2534"/>
      <c r="CQ167" s="2534"/>
      <c r="CR167" s="2534"/>
      <c r="CS167" s="2534"/>
      <c r="CT167" s="2534"/>
      <c r="CU167" s="2534"/>
      <c r="CV167" s="2534"/>
      <c r="CW167" s="2534"/>
      <c r="CX167" s="2534"/>
      <c r="CY167" s="2534"/>
      <c r="CZ167" s="2534"/>
      <c r="DA167" s="2534"/>
      <c r="DB167" s="2534"/>
      <c r="DC167" s="2534"/>
      <c r="DD167" s="2534"/>
      <c r="DE167" s="2534"/>
      <c r="DF167" s="2534"/>
      <c r="DG167" s="2534"/>
      <c r="DH167" s="2534"/>
      <c r="DI167" s="2534"/>
      <c r="DJ167" s="2534"/>
      <c r="DK167" s="2534"/>
      <c r="DL167" s="2534"/>
      <c r="DM167" s="2534"/>
      <c r="DN167" s="2534"/>
      <c r="DO167" s="2534"/>
      <c r="DP167" s="2534"/>
      <c r="DQ167" s="2534"/>
      <c r="DR167" s="2534"/>
      <c r="DS167" s="2534"/>
      <c r="DT167" s="2534"/>
      <c r="DU167" s="2534"/>
      <c r="DV167" s="2534"/>
      <c r="DW167" s="2534"/>
      <c r="DX167" s="2534"/>
      <c r="DY167" s="2534"/>
      <c r="DZ167" s="2534"/>
      <c r="EA167" s="2534"/>
      <c r="EB167" s="2534"/>
      <c r="EC167" s="2534"/>
      <c r="ED167" s="2534"/>
      <c r="EE167" s="2534"/>
      <c r="EF167" s="2534"/>
      <c r="EG167" s="2534"/>
      <c r="EH167" s="2534"/>
      <c r="EI167" s="2534"/>
      <c r="EJ167" s="2534"/>
      <c r="EK167" s="2534"/>
      <c r="EL167" s="2534"/>
      <c r="EM167" s="2534"/>
      <c r="EN167" s="2534"/>
      <c r="EO167" s="2534"/>
      <c r="EP167" s="2534"/>
      <c r="EQ167" s="2534"/>
      <c r="ER167" s="2534"/>
      <c r="ES167" s="2534"/>
      <c r="ET167" s="2534"/>
      <c r="EU167" s="2534"/>
      <c r="EV167" s="2534"/>
      <c r="EW167" s="2534"/>
      <c r="EX167" s="2534"/>
      <c r="EY167" s="2534"/>
      <c r="EZ167" s="2534"/>
      <c r="FA167" s="2534"/>
      <c r="FB167" s="2534"/>
      <c r="FC167" s="2534"/>
      <c r="FD167" s="2534"/>
      <c r="FE167" s="2534"/>
      <c r="FF167" s="2534"/>
      <c r="FG167" s="2534"/>
      <c r="FH167" s="2534"/>
      <c r="FI167" s="2534"/>
      <c r="FJ167" s="2534"/>
      <c r="FK167" s="2534"/>
      <c r="FL167" s="2534"/>
      <c r="FM167" s="2534"/>
      <c r="FN167" s="2534"/>
      <c r="FO167" s="2534"/>
      <c r="FP167" s="2534"/>
      <c r="FQ167" s="2534"/>
      <c r="FR167" s="2534"/>
      <c r="FS167" s="2534"/>
      <c r="FT167" s="2534"/>
      <c r="FU167" s="2534"/>
      <c r="FV167" s="2534"/>
      <c r="FW167" s="2534"/>
      <c r="FX167" s="2534"/>
      <c r="FY167" s="2534"/>
      <c r="FZ167" s="2534"/>
      <c r="GA167" s="2534"/>
      <c r="GB167" s="2534"/>
      <c r="GC167" s="2534"/>
      <c r="GD167" s="2534"/>
      <c r="GE167" s="2534"/>
      <c r="GF167" s="2534"/>
      <c r="GG167" s="2534"/>
      <c r="GH167" s="2534"/>
      <c r="GI167" s="2534"/>
      <c r="GJ167" s="2534"/>
      <c r="GK167" s="2534"/>
      <c r="GL167" s="2534"/>
      <c r="GM167" s="2534"/>
      <c r="GN167" s="2534"/>
      <c r="GO167" s="2534"/>
      <c r="GP167" s="2534"/>
      <c r="GQ167" s="2534"/>
      <c r="GR167" s="2534"/>
      <c r="GS167" s="2534"/>
      <c r="GT167" s="2534"/>
      <c r="GU167" s="2534"/>
      <c r="GV167" s="2534"/>
      <c r="GW167" s="2534"/>
      <c r="GX167" s="2534"/>
      <c r="GY167" s="2534"/>
      <c r="GZ167" s="2534"/>
      <c r="HA167" s="2534"/>
      <c r="HB167" s="2534"/>
      <c r="HC167" s="2534"/>
      <c r="HD167" s="2534"/>
      <c r="HE167" s="2534"/>
      <c r="HF167" s="2534"/>
      <c r="HG167" s="2534"/>
      <c r="HH167" s="2534"/>
      <c r="HI167" s="2534"/>
      <c r="HJ167" s="2534"/>
      <c r="HK167" s="2534"/>
      <c r="HL167" s="2534"/>
      <c r="HM167" s="2534"/>
      <c r="HN167" s="2534"/>
      <c r="HO167" s="2534"/>
      <c r="HP167" s="2534"/>
      <c r="HQ167" s="2534"/>
      <c r="HR167" s="2534"/>
      <c r="HS167" s="2534"/>
      <c r="HT167" s="2534"/>
      <c r="HU167" s="2534"/>
      <c r="HV167" s="2534"/>
      <c r="HW167" s="2534"/>
      <c r="HX167" s="2534"/>
      <c r="HY167" s="2534"/>
      <c r="HZ167" s="2534"/>
      <c r="IA167" s="2534"/>
      <c r="IB167" s="2534"/>
      <c r="IC167" s="2534"/>
      <c r="ID167" s="2534"/>
      <c r="IE167" s="2534"/>
      <c r="IF167" s="2534"/>
      <c r="IG167" s="2534"/>
      <c r="IH167" s="2534"/>
      <c r="II167" s="2534"/>
    </row>
    <row r="168" spans="1:243" s="2535" customFormat="1" ht="17.25">
      <c r="A168" s="2527">
        <v>141</v>
      </c>
      <c r="B168" s="2462" t="s">
        <v>2175</v>
      </c>
      <c r="C168" s="2463">
        <v>37278</v>
      </c>
      <c r="D168" s="2527" t="s">
        <v>2176</v>
      </c>
      <c r="E168" s="2450"/>
      <c r="F168" s="2536"/>
      <c r="G168" s="2454"/>
      <c r="H168" s="2533" t="s">
        <v>13429</v>
      </c>
      <c r="I168" s="2533" t="s">
        <v>13430</v>
      </c>
      <c r="J168" s="2533"/>
      <c r="K168" s="2534"/>
      <c r="L168" s="2534"/>
      <c r="M168" s="2534"/>
      <c r="N168" s="2534"/>
      <c r="O168" s="2534"/>
      <c r="P168" s="2534"/>
      <c r="Q168" s="2534"/>
      <c r="R168" s="2534"/>
      <c r="S168" s="2534"/>
      <c r="T168" s="2534"/>
      <c r="U168" s="2534"/>
      <c r="V168" s="2534"/>
      <c r="W168" s="2534"/>
      <c r="X168" s="2534"/>
      <c r="Y168" s="2534"/>
      <c r="Z168" s="2534"/>
      <c r="AA168" s="2534"/>
      <c r="AB168" s="2534"/>
      <c r="AC168" s="2534"/>
      <c r="AD168" s="2534"/>
      <c r="AE168" s="2534"/>
      <c r="AF168" s="2534"/>
      <c r="AG168" s="2534"/>
      <c r="AH168" s="2534"/>
      <c r="AI168" s="2534"/>
      <c r="AJ168" s="2534"/>
      <c r="AK168" s="2534"/>
      <c r="AL168" s="2534"/>
      <c r="AM168" s="2534"/>
      <c r="AN168" s="2534"/>
      <c r="AO168" s="2534"/>
      <c r="AP168" s="2534"/>
      <c r="AQ168" s="2534"/>
      <c r="AR168" s="2534"/>
      <c r="AS168" s="2534"/>
      <c r="AT168" s="2534"/>
      <c r="AU168" s="2534"/>
      <c r="AV168" s="2534"/>
      <c r="AW168" s="2534"/>
      <c r="AX168" s="2534"/>
      <c r="AY168" s="2534"/>
      <c r="AZ168" s="2534"/>
      <c r="BA168" s="2534"/>
      <c r="BB168" s="2534"/>
      <c r="BC168" s="2534"/>
      <c r="BD168" s="2534"/>
      <c r="BE168" s="2534"/>
      <c r="BF168" s="2534"/>
      <c r="BG168" s="2534"/>
      <c r="BH168" s="2534"/>
      <c r="BI168" s="2534"/>
      <c r="BJ168" s="2534"/>
      <c r="BK168" s="2534"/>
      <c r="BL168" s="2534"/>
      <c r="BM168" s="2534"/>
      <c r="BN168" s="2534"/>
      <c r="BO168" s="2534"/>
      <c r="BP168" s="2534"/>
      <c r="BQ168" s="2534"/>
      <c r="BR168" s="2534"/>
      <c r="BS168" s="2534"/>
      <c r="BT168" s="2534"/>
      <c r="BU168" s="2534"/>
      <c r="BV168" s="2534"/>
      <c r="BW168" s="2534"/>
      <c r="BX168" s="2534"/>
      <c r="BY168" s="2534"/>
      <c r="BZ168" s="2534"/>
      <c r="CA168" s="2534"/>
      <c r="CB168" s="2534"/>
      <c r="CC168" s="2534"/>
      <c r="CD168" s="2534"/>
      <c r="CE168" s="2534"/>
      <c r="CF168" s="2534"/>
      <c r="CG168" s="2534"/>
      <c r="CH168" s="2534"/>
      <c r="CI168" s="2534"/>
      <c r="CJ168" s="2534"/>
      <c r="CK168" s="2534"/>
      <c r="CL168" s="2534"/>
      <c r="CM168" s="2534"/>
      <c r="CN168" s="2534"/>
      <c r="CO168" s="2534"/>
      <c r="CP168" s="2534"/>
      <c r="CQ168" s="2534"/>
      <c r="CR168" s="2534"/>
      <c r="CS168" s="2534"/>
      <c r="CT168" s="2534"/>
      <c r="CU168" s="2534"/>
      <c r="CV168" s="2534"/>
      <c r="CW168" s="2534"/>
      <c r="CX168" s="2534"/>
      <c r="CY168" s="2534"/>
      <c r="CZ168" s="2534"/>
      <c r="DA168" s="2534"/>
      <c r="DB168" s="2534"/>
      <c r="DC168" s="2534"/>
      <c r="DD168" s="2534"/>
      <c r="DE168" s="2534"/>
      <c r="DF168" s="2534"/>
      <c r="DG168" s="2534"/>
      <c r="DH168" s="2534"/>
      <c r="DI168" s="2534"/>
      <c r="DJ168" s="2534"/>
      <c r="DK168" s="2534"/>
      <c r="DL168" s="2534"/>
      <c r="DM168" s="2534"/>
      <c r="DN168" s="2534"/>
      <c r="DO168" s="2534"/>
      <c r="DP168" s="2534"/>
      <c r="DQ168" s="2534"/>
      <c r="DR168" s="2534"/>
      <c r="DS168" s="2534"/>
      <c r="DT168" s="2534"/>
      <c r="DU168" s="2534"/>
      <c r="DV168" s="2534"/>
      <c r="DW168" s="2534"/>
      <c r="DX168" s="2534"/>
      <c r="DY168" s="2534"/>
      <c r="DZ168" s="2534"/>
      <c r="EA168" s="2534"/>
      <c r="EB168" s="2534"/>
      <c r="EC168" s="2534"/>
      <c r="ED168" s="2534"/>
      <c r="EE168" s="2534"/>
      <c r="EF168" s="2534"/>
      <c r="EG168" s="2534"/>
      <c r="EH168" s="2534"/>
      <c r="EI168" s="2534"/>
      <c r="EJ168" s="2534"/>
      <c r="EK168" s="2534"/>
      <c r="EL168" s="2534"/>
      <c r="EM168" s="2534"/>
      <c r="EN168" s="2534"/>
      <c r="EO168" s="2534"/>
      <c r="EP168" s="2534"/>
      <c r="EQ168" s="2534"/>
      <c r="ER168" s="2534"/>
      <c r="ES168" s="2534"/>
      <c r="ET168" s="2534"/>
      <c r="EU168" s="2534"/>
      <c r="EV168" s="2534"/>
      <c r="EW168" s="2534"/>
      <c r="EX168" s="2534"/>
      <c r="EY168" s="2534"/>
      <c r="EZ168" s="2534"/>
      <c r="FA168" s="2534"/>
      <c r="FB168" s="2534"/>
      <c r="FC168" s="2534"/>
      <c r="FD168" s="2534"/>
      <c r="FE168" s="2534"/>
      <c r="FF168" s="2534"/>
      <c r="FG168" s="2534"/>
      <c r="FH168" s="2534"/>
      <c r="FI168" s="2534"/>
      <c r="FJ168" s="2534"/>
      <c r="FK168" s="2534"/>
      <c r="FL168" s="2534"/>
      <c r="FM168" s="2534"/>
      <c r="FN168" s="2534"/>
      <c r="FO168" s="2534"/>
      <c r="FP168" s="2534"/>
      <c r="FQ168" s="2534"/>
      <c r="FR168" s="2534"/>
      <c r="FS168" s="2534"/>
      <c r="FT168" s="2534"/>
      <c r="FU168" s="2534"/>
      <c r="FV168" s="2534"/>
      <c r="FW168" s="2534"/>
      <c r="FX168" s="2534"/>
      <c r="FY168" s="2534"/>
      <c r="FZ168" s="2534"/>
      <c r="GA168" s="2534"/>
      <c r="GB168" s="2534"/>
      <c r="GC168" s="2534"/>
      <c r="GD168" s="2534"/>
      <c r="GE168" s="2534"/>
      <c r="GF168" s="2534"/>
      <c r="GG168" s="2534"/>
      <c r="GH168" s="2534"/>
      <c r="GI168" s="2534"/>
      <c r="GJ168" s="2534"/>
      <c r="GK168" s="2534"/>
      <c r="GL168" s="2534"/>
      <c r="GM168" s="2534"/>
      <c r="GN168" s="2534"/>
      <c r="GO168" s="2534"/>
      <c r="GP168" s="2534"/>
      <c r="GQ168" s="2534"/>
      <c r="GR168" s="2534"/>
      <c r="GS168" s="2534"/>
      <c r="GT168" s="2534"/>
      <c r="GU168" s="2534"/>
      <c r="GV168" s="2534"/>
      <c r="GW168" s="2534"/>
      <c r="GX168" s="2534"/>
      <c r="GY168" s="2534"/>
      <c r="GZ168" s="2534"/>
      <c r="HA168" s="2534"/>
      <c r="HB168" s="2534"/>
      <c r="HC168" s="2534"/>
      <c r="HD168" s="2534"/>
      <c r="HE168" s="2534"/>
      <c r="HF168" s="2534"/>
      <c r="HG168" s="2534"/>
      <c r="HH168" s="2534"/>
      <c r="HI168" s="2534"/>
      <c r="HJ168" s="2534"/>
      <c r="HK168" s="2534"/>
      <c r="HL168" s="2534"/>
      <c r="HM168" s="2534"/>
      <c r="HN168" s="2534"/>
      <c r="HO168" s="2534"/>
      <c r="HP168" s="2534"/>
      <c r="HQ168" s="2534"/>
      <c r="HR168" s="2534"/>
      <c r="HS168" s="2534"/>
      <c r="HT168" s="2534"/>
      <c r="HU168" s="2534"/>
      <c r="HV168" s="2534"/>
      <c r="HW168" s="2534"/>
      <c r="HX168" s="2534"/>
      <c r="HY168" s="2534"/>
      <c r="HZ168" s="2534"/>
      <c r="IA168" s="2534"/>
      <c r="IB168" s="2534"/>
      <c r="IC168" s="2534"/>
      <c r="ID168" s="2534"/>
      <c r="IE168" s="2534"/>
      <c r="IF168" s="2534"/>
      <c r="IG168" s="2534"/>
      <c r="IH168" s="2534"/>
      <c r="II168" s="2534"/>
    </row>
    <row r="169" spans="1:243" s="2535" customFormat="1" ht="17.25">
      <c r="A169" s="2527">
        <v>142</v>
      </c>
      <c r="B169" s="2462">
        <v>472023000188</v>
      </c>
      <c r="C169" s="2463">
        <v>39279</v>
      </c>
      <c r="D169" s="2527" t="s">
        <v>2177</v>
      </c>
      <c r="E169" s="2450"/>
      <c r="F169" s="2536"/>
      <c r="G169" s="2454"/>
      <c r="H169" s="2533" t="s">
        <v>13431</v>
      </c>
      <c r="I169" s="2533" t="s">
        <v>2544</v>
      </c>
      <c r="J169" s="2533"/>
      <c r="K169" s="2534"/>
      <c r="L169" s="2534"/>
      <c r="M169" s="2534"/>
      <c r="N169" s="2534"/>
      <c r="O169" s="2534"/>
      <c r="P169" s="2534"/>
      <c r="Q169" s="2534"/>
      <c r="R169" s="2534"/>
      <c r="S169" s="2534"/>
      <c r="T169" s="2534"/>
      <c r="U169" s="2534"/>
      <c r="V169" s="2534"/>
      <c r="W169" s="2534"/>
      <c r="X169" s="2534"/>
      <c r="Y169" s="2534"/>
      <c r="Z169" s="2534"/>
      <c r="AA169" s="2534"/>
      <c r="AB169" s="2534"/>
      <c r="AC169" s="2534"/>
      <c r="AD169" s="2534"/>
      <c r="AE169" s="2534"/>
      <c r="AF169" s="2534"/>
      <c r="AG169" s="2534"/>
      <c r="AH169" s="2534"/>
      <c r="AI169" s="2534"/>
      <c r="AJ169" s="2534"/>
      <c r="AK169" s="2534"/>
      <c r="AL169" s="2534"/>
      <c r="AM169" s="2534"/>
      <c r="AN169" s="2534"/>
      <c r="AO169" s="2534"/>
      <c r="AP169" s="2534"/>
      <c r="AQ169" s="2534"/>
      <c r="AR169" s="2534"/>
      <c r="AS169" s="2534"/>
      <c r="AT169" s="2534"/>
      <c r="AU169" s="2534"/>
      <c r="AV169" s="2534"/>
      <c r="AW169" s="2534"/>
      <c r="AX169" s="2534"/>
      <c r="AY169" s="2534"/>
      <c r="AZ169" s="2534"/>
      <c r="BA169" s="2534"/>
      <c r="BB169" s="2534"/>
      <c r="BC169" s="2534"/>
      <c r="BD169" s="2534"/>
      <c r="BE169" s="2534"/>
      <c r="BF169" s="2534"/>
      <c r="BG169" s="2534"/>
      <c r="BH169" s="2534"/>
      <c r="BI169" s="2534"/>
      <c r="BJ169" s="2534"/>
      <c r="BK169" s="2534"/>
      <c r="BL169" s="2534"/>
      <c r="BM169" s="2534"/>
      <c r="BN169" s="2534"/>
      <c r="BO169" s="2534"/>
      <c r="BP169" s="2534"/>
      <c r="BQ169" s="2534"/>
      <c r="BR169" s="2534"/>
      <c r="BS169" s="2534"/>
      <c r="BT169" s="2534"/>
      <c r="BU169" s="2534"/>
      <c r="BV169" s="2534"/>
      <c r="BW169" s="2534"/>
      <c r="BX169" s="2534"/>
      <c r="BY169" s="2534"/>
      <c r="BZ169" s="2534"/>
      <c r="CA169" s="2534"/>
      <c r="CB169" s="2534"/>
      <c r="CC169" s="2534"/>
      <c r="CD169" s="2534"/>
      <c r="CE169" s="2534"/>
      <c r="CF169" s="2534"/>
      <c r="CG169" s="2534"/>
      <c r="CH169" s="2534"/>
      <c r="CI169" s="2534"/>
      <c r="CJ169" s="2534"/>
      <c r="CK169" s="2534"/>
      <c r="CL169" s="2534"/>
      <c r="CM169" s="2534"/>
      <c r="CN169" s="2534"/>
      <c r="CO169" s="2534"/>
      <c r="CP169" s="2534"/>
      <c r="CQ169" s="2534"/>
      <c r="CR169" s="2534"/>
      <c r="CS169" s="2534"/>
      <c r="CT169" s="2534"/>
      <c r="CU169" s="2534"/>
      <c r="CV169" s="2534"/>
      <c r="CW169" s="2534"/>
      <c r="CX169" s="2534"/>
      <c r="CY169" s="2534"/>
      <c r="CZ169" s="2534"/>
      <c r="DA169" s="2534"/>
      <c r="DB169" s="2534"/>
      <c r="DC169" s="2534"/>
      <c r="DD169" s="2534"/>
      <c r="DE169" s="2534"/>
      <c r="DF169" s="2534"/>
      <c r="DG169" s="2534"/>
      <c r="DH169" s="2534"/>
      <c r="DI169" s="2534"/>
      <c r="DJ169" s="2534"/>
      <c r="DK169" s="2534"/>
      <c r="DL169" s="2534"/>
      <c r="DM169" s="2534"/>
      <c r="DN169" s="2534"/>
      <c r="DO169" s="2534"/>
      <c r="DP169" s="2534"/>
      <c r="DQ169" s="2534"/>
      <c r="DR169" s="2534"/>
      <c r="DS169" s="2534"/>
      <c r="DT169" s="2534"/>
      <c r="DU169" s="2534"/>
      <c r="DV169" s="2534"/>
      <c r="DW169" s="2534"/>
      <c r="DX169" s="2534"/>
      <c r="DY169" s="2534"/>
      <c r="DZ169" s="2534"/>
      <c r="EA169" s="2534"/>
      <c r="EB169" s="2534"/>
      <c r="EC169" s="2534"/>
      <c r="ED169" s="2534"/>
      <c r="EE169" s="2534"/>
      <c r="EF169" s="2534"/>
      <c r="EG169" s="2534"/>
      <c r="EH169" s="2534"/>
      <c r="EI169" s="2534"/>
      <c r="EJ169" s="2534"/>
      <c r="EK169" s="2534"/>
      <c r="EL169" s="2534"/>
      <c r="EM169" s="2534"/>
      <c r="EN169" s="2534"/>
      <c r="EO169" s="2534"/>
      <c r="EP169" s="2534"/>
      <c r="EQ169" s="2534"/>
      <c r="ER169" s="2534"/>
      <c r="ES169" s="2534"/>
      <c r="ET169" s="2534"/>
      <c r="EU169" s="2534"/>
      <c r="EV169" s="2534"/>
      <c r="EW169" s="2534"/>
      <c r="EX169" s="2534"/>
      <c r="EY169" s="2534"/>
      <c r="EZ169" s="2534"/>
      <c r="FA169" s="2534"/>
      <c r="FB169" s="2534"/>
      <c r="FC169" s="2534"/>
      <c r="FD169" s="2534"/>
      <c r="FE169" s="2534"/>
      <c r="FF169" s="2534"/>
      <c r="FG169" s="2534"/>
      <c r="FH169" s="2534"/>
      <c r="FI169" s="2534"/>
      <c r="FJ169" s="2534"/>
      <c r="FK169" s="2534"/>
      <c r="FL169" s="2534"/>
      <c r="FM169" s="2534"/>
      <c r="FN169" s="2534"/>
      <c r="FO169" s="2534"/>
      <c r="FP169" s="2534"/>
      <c r="FQ169" s="2534"/>
      <c r="FR169" s="2534"/>
      <c r="FS169" s="2534"/>
      <c r="FT169" s="2534"/>
      <c r="FU169" s="2534"/>
      <c r="FV169" s="2534"/>
      <c r="FW169" s="2534"/>
      <c r="FX169" s="2534"/>
      <c r="FY169" s="2534"/>
      <c r="FZ169" s="2534"/>
      <c r="GA169" s="2534"/>
      <c r="GB169" s="2534"/>
      <c r="GC169" s="2534"/>
      <c r="GD169" s="2534"/>
      <c r="GE169" s="2534"/>
      <c r="GF169" s="2534"/>
      <c r="GG169" s="2534"/>
      <c r="GH169" s="2534"/>
      <c r="GI169" s="2534"/>
      <c r="GJ169" s="2534"/>
      <c r="GK169" s="2534"/>
      <c r="GL169" s="2534"/>
      <c r="GM169" s="2534"/>
      <c r="GN169" s="2534"/>
      <c r="GO169" s="2534"/>
      <c r="GP169" s="2534"/>
      <c r="GQ169" s="2534"/>
      <c r="GR169" s="2534"/>
      <c r="GS169" s="2534"/>
      <c r="GT169" s="2534"/>
      <c r="GU169" s="2534"/>
      <c r="GV169" s="2534"/>
      <c r="GW169" s="2534"/>
      <c r="GX169" s="2534"/>
      <c r="GY169" s="2534"/>
      <c r="GZ169" s="2534"/>
      <c r="HA169" s="2534"/>
      <c r="HB169" s="2534"/>
      <c r="HC169" s="2534"/>
      <c r="HD169" s="2534"/>
      <c r="HE169" s="2534"/>
      <c r="HF169" s="2534"/>
      <c r="HG169" s="2534"/>
      <c r="HH169" s="2534"/>
      <c r="HI169" s="2534"/>
      <c r="HJ169" s="2534"/>
      <c r="HK169" s="2534"/>
      <c r="HL169" s="2534"/>
      <c r="HM169" s="2534"/>
      <c r="HN169" s="2534"/>
      <c r="HO169" s="2534"/>
      <c r="HP169" s="2534"/>
      <c r="HQ169" s="2534"/>
      <c r="HR169" s="2534"/>
      <c r="HS169" s="2534"/>
      <c r="HT169" s="2534"/>
      <c r="HU169" s="2534"/>
      <c r="HV169" s="2534"/>
      <c r="HW169" s="2534"/>
      <c r="HX169" s="2534"/>
      <c r="HY169" s="2534"/>
      <c r="HZ169" s="2534"/>
      <c r="IA169" s="2534"/>
      <c r="IB169" s="2534"/>
      <c r="IC169" s="2534"/>
      <c r="ID169" s="2534"/>
      <c r="IE169" s="2534"/>
      <c r="IF169" s="2534"/>
      <c r="IG169" s="2534"/>
      <c r="IH169" s="2534"/>
      <c r="II169" s="2534"/>
    </row>
    <row r="170" spans="1:243" s="2535" customFormat="1" ht="17.25">
      <c r="A170" s="2527">
        <v>143</v>
      </c>
      <c r="B170" s="2462" t="s">
        <v>2178</v>
      </c>
      <c r="C170" s="2463">
        <v>38716</v>
      </c>
      <c r="D170" s="2539" t="s">
        <v>4058</v>
      </c>
      <c r="E170" s="2450"/>
      <c r="F170" s="2536"/>
      <c r="G170" s="2454"/>
      <c r="H170" s="2533" t="s">
        <v>13432</v>
      </c>
      <c r="I170" s="2533" t="s">
        <v>927</v>
      </c>
      <c r="J170" s="2533"/>
      <c r="K170" s="2534"/>
      <c r="L170" s="2534"/>
      <c r="M170" s="2534"/>
      <c r="N170" s="2534"/>
      <c r="O170" s="2534"/>
      <c r="P170" s="2534"/>
      <c r="Q170" s="2534"/>
      <c r="R170" s="2534"/>
      <c r="S170" s="2534"/>
      <c r="T170" s="2534"/>
      <c r="U170" s="2534"/>
      <c r="V170" s="2534"/>
      <c r="W170" s="2534"/>
      <c r="X170" s="2534"/>
      <c r="Y170" s="2534"/>
      <c r="Z170" s="2534"/>
      <c r="AA170" s="2534"/>
      <c r="AB170" s="2534"/>
      <c r="AC170" s="2534"/>
      <c r="AD170" s="2534"/>
      <c r="AE170" s="2534"/>
      <c r="AF170" s="2534"/>
      <c r="AG170" s="2534"/>
      <c r="AH170" s="2534"/>
      <c r="AI170" s="2534"/>
      <c r="AJ170" s="2534"/>
      <c r="AK170" s="2534"/>
      <c r="AL170" s="2534"/>
      <c r="AM170" s="2534"/>
      <c r="AN170" s="2534"/>
      <c r="AO170" s="2534"/>
      <c r="AP170" s="2534"/>
      <c r="AQ170" s="2534"/>
      <c r="AR170" s="2534"/>
      <c r="AS170" s="2534"/>
      <c r="AT170" s="2534"/>
      <c r="AU170" s="2534"/>
      <c r="AV170" s="2534"/>
      <c r="AW170" s="2534"/>
      <c r="AX170" s="2534"/>
      <c r="AY170" s="2534"/>
      <c r="AZ170" s="2534"/>
      <c r="BA170" s="2534"/>
      <c r="BB170" s="2534"/>
      <c r="BC170" s="2534"/>
      <c r="BD170" s="2534"/>
      <c r="BE170" s="2534"/>
      <c r="BF170" s="2534"/>
      <c r="BG170" s="2534"/>
      <c r="BH170" s="2534"/>
      <c r="BI170" s="2534"/>
      <c r="BJ170" s="2534"/>
      <c r="BK170" s="2534"/>
      <c r="BL170" s="2534"/>
      <c r="BM170" s="2534"/>
      <c r="BN170" s="2534"/>
      <c r="BO170" s="2534"/>
      <c r="BP170" s="2534"/>
      <c r="BQ170" s="2534"/>
      <c r="BR170" s="2534"/>
      <c r="BS170" s="2534"/>
      <c r="BT170" s="2534"/>
      <c r="BU170" s="2534"/>
      <c r="BV170" s="2534"/>
      <c r="BW170" s="2534"/>
      <c r="BX170" s="2534"/>
      <c r="BY170" s="2534"/>
      <c r="BZ170" s="2534"/>
      <c r="CA170" s="2534"/>
      <c r="CB170" s="2534"/>
      <c r="CC170" s="2534"/>
      <c r="CD170" s="2534"/>
      <c r="CE170" s="2534"/>
      <c r="CF170" s="2534"/>
      <c r="CG170" s="2534"/>
      <c r="CH170" s="2534"/>
      <c r="CI170" s="2534"/>
      <c r="CJ170" s="2534"/>
      <c r="CK170" s="2534"/>
      <c r="CL170" s="2534"/>
      <c r="CM170" s="2534"/>
      <c r="CN170" s="2534"/>
      <c r="CO170" s="2534"/>
      <c r="CP170" s="2534"/>
      <c r="CQ170" s="2534"/>
      <c r="CR170" s="2534"/>
      <c r="CS170" s="2534"/>
      <c r="CT170" s="2534"/>
      <c r="CU170" s="2534"/>
      <c r="CV170" s="2534"/>
      <c r="CW170" s="2534"/>
      <c r="CX170" s="2534"/>
      <c r="CY170" s="2534"/>
      <c r="CZ170" s="2534"/>
      <c r="DA170" s="2534"/>
      <c r="DB170" s="2534"/>
      <c r="DC170" s="2534"/>
      <c r="DD170" s="2534"/>
      <c r="DE170" s="2534"/>
      <c r="DF170" s="2534"/>
      <c r="DG170" s="2534"/>
      <c r="DH170" s="2534"/>
      <c r="DI170" s="2534"/>
      <c r="DJ170" s="2534"/>
      <c r="DK170" s="2534"/>
      <c r="DL170" s="2534"/>
      <c r="DM170" s="2534"/>
      <c r="DN170" s="2534"/>
      <c r="DO170" s="2534"/>
      <c r="DP170" s="2534"/>
      <c r="DQ170" s="2534"/>
      <c r="DR170" s="2534"/>
      <c r="DS170" s="2534"/>
      <c r="DT170" s="2534"/>
      <c r="DU170" s="2534"/>
      <c r="DV170" s="2534"/>
      <c r="DW170" s="2534"/>
      <c r="DX170" s="2534"/>
      <c r="DY170" s="2534"/>
      <c r="DZ170" s="2534"/>
      <c r="EA170" s="2534"/>
      <c r="EB170" s="2534"/>
      <c r="EC170" s="2534"/>
      <c r="ED170" s="2534"/>
      <c r="EE170" s="2534"/>
      <c r="EF170" s="2534"/>
      <c r="EG170" s="2534"/>
      <c r="EH170" s="2534"/>
      <c r="EI170" s="2534"/>
      <c r="EJ170" s="2534"/>
      <c r="EK170" s="2534"/>
      <c r="EL170" s="2534"/>
      <c r="EM170" s="2534"/>
      <c r="EN170" s="2534"/>
      <c r="EO170" s="2534"/>
      <c r="EP170" s="2534"/>
      <c r="EQ170" s="2534"/>
      <c r="ER170" s="2534"/>
      <c r="ES170" s="2534"/>
      <c r="ET170" s="2534"/>
      <c r="EU170" s="2534"/>
      <c r="EV170" s="2534"/>
      <c r="EW170" s="2534"/>
      <c r="EX170" s="2534"/>
      <c r="EY170" s="2534"/>
      <c r="EZ170" s="2534"/>
      <c r="FA170" s="2534"/>
      <c r="FB170" s="2534"/>
      <c r="FC170" s="2534"/>
      <c r="FD170" s="2534"/>
      <c r="FE170" s="2534"/>
      <c r="FF170" s="2534"/>
      <c r="FG170" s="2534"/>
      <c r="FH170" s="2534"/>
      <c r="FI170" s="2534"/>
      <c r="FJ170" s="2534"/>
      <c r="FK170" s="2534"/>
      <c r="FL170" s="2534"/>
      <c r="FM170" s="2534"/>
      <c r="FN170" s="2534"/>
      <c r="FO170" s="2534"/>
      <c r="FP170" s="2534"/>
      <c r="FQ170" s="2534"/>
      <c r="FR170" s="2534"/>
      <c r="FS170" s="2534"/>
      <c r="FT170" s="2534"/>
      <c r="FU170" s="2534"/>
      <c r="FV170" s="2534"/>
      <c r="FW170" s="2534"/>
      <c r="FX170" s="2534"/>
      <c r="FY170" s="2534"/>
      <c r="FZ170" s="2534"/>
      <c r="GA170" s="2534"/>
      <c r="GB170" s="2534"/>
      <c r="GC170" s="2534"/>
      <c r="GD170" s="2534"/>
      <c r="GE170" s="2534"/>
      <c r="GF170" s="2534"/>
      <c r="GG170" s="2534"/>
      <c r="GH170" s="2534"/>
      <c r="GI170" s="2534"/>
      <c r="GJ170" s="2534"/>
      <c r="GK170" s="2534"/>
      <c r="GL170" s="2534"/>
      <c r="GM170" s="2534"/>
      <c r="GN170" s="2534"/>
      <c r="GO170" s="2534"/>
      <c r="GP170" s="2534"/>
      <c r="GQ170" s="2534"/>
      <c r="GR170" s="2534"/>
      <c r="GS170" s="2534"/>
      <c r="GT170" s="2534"/>
      <c r="GU170" s="2534"/>
      <c r="GV170" s="2534"/>
      <c r="GW170" s="2534"/>
      <c r="GX170" s="2534"/>
      <c r="GY170" s="2534"/>
      <c r="GZ170" s="2534"/>
      <c r="HA170" s="2534"/>
      <c r="HB170" s="2534"/>
      <c r="HC170" s="2534"/>
      <c r="HD170" s="2534"/>
      <c r="HE170" s="2534"/>
      <c r="HF170" s="2534"/>
      <c r="HG170" s="2534"/>
      <c r="HH170" s="2534"/>
      <c r="HI170" s="2534"/>
      <c r="HJ170" s="2534"/>
      <c r="HK170" s="2534"/>
      <c r="HL170" s="2534"/>
      <c r="HM170" s="2534"/>
      <c r="HN170" s="2534"/>
      <c r="HO170" s="2534"/>
      <c r="HP170" s="2534"/>
      <c r="HQ170" s="2534"/>
      <c r="HR170" s="2534"/>
      <c r="HS170" s="2534"/>
      <c r="HT170" s="2534"/>
      <c r="HU170" s="2534"/>
      <c r="HV170" s="2534"/>
      <c r="HW170" s="2534"/>
      <c r="HX170" s="2534"/>
      <c r="HY170" s="2534"/>
      <c r="HZ170" s="2534"/>
      <c r="IA170" s="2534"/>
      <c r="IB170" s="2534"/>
      <c r="IC170" s="2534"/>
      <c r="ID170" s="2534"/>
      <c r="IE170" s="2534"/>
      <c r="IF170" s="2534"/>
      <c r="IG170" s="2534"/>
      <c r="IH170" s="2534"/>
      <c r="II170" s="2534"/>
    </row>
    <row r="171" spans="1:243" s="2535" customFormat="1" ht="17.25">
      <c r="A171" s="2527">
        <v>144</v>
      </c>
      <c r="B171" s="2462">
        <v>472043000357</v>
      </c>
      <c r="C171" s="2463">
        <v>39449</v>
      </c>
      <c r="D171" s="2527" t="s">
        <v>4060</v>
      </c>
      <c r="E171" s="2450"/>
      <c r="F171" s="2536"/>
      <c r="G171" s="2454"/>
      <c r="H171" s="2533" t="s">
        <v>920</v>
      </c>
      <c r="I171" s="2533" t="s">
        <v>921</v>
      </c>
      <c r="J171" s="2533"/>
      <c r="K171" s="2534"/>
      <c r="L171" s="2534"/>
      <c r="M171" s="2534"/>
      <c r="N171" s="2534"/>
      <c r="O171" s="2534"/>
      <c r="P171" s="2534"/>
      <c r="Q171" s="2534"/>
      <c r="R171" s="2534"/>
      <c r="S171" s="2534"/>
      <c r="T171" s="2534"/>
      <c r="U171" s="2534"/>
      <c r="V171" s="2534"/>
      <c r="W171" s="2534"/>
      <c r="X171" s="2534"/>
      <c r="Y171" s="2534"/>
      <c r="Z171" s="2534"/>
      <c r="AA171" s="2534"/>
      <c r="AB171" s="2534"/>
      <c r="AC171" s="2534"/>
      <c r="AD171" s="2534"/>
      <c r="AE171" s="2534"/>
      <c r="AF171" s="2534"/>
      <c r="AG171" s="2534"/>
      <c r="AH171" s="2534"/>
      <c r="AI171" s="2534"/>
      <c r="AJ171" s="2534"/>
      <c r="AK171" s="2534"/>
      <c r="AL171" s="2534"/>
      <c r="AM171" s="2534"/>
      <c r="AN171" s="2534"/>
      <c r="AO171" s="2534"/>
      <c r="AP171" s="2534"/>
      <c r="AQ171" s="2534"/>
      <c r="AR171" s="2534"/>
      <c r="AS171" s="2534"/>
      <c r="AT171" s="2534"/>
      <c r="AU171" s="2534"/>
      <c r="AV171" s="2534"/>
      <c r="AW171" s="2534"/>
      <c r="AX171" s="2534"/>
      <c r="AY171" s="2534"/>
      <c r="AZ171" s="2534"/>
      <c r="BA171" s="2534"/>
      <c r="BB171" s="2534"/>
      <c r="BC171" s="2534"/>
      <c r="BD171" s="2534"/>
      <c r="BE171" s="2534"/>
      <c r="BF171" s="2534"/>
      <c r="BG171" s="2534"/>
      <c r="BH171" s="2534"/>
      <c r="BI171" s="2534"/>
      <c r="BJ171" s="2534"/>
      <c r="BK171" s="2534"/>
      <c r="BL171" s="2534"/>
      <c r="BM171" s="2534"/>
      <c r="BN171" s="2534"/>
      <c r="BO171" s="2534"/>
      <c r="BP171" s="2534"/>
      <c r="BQ171" s="2534"/>
      <c r="BR171" s="2534"/>
      <c r="BS171" s="2534"/>
      <c r="BT171" s="2534"/>
      <c r="BU171" s="2534"/>
      <c r="BV171" s="2534"/>
      <c r="BW171" s="2534"/>
      <c r="BX171" s="2534"/>
      <c r="BY171" s="2534"/>
      <c r="BZ171" s="2534"/>
      <c r="CA171" s="2534"/>
      <c r="CB171" s="2534"/>
      <c r="CC171" s="2534"/>
      <c r="CD171" s="2534"/>
      <c r="CE171" s="2534"/>
      <c r="CF171" s="2534"/>
      <c r="CG171" s="2534"/>
      <c r="CH171" s="2534"/>
      <c r="CI171" s="2534"/>
      <c r="CJ171" s="2534"/>
      <c r="CK171" s="2534"/>
      <c r="CL171" s="2534"/>
      <c r="CM171" s="2534"/>
      <c r="CN171" s="2534"/>
      <c r="CO171" s="2534"/>
      <c r="CP171" s="2534"/>
      <c r="CQ171" s="2534"/>
      <c r="CR171" s="2534"/>
      <c r="CS171" s="2534"/>
      <c r="CT171" s="2534"/>
      <c r="CU171" s="2534"/>
      <c r="CV171" s="2534"/>
      <c r="CW171" s="2534"/>
      <c r="CX171" s="2534"/>
      <c r="CY171" s="2534"/>
      <c r="CZ171" s="2534"/>
      <c r="DA171" s="2534"/>
      <c r="DB171" s="2534"/>
      <c r="DC171" s="2534"/>
      <c r="DD171" s="2534"/>
      <c r="DE171" s="2534"/>
      <c r="DF171" s="2534"/>
      <c r="DG171" s="2534"/>
      <c r="DH171" s="2534"/>
      <c r="DI171" s="2534"/>
      <c r="DJ171" s="2534"/>
      <c r="DK171" s="2534"/>
      <c r="DL171" s="2534"/>
      <c r="DM171" s="2534"/>
      <c r="DN171" s="2534"/>
      <c r="DO171" s="2534"/>
      <c r="DP171" s="2534"/>
      <c r="DQ171" s="2534"/>
      <c r="DR171" s="2534"/>
      <c r="DS171" s="2534"/>
      <c r="DT171" s="2534"/>
      <c r="DU171" s="2534"/>
      <c r="DV171" s="2534"/>
      <c r="DW171" s="2534"/>
      <c r="DX171" s="2534"/>
      <c r="DY171" s="2534"/>
      <c r="DZ171" s="2534"/>
      <c r="EA171" s="2534"/>
      <c r="EB171" s="2534"/>
      <c r="EC171" s="2534"/>
      <c r="ED171" s="2534"/>
      <c r="EE171" s="2534"/>
      <c r="EF171" s="2534"/>
      <c r="EG171" s="2534"/>
      <c r="EH171" s="2534"/>
      <c r="EI171" s="2534"/>
      <c r="EJ171" s="2534"/>
      <c r="EK171" s="2534"/>
      <c r="EL171" s="2534"/>
      <c r="EM171" s="2534"/>
      <c r="EN171" s="2534"/>
      <c r="EO171" s="2534"/>
      <c r="EP171" s="2534"/>
      <c r="EQ171" s="2534"/>
      <c r="ER171" s="2534"/>
      <c r="ES171" s="2534"/>
      <c r="ET171" s="2534"/>
      <c r="EU171" s="2534"/>
      <c r="EV171" s="2534"/>
      <c r="EW171" s="2534"/>
      <c r="EX171" s="2534"/>
      <c r="EY171" s="2534"/>
      <c r="EZ171" s="2534"/>
      <c r="FA171" s="2534"/>
      <c r="FB171" s="2534"/>
      <c r="FC171" s="2534"/>
      <c r="FD171" s="2534"/>
      <c r="FE171" s="2534"/>
      <c r="FF171" s="2534"/>
      <c r="FG171" s="2534"/>
      <c r="FH171" s="2534"/>
      <c r="FI171" s="2534"/>
      <c r="FJ171" s="2534"/>
      <c r="FK171" s="2534"/>
      <c r="FL171" s="2534"/>
      <c r="FM171" s="2534"/>
      <c r="FN171" s="2534"/>
      <c r="FO171" s="2534"/>
      <c r="FP171" s="2534"/>
      <c r="FQ171" s="2534"/>
      <c r="FR171" s="2534"/>
      <c r="FS171" s="2534"/>
      <c r="FT171" s="2534"/>
      <c r="FU171" s="2534"/>
      <c r="FV171" s="2534"/>
      <c r="FW171" s="2534"/>
      <c r="FX171" s="2534"/>
      <c r="FY171" s="2534"/>
      <c r="FZ171" s="2534"/>
      <c r="GA171" s="2534"/>
      <c r="GB171" s="2534"/>
      <c r="GC171" s="2534"/>
      <c r="GD171" s="2534"/>
      <c r="GE171" s="2534"/>
      <c r="GF171" s="2534"/>
      <c r="GG171" s="2534"/>
      <c r="GH171" s="2534"/>
      <c r="GI171" s="2534"/>
      <c r="GJ171" s="2534"/>
      <c r="GK171" s="2534"/>
      <c r="GL171" s="2534"/>
      <c r="GM171" s="2534"/>
      <c r="GN171" s="2534"/>
      <c r="GO171" s="2534"/>
      <c r="GP171" s="2534"/>
      <c r="GQ171" s="2534"/>
      <c r="GR171" s="2534"/>
      <c r="GS171" s="2534"/>
      <c r="GT171" s="2534"/>
      <c r="GU171" s="2534"/>
      <c r="GV171" s="2534"/>
      <c r="GW171" s="2534"/>
      <c r="GX171" s="2534"/>
      <c r="GY171" s="2534"/>
      <c r="GZ171" s="2534"/>
      <c r="HA171" s="2534"/>
      <c r="HB171" s="2534"/>
      <c r="HC171" s="2534"/>
      <c r="HD171" s="2534"/>
      <c r="HE171" s="2534"/>
      <c r="HF171" s="2534"/>
      <c r="HG171" s="2534"/>
      <c r="HH171" s="2534"/>
      <c r="HI171" s="2534"/>
      <c r="HJ171" s="2534"/>
      <c r="HK171" s="2534"/>
      <c r="HL171" s="2534"/>
      <c r="HM171" s="2534"/>
      <c r="HN171" s="2534"/>
      <c r="HO171" s="2534"/>
      <c r="HP171" s="2534"/>
      <c r="HQ171" s="2534"/>
      <c r="HR171" s="2534"/>
      <c r="HS171" s="2534"/>
      <c r="HT171" s="2534"/>
      <c r="HU171" s="2534"/>
      <c r="HV171" s="2534"/>
      <c r="HW171" s="2534"/>
      <c r="HX171" s="2534"/>
      <c r="HY171" s="2534"/>
      <c r="HZ171" s="2534"/>
      <c r="IA171" s="2534"/>
      <c r="IB171" s="2534"/>
      <c r="IC171" s="2534"/>
      <c r="ID171" s="2534"/>
      <c r="IE171" s="2534"/>
      <c r="IF171" s="2534"/>
      <c r="IG171" s="2534"/>
      <c r="IH171" s="2534"/>
      <c r="II171" s="2534"/>
    </row>
    <row r="172" spans="1:243" s="2535" customFormat="1" ht="17.25">
      <c r="A172" s="2527">
        <v>145</v>
      </c>
      <c r="B172" s="2462">
        <v>47212000761</v>
      </c>
      <c r="C172" s="2463" t="s">
        <v>915</v>
      </c>
      <c r="D172" s="2527" t="s">
        <v>2677</v>
      </c>
      <c r="E172" s="2450"/>
      <c r="F172" s="2536"/>
      <c r="G172" s="2454"/>
      <c r="H172" s="2533" t="s">
        <v>960</v>
      </c>
      <c r="I172" s="2533"/>
      <c r="J172" s="2533"/>
      <c r="K172" s="2534"/>
      <c r="L172" s="2534"/>
      <c r="M172" s="2534"/>
      <c r="N172" s="2534"/>
      <c r="O172" s="2534"/>
      <c r="P172" s="2534"/>
      <c r="Q172" s="2534"/>
      <c r="R172" s="2534"/>
      <c r="S172" s="2534"/>
      <c r="T172" s="2534"/>
      <c r="U172" s="2534"/>
      <c r="V172" s="2534"/>
      <c r="W172" s="2534"/>
      <c r="X172" s="2534"/>
      <c r="Y172" s="2534"/>
      <c r="Z172" s="2534"/>
      <c r="AA172" s="2534"/>
      <c r="AB172" s="2534"/>
      <c r="AC172" s="2534"/>
      <c r="AD172" s="2534"/>
      <c r="AE172" s="2534"/>
      <c r="AF172" s="2534"/>
      <c r="AG172" s="2534"/>
      <c r="AH172" s="2534"/>
      <c r="AI172" s="2534"/>
      <c r="AJ172" s="2534"/>
      <c r="AK172" s="2534"/>
      <c r="AL172" s="2534"/>
      <c r="AM172" s="2534"/>
      <c r="AN172" s="2534"/>
      <c r="AO172" s="2534"/>
      <c r="AP172" s="2534"/>
      <c r="AQ172" s="2534"/>
      <c r="AR172" s="2534"/>
      <c r="AS172" s="2534"/>
      <c r="AT172" s="2534"/>
      <c r="AU172" s="2534"/>
      <c r="AV172" s="2534"/>
      <c r="AW172" s="2534"/>
      <c r="AX172" s="2534"/>
      <c r="AY172" s="2534"/>
      <c r="AZ172" s="2534"/>
      <c r="BA172" s="2534"/>
      <c r="BB172" s="2534"/>
      <c r="BC172" s="2534"/>
      <c r="BD172" s="2534"/>
      <c r="BE172" s="2534"/>
      <c r="BF172" s="2534"/>
      <c r="BG172" s="2534"/>
      <c r="BH172" s="2534"/>
      <c r="BI172" s="2534"/>
      <c r="BJ172" s="2534"/>
      <c r="BK172" s="2534"/>
      <c r="BL172" s="2534"/>
      <c r="BM172" s="2534"/>
      <c r="BN172" s="2534"/>
      <c r="BO172" s="2534"/>
      <c r="BP172" s="2534"/>
      <c r="BQ172" s="2534"/>
      <c r="BR172" s="2534"/>
      <c r="BS172" s="2534"/>
      <c r="BT172" s="2534"/>
      <c r="BU172" s="2534"/>
      <c r="BV172" s="2534"/>
      <c r="BW172" s="2534"/>
      <c r="BX172" s="2534"/>
      <c r="BY172" s="2534"/>
      <c r="BZ172" s="2534"/>
      <c r="CA172" s="2534"/>
      <c r="CB172" s="2534"/>
      <c r="CC172" s="2534"/>
      <c r="CD172" s="2534"/>
      <c r="CE172" s="2534"/>
      <c r="CF172" s="2534"/>
      <c r="CG172" s="2534"/>
      <c r="CH172" s="2534"/>
      <c r="CI172" s="2534"/>
      <c r="CJ172" s="2534"/>
      <c r="CK172" s="2534"/>
      <c r="CL172" s="2534"/>
      <c r="CM172" s="2534"/>
      <c r="CN172" s="2534"/>
      <c r="CO172" s="2534"/>
      <c r="CP172" s="2534"/>
      <c r="CQ172" s="2534"/>
      <c r="CR172" s="2534"/>
      <c r="CS172" s="2534"/>
      <c r="CT172" s="2534"/>
      <c r="CU172" s="2534"/>
      <c r="CV172" s="2534"/>
      <c r="CW172" s="2534"/>
      <c r="CX172" s="2534"/>
      <c r="CY172" s="2534"/>
      <c r="CZ172" s="2534"/>
      <c r="DA172" s="2534"/>
      <c r="DB172" s="2534"/>
      <c r="DC172" s="2534"/>
      <c r="DD172" s="2534"/>
      <c r="DE172" s="2534"/>
      <c r="DF172" s="2534"/>
      <c r="DG172" s="2534"/>
      <c r="DH172" s="2534"/>
      <c r="DI172" s="2534"/>
      <c r="DJ172" s="2534"/>
      <c r="DK172" s="2534"/>
      <c r="DL172" s="2534"/>
      <c r="DM172" s="2534"/>
      <c r="DN172" s="2534"/>
      <c r="DO172" s="2534"/>
      <c r="DP172" s="2534"/>
      <c r="DQ172" s="2534"/>
      <c r="DR172" s="2534"/>
      <c r="DS172" s="2534"/>
      <c r="DT172" s="2534"/>
      <c r="DU172" s="2534"/>
      <c r="DV172" s="2534"/>
      <c r="DW172" s="2534"/>
      <c r="DX172" s="2534"/>
      <c r="DY172" s="2534"/>
      <c r="DZ172" s="2534"/>
      <c r="EA172" s="2534"/>
      <c r="EB172" s="2534"/>
      <c r="EC172" s="2534"/>
      <c r="ED172" s="2534"/>
      <c r="EE172" s="2534"/>
      <c r="EF172" s="2534"/>
      <c r="EG172" s="2534"/>
      <c r="EH172" s="2534"/>
      <c r="EI172" s="2534"/>
      <c r="EJ172" s="2534"/>
      <c r="EK172" s="2534"/>
      <c r="EL172" s="2534"/>
      <c r="EM172" s="2534"/>
      <c r="EN172" s="2534"/>
      <c r="EO172" s="2534"/>
      <c r="EP172" s="2534"/>
      <c r="EQ172" s="2534"/>
      <c r="ER172" s="2534"/>
      <c r="ES172" s="2534"/>
      <c r="ET172" s="2534"/>
      <c r="EU172" s="2534"/>
      <c r="EV172" s="2534"/>
      <c r="EW172" s="2534"/>
      <c r="EX172" s="2534"/>
      <c r="EY172" s="2534"/>
      <c r="EZ172" s="2534"/>
      <c r="FA172" s="2534"/>
      <c r="FB172" s="2534"/>
      <c r="FC172" s="2534"/>
      <c r="FD172" s="2534"/>
      <c r="FE172" s="2534"/>
      <c r="FF172" s="2534"/>
      <c r="FG172" s="2534"/>
      <c r="FH172" s="2534"/>
      <c r="FI172" s="2534"/>
      <c r="FJ172" s="2534"/>
      <c r="FK172" s="2534"/>
      <c r="FL172" s="2534"/>
      <c r="FM172" s="2534"/>
      <c r="FN172" s="2534"/>
      <c r="FO172" s="2534"/>
      <c r="FP172" s="2534"/>
      <c r="FQ172" s="2534"/>
      <c r="FR172" s="2534"/>
      <c r="FS172" s="2534"/>
      <c r="FT172" s="2534"/>
      <c r="FU172" s="2534"/>
      <c r="FV172" s="2534"/>
      <c r="FW172" s="2534"/>
      <c r="FX172" s="2534"/>
      <c r="FY172" s="2534"/>
      <c r="FZ172" s="2534"/>
      <c r="GA172" s="2534"/>
      <c r="GB172" s="2534"/>
      <c r="GC172" s="2534"/>
      <c r="GD172" s="2534"/>
      <c r="GE172" s="2534"/>
      <c r="GF172" s="2534"/>
      <c r="GG172" s="2534"/>
      <c r="GH172" s="2534"/>
      <c r="GI172" s="2534"/>
      <c r="GJ172" s="2534"/>
      <c r="GK172" s="2534"/>
      <c r="GL172" s="2534"/>
      <c r="GM172" s="2534"/>
      <c r="GN172" s="2534"/>
      <c r="GO172" s="2534"/>
      <c r="GP172" s="2534"/>
      <c r="GQ172" s="2534"/>
      <c r="GR172" s="2534"/>
      <c r="GS172" s="2534"/>
      <c r="GT172" s="2534"/>
      <c r="GU172" s="2534"/>
      <c r="GV172" s="2534"/>
      <c r="GW172" s="2534"/>
      <c r="GX172" s="2534"/>
      <c r="GY172" s="2534"/>
      <c r="GZ172" s="2534"/>
      <c r="HA172" s="2534"/>
      <c r="HB172" s="2534"/>
      <c r="HC172" s="2534"/>
      <c r="HD172" s="2534"/>
      <c r="HE172" s="2534"/>
      <c r="HF172" s="2534"/>
      <c r="HG172" s="2534"/>
      <c r="HH172" s="2534"/>
      <c r="HI172" s="2534"/>
      <c r="HJ172" s="2534"/>
      <c r="HK172" s="2534"/>
      <c r="HL172" s="2534"/>
      <c r="HM172" s="2534"/>
      <c r="HN172" s="2534"/>
      <c r="HO172" s="2534"/>
      <c r="HP172" s="2534"/>
      <c r="HQ172" s="2534"/>
      <c r="HR172" s="2534"/>
      <c r="HS172" s="2534"/>
      <c r="HT172" s="2534"/>
      <c r="HU172" s="2534"/>
      <c r="HV172" s="2534"/>
      <c r="HW172" s="2534"/>
      <c r="HX172" s="2534"/>
      <c r="HY172" s="2534"/>
      <c r="HZ172" s="2534"/>
      <c r="IA172" s="2534"/>
      <c r="IB172" s="2534"/>
      <c r="IC172" s="2534"/>
      <c r="ID172" s="2534"/>
      <c r="IE172" s="2534"/>
      <c r="IF172" s="2534"/>
      <c r="IG172" s="2534"/>
      <c r="IH172" s="2534"/>
      <c r="II172" s="2534"/>
    </row>
    <row r="173" spans="1:243" s="2535" customFormat="1" ht="17.25">
      <c r="A173" s="2527">
        <v>146</v>
      </c>
      <c r="B173" s="2462">
        <v>472043000938</v>
      </c>
      <c r="C173" s="2463" t="s">
        <v>2867</v>
      </c>
      <c r="D173" s="2527" t="s">
        <v>13433</v>
      </c>
      <c r="E173" s="2450"/>
      <c r="F173" s="2458"/>
      <c r="G173" s="2540" t="s">
        <v>13434</v>
      </c>
      <c r="H173" s="2533" t="s">
        <v>2966</v>
      </c>
      <c r="I173" s="2533" t="s">
        <v>2967</v>
      </c>
      <c r="J173" s="2533"/>
      <c r="K173" s="2534"/>
      <c r="L173" s="2534"/>
      <c r="M173" s="2534"/>
      <c r="N173" s="2534"/>
      <c r="O173" s="2534"/>
      <c r="P173" s="2534"/>
      <c r="Q173" s="2534"/>
      <c r="R173" s="2534"/>
      <c r="S173" s="2534"/>
      <c r="T173" s="2534"/>
      <c r="U173" s="2534"/>
      <c r="V173" s="2534"/>
      <c r="W173" s="2534"/>
      <c r="X173" s="2534"/>
      <c r="Y173" s="2534"/>
      <c r="Z173" s="2534"/>
      <c r="AA173" s="2534"/>
      <c r="AB173" s="2534"/>
      <c r="AC173" s="2534"/>
      <c r="AD173" s="2534"/>
      <c r="AE173" s="2534"/>
      <c r="AF173" s="2534"/>
      <c r="AG173" s="2534"/>
      <c r="AH173" s="2534"/>
      <c r="AI173" s="2534"/>
      <c r="AJ173" s="2534"/>
      <c r="AK173" s="2534"/>
      <c r="AL173" s="2534"/>
      <c r="AM173" s="2534"/>
      <c r="AN173" s="2534"/>
      <c r="AO173" s="2534"/>
      <c r="AP173" s="2534"/>
      <c r="AQ173" s="2534"/>
      <c r="AR173" s="2534"/>
      <c r="AS173" s="2534"/>
      <c r="AT173" s="2534"/>
      <c r="AU173" s="2534"/>
      <c r="AV173" s="2534"/>
      <c r="AW173" s="2534"/>
      <c r="AX173" s="2534"/>
      <c r="AY173" s="2534"/>
      <c r="AZ173" s="2534"/>
      <c r="BA173" s="2534"/>
      <c r="BB173" s="2534"/>
      <c r="BC173" s="2534"/>
      <c r="BD173" s="2534"/>
      <c r="BE173" s="2534"/>
      <c r="BF173" s="2534"/>
      <c r="BG173" s="2534"/>
      <c r="BH173" s="2534"/>
      <c r="BI173" s="2534"/>
      <c r="BJ173" s="2534"/>
      <c r="BK173" s="2534"/>
      <c r="BL173" s="2534"/>
      <c r="BM173" s="2534"/>
      <c r="BN173" s="2534"/>
      <c r="BO173" s="2534"/>
      <c r="BP173" s="2534"/>
      <c r="BQ173" s="2534"/>
      <c r="BR173" s="2534"/>
      <c r="BS173" s="2534"/>
      <c r="BT173" s="2534"/>
      <c r="BU173" s="2534"/>
      <c r="BV173" s="2534"/>
      <c r="BW173" s="2534"/>
      <c r="BX173" s="2534"/>
      <c r="BY173" s="2534"/>
      <c r="BZ173" s="2534"/>
      <c r="CA173" s="2534"/>
      <c r="CB173" s="2534"/>
      <c r="CC173" s="2534"/>
      <c r="CD173" s="2534"/>
      <c r="CE173" s="2534"/>
      <c r="CF173" s="2534"/>
      <c r="CG173" s="2534"/>
      <c r="CH173" s="2534"/>
      <c r="CI173" s="2534"/>
      <c r="CJ173" s="2534"/>
      <c r="CK173" s="2534"/>
      <c r="CL173" s="2534"/>
      <c r="CM173" s="2534"/>
      <c r="CN173" s="2534"/>
      <c r="CO173" s="2534"/>
      <c r="CP173" s="2534"/>
      <c r="CQ173" s="2534"/>
      <c r="CR173" s="2534"/>
      <c r="CS173" s="2534"/>
      <c r="CT173" s="2534"/>
      <c r="CU173" s="2534"/>
      <c r="CV173" s="2534"/>
      <c r="CW173" s="2534"/>
      <c r="CX173" s="2534"/>
      <c r="CY173" s="2534"/>
      <c r="CZ173" s="2534"/>
      <c r="DA173" s="2534"/>
      <c r="DB173" s="2534"/>
      <c r="DC173" s="2534"/>
      <c r="DD173" s="2534"/>
      <c r="DE173" s="2534"/>
      <c r="DF173" s="2534"/>
      <c r="DG173" s="2534"/>
      <c r="DH173" s="2534"/>
      <c r="DI173" s="2534"/>
      <c r="DJ173" s="2534"/>
      <c r="DK173" s="2534"/>
      <c r="DL173" s="2534"/>
      <c r="DM173" s="2534"/>
      <c r="DN173" s="2534"/>
      <c r="DO173" s="2534"/>
      <c r="DP173" s="2534"/>
      <c r="DQ173" s="2534"/>
      <c r="DR173" s="2534"/>
      <c r="DS173" s="2534"/>
      <c r="DT173" s="2534"/>
      <c r="DU173" s="2534"/>
      <c r="DV173" s="2534"/>
      <c r="DW173" s="2534"/>
      <c r="DX173" s="2534"/>
      <c r="DY173" s="2534"/>
      <c r="DZ173" s="2534"/>
      <c r="EA173" s="2534"/>
      <c r="EB173" s="2534"/>
      <c r="EC173" s="2534"/>
      <c r="ED173" s="2534"/>
      <c r="EE173" s="2534"/>
      <c r="EF173" s="2534"/>
      <c r="EG173" s="2534"/>
      <c r="EH173" s="2534"/>
      <c r="EI173" s="2534"/>
      <c r="EJ173" s="2534"/>
      <c r="EK173" s="2534"/>
      <c r="EL173" s="2534"/>
      <c r="EM173" s="2534"/>
      <c r="EN173" s="2534"/>
      <c r="EO173" s="2534"/>
      <c r="EP173" s="2534"/>
      <c r="EQ173" s="2534"/>
      <c r="ER173" s="2534"/>
      <c r="ES173" s="2534"/>
      <c r="ET173" s="2534"/>
      <c r="EU173" s="2534"/>
      <c r="EV173" s="2534"/>
      <c r="EW173" s="2534"/>
      <c r="EX173" s="2534"/>
      <c r="EY173" s="2534"/>
      <c r="EZ173" s="2534"/>
      <c r="FA173" s="2534"/>
      <c r="FB173" s="2534"/>
      <c r="FC173" s="2534"/>
      <c r="FD173" s="2534"/>
      <c r="FE173" s="2534"/>
      <c r="FF173" s="2534"/>
      <c r="FG173" s="2534"/>
      <c r="FH173" s="2534"/>
      <c r="FI173" s="2534"/>
      <c r="FJ173" s="2534"/>
      <c r="FK173" s="2534"/>
      <c r="FL173" s="2534"/>
      <c r="FM173" s="2534"/>
      <c r="FN173" s="2534"/>
      <c r="FO173" s="2534"/>
      <c r="FP173" s="2534"/>
      <c r="FQ173" s="2534"/>
      <c r="FR173" s="2534"/>
      <c r="FS173" s="2534"/>
      <c r="FT173" s="2534"/>
      <c r="FU173" s="2534"/>
      <c r="FV173" s="2534"/>
      <c r="FW173" s="2534"/>
      <c r="FX173" s="2534"/>
      <c r="FY173" s="2534"/>
      <c r="FZ173" s="2534"/>
      <c r="GA173" s="2534"/>
      <c r="GB173" s="2534"/>
      <c r="GC173" s="2534"/>
      <c r="GD173" s="2534"/>
      <c r="GE173" s="2534"/>
      <c r="GF173" s="2534"/>
      <c r="GG173" s="2534"/>
      <c r="GH173" s="2534"/>
      <c r="GI173" s="2534"/>
      <c r="GJ173" s="2534"/>
      <c r="GK173" s="2534"/>
      <c r="GL173" s="2534"/>
      <c r="GM173" s="2534"/>
      <c r="GN173" s="2534"/>
      <c r="GO173" s="2534"/>
      <c r="GP173" s="2534"/>
      <c r="GQ173" s="2534"/>
      <c r="GR173" s="2534"/>
      <c r="GS173" s="2534"/>
      <c r="GT173" s="2534"/>
      <c r="GU173" s="2534"/>
      <c r="GV173" s="2534"/>
      <c r="GW173" s="2534"/>
      <c r="GX173" s="2534"/>
      <c r="GY173" s="2534"/>
      <c r="GZ173" s="2534"/>
      <c r="HA173" s="2534"/>
      <c r="HB173" s="2534"/>
      <c r="HC173" s="2534"/>
      <c r="HD173" s="2534"/>
      <c r="HE173" s="2534"/>
      <c r="HF173" s="2534"/>
      <c r="HG173" s="2534"/>
      <c r="HH173" s="2534"/>
      <c r="HI173" s="2534"/>
      <c r="HJ173" s="2534"/>
      <c r="HK173" s="2534"/>
      <c r="HL173" s="2534"/>
      <c r="HM173" s="2534"/>
      <c r="HN173" s="2534"/>
      <c r="HO173" s="2534"/>
      <c r="HP173" s="2534"/>
      <c r="HQ173" s="2534"/>
      <c r="HR173" s="2534"/>
      <c r="HS173" s="2534"/>
      <c r="HT173" s="2534"/>
      <c r="HU173" s="2534"/>
      <c r="HV173" s="2534"/>
      <c r="HW173" s="2534"/>
      <c r="HX173" s="2534"/>
      <c r="HY173" s="2534"/>
      <c r="HZ173" s="2534"/>
      <c r="IA173" s="2534"/>
      <c r="IB173" s="2534"/>
      <c r="IC173" s="2534"/>
      <c r="ID173" s="2534"/>
      <c r="IE173" s="2534"/>
      <c r="IF173" s="2534"/>
      <c r="IG173" s="2534"/>
      <c r="IH173" s="2534"/>
      <c r="II173" s="2534"/>
    </row>
    <row r="174" spans="1:243" s="2535" customFormat="1" ht="17.25">
      <c r="A174" s="2527">
        <v>147</v>
      </c>
      <c r="B174" s="2462">
        <v>47212001060</v>
      </c>
      <c r="C174" s="2463">
        <v>41586</v>
      </c>
      <c r="D174" s="2527" t="s">
        <v>13435</v>
      </c>
      <c r="E174" s="2450"/>
      <c r="F174" s="2540"/>
      <c r="G174" s="2458"/>
      <c r="H174" s="2533"/>
      <c r="I174" s="2533"/>
      <c r="J174" s="2533"/>
      <c r="K174" s="2534"/>
      <c r="L174" s="2534"/>
      <c r="M174" s="2534"/>
      <c r="N174" s="2534"/>
      <c r="O174" s="2534"/>
      <c r="P174" s="2534"/>
      <c r="Q174" s="2534"/>
      <c r="R174" s="2534"/>
      <c r="S174" s="2534"/>
      <c r="T174" s="2534"/>
      <c r="U174" s="2534"/>
      <c r="V174" s="2534"/>
      <c r="W174" s="2534"/>
      <c r="X174" s="2534"/>
      <c r="Y174" s="2534"/>
      <c r="Z174" s="2534"/>
      <c r="AA174" s="2534"/>
      <c r="AB174" s="2534"/>
      <c r="AC174" s="2534"/>
      <c r="AD174" s="2534"/>
      <c r="AE174" s="2534"/>
      <c r="AF174" s="2534"/>
      <c r="AG174" s="2534"/>
      <c r="AH174" s="2534"/>
      <c r="AI174" s="2534"/>
      <c r="AJ174" s="2534"/>
      <c r="AK174" s="2534"/>
      <c r="AL174" s="2534"/>
      <c r="AM174" s="2534"/>
      <c r="AN174" s="2534"/>
      <c r="AO174" s="2534"/>
      <c r="AP174" s="2534"/>
      <c r="AQ174" s="2534"/>
      <c r="AR174" s="2534"/>
      <c r="AS174" s="2534"/>
      <c r="AT174" s="2534"/>
      <c r="AU174" s="2534"/>
      <c r="AV174" s="2534"/>
      <c r="AW174" s="2534"/>
      <c r="AX174" s="2534"/>
      <c r="AY174" s="2534"/>
      <c r="AZ174" s="2534"/>
      <c r="BA174" s="2534"/>
      <c r="BB174" s="2534"/>
      <c r="BC174" s="2534"/>
      <c r="BD174" s="2534"/>
      <c r="BE174" s="2534"/>
      <c r="BF174" s="2534"/>
      <c r="BG174" s="2534"/>
      <c r="BH174" s="2534"/>
      <c r="BI174" s="2534"/>
      <c r="BJ174" s="2534"/>
      <c r="BK174" s="2534"/>
      <c r="BL174" s="2534"/>
      <c r="BM174" s="2534"/>
      <c r="BN174" s="2534"/>
      <c r="BO174" s="2534"/>
      <c r="BP174" s="2534"/>
      <c r="BQ174" s="2534"/>
      <c r="BR174" s="2534"/>
      <c r="BS174" s="2534"/>
      <c r="BT174" s="2534"/>
      <c r="BU174" s="2534"/>
      <c r="BV174" s="2534"/>
      <c r="BW174" s="2534"/>
      <c r="BX174" s="2534"/>
      <c r="BY174" s="2534"/>
      <c r="BZ174" s="2534"/>
      <c r="CA174" s="2534"/>
      <c r="CB174" s="2534"/>
      <c r="CC174" s="2534"/>
      <c r="CD174" s="2534"/>
      <c r="CE174" s="2534"/>
      <c r="CF174" s="2534"/>
      <c r="CG174" s="2534"/>
      <c r="CH174" s="2534"/>
      <c r="CI174" s="2534"/>
      <c r="CJ174" s="2534"/>
      <c r="CK174" s="2534"/>
      <c r="CL174" s="2534"/>
      <c r="CM174" s="2534"/>
      <c r="CN174" s="2534"/>
      <c r="CO174" s="2534"/>
      <c r="CP174" s="2534"/>
      <c r="CQ174" s="2534"/>
      <c r="CR174" s="2534"/>
      <c r="CS174" s="2534"/>
      <c r="CT174" s="2534"/>
      <c r="CU174" s="2534"/>
      <c r="CV174" s="2534"/>
      <c r="CW174" s="2534"/>
      <c r="CX174" s="2534"/>
      <c r="CY174" s="2534"/>
      <c r="CZ174" s="2534"/>
      <c r="DA174" s="2534"/>
      <c r="DB174" s="2534"/>
      <c r="DC174" s="2534"/>
      <c r="DD174" s="2534"/>
      <c r="DE174" s="2534"/>
      <c r="DF174" s="2534"/>
      <c r="DG174" s="2534"/>
      <c r="DH174" s="2534"/>
      <c r="DI174" s="2534"/>
      <c r="DJ174" s="2534"/>
      <c r="DK174" s="2534"/>
      <c r="DL174" s="2534"/>
      <c r="DM174" s="2534"/>
      <c r="DN174" s="2534"/>
      <c r="DO174" s="2534"/>
      <c r="DP174" s="2534"/>
      <c r="DQ174" s="2534"/>
      <c r="DR174" s="2534"/>
      <c r="DS174" s="2534"/>
      <c r="DT174" s="2534"/>
      <c r="DU174" s="2534"/>
      <c r="DV174" s="2534"/>
      <c r="DW174" s="2534"/>
      <c r="DX174" s="2534"/>
      <c r="DY174" s="2534"/>
      <c r="DZ174" s="2534"/>
      <c r="EA174" s="2534"/>
      <c r="EB174" s="2534"/>
      <c r="EC174" s="2534"/>
      <c r="ED174" s="2534"/>
      <c r="EE174" s="2534"/>
      <c r="EF174" s="2534"/>
      <c r="EG174" s="2534"/>
      <c r="EH174" s="2534"/>
      <c r="EI174" s="2534"/>
      <c r="EJ174" s="2534"/>
      <c r="EK174" s="2534"/>
      <c r="EL174" s="2534"/>
      <c r="EM174" s="2534"/>
      <c r="EN174" s="2534"/>
      <c r="EO174" s="2534"/>
      <c r="EP174" s="2534"/>
      <c r="EQ174" s="2534"/>
      <c r="ER174" s="2534"/>
      <c r="ES174" s="2534"/>
      <c r="ET174" s="2534"/>
      <c r="EU174" s="2534"/>
      <c r="EV174" s="2534"/>
      <c r="EW174" s="2534"/>
      <c r="EX174" s="2534"/>
      <c r="EY174" s="2534"/>
      <c r="EZ174" s="2534"/>
      <c r="FA174" s="2534"/>
      <c r="FB174" s="2534"/>
      <c r="FC174" s="2534"/>
      <c r="FD174" s="2534"/>
      <c r="FE174" s="2534"/>
      <c r="FF174" s="2534"/>
      <c r="FG174" s="2534"/>
      <c r="FH174" s="2534"/>
      <c r="FI174" s="2534"/>
      <c r="FJ174" s="2534"/>
      <c r="FK174" s="2534"/>
      <c r="FL174" s="2534"/>
      <c r="FM174" s="2534"/>
      <c r="FN174" s="2534"/>
      <c r="FO174" s="2534"/>
      <c r="FP174" s="2534"/>
      <c r="FQ174" s="2534"/>
      <c r="FR174" s="2534"/>
      <c r="FS174" s="2534"/>
      <c r="FT174" s="2534"/>
      <c r="FU174" s="2534"/>
      <c r="FV174" s="2534"/>
      <c r="FW174" s="2534"/>
      <c r="FX174" s="2534"/>
      <c r="FY174" s="2534"/>
      <c r="FZ174" s="2534"/>
      <c r="GA174" s="2534"/>
      <c r="GB174" s="2534"/>
      <c r="GC174" s="2534"/>
      <c r="GD174" s="2534"/>
      <c r="GE174" s="2534"/>
      <c r="GF174" s="2534"/>
      <c r="GG174" s="2534"/>
      <c r="GH174" s="2534"/>
      <c r="GI174" s="2534"/>
      <c r="GJ174" s="2534"/>
      <c r="GK174" s="2534"/>
      <c r="GL174" s="2534"/>
      <c r="GM174" s="2534"/>
      <c r="GN174" s="2534"/>
      <c r="GO174" s="2534"/>
      <c r="GP174" s="2534"/>
      <c r="GQ174" s="2534"/>
      <c r="GR174" s="2534"/>
      <c r="GS174" s="2534"/>
      <c r="GT174" s="2534"/>
      <c r="GU174" s="2534"/>
      <c r="GV174" s="2534"/>
      <c r="GW174" s="2534"/>
      <c r="GX174" s="2534"/>
      <c r="GY174" s="2534"/>
      <c r="GZ174" s="2534"/>
      <c r="HA174" s="2534"/>
      <c r="HB174" s="2534"/>
      <c r="HC174" s="2534"/>
      <c r="HD174" s="2534"/>
      <c r="HE174" s="2534"/>
      <c r="HF174" s="2534"/>
      <c r="HG174" s="2534"/>
      <c r="HH174" s="2534"/>
      <c r="HI174" s="2534"/>
      <c r="HJ174" s="2534"/>
      <c r="HK174" s="2534"/>
      <c r="HL174" s="2534"/>
      <c r="HM174" s="2534"/>
      <c r="HN174" s="2534"/>
      <c r="HO174" s="2534"/>
      <c r="HP174" s="2534"/>
      <c r="HQ174" s="2534"/>
      <c r="HR174" s="2534"/>
      <c r="HS174" s="2534"/>
      <c r="HT174" s="2534"/>
      <c r="HU174" s="2534"/>
      <c r="HV174" s="2534"/>
      <c r="HW174" s="2534"/>
      <c r="HX174" s="2534"/>
      <c r="HY174" s="2534"/>
      <c r="HZ174" s="2534"/>
      <c r="IA174" s="2534"/>
      <c r="IB174" s="2534"/>
      <c r="IC174" s="2534"/>
      <c r="ID174" s="2534"/>
      <c r="IE174" s="2534"/>
      <c r="IF174" s="2534"/>
      <c r="IG174" s="2534"/>
      <c r="IH174" s="2534"/>
      <c r="II174" s="2534"/>
    </row>
    <row r="175" spans="1:243" s="2535" customFormat="1" ht="17.25">
      <c r="A175" s="2527">
        <v>148</v>
      </c>
      <c r="B175" s="2462">
        <v>472023001095</v>
      </c>
      <c r="C175" s="2463">
        <v>41689</v>
      </c>
      <c r="D175" s="2527" t="s">
        <v>4096</v>
      </c>
      <c r="E175" s="2450"/>
      <c r="F175" s="2540" t="s">
        <v>13436</v>
      </c>
      <c r="G175" s="2458"/>
      <c r="H175" s="2533"/>
      <c r="I175" s="2533"/>
      <c r="J175" s="2533"/>
      <c r="K175" s="2534"/>
      <c r="L175" s="2534"/>
      <c r="M175" s="2534"/>
      <c r="N175" s="2534"/>
      <c r="O175" s="2534"/>
      <c r="P175" s="2534"/>
      <c r="Q175" s="2534"/>
      <c r="R175" s="2534"/>
      <c r="S175" s="2534"/>
      <c r="T175" s="2534"/>
      <c r="U175" s="2534"/>
      <c r="V175" s="2534"/>
      <c r="W175" s="2534"/>
      <c r="X175" s="2534"/>
      <c r="Y175" s="2534"/>
      <c r="Z175" s="2534"/>
      <c r="AA175" s="2534"/>
      <c r="AB175" s="2534"/>
      <c r="AC175" s="2534"/>
      <c r="AD175" s="2534"/>
      <c r="AE175" s="2534"/>
      <c r="AF175" s="2534"/>
      <c r="AG175" s="2534"/>
      <c r="AH175" s="2534"/>
      <c r="AI175" s="2534"/>
      <c r="AJ175" s="2534"/>
      <c r="AK175" s="2534"/>
      <c r="AL175" s="2534"/>
      <c r="AM175" s="2534"/>
      <c r="AN175" s="2534"/>
      <c r="AO175" s="2534"/>
      <c r="AP175" s="2534"/>
      <c r="AQ175" s="2534"/>
      <c r="AR175" s="2534"/>
      <c r="AS175" s="2534"/>
      <c r="AT175" s="2534"/>
      <c r="AU175" s="2534"/>
      <c r="AV175" s="2534"/>
      <c r="AW175" s="2534"/>
      <c r="AX175" s="2534"/>
      <c r="AY175" s="2534"/>
      <c r="AZ175" s="2534"/>
      <c r="BA175" s="2534"/>
      <c r="BB175" s="2534"/>
      <c r="BC175" s="2534"/>
      <c r="BD175" s="2534"/>
      <c r="BE175" s="2534"/>
      <c r="BF175" s="2534"/>
      <c r="BG175" s="2534"/>
      <c r="BH175" s="2534"/>
      <c r="BI175" s="2534"/>
      <c r="BJ175" s="2534"/>
      <c r="BK175" s="2534"/>
      <c r="BL175" s="2534"/>
      <c r="BM175" s="2534"/>
      <c r="BN175" s="2534"/>
      <c r="BO175" s="2534"/>
      <c r="BP175" s="2534"/>
      <c r="BQ175" s="2534"/>
      <c r="BR175" s="2534"/>
      <c r="BS175" s="2534"/>
      <c r="BT175" s="2534"/>
      <c r="BU175" s="2534"/>
      <c r="BV175" s="2534"/>
      <c r="BW175" s="2534"/>
      <c r="BX175" s="2534"/>
      <c r="BY175" s="2534"/>
      <c r="BZ175" s="2534"/>
      <c r="CA175" s="2534"/>
      <c r="CB175" s="2534"/>
      <c r="CC175" s="2534"/>
      <c r="CD175" s="2534"/>
      <c r="CE175" s="2534"/>
      <c r="CF175" s="2534"/>
      <c r="CG175" s="2534"/>
      <c r="CH175" s="2534"/>
      <c r="CI175" s="2534"/>
      <c r="CJ175" s="2534"/>
      <c r="CK175" s="2534"/>
      <c r="CL175" s="2534"/>
      <c r="CM175" s="2534"/>
      <c r="CN175" s="2534"/>
      <c r="CO175" s="2534"/>
      <c r="CP175" s="2534"/>
      <c r="CQ175" s="2534"/>
      <c r="CR175" s="2534"/>
      <c r="CS175" s="2534"/>
      <c r="CT175" s="2534"/>
      <c r="CU175" s="2534"/>
      <c r="CV175" s="2534"/>
      <c r="CW175" s="2534"/>
      <c r="CX175" s="2534"/>
      <c r="CY175" s="2534"/>
      <c r="CZ175" s="2534"/>
      <c r="DA175" s="2534"/>
      <c r="DB175" s="2534"/>
      <c r="DC175" s="2534"/>
      <c r="DD175" s="2534"/>
      <c r="DE175" s="2534"/>
      <c r="DF175" s="2534"/>
      <c r="DG175" s="2534"/>
      <c r="DH175" s="2534"/>
      <c r="DI175" s="2534"/>
      <c r="DJ175" s="2534"/>
      <c r="DK175" s="2534"/>
      <c r="DL175" s="2534"/>
      <c r="DM175" s="2534"/>
      <c r="DN175" s="2534"/>
      <c r="DO175" s="2534"/>
      <c r="DP175" s="2534"/>
      <c r="DQ175" s="2534"/>
      <c r="DR175" s="2534"/>
      <c r="DS175" s="2534"/>
      <c r="DT175" s="2534"/>
      <c r="DU175" s="2534"/>
      <c r="DV175" s="2534"/>
      <c r="DW175" s="2534"/>
      <c r="DX175" s="2534"/>
      <c r="DY175" s="2534"/>
      <c r="DZ175" s="2534"/>
      <c r="EA175" s="2534"/>
      <c r="EB175" s="2534"/>
      <c r="EC175" s="2534"/>
      <c r="ED175" s="2534"/>
      <c r="EE175" s="2534"/>
      <c r="EF175" s="2534"/>
      <c r="EG175" s="2534"/>
      <c r="EH175" s="2534"/>
      <c r="EI175" s="2534"/>
      <c r="EJ175" s="2534"/>
      <c r="EK175" s="2534"/>
      <c r="EL175" s="2534"/>
      <c r="EM175" s="2534"/>
      <c r="EN175" s="2534"/>
      <c r="EO175" s="2534"/>
      <c r="EP175" s="2534"/>
      <c r="EQ175" s="2534"/>
      <c r="ER175" s="2534"/>
      <c r="ES175" s="2534"/>
      <c r="ET175" s="2534"/>
      <c r="EU175" s="2534"/>
      <c r="EV175" s="2534"/>
      <c r="EW175" s="2534"/>
      <c r="EX175" s="2534"/>
      <c r="EY175" s="2534"/>
      <c r="EZ175" s="2534"/>
      <c r="FA175" s="2534"/>
      <c r="FB175" s="2534"/>
      <c r="FC175" s="2534"/>
      <c r="FD175" s="2534"/>
      <c r="FE175" s="2534"/>
      <c r="FF175" s="2534"/>
      <c r="FG175" s="2534"/>
      <c r="FH175" s="2534"/>
      <c r="FI175" s="2534"/>
      <c r="FJ175" s="2534"/>
      <c r="FK175" s="2534"/>
      <c r="FL175" s="2534"/>
      <c r="FM175" s="2534"/>
      <c r="FN175" s="2534"/>
      <c r="FO175" s="2534"/>
      <c r="FP175" s="2534"/>
      <c r="FQ175" s="2534"/>
      <c r="FR175" s="2534"/>
      <c r="FS175" s="2534"/>
      <c r="FT175" s="2534"/>
      <c r="FU175" s="2534"/>
      <c r="FV175" s="2534"/>
      <c r="FW175" s="2534"/>
      <c r="FX175" s="2534"/>
      <c r="FY175" s="2534"/>
      <c r="FZ175" s="2534"/>
      <c r="GA175" s="2534"/>
      <c r="GB175" s="2534"/>
      <c r="GC175" s="2534"/>
      <c r="GD175" s="2534"/>
      <c r="GE175" s="2534"/>
      <c r="GF175" s="2534"/>
      <c r="GG175" s="2534"/>
      <c r="GH175" s="2534"/>
      <c r="GI175" s="2534"/>
      <c r="GJ175" s="2534"/>
      <c r="GK175" s="2534"/>
      <c r="GL175" s="2534"/>
      <c r="GM175" s="2534"/>
      <c r="GN175" s="2534"/>
      <c r="GO175" s="2534"/>
      <c r="GP175" s="2534"/>
      <c r="GQ175" s="2534"/>
      <c r="GR175" s="2534"/>
      <c r="GS175" s="2534"/>
      <c r="GT175" s="2534"/>
      <c r="GU175" s="2534"/>
      <c r="GV175" s="2534"/>
      <c r="GW175" s="2534"/>
      <c r="GX175" s="2534"/>
      <c r="GY175" s="2534"/>
      <c r="GZ175" s="2534"/>
      <c r="HA175" s="2534"/>
      <c r="HB175" s="2534"/>
      <c r="HC175" s="2534"/>
      <c r="HD175" s="2534"/>
      <c r="HE175" s="2534"/>
      <c r="HF175" s="2534"/>
      <c r="HG175" s="2534"/>
      <c r="HH175" s="2534"/>
      <c r="HI175" s="2534"/>
      <c r="HJ175" s="2534"/>
      <c r="HK175" s="2534"/>
      <c r="HL175" s="2534"/>
      <c r="HM175" s="2534"/>
      <c r="HN175" s="2534"/>
      <c r="HO175" s="2534"/>
      <c r="HP175" s="2534"/>
      <c r="HQ175" s="2534"/>
      <c r="HR175" s="2534"/>
      <c r="HS175" s="2534"/>
      <c r="HT175" s="2534"/>
      <c r="HU175" s="2534"/>
      <c r="HV175" s="2534"/>
      <c r="HW175" s="2534"/>
      <c r="HX175" s="2534"/>
      <c r="HY175" s="2534"/>
      <c r="HZ175" s="2534"/>
      <c r="IA175" s="2534"/>
      <c r="IB175" s="2534"/>
      <c r="IC175" s="2534"/>
      <c r="ID175" s="2534"/>
      <c r="IE175" s="2534"/>
      <c r="IF175" s="2534"/>
      <c r="IG175" s="2534"/>
      <c r="IH175" s="2534"/>
      <c r="II175" s="2534"/>
    </row>
    <row r="176" spans="1:243" s="2535" customFormat="1">
      <c r="A176" s="2527">
        <v>149</v>
      </c>
      <c r="B176" s="2462">
        <v>472043001116</v>
      </c>
      <c r="C176" s="2463">
        <v>41771</v>
      </c>
      <c r="D176" s="2539" t="s">
        <v>13437</v>
      </c>
      <c r="E176" s="2450"/>
      <c r="F176" s="2458"/>
      <c r="G176" s="2458"/>
      <c r="H176" s="2533"/>
      <c r="I176" s="2533"/>
      <c r="J176" s="2533" t="s">
        <v>13438</v>
      </c>
      <c r="K176" s="2534"/>
      <c r="L176" s="2534"/>
      <c r="M176" s="2534"/>
      <c r="N176" s="2534"/>
      <c r="O176" s="2534"/>
      <c r="P176" s="2534"/>
      <c r="Q176" s="2534"/>
      <c r="R176" s="2534"/>
      <c r="S176" s="2534"/>
      <c r="T176" s="2534"/>
      <c r="U176" s="2534"/>
      <c r="V176" s="2534"/>
      <c r="W176" s="2534"/>
      <c r="X176" s="2534"/>
      <c r="Y176" s="2534"/>
      <c r="Z176" s="2534"/>
      <c r="AA176" s="2534"/>
      <c r="AB176" s="2534"/>
      <c r="AC176" s="2534"/>
      <c r="AD176" s="2534"/>
      <c r="AE176" s="2534"/>
      <c r="AF176" s="2534"/>
      <c r="AG176" s="2534"/>
      <c r="AH176" s="2534"/>
      <c r="AI176" s="2534"/>
      <c r="AJ176" s="2534"/>
      <c r="AK176" s="2534"/>
      <c r="AL176" s="2534"/>
      <c r="AM176" s="2534"/>
      <c r="AN176" s="2534"/>
      <c r="AO176" s="2534"/>
      <c r="AP176" s="2534"/>
      <c r="AQ176" s="2534"/>
      <c r="AR176" s="2534"/>
      <c r="AS176" s="2534"/>
      <c r="AT176" s="2534"/>
      <c r="AU176" s="2534"/>
      <c r="AV176" s="2534"/>
      <c r="AW176" s="2534"/>
      <c r="AX176" s="2534"/>
      <c r="AY176" s="2534"/>
      <c r="AZ176" s="2534"/>
      <c r="BA176" s="2534"/>
      <c r="BB176" s="2534"/>
      <c r="BC176" s="2534"/>
      <c r="BD176" s="2534"/>
      <c r="BE176" s="2534"/>
      <c r="BF176" s="2534"/>
      <c r="BG176" s="2534"/>
      <c r="BH176" s="2534"/>
      <c r="BI176" s="2534"/>
      <c r="BJ176" s="2534"/>
      <c r="BK176" s="2534"/>
      <c r="BL176" s="2534"/>
      <c r="BM176" s="2534"/>
      <c r="BN176" s="2534"/>
      <c r="BO176" s="2534"/>
      <c r="BP176" s="2534"/>
      <c r="BQ176" s="2534"/>
      <c r="BR176" s="2534"/>
      <c r="BS176" s="2534"/>
      <c r="BT176" s="2534"/>
      <c r="BU176" s="2534"/>
      <c r="BV176" s="2534"/>
      <c r="BW176" s="2534"/>
      <c r="BX176" s="2534"/>
      <c r="BY176" s="2534"/>
      <c r="BZ176" s="2534"/>
      <c r="CA176" s="2534"/>
      <c r="CB176" s="2534"/>
      <c r="CC176" s="2534"/>
      <c r="CD176" s="2534"/>
      <c r="CE176" s="2534"/>
      <c r="CF176" s="2534"/>
      <c r="CG176" s="2534"/>
      <c r="CH176" s="2534"/>
      <c r="CI176" s="2534"/>
      <c r="CJ176" s="2534"/>
      <c r="CK176" s="2534"/>
      <c r="CL176" s="2534"/>
      <c r="CM176" s="2534"/>
      <c r="CN176" s="2534"/>
      <c r="CO176" s="2534"/>
      <c r="CP176" s="2534"/>
      <c r="CQ176" s="2534"/>
      <c r="CR176" s="2534"/>
      <c r="CS176" s="2534"/>
      <c r="CT176" s="2534"/>
      <c r="CU176" s="2534"/>
      <c r="CV176" s="2534"/>
      <c r="CW176" s="2534"/>
      <c r="CX176" s="2534"/>
      <c r="CY176" s="2534"/>
      <c r="CZ176" s="2534"/>
      <c r="DA176" s="2534"/>
      <c r="DB176" s="2534"/>
      <c r="DC176" s="2534"/>
      <c r="DD176" s="2534"/>
      <c r="DE176" s="2534"/>
      <c r="DF176" s="2534"/>
      <c r="DG176" s="2534"/>
      <c r="DH176" s="2534"/>
      <c r="DI176" s="2534"/>
      <c r="DJ176" s="2534"/>
      <c r="DK176" s="2534"/>
      <c r="DL176" s="2534"/>
      <c r="DM176" s="2534"/>
      <c r="DN176" s="2534"/>
      <c r="DO176" s="2534"/>
      <c r="DP176" s="2534"/>
      <c r="DQ176" s="2534"/>
      <c r="DR176" s="2534"/>
      <c r="DS176" s="2534"/>
      <c r="DT176" s="2534"/>
      <c r="DU176" s="2534"/>
      <c r="DV176" s="2534"/>
      <c r="DW176" s="2534"/>
      <c r="DX176" s="2534"/>
      <c r="DY176" s="2534"/>
      <c r="DZ176" s="2534"/>
      <c r="EA176" s="2534"/>
      <c r="EB176" s="2534"/>
      <c r="EC176" s="2534"/>
      <c r="ED176" s="2534"/>
      <c r="EE176" s="2534"/>
      <c r="EF176" s="2534"/>
      <c r="EG176" s="2534"/>
      <c r="EH176" s="2534"/>
      <c r="EI176" s="2534"/>
      <c r="EJ176" s="2534"/>
      <c r="EK176" s="2534"/>
      <c r="EL176" s="2534"/>
      <c r="EM176" s="2534"/>
      <c r="EN176" s="2534"/>
      <c r="EO176" s="2534"/>
      <c r="EP176" s="2534"/>
      <c r="EQ176" s="2534"/>
      <c r="ER176" s="2534"/>
      <c r="ES176" s="2534"/>
      <c r="ET176" s="2534"/>
      <c r="EU176" s="2534"/>
      <c r="EV176" s="2534"/>
      <c r="EW176" s="2534"/>
      <c r="EX176" s="2534"/>
      <c r="EY176" s="2534"/>
      <c r="EZ176" s="2534"/>
      <c r="FA176" s="2534"/>
      <c r="FB176" s="2534"/>
      <c r="FC176" s="2534"/>
      <c r="FD176" s="2534"/>
      <c r="FE176" s="2534"/>
      <c r="FF176" s="2534"/>
      <c r="FG176" s="2534"/>
      <c r="FH176" s="2534"/>
      <c r="FI176" s="2534"/>
      <c r="FJ176" s="2534"/>
      <c r="FK176" s="2534"/>
      <c r="FL176" s="2534"/>
      <c r="FM176" s="2534"/>
      <c r="FN176" s="2534"/>
      <c r="FO176" s="2534"/>
      <c r="FP176" s="2534"/>
      <c r="FQ176" s="2534"/>
      <c r="FR176" s="2534"/>
      <c r="FS176" s="2534"/>
      <c r="FT176" s="2534"/>
      <c r="FU176" s="2534"/>
      <c r="FV176" s="2534"/>
      <c r="FW176" s="2534"/>
      <c r="FX176" s="2534"/>
      <c r="FY176" s="2534"/>
      <c r="FZ176" s="2534"/>
      <c r="GA176" s="2534"/>
      <c r="GB176" s="2534"/>
      <c r="GC176" s="2534"/>
      <c r="GD176" s="2534"/>
      <c r="GE176" s="2534"/>
      <c r="GF176" s="2534"/>
      <c r="GG176" s="2534"/>
      <c r="GH176" s="2534"/>
      <c r="GI176" s="2534"/>
      <c r="GJ176" s="2534"/>
      <c r="GK176" s="2534"/>
      <c r="GL176" s="2534"/>
      <c r="GM176" s="2534"/>
      <c r="GN176" s="2534"/>
      <c r="GO176" s="2534"/>
      <c r="GP176" s="2534"/>
      <c r="GQ176" s="2534"/>
      <c r="GR176" s="2534"/>
      <c r="GS176" s="2534"/>
      <c r="GT176" s="2534"/>
      <c r="GU176" s="2534"/>
      <c r="GV176" s="2534"/>
      <c r="GW176" s="2534"/>
      <c r="GX176" s="2534"/>
      <c r="GY176" s="2534"/>
      <c r="GZ176" s="2534"/>
      <c r="HA176" s="2534"/>
      <c r="HB176" s="2534"/>
      <c r="HC176" s="2534"/>
      <c r="HD176" s="2534"/>
      <c r="HE176" s="2534"/>
      <c r="HF176" s="2534"/>
      <c r="HG176" s="2534"/>
      <c r="HH176" s="2534"/>
      <c r="HI176" s="2534"/>
      <c r="HJ176" s="2534"/>
      <c r="HK176" s="2534"/>
      <c r="HL176" s="2534"/>
      <c r="HM176" s="2534"/>
      <c r="HN176" s="2534"/>
      <c r="HO176" s="2534"/>
      <c r="HP176" s="2534"/>
      <c r="HQ176" s="2534"/>
      <c r="HR176" s="2534"/>
      <c r="HS176" s="2534"/>
      <c r="HT176" s="2534"/>
      <c r="HU176" s="2534"/>
      <c r="HV176" s="2534"/>
      <c r="HW176" s="2534"/>
      <c r="HX176" s="2534"/>
      <c r="HY176" s="2534"/>
      <c r="HZ176" s="2534"/>
      <c r="IA176" s="2534"/>
      <c r="IB176" s="2534"/>
      <c r="IC176" s="2534"/>
      <c r="ID176" s="2534"/>
      <c r="IE176" s="2534"/>
      <c r="IF176" s="2534"/>
      <c r="IG176" s="2534"/>
      <c r="IH176" s="2534"/>
      <c r="II176" s="2534"/>
    </row>
    <row r="177" spans="1:243" s="2535" customFormat="1" ht="17.25">
      <c r="A177" s="2527">
        <v>150</v>
      </c>
      <c r="B177" s="2462">
        <v>472023001159</v>
      </c>
      <c r="C177" s="2463">
        <v>41913</v>
      </c>
      <c r="D177" s="2541" t="s">
        <v>4353</v>
      </c>
      <c r="E177" s="2450"/>
      <c r="F177" s="2540" t="s">
        <v>13439</v>
      </c>
      <c r="G177" s="204" t="s">
        <v>5280</v>
      </c>
      <c r="H177" s="2533" t="s">
        <v>13440</v>
      </c>
      <c r="I177" s="2533" t="s">
        <v>13440</v>
      </c>
      <c r="J177" s="2533"/>
      <c r="K177" s="2534"/>
      <c r="L177" s="2534"/>
      <c r="M177" s="2534"/>
      <c r="N177" s="2534"/>
      <c r="O177" s="2534"/>
      <c r="P177" s="2534"/>
      <c r="Q177" s="2534"/>
      <c r="R177" s="2534"/>
      <c r="S177" s="2534"/>
      <c r="T177" s="2534"/>
      <c r="U177" s="2534"/>
      <c r="V177" s="2534"/>
      <c r="W177" s="2534"/>
      <c r="X177" s="2534"/>
      <c r="Y177" s="2534"/>
      <c r="Z177" s="2534"/>
      <c r="AA177" s="2534"/>
      <c r="AB177" s="2534"/>
      <c r="AC177" s="2534"/>
      <c r="AD177" s="2534"/>
      <c r="AE177" s="2534"/>
      <c r="AF177" s="2534"/>
      <c r="AG177" s="2534"/>
      <c r="AH177" s="2534"/>
      <c r="AI177" s="2534"/>
      <c r="AJ177" s="2534"/>
      <c r="AK177" s="2534"/>
      <c r="AL177" s="2534"/>
      <c r="AM177" s="2534"/>
      <c r="AN177" s="2534"/>
      <c r="AO177" s="2534"/>
      <c r="AP177" s="2534"/>
      <c r="AQ177" s="2534"/>
      <c r="AR177" s="2534"/>
      <c r="AS177" s="2534"/>
      <c r="AT177" s="2534"/>
      <c r="AU177" s="2534"/>
      <c r="AV177" s="2534"/>
      <c r="AW177" s="2534"/>
      <c r="AX177" s="2534"/>
      <c r="AY177" s="2534"/>
      <c r="AZ177" s="2534"/>
      <c r="BA177" s="2534"/>
      <c r="BB177" s="2534"/>
      <c r="BC177" s="2534"/>
      <c r="BD177" s="2534"/>
      <c r="BE177" s="2534"/>
      <c r="BF177" s="2534"/>
      <c r="BG177" s="2534"/>
      <c r="BH177" s="2534"/>
      <c r="BI177" s="2534"/>
      <c r="BJ177" s="2534"/>
      <c r="BK177" s="2534"/>
      <c r="BL177" s="2534"/>
      <c r="BM177" s="2534"/>
      <c r="BN177" s="2534"/>
      <c r="BO177" s="2534"/>
      <c r="BP177" s="2534"/>
      <c r="BQ177" s="2534"/>
      <c r="BR177" s="2534"/>
      <c r="BS177" s="2534"/>
      <c r="BT177" s="2534"/>
      <c r="BU177" s="2534"/>
      <c r="BV177" s="2534"/>
      <c r="BW177" s="2534"/>
      <c r="BX177" s="2534"/>
      <c r="BY177" s="2534"/>
      <c r="BZ177" s="2534"/>
      <c r="CA177" s="2534"/>
      <c r="CB177" s="2534"/>
      <c r="CC177" s="2534"/>
      <c r="CD177" s="2534"/>
      <c r="CE177" s="2534"/>
      <c r="CF177" s="2534"/>
      <c r="CG177" s="2534"/>
      <c r="CH177" s="2534"/>
      <c r="CI177" s="2534"/>
      <c r="CJ177" s="2534"/>
      <c r="CK177" s="2534"/>
      <c r="CL177" s="2534"/>
      <c r="CM177" s="2534"/>
      <c r="CN177" s="2534"/>
      <c r="CO177" s="2534"/>
      <c r="CP177" s="2534"/>
      <c r="CQ177" s="2534"/>
      <c r="CR177" s="2534"/>
      <c r="CS177" s="2534"/>
      <c r="CT177" s="2534"/>
      <c r="CU177" s="2534"/>
      <c r="CV177" s="2534"/>
      <c r="CW177" s="2534"/>
      <c r="CX177" s="2534"/>
      <c r="CY177" s="2534"/>
      <c r="CZ177" s="2534"/>
      <c r="DA177" s="2534"/>
      <c r="DB177" s="2534"/>
      <c r="DC177" s="2534"/>
      <c r="DD177" s="2534"/>
      <c r="DE177" s="2534"/>
      <c r="DF177" s="2534"/>
      <c r="DG177" s="2534"/>
      <c r="DH177" s="2534"/>
      <c r="DI177" s="2534"/>
      <c r="DJ177" s="2534"/>
      <c r="DK177" s="2534"/>
      <c r="DL177" s="2534"/>
      <c r="DM177" s="2534"/>
      <c r="DN177" s="2534"/>
      <c r="DO177" s="2534"/>
      <c r="DP177" s="2534"/>
      <c r="DQ177" s="2534"/>
      <c r="DR177" s="2534"/>
      <c r="DS177" s="2534"/>
      <c r="DT177" s="2534"/>
      <c r="DU177" s="2534"/>
      <c r="DV177" s="2534"/>
      <c r="DW177" s="2534"/>
      <c r="DX177" s="2534"/>
      <c r="DY177" s="2534"/>
      <c r="DZ177" s="2534"/>
      <c r="EA177" s="2534"/>
      <c r="EB177" s="2534"/>
      <c r="EC177" s="2534"/>
      <c r="ED177" s="2534"/>
      <c r="EE177" s="2534"/>
      <c r="EF177" s="2534"/>
      <c r="EG177" s="2534"/>
      <c r="EH177" s="2534"/>
      <c r="EI177" s="2534"/>
      <c r="EJ177" s="2534"/>
      <c r="EK177" s="2534"/>
      <c r="EL177" s="2534"/>
      <c r="EM177" s="2534"/>
      <c r="EN177" s="2534"/>
      <c r="EO177" s="2534"/>
      <c r="EP177" s="2534"/>
      <c r="EQ177" s="2534"/>
      <c r="ER177" s="2534"/>
      <c r="ES177" s="2534"/>
      <c r="ET177" s="2534"/>
      <c r="EU177" s="2534"/>
      <c r="EV177" s="2534"/>
      <c r="EW177" s="2534"/>
      <c r="EX177" s="2534"/>
      <c r="EY177" s="2534"/>
      <c r="EZ177" s="2534"/>
      <c r="FA177" s="2534"/>
      <c r="FB177" s="2534"/>
      <c r="FC177" s="2534"/>
      <c r="FD177" s="2534"/>
      <c r="FE177" s="2534"/>
      <c r="FF177" s="2534"/>
      <c r="FG177" s="2534"/>
      <c r="FH177" s="2534"/>
      <c r="FI177" s="2534"/>
      <c r="FJ177" s="2534"/>
      <c r="FK177" s="2534"/>
      <c r="FL177" s="2534"/>
      <c r="FM177" s="2534"/>
      <c r="FN177" s="2534"/>
      <c r="FO177" s="2534"/>
      <c r="FP177" s="2534"/>
      <c r="FQ177" s="2534"/>
      <c r="FR177" s="2534"/>
      <c r="FS177" s="2534"/>
      <c r="FT177" s="2534"/>
      <c r="FU177" s="2534"/>
      <c r="FV177" s="2534"/>
      <c r="FW177" s="2534"/>
      <c r="FX177" s="2534"/>
      <c r="FY177" s="2534"/>
      <c r="FZ177" s="2534"/>
      <c r="GA177" s="2534"/>
      <c r="GB177" s="2534"/>
      <c r="GC177" s="2534"/>
      <c r="GD177" s="2534"/>
      <c r="GE177" s="2534"/>
      <c r="GF177" s="2534"/>
      <c r="GG177" s="2534"/>
      <c r="GH177" s="2534"/>
      <c r="GI177" s="2534"/>
      <c r="GJ177" s="2534"/>
      <c r="GK177" s="2534"/>
      <c r="GL177" s="2534"/>
      <c r="GM177" s="2534"/>
      <c r="GN177" s="2534"/>
      <c r="GO177" s="2534"/>
      <c r="GP177" s="2534"/>
      <c r="GQ177" s="2534"/>
      <c r="GR177" s="2534"/>
      <c r="GS177" s="2534"/>
      <c r="GT177" s="2534"/>
      <c r="GU177" s="2534"/>
      <c r="GV177" s="2534"/>
      <c r="GW177" s="2534"/>
      <c r="GX177" s="2534"/>
      <c r="GY177" s="2534"/>
      <c r="GZ177" s="2534"/>
      <c r="HA177" s="2534"/>
      <c r="HB177" s="2534"/>
      <c r="HC177" s="2534"/>
      <c r="HD177" s="2534"/>
      <c r="HE177" s="2534"/>
      <c r="HF177" s="2534"/>
      <c r="HG177" s="2534"/>
      <c r="HH177" s="2534"/>
      <c r="HI177" s="2534"/>
      <c r="HJ177" s="2534"/>
      <c r="HK177" s="2534"/>
      <c r="HL177" s="2534"/>
      <c r="HM177" s="2534"/>
      <c r="HN177" s="2534"/>
      <c r="HO177" s="2534"/>
      <c r="HP177" s="2534"/>
      <c r="HQ177" s="2534"/>
      <c r="HR177" s="2534"/>
      <c r="HS177" s="2534"/>
      <c r="HT177" s="2534"/>
      <c r="HU177" s="2534"/>
      <c r="HV177" s="2534"/>
      <c r="HW177" s="2534"/>
      <c r="HX177" s="2534"/>
      <c r="HY177" s="2534"/>
      <c r="HZ177" s="2534"/>
      <c r="IA177" s="2534"/>
      <c r="IB177" s="2534"/>
      <c r="IC177" s="2534"/>
      <c r="ID177" s="2534"/>
      <c r="IE177" s="2534"/>
      <c r="IF177" s="2534"/>
      <c r="IG177" s="2534"/>
      <c r="IH177" s="2534"/>
      <c r="II177" s="2534"/>
    </row>
    <row r="178" spans="1:243" s="2535" customFormat="1">
      <c r="A178" s="2527"/>
      <c r="B178" s="2462"/>
      <c r="C178" s="2463"/>
      <c r="D178" s="2527" t="s">
        <v>13441</v>
      </c>
      <c r="E178" s="2450"/>
      <c r="F178" s="2458"/>
      <c r="G178" s="2458"/>
      <c r="H178" s="2533"/>
      <c r="I178" s="2533"/>
      <c r="J178" s="2533"/>
      <c r="K178" s="2534"/>
      <c r="L178" s="2534"/>
      <c r="M178" s="2534"/>
      <c r="N178" s="2534"/>
      <c r="O178" s="2534"/>
      <c r="P178" s="2534"/>
      <c r="Q178" s="2534"/>
      <c r="R178" s="2534"/>
      <c r="S178" s="2534"/>
      <c r="T178" s="2534"/>
      <c r="U178" s="2534"/>
      <c r="V178" s="2534"/>
      <c r="W178" s="2534"/>
      <c r="X178" s="2534"/>
      <c r="Y178" s="2534"/>
      <c r="Z178" s="2534"/>
      <c r="AA178" s="2534"/>
      <c r="AB178" s="2534"/>
      <c r="AC178" s="2534"/>
      <c r="AD178" s="2534"/>
      <c r="AE178" s="2534"/>
      <c r="AF178" s="2534"/>
      <c r="AG178" s="2534"/>
      <c r="AH178" s="2534"/>
      <c r="AI178" s="2534"/>
      <c r="AJ178" s="2534"/>
      <c r="AK178" s="2534"/>
      <c r="AL178" s="2534"/>
      <c r="AM178" s="2534"/>
      <c r="AN178" s="2534"/>
      <c r="AO178" s="2534"/>
      <c r="AP178" s="2534"/>
      <c r="AQ178" s="2534"/>
      <c r="AR178" s="2534"/>
      <c r="AS178" s="2534"/>
      <c r="AT178" s="2534"/>
      <c r="AU178" s="2534"/>
      <c r="AV178" s="2534"/>
      <c r="AW178" s="2534"/>
      <c r="AX178" s="2534"/>
      <c r="AY178" s="2534"/>
      <c r="AZ178" s="2534"/>
      <c r="BA178" s="2534"/>
      <c r="BB178" s="2534"/>
      <c r="BC178" s="2534"/>
      <c r="BD178" s="2534"/>
      <c r="BE178" s="2534"/>
      <c r="BF178" s="2534"/>
      <c r="BG178" s="2534"/>
      <c r="BH178" s="2534"/>
      <c r="BI178" s="2534"/>
      <c r="BJ178" s="2534"/>
      <c r="BK178" s="2534"/>
      <c r="BL178" s="2534"/>
      <c r="BM178" s="2534"/>
      <c r="BN178" s="2534"/>
      <c r="BO178" s="2534"/>
      <c r="BP178" s="2534"/>
      <c r="BQ178" s="2534"/>
      <c r="BR178" s="2534"/>
      <c r="BS178" s="2534"/>
      <c r="BT178" s="2534"/>
      <c r="BU178" s="2534"/>
      <c r="BV178" s="2534"/>
      <c r="BW178" s="2534"/>
      <c r="BX178" s="2534"/>
      <c r="BY178" s="2534"/>
      <c r="BZ178" s="2534"/>
      <c r="CA178" s="2534"/>
      <c r="CB178" s="2534"/>
      <c r="CC178" s="2534"/>
      <c r="CD178" s="2534"/>
      <c r="CE178" s="2534"/>
      <c r="CF178" s="2534"/>
      <c r="CG178" s="2534"/>
      <c r="CH178" s="2534"/>
      <c r="CI178" s="2534"/>
      <c r="CJ178" s="2534"/>
      <c r="CK178" s="2534"/>
      <c r="CL178" s="2534"/>
      <c r="CM178" s="2534"/>
      <c r="CN178" s="2534"/>
      <c r="CO178" s="2534"/>
      <c r="CP178" s="2534"/>
      <c r="CQ178" s="2534"/>
      <c r="CR178" s="2534"/>
      <c r="CS178" s="2534"/>
      <c r="CT178" s="2534"/>
      <c r="CU178" s="2534"/>
      <c r="CV178" s="2534"/>
      <c r="CW178" s="2534"/>
      <c r="CX178" s="2534"/>
      <c r="CY178" s="2534"/>
      <c r="CZ178" s="2534"/>
      <c r="DA178" s="2534"/>
      <c r="DB178" s="2534"/>
      <c r="DC178" s="2534"/>
      <c r="DD178" s="2534"/>
      <c r="DE178" s="2534"/>
      <c r="DF178" s="2534"/>
      <c r="DG178" s="2534"/>
      <c r="DH178" s="2534"/>
      <c r="DI178" s="2534"/>
      <c r="DJ178" s="2534"/>
      <c r="DK178" s="2534"/>
      <c r="DL178" s="2534"/>
      <c r="DM178" s="2534"/>
      <c r="DN178" s="2534"/>
      <c r="DO178" s="2534"/>
      <c r="DP178" s="2534"/>
      <c r="DQ178" s="2534"/>
      <c r="DR178" s="2534"/>
      <c r="DS178" s="2534"/>
      <c r="DT178" s="2534"/>
      <c r="DU178" s="2534"/>
      <c r="DV178" s="2534"/>
      <c r="DW178" s="2534"/>
      <c r="DX178" s="2534"/>
      <c r="DY178" s="2534"/>
      <c r="DZ178" s="2534"/>
      <c r="EA178" s="2534"/>
      <c r="EB178" s="2534"/>
      <c r="EC178" s="2534"/>
      <c r="ED178" s="2534"/>
      <c r="EE178" s="2534"/>
      <c r="EF178" s="2534"/>
      <c r="EG178" s="2534"/>
      <c r="EH178" s="2534"/>
      <c r="EI178" s="2534"/>
      <c r="EJ178" s="2534"/>
      <c r="EK178" s="2534"/>
      <c r="EL178" s="2534"/>
      <c r="EM178" s="2534"/>
      <c r="EN178" s="2534"/>
      <c r="EO178" s="2534"/>
      <c r="EP178" s="2534"/>
      <c r="EQ178" s="2534"/>
      <c r="ER178" s="2534"/>
      <c r="ES178" s="2534"/>
      <c r="ET178" s="2534"/>
      <c r="EU178" s="2534"/>
      <c r="EV178" s="2534"/>
      <c r="EW178" s="2534"/>
      <c r="EX178" s="2534"/>
      <c r="EY178" s="2534"/>
      <c r="EZ178" s="2534"/>
      <c r="FA178" s="2534"/>
      <c r="FB178" s="2534"/>
      <c r="FC178" s="2534"/>
      <c r="FD178" s="2534"/>
      <c r="FE178" s="2534"/>
      <c r="FF178" s="2534"/>
      <c r="FG178" s="2534"/>
      <c r="FH178" s="2534"/>
      <c r="FI178" s="2534"/>
      <c r="FJ178" s="2534"/>
      <c r="FK178" s="2534"/>
      <c r="FL178" s="2534"/>
      <c r="FM178" s="2534"/>
      <c r="FN178" s="2534"/>
      <c r="FO178" s="2534"/>
      <c r="FP178" s="2534"/>
      <c r="FQ178" s="2534"/>
      <c r="FR178" s="2534"/>
      <c r="FS178" s="2534"/>
      <c r="FT178" s="2534"/>
      <c r="FU178" s="2534"/>
      <c r="FV178" s="2534"/>
      <c r="FW178" s="2534"/>
      <c r="FX178" s="2534"/>
      <c r="FY178" s="2534"/>
      <c r="FZ178" s="2534"/>
      <c r="GA178" s="2534"/>
      <c r="GB178" s="2534"/>
      <c r="GC178" s="2534"/>
      <c r="GD178" s="2534"/>
      <c r="GE178" s="2534"/>
      <c r="GF178" s="2534"/>
      <c r="GG178" s="2534"/>
      <c r="GH178" s="2534"/>
      <c r="GI178" s="2534"/>
      <c r="GJ178" s="2534"/>
      <c r="GK178" s="2534"/>
      <c r="GL178" s="2534"/>
      <c r="GM178" s="2534"/>
      <c r="GN178" s="2534"/>
      <c r="GO178" s="2534"/>
      <c r="GP178" s="2534"/>
      <c r="GQ178" s="2534"/>
      <c r="GR178" s="2534"/>
      <c r="GS178" s="2534"/>
      <c r="GT178" s="2534"/>
      <c r="GU178" s="2534"/>
      <c r="GV178" s="2534"/>
      <c r="GW178" s="2534"/>
      <c r="GX178" s="2534"/>
      <c r="GY178" s="2534"/>
      <c r="GZ178" s="2534"/>
      <c r="HA178" s="2534"/>
      <c r="HB178" s="2534"/>
      <c r="HC178" s="2534"/>
      <c r="HD178" s="2534"/>
      <c r="HE178" s="2534"/>
      <c r="HF178" s="2534"/>
      <c r="HG178" s="2534"/>
      <c r="HH178" s="2534"/>
      <c r="HI178" s="2534"/>
      <c r="HJ178" s="2534"/>
      <c r="HK178" s="2534"/>
      <c r="HL178" s="2534"/>
      <c r="HM178" s="2534"/>
      <c r="HN178" s="2534"/>
      <c r="HO178" s="2534"/>
      <c r="HP178" s="2534"/>
      <c r="HQ178" s="2534"/>
      <c r="HR178" s="2534"/>
      <c r="HS178" s="2534"/>
      <c r="HT178" s="2534"/>
      <c r="HU178" s="2534"/>
      <c r="HV178" s="2534"/>
      <c r="HW178" s="2534"/>
      <c r="HX178" s="2534"/>
      <c r="HY178" s="2534"/>
      <c r="HZ178" s="2534"/>
      <c r="IA178" s="2534"/>
      <c r="IB178" s="2534"/>
      <c r="IC178" s="2534"/>
      <c r="ID178" s="2534"/>
      <c r="IE178" s="2534"/>
      <c r="IF178" s="2534"/>
      <c r="IG178" s="2534"/>
      <c r="IH178" s="2534"/>
      <c r="II178" s="2534"/>
    </row>
    <row r="179" spans="1:243" s="2535" customFormat="1">
      <c r="A179" s="2527"/>
      <c r="B179" s="2462"/>
      <c r="C179" s="2463"/>
      <c r="D179" s="2527"/>
      <c r="E179" s="2450"/>
      <c r="F179" s="2458"/>
      <c r="G179" s="2458"/>
      <c r="H179" s="2533"/>
      <c r="I179" s="2533"/>
      <c r="J179" s="2533"/>
      <c r="K179" s="2534"/>
      <c r="L179" s="2534"/>
      <c r="M179" s="2534"/>
      <c r="N179" s="2534"/>
      <c r="O179" s="2534"/>
      <c r="P179" s="2534"/>
      <c r="Q179" s="2534"/>
      <c r="R179" s="2534"/>
      <c r="S179" s="2534"/>
      <c r="T179" s="2534"/>
      <c r="U179" s="2534"/>
      <c r="V179" s="2534"/>
      <c r="W179" s="2534"/>
      <c r="X179" s="2534"/>
      <c r="Y179" s="2534"/>
      <c r="Z179" s="2534"/>
      <c r="AA179" s="2534"/>
      <c r="AB179" s="2534"/>
      <c r="AC179" s="2534"/>
      <c r="AD179" s="2534"/>
      <c r="AE179" s="2534"/>
      <c r="AF179" s="2534"/>
      <c r="AG179" s="2534"/>
      <c r="AH179" s="2534"/>
      <c r="AI179" s="2534"/>
      <c r="AJ179" s="2534"/>
      <c r="AK179" s="2534"/>
      <c r="AL179" s="2534"/>
      <c r="AM179" s="2534"/>
      <c r="AN179" s="2534"/>
      <c r="AO179" s="2534"/>
      <c r="AP179" s="2534"/>
      <c r="AQ179" s="2534"/>
      <c r="AR179" s="2534"/>
      <c r="AS179" s="2534"/>
      <c r="AT179" s="2534"/>
      <c r="AU179" s="2534"/>
      <c r="AV179" s="2534"/>
      <c r="AW179" s="2534"/>
      <c r="AX179" s="2534"/>
      <c r="AY179" s="2534"/>
      <c r="AZ179" s="2534"/>
      <c r="BA179" s="2534"/>
      <c r="BB179" s="2534"/>
      <c r="BC179" s="2534"/>
      <c r="BD179" s="2534"/>
      <c r="BE179" s="2534"/>
      <c r="BF179" s="2534"/>
      <c r="BG179" s="2534"/>
      <c r="BH179" s="2534"/>
      <c r="BI179" s="2534"/>
      <c r="BJ179" s="2534"/>
      <c r="BK179" s="2534"/>
      <c r="BL179" s="2534"/>
      <c r="BM179" s="2534"/>
      <c r="BN179" s="2534"/>
      <c r="BO179" s="2534"/>
      <c r="BP179" s="2534"/>
      <c r="BQ179" s="2534"/>
      <c r="BR179" s="2534"/>
      <c r="BS179" s="2534"/>
      <c r="BT179" s="2534"/>
      <c r="BU179" s="2534"/>
      <c r="BV179" s="2534"/>
      <c r="BW179" s="2534"/>
      <c r="BX179" s="2534"/>
      <c r="BY179" s="2534"/>
      <c r="BZ179" s="2534"/>
      <c r="CA179" s="2534"/>
      <c r="CB179" s="2534"/>
      <c r="CC179" s="2534"/>
      <c r="CD179" s="2534"/>
      <c r="CE179" s="2534"/>
      <c r="CF179" s="2534"/>
      <c r="CG179" s="2534"/>
      <c r="CH179" s="2534"/>
      <c r="CI179" s="2534"/>
      <c r="CJ179" s="2534"/>
      <c r="CK179" s="2534"/>
      <c r="CL179" s="2534"/>
      <c r="CM179" s="2534"/>
      <c r="CN179" s="2534"/>
      <c r="CO179" s="2534"/>
      <c r="CP179" s="2534"/>
      <c r="CQ179" s="2534"/>
      <c r="CR179" s="2534"/>
      <c r="CS179" s="2534"/>
      <c r="CT179" s="2534"/>
      <c r="CU179" s="2534"/>
      <c r="CV179" s="2534"/>
      <c r="CW179" s="2534"/>
      <c r="CX179" s="2534"/>
      <c r="CY179" s="2534"/>
      <c r="CZ179" s="2534"/>
      <c r="DA179" s="2534"/>
      <c r="DB179" s="2534"/>
      <c r="DC179" s="2534"/>
      <c r="DD179" s="2534"/>
      <c r="DE179" s="2534"/>
      <c r="DF179" s="2534"/>
      <c r="DG179" s="2534"/>
      <c r="DH179" s="2534"/>
      <c r="DI179" s="2534"/>
      <c r="DJ179" s="2534"/>
      <c r="DK179" s="2534"/>
      <c r="DL179" s="2534"/>
      <c r="DM179" s="2534"/>
      <c r="DN179" s="2534"/>
      <c r="DO179" s="2534"/>
      <c r="DP179" s="2534"/>
      <c r="DQ179" s="2534"/>
      <c r="DR179" s="2534"/>
      <c r="DS179" s="2534"/>
      <c r="DT179" s="2534"/>
      <c r="DU179" s="2534"/>
      <c r="DV179" s="2534"/>
      <c r="DW179" s="2534"/>
      <c r="DX179" s="2534"/>
      <c r="DY179" s="2534"/>
      <c r="DZ179" s="2534"/>
      <c r="EA179" s="2534"/>
      <c r="EB179" s="2534"/>
      <c r="EC179" s="2534"/>
      <c r="ED179" s="2534"/>
      <c r="EE179" s="2534"/>
      <c r="EF179" s="2534"/>
      <c r="EG179" s="2534"/>
      <c r="EH179" s="2534"/>
      <c r="EI179" s="2534"/>
      <c r="EJ179" s="2534"/>
      <c r="EK179" s="2534"/>
      <c r="EL179" s="2534"/>
      <c r="EM179" s="2534"/>
      <c r="EN179" s="2534"/>
      <c r="EO179" s="2534"/>
      <c r="EP179" s="2534"/>
      <c r="EQ179" s="2534"/>
      <c r="ER179" s="2534"/>
      <c r="ES179" s="2534"/>
      <c r="ET179" s="2534"/>
      <c r="EU179" s="2534"/>
      <c r="EV179" s="2534"/>
      <c r="EW179" s="2534"/>
      <c r="EX179" s="2534"/>
      <c r="EY179" s="2534"/>
      <c r="EZ179" s="2534"/>
      <c r="FA179" s="2534"/>
      <c r="FB179" s="2534"/>
      <c r="FC179" s="2534"/>
      <c r="FD179" s="2534"/>
      <c r="FE179" s="2534"/>
      <c r="FF179" s="2534"/>
      <c r="FG179" s="2534"/>
      <c r="FH179" s="2534"/>
      <c r="FI179" s="2534"/>
      <c r="FJ179" s="2534"/>
      <c r="FK179" s="2534"/>
      <c r="FL179" s="2534"/>
      <c r="FM179" s="2534"/>
      <c r="FN179" s="2534"/>
      <c r="FO179" s="2534"/>
      <c r="FP179" s="2534"/>
      <c r="FQ179" s="2534"/>
      <c r="FR179" s="2534"/>
      <c r="FS179" s="2534"/>
      <c r="FT179" s="2534"/>
      <c r="FU179" s="2534"/>
      <c r="FV179" s="2534"/>
      <c r="FW179" s="2534"/>
      <c r="FX179" s="2534"/>
      <c r="FY179" s="2534"/>
      <c r="FZ179" s="2534"/>
      <c r="GA179" s="2534"/>
      <c r="GB179" s="2534"/>
      <c r="GC179" s="2534"/>
      <c r="GD179" s="2534"/>
      <c r="GE179" s="2534"/>
      <c r="GF179" s="2534"/>
      <c r="GG179" s="2534"/>
      <c r="GH179" s="2534"/>
      <c r="GI179" s="2534"/>
      <c r="GJ179" s="2534"/>
      <c r="GK179" s="2534"/>
      <c r="GL179" s="2534"/>
      <c r="GM179" s="2534"/>
      <c r="GN179" s="2534"/>
      <c r="GO179" s="2534"/>
      <c r="GP179" s="2534"/>
      <c r="GQ179" s="2534"/>
      <c r="GR179" s="2534"/>
      <c r="GS179" s="2534"/>
      <c r="GT179" s="2534"/>
      <c r="GU179" s="2534"/>
      <c r="GV179" s="2534"/>
      <c r="GW179" s="2534"/>
      <c r="GX179" s="2534"/>
      <c r="GY179" s="2534"/>
      <c r="GZ179" s="2534"/>
      <c r="HA179" s="2534"/>
      <c r="HB179" s="2534"/>
      <c r="HC179" s="2534"/>
      <c r="HD179" s="2534"/>
      <c r="HE179" s="2534"/>
      <c r="HF179" s="2534"/>
      <c r="HG179" s="2534"/>
      <c r="HH179" s="2534"/>
      <c r="HI179" s="2534"/>
      <c r="HJ179" s="2534"/>
      <c r="HK179" s="2534"/>
      <c r="HL179" s="2534"/>
      <c r="HM179" s="2534"/>
      <c r="HN179" s="2534"/>
      <c r="HO179" s="2534"/>
      <c r="HP179" s="2534"/>
      <c r="HQ179" s="2534"/>
      <c r="HR179" s="2534"/>
      <c r="HS179" s="2534"/>
      <c r="HT179" s="2534"/>
      <c r="HU179" s="2534"/>
      <c r="HV179" s="2534"/>
      <c r="HW179" s="2534"/>
      <c r="HX179" s="2534"/>
      <c r="HY179" s="2534"/>
      <c r="HZ179" s="2534"/>
      <c r="IA179" s="2534"/>
      <c r="IB179" s="2534"/>
      <c r="IC179" s="2534"/>
      <c r="ID179" s="2534"/>
      <c r="IE179" s="2534"/>
      <c r="IF179" s="2534"/>
      <c r="IG179" s="2534"/>
      <c r="IH179" s="2534"/>
      <c r="II179" s="2534"/>
    </row>
    <row r="180" spans="1:243" s="2535" customFormat="1">
      <c r="A180" s="2527"/>
      <c r="B180" s="2462"/>
      <c r="C180" s="2463"/>
      <c r="D180" s="2527"/>
      <c r="E180" s="2450"/>
      <c r="F180" s="2458"/>
      <c r="G180" s="2458"/>
      <c r="H180" s="2533"/>
      <c r="I180" s="2533"/>
      <c r="J180" s="2533"/>
      <c r="K180" s="2534"/>
      <c r="L180" s="2534"/>
      <c r="M180" s="2534"/>
      <c r="N180" s="2534"/>
      <c r="O180" s="2534"/>
      <c r="P180" s="2534"/>
      <c r="Q180" s="2534"/>
      <c r="R180" s="2534"/>
      <c r="S180" s="2534"/>
      <c r="T180" s="2534"/>
      <c r="U180" s="2534"/>
      <c r="V180" s="2534"/>
      <c r="W180" s="2534"/>
      <c r="X180" s="2534"/>
      <c r="Y180" s="2534"/>
      <c r="Z180" s="2534"/>
      <c r="AA180" s="2534"/>
      <c r="AB180" s="2534"/>
      <c r="AC180" s="2534"/>
      <c r="AD180" s="2534"/>
      <c r="AE180" s="2534"/>
      <c r="AF180" s="2534"/>
      <c r="AG180" s="2534"/>
      <c r="AH180" s="2534"/>
      <c r="AI180" s="2534"/>
      <c r="AJ180" s="2534"/>
      <c r="AK180" s="2534"/>
      <c r="AL180" s="2534"/>
      <c r="AM180" s="2534"/>
      <c r="AN180" s="2534"/>
      <c r="AO180" s="2534"/>
      <c r="AP180" s="2534"/>
      <c r="AQ180" s="2534"/>
      <c r="AR180" s="2534"/>
      <c r="AS180" s="2534"/>
      <c r="AT180" s="2534"/>
      <c r="AU180" s="2534"/>
      <c r="AV180" s="2534"/>
      <c r="AW180" s="2534"/>
      <c r="AX180" s="2534"/>
      <c r="AY180" s="2534"/>
      <c r="AZ180" s="2534"/>
      <c r="BA180" s="2534"/>
      <c r="BB180" s="2534"/>
      <c r="BC180" s="2534"/>
      <c r="BD180" s="2534"/>
      <c r="BE180" s="2534"/>
      <c r="BF180" s="2534"/>
      <c r="BG180" s="2534"/>
      <c r="BH180" s="2534"/>
      <c r="BI180" s="2534"/>
      <c r="BJ180" s="2534"/>
      <c r="BK180" s="2534"/>
      <c r="BL180" s="2534"/>
      <c r="BM180" s="2534"/>
      <c r="BN180" s="2534"/>
      <c r="BO180" s="2534"/>
      <c r="BP180" s="2534"/>
      <c r="BQ180" s="2534"/>
      <c r="BR180" s="2534"/>
      <c r="BS180" s="2534"/>
      <c r="BT180" s="2534"/>
      <c r="BU180" s="2534"/>
      <c r="BV180" s="2534"/>
      <c r="BW180" s="2534"/>
      <c r="BX180" s="2534"/>
      <c r="BY180" s="2534"/>
      <c r="BZ180" s="2534"/>
      <c r="CA180" s="2534"/>
      <c r="CB180" s="2534"/>
      <c r="CC180" s="2534"/>
      <c r="CD180" s="2534"/>
      <c r="CE180" s="2534"/>
      <c r="CF180" s="2534"/>
      <c r="CG180" s="2534"/>
      <c r="CH180" s="2534"/>
      <c r="CI180" s="2534"/>
      <c r="CJ180" s="2534"/>
      <c r="CK180" s="2534"/>
      <c r="CL180" s="2534"/>
      <c r="CM180" s="2534"/>
      <c r="CN180" s="2534"/>
      <c r="CO180" s="2534"/>
      <c r="CP180" s="2534"/>
      <c r="CQ180" s="2534"/>
      <c r="CR180" s="2534"/>
      <c r="CS180" s="2534"/>
      <c r="CT180" s="2534"/>
      <c r="CU180" s="2534"/>
      <c r="CV180" s="2534"/>
      <c r="CW180" s="2534"/>
      <c r="CX180" s="2534"/>
      <c r="CY180" s="2534"/>
      <c r="CZ180" s="2534"/>
      <c r="DA180" s="2534"/>
      <c r="DB180" s="2534"/>
      <c r="DC180" s="2534"/>
      <c r="DD180" s="2534"/>
      <c r="DE180" s="2534"/>
      <c r="DF180" s="2534"/>
      <c r="DG180" s="2534"/>
      <c r="DH180" s="2534"/>
      <c r="DI180" s="2534"/>
      <c r="DJ180" s="2534"/>
      <c r="DK180" s="2534"/>
      <c r="DL180" s="2534"/>
      <c r="DM180" s="2534"/>
      <c r="DN180" s="2534"/>
      <c r="DO180" s="2534"/>
      <c r="DP180" s="2534"/>
      <c r="DQ180" s="2534"/>
      <c r="DR180" s="2534"/>
      <c r="DS180" s="2534"/>
      <c r="DT180" s="2534"/>
      <c r="DU180" s="2534"/>
      <c r="DV180" s="2534"/>
      <c r="DW180" s="2534"/>
      <c r="DX180" s="2534"/>
      <c r="DY180" s="2534"/>
      <c r="DZ180" s="2534"/>
      <c r="EA180" s="2534"/>
      <c r="EB180" s="2534"/>
      <c r="EC180" s="2534"/>
      <c r="ED180" s="2534"/>
      <c r="EE180" s="2534"/>
      <c r="EF180" s="2534"/>
      <c r="EG180" s="2534"/>
      <c r="EH180" s="2534"/>
      <c r="EI180" s="2534"/>
      <c r="EJ180" s="2534"/>
      <c r="EK180" s="2534"/>
      <c r="EL180" s="2534"/>
      <c r="EM180" s="2534"/>
      <c r="EN180" s="2534"/>
      <c r="EO180" s="2534"/>
      <c r="EP180" s="2534"/>
      <c r="EQ180" s="2534"/>
      <c r="ER180" s="2534"/>
      <c r="ES180" s="2534"/>
      <c r="ET180" s="2534"/>
      <c r="EU180" s="2534"/>
      <c r="EV180" s="2534"/>
      <c r="EW180" s="2534"/>
      <c r="EX180" s="2534"/>
      <c r="EY180" s="2534"/>
      <c r="EZ180" s="2534"/>
      <c r="FA180" s="2534"/>
      <c r="FB180" s="2534"/>
      <c r="FC180" s="2534"/>
      <c r="FD180" s="2534"/>
      <c r="FE180" s="2534"/>
      <c r="FF180" s="2534"/>
      <c r="FG180" s="2534"/>
      <c r="FH180" s="2534"/>
      <c r="FI180" s="2534"/>
      <c r="FJ180" s="2534"/>
      <c r="FK180" s="2534"/>
      <c r="FL180" s="2534"/>
      <c r="FM180" s="2534"/>
      <c r="FN180" s="2534"/>
      <c r="FO180" s="2534"/>
      <c r="FP180" s="2534"/>
      <c r="FQ180" s="2534"/>
      <c r="FR180" s="2534"/>
      <c r="FS180" s="2534"/>
      <c r="FT180" s="2534"/>
      <c r="FU180" s="2534"/>
      <c r="FV180" s="2534"/>
      <c r="FW180" s="2534"/>
      <c r="FX180" s="2534"/>
      <c r="FY180" s="2534"/>
      <c r="FZ180" s="2534"/>
      <c r="GA180" s="2534"/>
      <c r="GB180" s="2534"/>
      <c r="GC180" s="2534"/>
      <c r="GD180" s="2534"/>
      <c r="GE180" s="2534"/>
      <c r="GF180" s="2534"/>
      <c r="GG180" s="2534"/>
      <c r="GH180" s="2534"/>
      <c r="GI180" s="2534"/>
      <c r="GJ180" s="2534"/>
      <c r="GK180" s="2534"/>
      <c r="GL180" s="2534"/>
      <c r="GM180" s="2534"/>
      <c r="GN180" s="2534"/>
      <c r="GO180" s="2534"/>
      <c r="GP180" s="2534"/>
      <c r="GQ180" s="2534"/>
      <c r="GR180" s="2534"/>
      <c r="GS180" s="2534"/>
      <c r="GT180" s="2534"/>
      <c r="GU180" s="2534"/>
      <c r="GV180" s="2534"/>
      <c r="GW180" s="2534"/>
      <c r="GX180" s="2534"/>
      <c r="GY180" s="2534"/>
      <c r="GZ180" s="2534"/>
      <c r="HA180" s="2534"/>
      <c r="HB180" s="2534"/>
      <c r="HC180" s="2534"/>
      <c r="HD180" s="2534"/>
      <c r="HE180" s="2534"/>
      <c r="HF180" s="2534"/>
      <c r="HG180" s="2534"/>
      <c r="HH180" s="2534"/>
      <c r="HI180" s="2534"/>
      <c r="HJ180" s="2534"/>
      <c r="HK180" s="2534"/>
      <c r="HL180" s="2534"/>
      <c r="HM180" s="2534"/>
      <c r="HN180" s="2534"/>
      <c r="HO180" s="2534"/>
      <c r="HP180" s="2534"/>
      <c r="HQ180" s="2534"/>
      <c r="HR180" s="2534"/>
      <c r="HS180" s="2534"/>
      <c r="HT180" s="2534"/>
      <c r="HU180" s="2534"/>
      <c r="HV180" s="2534"/>
      <c r="HW180" s="2534"/>
      <c r="HX180" s="2534"/>
      <c r="HY180" s="2534"/>
      <c r="HZ180" s="2534"/>
      <c r="IA180" s="2534"/>
      <c r="IB180" s="2534"/>
      <c r="IC180" s="2534"/>
      <c r="ID180" s="2534"/>
      <c r="IE180" s="2534"/>
      <c r="IF180" s="2534"/>
      <c r="IG180" s="2534"/>
      <c r="IH180" s="2534"/>
      <c r="II180" s="2534"/>
    </row>
    <row r="181" spans="1:243" s="2535" customFormat="1">
      <c r="A181" s="2527"/>
      <c r="B181" s="2462"/>
      <c r="C181" s="2463"/>
      <c r="D181" s="2527"/>
      <c r="E181" s="2450"/>
      <c r="F181" s="2454"/>
      <c r="G181" s="2454"/>
      <c r="H181" s="2533"/>
      <c r="I181" s="2533"/>
      <c r="J181" s="2533"/>
      <c r="K181" s="2534"/>
      <c r="L181" s="2534"/>
      <c r="M181" s="2534"/>
      <c r="N181" s="2534"/>
      <c r="O181" s="2534"/>
      <c r="P181" s="2534"/>
      <c r="Q181" s="2534"/>
      <c r="R181" s="2534"/>
      <c r="S181" s="2534"/>
      <c r="T181" s="2534"/>
      <c r="U181" s="2534"/>
      <c r="V181" s="2534"/>
      <c r="W181" s="2534"/>
      <c r="X181" s="2534"/>
      <c r="Y181" s="2534"/>
      <c r="Z181" s="2534"/>
      <c r="AA181" s="2534"/>
      <c r="AB181" s="2534"/>
      <c r="AC181" s="2534"/>
      <c r="AD181" s="2534"/>
      <c r="AE181" s="2534"/>
      <c r="AF181" s="2534"/>
      <c r="AG181" s="2534"/>
      <c r="AH181" s="2534"/>
      <c r="AI181" s="2534"/>
      <c r="AJ181" s="2534"/>
      <c r="AK181" s="2534"/>
      <c r="AL181" s="2534"/>
      <c r="AM181" s="2534"/>
      <c r="AN181" s="2534"/>
      <c r="AO181" s="2534"/>
      <c r="AP181" s="2534"/>
      <c r="AQ181" s="2534"/>
      <c r="AR181" s="2534"/>
      <c r="AS181" s="2534"/>
      <c r="AT181" s="2534"/>
      <c r="AU181" s="2534"/>
      <c r="AV181" s="2534"/>
      <c r="AW181" s="2534"/>
      <c r="AX181" s="2534"/>
      <c r="AY181" s="2534"/>
      <c r="AZ181" s="2534"/>
      <c r="BA181" s="2534"/>
      <c r="BB181" s="2534"/>
      <c r="BC181" s="2534"/>
      <c r="BD181" s="2534"/>
      <c r="BE181" s="2534"/>
      <c r="BF181" s="2534"/>
      <c r="BG181" s="2534"/>
      <c r="BH181" s="2534"/>
      <c r="BI181" s="2534"/>
      <c r="BJ181" s="2534"/>
      <c r="BK181" s="2534"/>
      <c r="BL181" s="2534"/>
      <c r="BM181" s="2534"/>
      <c r="BN181" s="2534"/>
      <c r="BO181" s="2534"/>
      <c r="BP181" s="2534"/>
      <c r="BQ181" s="2534"/>
      <c r="BR181" s="2534"/>
      <c r="BS181" s="2534"/>
      <c r="BT181" s="2534"/>
      <c r="BU181" s="2534"/>
      <c r="BV181" s="2534"/>
      <c r="BW181" s="2534"/>
      <c r="BX181" s="2534"/>
      <c r="BY181" s="2534"/>
      <c r="BZ181" s="2534"/>
      <c r="CA181" s="2534"/>
      <c r="CB181" s="2534"/>
      <c r="CC181" s="2534"/>
      <c r="CD181" s="2534"/>
      <c r="CE181" s="2534"/>
      <c r="CF181" s="2534"/>
      <c r="CG181" s="2534"/>
      <c r="CH181" s="2534"/>
      <c r="CI181" s="2534"/>
      <c r="CJ181" s="2534"/>
      <c r="CK181" s="2534"/>
      <c r="CL181" s="2534"/>
      <c r="CM181" s="2534"/>
      <c r="CN181" s="2534"/>
      <c r="CO181" s="2534"/>
      <c r="CP181" s="2534"/>
      <c r="CQ181" s="2534"/>
      <c r="CR181" s="2534"/>
      <c r="CS181" s="2534"/>
      <c r="CT181" s="2534"/>
      <c r="CU181" s="2534"/>
      <c r="CV181" s="2534"/>
      <c r="CW181" s="2534"/>
      <c r="CX181" s="2534"/>
      <c r="CY181" s="2534"/>
      <c r="CZ181" s="2534"/>
      <c r="DA181" s="2534"/>
      <c r="DB181" s="2534"/>
      <c r="DC181" s="2534"/>
      <c r="DD181" s="2534"/>
      <c r="DE181" s="2534"/>
      <c r="DF181" s="2534"/>
      <c r="DG181" s="2534"/>
      <c r="DH181" s="2534"/>
      <c r="DI181" s="2534"/>
      <c r="DJ181" s="2534"/>
      <c r="DK181" s="2534"/>
      <c r="DL181" s="2534"/>
      <c r="DM181" s="2534"/>
      <c r="DN181" s="2534"/>
      <c r="DO181" s="2534"/>
      <c r="DP181" s="2534"/>
      <c r="DQ181" s="2534"/>
      <c r="DR181" s="2534"/>
      <c r="DS181" s="2534"/>
      <c r="DT181" s="2534"/>
      <c r="DU181" s="2534"/>
      <c r="DV181" s="2534"/>
      <c r="DW181" s="2534"/>
      <c r="DX181" s="2534"/>
      <c r="DY181" s="2534"/>
      <c r="DZ181" s="2534"/>
      <c r="EA181" s="2534"/>
      <c r="EB181" s="2534"/>
      <c r="EC181" s="2534"/>
      <c r="ED181" s="2534"/>
      <c r="EE181" s="2534"/>
      <c r="EF181" s="2534"/>
      <c r="EG181" s="2534"/>
      <c r="EH181" s="2534"/>
      <c r="EI181" s="2534"/>
      <c r="EJ181" s="2534"/>
      <c r="EK181" s="2534"/>
      <c r="EL181" s="2534"/>
      <c r="EM181" s="2534"/>
      <c r="EN181" s="2534"/>
      <c r="EO181" s="2534"/>
      <c r="EP181" s="2534"/>
      <c r="EQ181" s="2534"/>
      <c r="ER181" s="2534"/>
      <c r="ES181" s="2534"/>
      <c r="ET181" s="2534"/>
      <c r="EU181" s="2534"/>
      <c r="EV181" s="2534"/>
      <c r="EW181" s="2534"/>
      <c r="EX181" s="2534"/>
      <c r="EY181" s="2534"/>
      <c r="EZ181" s="2534"/>
      <c r="FA181" s="2534"/>
      <c r="FB181" s="2534"/>
      <c r="FC181" s="2534"/>
      <c r="FD181" s="2534"/>
      <c r="FE181" s="2534"/>
      <c r="FF181" s="2534"/>
      <c r="FG181" s="2534"/>
      <c r="FH181" s="2534"/>
      <c r="FI181" s="2534"/>
      <c r="FJ181" s="2534"/>
      <c r="FK181" s="2534"/>
      <c r="FL181" s="2534"/>
      <c r="FM181" s="2534"/>
      <c r="FN181" s="2534"/>
      <c r="FO181" s="2534"/>
      <c r="FP181" s="2534"/>
      <c r="FQ181" s="2534"/>
      <c r="FR181" s="2534"/>
      <c r="FS181" s="2534"/>
      <c r="FT181" s="2534"/>
      <c r="FU181" s="2534"/>
      <c r="FV181" s="2534"/>
      <c r="FW181" s="2534"/>
      <c r="FX181" s="2534"/>
      <c r="FY181" s="2534"/>
      <c r="FZ181" s="2534"/>
      <c r="GA181" s="2534"/>
      <c r="GB181" s="2534"/>
      <c r="GC181" s="2534"/>
      <c r="GD181" s="2534"/>
      <c r="GE181" s="2534"/>
      <c r="GF181" s="2534"/>
      <c r="GG181" s="2534"/>
      <c r="GH181" s="2534"/>
      <c r="GI181" s="2534"/>
      <c r="GJ181" s="2534"/>
      <c r="GK181" s="2534"/>
      <c r="GL181" s="2534"/>
      <c r="GM181" s="2534"/>
      <c r="GN181" s="2534"/>
      <c r="GO181" s="2534"/>
      <c r="GP181" s="2534"/>
      <c r="GQ181" s="2534"/>
      <c r="GR181" s="2534"/>
      <c r="GS181" s="2534"/>
      <c r="GT181" s="2534"/>
      <c r="GU181" s="2534"/>
      <c r="GV181" s="2534"/>
      <c r="GW181" s="2534"/>
      <c r="GX181" s="2534"/>
      <c r="GY181" s="2534"/>
      <c r="GZ181" s="2534"/>
      <c r="HA181" s="2534"/>
      <c r="HB181" s="2534"/>
      <c r="HC181" s="2534"/>
      <c r="HD181" s="2534"/>
      <c r="HE181" s="2534"/>
      <c r="HF181" s="2534"/>
      <c r="HG181" s="2534"/>
      <c r="HH181" s="2534"/>
      <c r="HI181" s="2534"/>
      <c r="HJ181" s="2534"/>
      <c r="HK181" s="2534"/>
      <c r="HL181" s="2534"/>
      <c r="HM181" s="2534"/>
      <c r="HN181" s="2534"/>
      <c r="HO181" s="2534"/>
      <c r="HP181" s="2534"/>
      <c r="HQ181" s="2534"/>
      <c r="HR181" s="2534"/>
      <c r="HS181" s="2534"/>
      <c r="HT181" s="2534"/>
      <c r="HU181" s="2534"/>
      <c r="HV181" s="2534"/>
      <c r="HW181" s="2534"/>
      <c r="HX181" s="2534"/>
      <c r="HY181" s="2534"/>
      <c r="HZ181" s="2534"/>
      <c r="IA181" s="2534"/>
      <c r="IB181" s="2534"/>
      <c r="IC181" s="2534"/>
      <c r="ID181" s="2534"/>
      <c r="IE181" s="2534"/>
      <c r="IF181" s="2534"/>
      <c r="IG181" s="2534"/>
      <c r="IH181" s="2534"/>
      <c r="II181" s="2534"/>
    </row>
    <row r="182" spans="1:243" s="2535" customFormat="1">
      <c r="A182" s="2527"/>
      <c r="B182" s="2462"/>
      <c r="C182" s="2463"/>
      <c r="D182" s="2527"/>
      <c r="E182" s="2450"/>
      <c r="F182" s="2454"/>
      <c r="G182" s="2454"/>
      <c r="H182" s="2533"/>
      <c r="I182" s="2533"/>
      <c r="J182" s="2533"/>
      <c r="K182" s="2534"/>
      <c r="L182" s="2534"/>
      <c r="M182" s="2534"/>
      <c r="N182" s="2534"/>
      <c r="O182" s="2534"/>
      <c r="P182" s="2534"/>
      <c r="Q182" s="2534"/>
      <c r="R182" s="2534"/>
      <c r="S182" s="2534"/>
      <c r="T182" s="2534"/>
      <c r="U182" s="2534"/>
      <c r="V182" s="2534"/>
      <c r="W182" s="2534"/>
      <c r="X182" s="2534"/>
      <c r="Y182" s="2534"/>
      <c r="Z182" s="2534"/>
      <c r="AA182" s="2534"/>
      <c r="AB182" s="2534"/>
      <c r="AC182" s="2534"/>
      <c r="AD182" s="2534"/>
      <c r="AE182" s="2534"/>
      <c r="AF182" s="2534"/>
      <c r="AG182" s="2534"/>
      <c r="AH182" s="2534"/>
      <c r="AI182" s="2534"/>
      <c r="AJ182" s="2534"/>
      <c r="AK182" s="2534"/>
      <c r="AL182" s="2534"/>
      <c r="AM182" s="2534"/>
      <c r="AN182" s="2534"/>
      <c r="AO182" s="2534"/>
      <c r="AP182" s="2534"/>
      <c r="AQ182" s="2534"/>
      <c r="AR182" s="2534"/>
      <c r="AS182" s="2534"/>
      <c r="AT182" s="2534"/>
      <c r="AU182" s="2534"/>
      <c r="AV182" s="2534"/>
      <c r="AW182" s="2534"/>
      <c r="AX182" s="2534"/>
      <c r="AY182" s="2534"/>
      <c r="AZ182" s="2534"/>
      <c r="BA182" s="2534"/>
      <c r="BB182" s="2534"/>
      <c r="BC182" s="2534"/>
      <c r="BD182" s="2534"/>
      <c r="BE182" s="2534"/>
      <c r="BF182" s="2534"/>
      <c r="BG182" s="2534"/>
      <c r="BH182" s="2534"/>
      <c r="BI182" s="2534"/>
      <c r="BJ182" s="2534"/>
      <c r="BK182" s="2534"/>
      <c r="BL182" s="2534"/>
      <c r="BM182" s="2534"/>
      <c r="BN182" s="2534"/>
      <c r="BO182" s="2534"/>
      <c r="BP182" s="2534"/>
      <c r="BQ182" s="2534"/>
      <c r="BR182" s="2534"/>
      <c r="BS182" s="2534"/>
      <c r="BT182" s="2534"/>
      <c r="BU182" s="2534"/>
      <c r="BV182" s="2534"/>
      <c r="BW182" s="2534"/>
      <c r="BX182" s="2534"/>
      <c r="BY182" s="2534"/>
      <c r="BZ182" s="2534"/>
      <c r="CA182" s="2534"/>
      <c r="CB182" s="2534"/>
      <c r="CC182" s="2534"/>
      <c r="CD182" s="2534"/>
      <c r="CE182" s="2534"/>
      <c r="CF182" s="2534"/>
      <c r="CG182" s="2534"/>
      <c r="CH182" s="2534"/>
      <c r="CI182" s="2534"/>
      <c r="CJ182" s="2534"/>
      <c r="CK182" s="2534"/>
      <c r="CL182" s="2534"/>
      <c r="CM182" s="2534"/>
      <c r="CN182" s="2534"/>
      <c r="CO182" s="2534"/>
      <c r="CP182" s="2534"/>
      <c r="CQ182" s="2534"/>
      <c r="CR182" s="2534"/>
      <c r="CS182" s="2534"/>
      <c r="CT182" s="2534"/>
      <c r="CU182" s="2534"/>
      <c r="CV182" s="2534"/>
      <c r="CW182" s="2534"/>
      <c r="CX182" s="2534"/>
      <c r="CY182" s="2534"/>
      <c r="CZ182" s="2534"/>
      <c r="DA182" s="2534"/>
      <c r="DB182" s="2534"/>
      <c r="DC182" s="2534"/>
      <c r="DD182" s="2534"/>
      <c r="DE182" s="2534"/>
      <c r="DF182" s="2534"/>
      <c r="DG182" s="2534"/>
      <c r="DH182" s="2534"/>
      <c r="DI182" s="2534"/>
      <c r="DJ182" s="2534"/>
      <c r="DK182" s="2534"/>
      <c r="DL182" s="2534"/>
      <c r="DM182" s="2534"/>
      <c r="DN182" s="2534"/>
      <c r="DO182" s="2534"/>
      <c r="DP182" s="2534"/>
      <c r="DQ182" s="2534"/>
      <c r="DR182" s="2534"/>
      <c r="DS182" s="2534"/>
      <c r="DT182" s="2534"/>
      <c r="DU182" s="2534"/>
      <c r="DV182" s="2534"/>
      <c r="DW182" s="2534"/>
      <c r="DX182" s="2534"/>
      <c r="DY182" s="2534"/>
      <c r="DZ182" s="2534"/>
      <c r="EA182" s="2534"/>
      <c r="EB182" s="2534"/>
      <c r="EC182" s="2534"/>
      <c r="ED182" s="2534"/>
      <c r="EE182" s="2534"/>
      <c r="EF182" s="2534"/>
      <c r="EG182" s="2534"/>
      <c r="EH182" s="2534"/>
      <c r="EI182" s="2534"/>
      <c r="EJ182" s="2534"/>
      <c r="EK182" s="2534"/>
      <c r="EL182" s="2534"/>
      <c r="EM182" s="2534"/>
      <c r="EN182" s="2534"/>
      <c r="EO182" s="2534"/>
      <c r="EP182" s="2534"/>
      <c r="EQ182" s="2534"/>
      <c r="ER182" s="2534"/>
      <c r="ES182" s="2534"/>
      <c r="ET182" s="2534"/>
      <c r="EU182" s="2534"/>
      <c r="EV182" s="2534"/>
      <c r="EW182" s="2534"/>
      <c r="EX182" s="2534"/>
      <c r="EY182" s="2534"/>
      <c r="EZ182" s="2534"/>
      <c r="FA182" s="2534"/>
      <c r="FB182" s="2534"/>
      <c r="FC182" s="2534"/>
      <c r="FD182" s="2534"/>
      <c r="FE182" s="2534"/>
      <c r="FF182" s="2534"/>
      <c r="FG182" s="2534"/>
      <c r="FH182" s="2534"/>
      <c r="FI182" s="2534"/>
      <c r="FJ182" s="2534"/>
      <c r="FK182" s="2534"/>
      <c r="FL182" s="2534"/>
      <c r="FM182" s="2534"/>
      <c r="FN182" s="2534"/>
      <c r="FO182" s="2534"/>
      <c r="FP182" s="2534"/>
      <c r="FQ182" s="2534"/>
      <c r="FR182" s="2534"/>
      <c r="FS182" s="2534"/>
      <c r="FT182" s="2534"/>
      <c r="FU182" s="2534"/>
      <c r="FV182" s="2534"/>
      <c r="FW182" s="2534"/>
      <c r="FX182" s="2534"/>
      <c r="FY182" s="2534"/>
      <c r="FZ182" s="2534"/>
      <c r="GA182" s="2534"/>
      <c r="GB182" s="2534"/>
      <c r="GC182" s="2534"/>
      <c r="GD182" s="2534"/>
      <c r="GE182" s="2534"/>
      <c r="GF182" s="2534"/>
      <c r="GG182" s="2534"/>
      <c r="GH182" s="2534"/>
      <c r="GI182" s="2534"/>
      <c r="GJ182" s="2534"/>
      <c r="GK182" s="2534"/>
      <c r="GL182" s="2534"/>
      <c r="GM182" s="2534"/>
      <c r="GN182" s="2534"/>
      <c r="GO182" s="2534"/>
      <c r="GP182" s="2534"/>
      <c r="GQ182" s="2534"/>
      <c r="GR182" s="2534"/>
      <c r="GS182" s="2534"/>
      <c r="GT182" s="2534"/>
      <c r="GU182" s="2534"/>
      <c r="GV182" s="2534"/>
      <c r="GW182" s="2534"/>
      <c r="GX182" s="2534"/>
      <c r="GY182" s="2534"/>
      <c r="GZ182" s="2534"/>
      <c r="HA182" s="2534"/>
      <c r="HB182" s="2534"/>
      <c r="HC182" s="2534"/>
      <c r="HD182" s="2534"/>
      <c r="HE182" s="2534"/>
      <c r="HF182" s="2534"/>
      <c r="HG182" s="2534"/>
      <c r="HH182" s="2534"/>
      <c r="HI182" s="2534"/>
      <c r="HJ182" s="2534"/>
      <c r="HK182" s="2534"/>
      <c r="HL182" s="2534"/>
      <c r="HM182" s="2534"/>
      <c r="HN182" s="2534"/>
      <c r="HO182" s="2534"/>
      <c r="HP182" s="2534"/>
      <c r="HQ182" s="2534"/>
      <c r="HR182" s="2534"/>
      <c r="HS182" s="2534"/>
      <c r="HT182" s="2534"/>
      <c r="HU182" s="2534"/>
      <c r="HV182" s="2534"/>
      <c r="HW182" s="2534"/>
      <c r="HX182" s="2534"/>
      <c r="HY182" s="2534"/>
      <c r="HZ182" s="2534"/>
      <c r="IA182" s="2534"/>
      <c r="IB182" s="2534"/>
      <c r="IC182" s="2534"/>
      <c r="ID182" s="2534"/>
      <c r="IE182" s="2534"/>
      <c r="IF182" s="2534"/>
      <c r="IG182" s="2534"/>
      <c r="IH182" s="2534"/>
      <c r="II182" s="2534"/>
    </row>
    <row r="183" spans="1:243" s="2532" customFormat="1">
      <c r="A183" s="2528"/>
      <c r="B183" s="2491"/>
      <c r="C183" s="2492"/>
      <c r="D183" s="2529"/>
      <c r="E183" s="2450"/>
      <c r="F183" s="2531"/>
      <c r="G183" s="2531"/>
      <c r="H183" s="2479"/>
      <c r="I183" s="2479"/>
      <c r="J183" s="2479"/>
      <c r="K183" s="2446"/>
      <c r="L183" s="2446"/>
      <c r="M183" s="2446"/>
      <c r="N183" s="2446"/>
      <c r="O183" s="2446"/>
      <c r="P183" s="2446"/>
      <c r="Q183" s="2446"/>
      <c r="R183" s="2446"/>
      <c r="S183" s="2446"/>
      <c r="T183" s="2446"/>
      <c r="U183" s="2446"/>
      <c r="V183" s="2446"/>
      <c r="W183" s="2446"/>
      <c r="X183" s="2446"/>
      <c r="Y183" s="2446"/>
      <c r="Z183" s="2446"/>
      <c r="AA183" s="2446"/>
      <c r="AB183" s="2446"/>
      <c r="AC183" s="2446"/>
      <c r="AD183" s="2446"/>
      <c r="AE183" s="2446"/>
      <c r="AF183" s="2446"/>
      <c r="AG183" s="2446"/>
      <c r="AH183" s="2446"/>
      <c r="AI183" s="2446"/>
      <c r="AJ183" s="2446"/>
      <c r="AK183" s="2446"/>
      <c r="AL183" s="2446"/>
      <c r="AM183" s="2446"/>
      <c r="AN183" s="2446"/>
      <c r="AO183" s="2446"/>
      <c r="AP183" s="2446"/>
      <c r="AQ183" s="2446"/>
      <c r="AR183" s="2446"/>
      <c r="AS183" s="2446"/>
      <c r="AT183" s="2446"/>
      <c r="AU183" s="2446"/>
      <c r="AV183" s="2446"/>
      <c r="AW183" s="2446"/>
      <c r="AX183" s="2446"/>
      <c r="AY183" s="2446"/>
      <c r="AZ183" s="2446"/>
      <c r="BA183" s="2446"/>
      <c r="BB183" s="2446"/>
      <c r="BC183" s="2446"/>
      <c r="BD183" s="2446"/>
      <c r="BE183" s="2446"/>
      <c r="BF183" s="2446"/>
      <c r="BG183" s="2446"/>
      <c r="BH183" s="2446"/>
      <c r="BI183" s="2446"/>
      <c r="BJ183" s="2446"/>
      <c r="BK183" s="2446"/>
      <c r="BL183" s="2446"/>
      <c r="BM183" s="2446"/>
      <c r="BN183" s="2446"/>
      <c r="BO183" s="2446"/>
      <c r="BP183" s="2446"/>
      <c r="BQ183" s="2446"/>
      <c r="BR183" s="2446"/>
      <c r="BS183" s="2446"/>
      <c r="BT183" s="2446"/>
      <c r="BU183" s="2446"/>
      <c r="BV183" s="2446"/>
      <c r="BW183" s="2446"/>
      <c r="BX183" s="2446"/>
      <c r="BY183" s="2446"/>
      <c r="BZ183" s="2446"/>
      <c r="CA183" s="2446"/>
      <c r="CB183" s="2446"/>
      <c r="CC183" s="2446"/>
      <c r="CD183" s="2446"/>
      <c r="CE183" s="2446"/>
      <c r="CF183" s="2446"/>
      <c r="CG183" s="2446"/>
      <c r="CH183" s="2446"/>
      <c r="CI183" s="2446"/>
      <c r="CJ183" s="2446"/>
      <c r="CK183" s="2446"/>
      <c r="CL183" s="2446"/>
      <c r="CM183" s="2446"/>
      <c r="CN183" s="2446"/>
      <c r="CO183" s="2446"/>
      <c r="CP183" s="2446"/>
      <c r="CQ183" s="2446"/>
      <c r="CR183" s="2446"/>
      <c r="CS183" s="2446"/>
      <c r="CT183" s="2446"/>
      <c r="CU183" s="2446"/>
      <c r="CV183" s="2446"/>
      <c r="CW183" s="2446"/>
      <c r="CX183" s="2446"/>
      <c r="CY183" s="2446"/>
      <c r="CZ183" s="2446"/>
      <c r="DA183" s="2446"/>
      <c r="DB183" s="2446"/>
      <c r="DC183" s="2446"/>
      <c r="DD183" s="2446"/>
      <c r="DE183" s="2446"/>
      <c r="DF183" s="2446"/>
      <c r="DG183" s="2446"/>
      <c r="DH183" s="2446"/>
      <c r="DI183" s="2446"/>
      <c r="DJ183" s="2446"/>
      <c r="DK183" s="2446"/>
      <c r="DL183" s="2446"/>
      <c r="DM183" s="2446"/>
      <c r="DN183" s="2446"/>
      <c r="DO183" s="2446"/>
      <c r="DP183" s="2446"/>
      <c r="DQ183" s="2446"/>
      <c r="DR183" s="2446"/>
      <c r="DS183" s="2446"/>
      <c r="DT183" s="2446"/>
      <c r="DU183" s="2446"/>
      <c r="DV183" s="2446"/>
      <c r="DW183" s="2446"/>
      <c r="DX183" s="2446"/>
      <c r="DY183" s="2446"/>
      <c r="DZ183" s="2446"/>
      <c r="EA183" s="2446"/>
      <c r="EB183" s="2446"/>
      <c r="EC183" s="2446"/>
      <c r="ED183" s="2446"/>
      <c r="EE183" s="2446"/>
      <c r="EF183" s="2446"/>
      <c r="EG183" s="2446"/>
      <c r="EH183" s="2446"/>
      <c r="EI183" s="2446"/>
      <c r="EJ183" s="2446"/>
      <c r="EK183" s="2446"/>
      <c r="EL183" s="2446"/>
      <c r="EM183" s="2446"/>
      <c r="EN183" s="2446"/>
      <c r="EO183" s="2446"/>
      <c r="EP183" s="2446"/>
      <c r="EQ183" s="2446"/>
      <c r="ER183" s="2446"/>
      <c r="ES183" s="2446"/>
      <c r="ET183" s="2446"/>
      <c r="EU183" s="2446"/>
      <c r="EV183" s="2446"/>
      <c r="EW183" s="2446"/>
      <c r="EX183" s="2446"/>
      <c r="EY183" s="2446"/>
      <c r="EZ183" s="2446"/>
      <c r="FA183" s="2446"/>
      <c r="FB183" s="2446"/>
      <c r="FC183" s="2446"/>
      <c r="FD183" s="2446"/>
      <c r="FE183" s="2446"/>
      <c r="FF183" s="2446"/>
      <c r="FG183" s="2446"/>
      <c r="FH183" s="2446"/>
      <c r="FI183" s="2446"/>
      <c r="FJ183" s="2446"/>
      <c r="FK183" s="2446"/>
      <c r="FL183" s="2446"/>
      <c r="FM183" s="2446"/>
      <c r="FN183" s="2446"/>
      <c r="FO183" s="2446"/>
      <c r="FP183" s="2446"/>
      <c r="FQ183" s="2446"/>
      <c r="FR183" s="2446"/>
      <c r="FS183" s="2446"/>
      <c r="FT183" s="2446"/>
      <c r="FU183" s="2446"/>
      <c r="FV183" s="2446"/>
      <c r="FW183" s="2446"/>
      <c r="FX183" s="2446"/>
      <c r="FY183" s="2446"/>
      <c r="FZ183" s="2446"/>
      <c r="GA183" s="2446"/>
      <c r="GB183" s="2446"/>
      <c r="GC183" s="2446"/>
      <c r="GD183" s="2446"/>
      <c r="GE183" s="2446"/>
      <c r="GF183" s="2446"/>
      <c r="GG183" s="2446"/>
      <c r="GH183" s="2446"/>
      <c r="GI183" s="2446"/>
      <c r="GJ183" s="2446"/>
      <c r="GK183" s="2446"/>
      <c r="GL183" s="2446"/>
      <c r="GM183" s="2446"/>
      <c r="GN183" s="2446"/>
      <c r="GO183" s="2446"/>
      <c r="GP183" s="2446"/>
      <c r="GQ183" s="2446"/>
      <c r="GR183" s="2446"/>
      <c r="GS183" s="2446"/>
      <c r="GT183" s="2446"/>
      <c r="GU183" s="2446"/>
      <c r="GV183" s="2446"/>
      <c r="GW183" s="2446"/>
      <c r="GX183" s="2446"/>
      <c r="GY183" s="2446"/>
      <c r="GZ183" s="2446"/>
      <c r="HA183" s="2446"/>
      <c r="HB183" s="2446"/>
      <c r="HC183" s="2446"/>
      <c r="HD183" s="2446"/>
      <c r="HE183" s="2446"/>
      <c r="HF183" s="2446"/>
      <c r="HG183" s="2446"/>
      <c r="HH183" s="2446"/>
      <c r="HI183" s="2446"/>
      <c r="HJ183" s="2446"/>
      <c r="HK183" s="2446"/>
      <c r="HL183" s="2446"/>
      <c r="HM183" s="2446"/>
      <c r="HN183" s="2446"/>
      <c r="HO183" s="2446"/>
      <c r="HP183" s="2446"/>
      <c r="HQ183" s="2446"/>
      <c r="HR183" s="2446"/>
      <c r="HS183" s="2446"/>
      <c r="HT183" s="2446"/>
      <c r="HU183" s="2446"/>
      <c r="HV183" s="2446"/>
      <c r="HW183" s="2446"/>
      <c r="HX183" s="2446"/>
      <c r="HY183" s="2446"/>
      <c r="HZ183" s="2446"/>
      <c r="IA183" s="2446"/>
      <c r="IB183" s="2446"/>
      <c r="IC183" s="2446"/>
      <c r="ID183" s="2446"/>
      <c r="IE183" s="2446"/>
      <c r="IF183" s="2446"/>
      <c r="IG183" s="2446"/>
      <c r="IH183" s="2446"/>
      <c r="II183" s="2446"/>
    </row>
    <row r="184" spans="1:243" s="2446" customFormat="1">
      <c r="A184" s="2444">
        <v>16</v>
      </c>
      <c r="B184" s="2515"/>
      <c r="C184" s="2516"/>
      <c r="D184" s="2488" t="s">
        <v>2181</v>
      </c>
      <c r="E184" s="2494"/>
      <c r="F184" s="2520"/>
      <c r="G184" s="2520"/>
      <c r="H184" s="2517"/>
      <c r="I184" s="2517"/>
      <c r="J184" s="2517"/>
    </row>
    <row r="185" spans="1:243" s="2446" customFormat="1">
      <c r="A185" s="2439"/>
      <c r="B185" s="2515"/>
      <c r="C185" s="2516"/>
      <c r="D185" s="2488" t="s">
        <v>2201</v>
      </c>
      <c r="E185" s="2494"/>
      <c r="F185" s="2520"/>
      <c r="G185" s="2520"/>
      <c r="H185" s="2517"/>
      <c r="I185" s="2517"/>
      <c r="J185" s="2517"/>
    </row>
    <row r="186" spans="1:243" s="2446" customFormat="1" ht="17.25">
      <c r="A186" s="2528">
        <v>151</v>
      </c>
      <c r="B186" s="2491">
        <v>47212001114</v>
      </c>
      <c r="C186" s="2492">
        <v>41752</v>
      </c>
      <c r="D186" s="2542" t="s">
        <v>4200</v>
      </c>
      <c r="E186" s="2543"/>
      <c r="F186" s="2453" t="s">
        <v>13297</v>
      </c>
      <c r="G186" s="2544"/>
      <c r="H186" s="2522"/>
      <c r="I186" s="2522"/>
      <c r="J186" s="2522"/>
    </row>
    <row r="187" spans="1:243" s="2446" customFormat="1" ht="17.25">
      <c r="A187" s="2528">
        <v>152</v>
      </c>
      <c r="B187" s="2491">
        <v>472043001166</v>
      </c>
      <c r="C187" s="2492">
        <v>41946</v>
      </c>
      <c r="D187" s="2542" t="s">
        <v>4380</v>
      </c>
      <c r="E187" s="2543"/>
      <c r="F187" s="2545" t="s">
        <v>13442</v>
      </c>
      <c r="G187" s="2544"/>
      <c r="H187" s="2522"/>
      <c r="I187" s="2522"/>
      <c r="J187" s="2522"/>
    </row>
    <row r="188" spans="1:243" s="2446" customFormat="1">
      <c r="A188" s="2528"/>
      <c r="B188" s="2491"/>
      <c r="C188" s="2492"/>
      <c r="D188" s="2529"/>
      <c r="E188" s="2543"/>
      <c r="F188" s="2544"/>
      <c r="G188" s="2544"/>
      <c r="H188" s="2522"/>
      <c r="I188" s="2522"/>
      <c r="J188" s="2522"/>
    </row>
    <row r="189" spans="1:243" s="2446" customFormat="1">
      <c r="A189" s="2528"/>
      <c r="B189" s="2491"/>
      <c r="C189" s="2492"/>
      <c r="D189" s="2529"/>
      <c r="E189" s="2543"/>
      <c r="F189" s="2544"/>
      <c r="G189" s="2544"/>
      <c r="H189" s="2522"/>
      <c r="I189" s="2522"/>
      <c r="J189" s="2522"/>
    </row>
    <row r="190" spans="1:243" s="2446" customFormat="1">
      <c r="A190" s="2528"/>
      <c r="B190" s="2491"/>
      <c r="C190" s="2492"/>
      <c r="D190" s="2529"/>
      <c r="E190" s="2543"/>
      <c r="F190" s="2544"/>
      <c r="G190" s="2544"/>
      <c r="H190" s="2522"/>
      <c r="I190" s="2522"/>
      <c r="J190" s="2522"/>
    </row>
    <row r="191" spans="1:243" s="2446" customFormat="1">
      <c r="A191" s="2444">
        <v>2</v>
      </c>
      <c r="B191" s="2515"/>
      <c r="C191" s="2516"/>
      <c r="D191" s="2488" t="s">
        <v>2202</v>
      </c>
      <c r="E191" s="2494"/>
      <c r="F191" s="2439"/>
      <c r="G191" s="2439"/>
      <c r="H191" s="2520"/>
      <c r="I191" s="2520">
        <v>0</v>
      </c>
      <c r="J191" s="2520"/>
    </row>
    <row r="192" spans="1:243" s="2446" customFormat="1">
      <c r="A192" s="2439"/>
      <c r="B192" s="2515"/>
      <c r="C192" s="2516"/>
      <c r="D192" s="2488" t="s">
        <v>2203</v>
      </c>
      <c r="E192" s="2494"/>
      <c r="F192" s="2520"/>
      <c r="G192" s="2520"/>
      <c r="H192" s="2517"/>
      <c r="I192" s="2517"/>
      <c r="J192" s="2517"/>
    </row>
    <row r="193" spans="1:243" s="2446" customFormat="1" ht="44.25" customHeight="1">
      <c r="A193" s="2521">
        <v>153</v>
      </c>
      <c r="B193" s="2462">
        <v>472043000944</v>
      </c>
      <c r="C193" s="2463" t="s">
        <v>2891</v>
      </c>
      <c r="D193" s="2542" t="s">
        <v>2893</v>
      </c>
      <c r="E193" s="2546" t="s">
        <v>13443</v>
      </c>
      <c r="F193" s="2545"/>
      <c r="G193" s="2545" t="s">
        <v>13444</v>
      </c>
      <c r="H193" s="2522" t="s">
        <v>13445</v>
      </c>
      <c r="I193" s="2522"/>
      <c r="J193" s="2522"/>
    </row>
    <row r="194" spans="1:243" s="2446" customFormat="1" ht="17.25">
      <c r="A194" s="2521">
        <v>154</v>
      </c>
      <c r="B194" s="2462">
        <v>472043000979</v>
      </c>
      <c r="C194" s="2463">
        <v>41041</v>
      </c>
      <c r="D194" s="2542" t="s">
        <v>13446</v>
      </c>
      <c r="E194" s="2547" t="s">
        <v>13447</v>
      </c>
      <c r="F194" s="2545" t="s">
        <v>13448</v>
      </c>
      <c r="G194" s="2544"/>
      <c r="H194" s="2522" t="s">
        <v>13449</v>
      </c>
      <c r="I194" s="2522" t="s">
        <v>13450</v>
      </c>
      <c r="J194" s="2522"/>
    </row>
    <row r="195" spans="1:243" s="2549" customFormat="1" ht="12">
      <c r="A195" s="2521">
        <v>155</v>
      </c>
      <c r="B195" s="2462">
        <v>472043000988</v>
      </c>
      <c r="C195" s="2477">
        <v>41284</v>
      </c>
      <c r="D195" s="2542" t="s">
        <v>3626</v>
      </c>
      <c r="E195" s="2530"/>
      <c r="F195" s="2531" t="s">
        <v>13451</v>
      </c>
      <c r="G195" s="2531"/>
      <c r="H195" s="2548" t="s">
        <v>13452</v>
      </c>
      <c r="I195" s="2479"/>
      <c r="J195" s="2479"/>
      <c r="K195" s="2446"/>
      <c r="L195" s="2446"/>
      <c r="M195" s="2446"/>
      <c r="N195" s="2446"/>
      <c r="O195" s="2446"/>
      <c r="P195" s="2446"/>
      <c r="Q195" s="2446"/>
      <c r="R195" s="2446"/>
      <c r="S195" s="2446"/>
      <c r="T195" s="2446"/>
      <c r="U195" s="2446"/>
      <c r="V195" s="2446"/>
      <c r="W195" s="2446"/>
      <c r="X195" s="2446"/>
      <c r="Y195" s="2446"/>
      <c r="Z195" s="2446"/>
      <c r="AA195" s="2446"/>
      <c r="AB195" s="2446"/>
      <c r="AC195" s="2446"/>
      <c r="AD195" s="2446"/>
      <c r="AE195" s="2446"/>
      <c r="AF195" s="2446"/>
      <c r="AG195" s="2446"/>
      <c r="AH195" s="2446"/>
      <c r="AI195" s="2446"/>
      <c r="AJ195" s="2446"/>
      <c r="AK195" s="2446"/>
      <c r="AL195" s="2446"/>
      <c r="AM195" s="2446"/>
      <c r="AN195" s="2446"/>
      <c r="AO195" s="2446"/>
      <c r="AP195" s="2446"/>
      <c r="AQ195" s="2446"/>
      <c r="AR195" s="2446"/>
      <c r="AS195" s="2446"/>
      <c r="AT195" s="2446"/>
      <c r="AU195" s="2446"/>
      <c r="AV195" s="2446"/>
      <c r="AW195" s="2446"/>
      <c r="AX195" s="2446"/>
      <c r="AY195" s="2446"/>
      <c r="AZ195" s="2446"/>
      <c r="BA195" s="2446"/>
      <c r="BB195" s="2446"/>
      <c r="BC195" s="2446"/>
      <c r="BD195" s="2446"/>
      <c r="BE195" s="2446"/>
      <c r="BF195" s="2446"/>
      <c r="BG195" s="2446"/>
      <c r="BH195" s="2446"/>
      <c r="BI195" s="2446"/>
      <c r="BJ195" s="2446"/>
      <c r="BK195" s="2446"/>
      <c r="BL195" s="2446"/>
      <c r="BM195" s="2446"/>
      <c r="BN195" s="2446"/>
      <c r="BO195" s="2446"/>
      <c r="BP195" s="2446"/>
      <c r="BQ195" s="2446"/>
      <c r="BR195" s="2446"/>
      <c r="BS195" s="2446"/>
      <c r="BT195" s="2446"/>
      <c r="BU195" s="2446"/>
      <c r="BV195" s="2446"/>
      <c r="BW195" s="2446"/>
      <c r="BX195" s="2446"/>
      <c r="BY195" s="2446"/>
      <c r="BZ195" s="2446"/>
      <c r="CA195" s="2446"/>
      <c r="CB195" s="2446"/>
      <c r="CC195" s="2446"/>
      <c r="CD195" s="2446"/>
      <c r="CE195" s="2446"/>
      <c r="CF195" s="2446"/>
      <c r="CG195" s="2446"/>
      <c r="CH195" s="2446"/>
      <c r="CI195" s="2446"/>
      <c r="CJ195" s="2446"/>
      <c r="CK195" s="2446"/>
      <c r="CL195" s="2446"/>
      <c r="CM195" s="2446"/>
      <c r="CN195" s="2446"/>
      <c r="CO195" s="2446"/>
      <c r="CP195" s="2446"/>
      <c r="CQ195" s="2446"/>
      <c r="CR195" s="2446"/>
      <c r="CS195" s="2446"/>
      <c r="CT195" s="2446"/>
      <c r="CU195" s="2446"/>
      <c r="CV195" s="2446"/>
      <c r="CW195" s="2446"/>
      <c r="CX195" s="2446"/>
      <c r="CY195" s="2446"/>
      <c r="CZ195" s="2446"/>
      <c r="DA195" s="2446"/>
      <c r="DB195" s="2446"/>
      <c r="DC195" s="2446"/>
      <c r="DD195" s="2446"/>
      <c r="DE195" s="2446"/>
      <c r="DF195" s="2446"/>
      <c r="DG195" s="2446"/>
      <c r="DH195" s="2446"/>
      <c r="DI195" s="2446"/>
      <c r="DJ195" s="2446"/>
      <c r="DK195" s="2446"/>
      <c r="DL195" s="2446"/>
      <c r="DM195" s="2446"/>
      <c r="DN195" s="2446"/>
      <c r="DO195" s="2446"/>
      <c r="DP195" s="2446"/>
      <c r="DQ195" s="2446"/>
      <c r="DR195" s="2446"/>
      <c r="DS195" s="2446"/>
      <c r="DT195" s="2446"/>
      <c r="DU195" s="2446"/>
      <c r="DV195" s="2446"/>
      <c r="DW195" s="2446"/>
      <c r="DX195" s="2446"/>
      <c r="DY195" s="2446"/>
      <c r="DZ195" s="2446"/>
      <c r="EA195" s="2446"/>
      <c r="EB195" s="2446"/>
      <c r="EC195" s="2446"/>
      <c r="ED195" s="2446"/>
      <c r="EE195" s="2446"/>
      <c r="EF195" s="2446"/>
      <c r="EG195" s="2446"/>
      <c r="EH195" s="2446"/>
      <c r="EI195" s="2446"/>
      <c r="EJ195" s="2446"/>
      <c r="EK195" s="2446"/>
      <c r="EL195" s="2446"/>
      <c r="EM195" s="2446"/>
      <c r="EN195" s="2446"/>
      <c r="EO195" s="2446"/>
      <c r="EP195" s="2446"/>
      <c r="EQ195" s="2446"/>
      <c r="ER195" s="2446"/>
      <c r="ES195" s="2446"/>
      <c r="ET195" s="2446"/>
      <c r="EU195" s="2446"/>
      <c r="EV195" s="2446"/>
      <c r="EW195" s="2446"/>
      <c r="EX195" s="2446"/>
      <c r="EY195" s="2446"/>
      <c r="EZ195" s="2446"/>
      <c r="FA195" s="2446"/>
      <c r="FB195" s="2446"/>
      <c r="FC195" s="2446"/>
      <c r="FD195" s="2446"/>
      <c r="FE195" s="2446"/>
      <c r="FF195" s="2446"/>
      <c r="FG195" s="2446"/>
      <c r="FH195" s="2446"/>
      <c r="FI195" s="2446"/>
      <c r="FJ195" s="2446"/>
      <c r="FK195" s="2446"/>
      <c r="FL195" s="2446"/>
      <c r="FM195" s="2446"/>
      <c r="FN195" s="2446"/>
      <c r="FO195" s="2446"/>
      <c r="FP195" s="2446"/>
      <c r="FQ195" s="2446"/>
      <c r="FR195" s="2446"/>
      <c r="FS195" s="2446"/>
      <c r="FT195" s="2446"/>
      <c r="FU195" s="2446"/>
      <c r="FV195" s="2446"/>
      <c r="FW195" s="2446"/>
      <c r="FX195" s="2446"/>
      <c r="FY195" s="2446"/>
      <c r="FZ195" s="2446"/>
      <c r="GA195" s="2446"/>
      <c r="GB195" s="2446"/>
      <c r="GC195" s="2446"/>
      <c r="GD195" s="2446"/>
      <c r="GE195" s="2446"/>
      <c r="GF195" s="2446"/>
      <c r="GG195" s="2446"/>
      <c r="GH195" s="2446"/>
      <c r="GI195" s="2446"/>
      <c r="GJ195" s="2446"/>
      <c r="GK195" s="2446"/>
      <c r="GL195" s="2446"/>
      <c r="GM195" s="2446"/>
      <c r="GN195" s="2446"/>
      <c r="GO195" s="2446"/>
      <c r="GP195" s="2446"/>
      <c r="GQ195" s="2446"/>
      <c r="GR195" s="2446"/>
      <c r="GS195" s="2446"/>
      <c r="GT195" s="2446"/>
      <c r="GU195" s="2446"/>
      <c r="GV195" s="2446"/>
      <c r="GW195" s="2446"/>
      <c r="GX195" s="2446"/>
      <c r="GY195" s="2446"/>
      <c r="GZ195" s="2446"/>
      <c r="HA195" s="2446"/>
      <c r="HB195" s="2446"/>
      <c r="HC195" s="2446"/>
      <c r="HD195" s="2446"/>
      <c r="HE195" s="2446"/>
      <c r="HF195" s="2446"/>
      <c r="HG195" s="2446"/>
      <c r="HH195" s="2446"/>
      <c r="HI195" s="2446"/>
      <c r="HJ195" s="2446"/>
      <c r="HK195" s="2446"/>
      <c r="HL195" s="2446"/>
      <c r="HM195" s="2446"/>
      <c r="HN195" s="2446"/>
      <c r="HO195" s="2446"/>
      <c r="HP195" s="2446"/>
      <c r="HQ195" s="2446"/>
      <c r="HR195" s="2446"/>
      <c r="HS195" s="2446"/>
      <c r="HT195" s="2446"/>
      <c r="HU195" s="2446"/>
      <c r="HV195" s="2446"/>
      <c r="HW195" s="2446"/>
      <c r="HX195" s="2446"/>
      <c r="HY195" s="2446"/>
      <c r="HZ195" s="2446"/>
      <c r="IA195" s="2446"/>
      <c r="IB195" s="2446"/>
      <c r="IC195" s="2446"/>
      <c r="ID195" s="2446"/>
      <c r="IE195" s="2446"/>
      <c r="IF195" s="2446"/>
      <c r="IG195" s="2446"/>
      <c r="IH195" s="2446"/>
      <c r="II195" s="2446"/>
    </row>
    <row r="196" spans="1:243" s="2549" customFormat="1" ht="17.25">
      <c r="A196" s="2521">
        <v>156</v>
      </c>
      <c r="B196" s="2462">
        <v>47221000989</v>
      </c>
      <c r="C196" s="2477">
        <v>41296</v>
      </c>
      <c r="D196" s="2542" t="s">
        <v>3635</v>
      </c>
      <c r="E196" s="2530"/>
      <c r="F196" s="2550" t="s">
        <v>13453</v>
      </c>
      <c r="G196" s="2550" t="s">
        <v>13454</v>
      </c>
      <c r="H196" s="2479" t="s">
        <v>5438</v>
      </c>
      <c r="I196" s="2479"/>
      <c r="J196" s="2479"/>
      <c r="K196" s="2446"/>
      <c r="L196" s="2446"/>
      <c r="M196" s="2446"/>
      <c r="N196" s="2446"/>
      <c r="O196" s="2446"/>
      <c r="P196" s="2446"/>
      <c r="Q196" s="2446"/>
      <c r="R196" s="2446"/>
      <c r="S196" s="2446"/>
      <c r="T196" s="2446"/>
      <c r="U196" s="2446"/>
      <c r="V196" s="2446"/>
      <c r="W196" s="2446"/>
      <c r="X196" s="2446"/>
      <c r="Y196" s="2446"/>
      <c r="Z196" s="2446"/>
      <c r="AA196" s="2446"/>
      <c r="AB196" s="2446"/>
      <c r="AC196" s="2446"/>
      <c r="AD196" s="2446"/>
      <c r="AE196" s="2446"/>
      <c r="AF196" s="2446"/>
      <c r="AG196" s="2446"/>
      <c r="AH196" s="2446"/>
      <c r="AI196" s="2446"/>
      <c r="AJ196" s="2446"/>
      <c r="AK196" s="2446"/>
      <c r="AL196" s="2446"/>
      <c r="AM196" s="2446"/>
      <c r="AN196" s="2446"/>
      <c r="AO196" s="2446"/>
      <c r="AP196" s="2446"/>
      <c r="AQ196" s="2446"/>
      <c r="AR196" s="2446"/>
      <c r="AS196" s="2446"/>
      <c r="AT196" s="2446"/>
      <c r="AU196" s="2446"/>
      <c r="AV196" s="2446"/>
      <c r="AW196" s="2446"/>
      <c r="AX196" s="2446"/>
      <c r="AY196" s="2446"/>
      <c r="AZ196" s="2446"/>
      <c r="BA196" s="2446"/>
      <c r="BB196" s="2446"/>
      <c r="BC196" s="2446"/>
      <c r="BD196" s="2446"/>
      <c r="BE196" s="2446"/>
      <c r="BF196" s="2446"/>
      <c r="BG196" s="2446"/>
      <c r="BH196" s="2446"/>
      <c r="BI196" s="2446"/>
      <c r="BJ196" s="2446"/>
      <c r="BK196" s="2446"/>
      <c r="BL196" s="2446"/>
      <c r="BM196" s="2446"/>
      <c r="BN196" s="2446"/>
      <c r="BO196" s="2446"/>
      <c r="BP196" s="2446"/>
      <c r="BQ196" s="2446"/>
      <c r="BR196" s="2446"/>
      <c r="BS196" s="2446"/>
      <c r="BT196" s="2446"/>
      <c r="BU196" s="2446"/>
      <c r="BV196" s="2446"/>
      <c r="BW196" s="2446"/>
      <c r="BX196" s="2446"/>
      <c r="BY196" s="2446"/>
      <c r="BZ196" s="2446"/>
      <c r="CA196" s="2446"/>
      <c r="CB196" s="2446"/>
      <c r="CC196" s="2446"/>
      <c r="CD196" s="2446"/>
      <c r="CE196" s="2446"/>
      <c r="CF196" s="2446"/>
      <c r="CG196" s="2446"/>
      <c r="CH196" s="2446"/>
      <c r="CI196" s="2446"/>
      <c r="CJ196" s="2446"/>
      <c r="CK196" s="2446"/>
      <c r="CL196" s="2446"/>
      <c r="CM196" s="2446"/>
      <c r="CN196" s="2446"/>
      <c r="CO196" s="2446"/>
      <c r="CP196" s="2446"/>
      <c r="CQ196" s="2446"/>
      <c r="CR196" s="2446"/>
      <c r="CS196" s="2446"/>
      <c r="CT196" s="2446"/>
      <c r="CU196" s="2446"/>
      <c r="CV196" s="2446"/>
      <c r="CW196" s="2446"/>
      <c r="CX196" s="2446"/>
      <c r="CY196" s="2446"/>
      <c r="CZ196" s="2446"/>
      <c r="DA196" s="2446"/>
      <c r="DB196" s="2446"/>
      <c r="DC196" s="2446"/>
      <c r="DD196" s="2446"/>
      <c r="DE196" s="2446"/>
      <c r="DF196" s="2446"/>
      <c r="DG196" s="2446"/>
      <c r="DH196" s="2446"/>
      <c r="DI196" s="2446"/>
      <c r="DJ196" s="2446"/>
      <c r="DK196" s="2446"/>
      <c r="DL196" s="2446"/>
      <c r="DM196" s="2446"/>
      <c r="DN196" s="2446"/>
      <c r="DO196" s="2446"/>
      <c r="DP196" s="2446"/>
      <c r="DQ196" s="2446"/>
      <c r="DR196" s="2446"/>
      <c r="DS196" s="2446"/>
      <c r="DT196" s="2446"/>
      <c r="DU196" s="2446"/>
      <c r="DV196" s="2446"/>
      <c r="DW196" s="2446"/>
      <c r="DX196" s="2446"/>
      <c r="DY196" s="2446"/>
      <c r="DZ196" s="2446"/>
      <c r="EA196" s="2446"/>
      <c r="EB196" s="2446"/>
      <c r="EC196" s="2446"/>
      <c r="ED196" s="2446"/>
      <c r="EE196" s="2446"/>
      <c r="EF196" s="2446"/>
      <c r="EG196" s="2446"/>
      <c r="EH196" s="2446"/>
      <c r="EI196" s="2446"/>
      <c r="EJ196" s="2446"/>
      <c r="EK196" s="2446"/>
      <c r="EL196" s="2446"/>
      <c r="EM196" s="2446"/>
      <c r="EN196" s="2446"/>
      <c r="EO196" s="2446"/>
      <c r="EP196" s="2446"/>
      <c r="EQ196" s="2446"/>
      <c r="ER196" s="2446"/>
      <c r="ES196" s="2446"/>
      <c r="ET196" s="2446"/>
      <c r="EU196" s="2446"/>
      <c r="EV196" s="2446"/>
      <c r="EW196" s="2446"/>
      <c r="EX196" s="2446"/>
      <c r="EY196" s="2446"/>
      <c r="EZ196" s="2446"/>
      <c r="FA196" s="2446"/>
      <c r="FB196" s="2446"/>
      <c r="FC196" s="2446"/>
      <c r="FD196" s="2446"/>
      <c r="FE196" s="2446"/>
      <c r="FF196" s="2446"/>
      <c r="FG196" s="2446"/>
      <c r="FH196" s="2446"/>
      <c r="FI196" s="2446"/>
      <c r="FJ196" s="2446"/>
      <c r="FK196" s="2446"/>
      <c r="FL196" s="2446"/>
      <c r="FM196" s="2446"/>
      <c r="FN196" s="2446"/>
      <c r="FO196" s="2446"/>
      <c r="FP196" s="2446"/>
      <c r="FQ196" s="2446"/>
      <c r="FR196" s="2446"/>
      <c r="FS196" s="2446"/>
      <c r="FT196" s="2446"/>
      <c r="FU196" s="2446"/>
      <c r="FV196" s="2446"/>
      <c r="FW196" s="2446"/>
      <c r="FX196" s="2446"/>
      <c r="FY196" s="2446"/>
      <c r="FZ196" s="2446"/>
      <c r="GA196" s="2446"/>
      <c r="GB196" s="2446"/>
      <c r="GC196" s="2446"/>
      <c r="GD196" s="2446"/>
      <c r="GE196" s="2446"/>
      <c r="GF196" s="2446"/>
      <c r="GG196" s="2446"/>
      <c r="GH196" s="2446"/>
      <c r="GI196" s="2446"/>
      <c r="GJ196" s="2446"/>
      <c r="GK196" s="2446"/>
      <c r="GL196" s="2446"/>
      <c r="GM196" s="2446"/>
      <c r="GN196" s="2446"/>
      <c r="GO196" s="2446"/>
      <c r="GP196" s="2446"/>
      <c r="GQ196" s="2446"/>
      <c r="GR196" s="2446"/>
      <c r="GS196" s="2446"/>
      <c r="GT196" s="2446"/>
      <c r="GU196" s="2446"/>
      <c r="GV196" s="2446"/>
      <c r="GW196" s="2446"/>
      <c r="GX196" s="2446"/>
      <c r="GY196" s="2446"/>
      <c r="GZ196" s="2446"/>
      <c r="HA196" s="2446"/>
      <c r="HB196" s="2446"/>
      <c r="HC196" s="2446"/>
      <c r="HD196" s="2446"/>
      <c r="HE196" s="2446"/>
      <c r="HF196" s="2446"/>
      <c r="HG196" s="2446"/>
      <c r="HH196" s="2446"/>
      <c r="HI196" s="2446"/>
      <c r="HJ196" s="2446"/>
      <c r="HK196" s="2446"/>
      <c r="HL196" s="2446"/>
      <c r="HM196" s="2446"/>
      <c r="HN196" s="2446"/>
      <c r="HO196" s="2446"/>
      <c r="HP196" s="2446"/>
      <c r="HQ196" s="2446"/>
      <c r="HR196" s="2446"/>
      <c r="HS196" s="2446"/>
      <c r="HT196" s="2446"/>
      <c r="HU196" s="2446"/>
      <c r="HV196" s="2446"/>
      <c r="HW196" s="2446"/>
      <c r="HX196" s="2446"/>
      <c r="HY196" s="2446"/>
      <c r="HZ196" s="2446"/>
      <c r="IA196" s="2446"/>
      <c r="IB196" s="2446"/>
      <c r="IC196" s="2446"/>
      <c r="ID196" s="2446"/>
      <c r="IE196" s="2446"/>
      <c r="IF196" s="2446"/>
      <c r="IG196" s="2446"/>
      <c r="IH196" s="2446"/>
      <c r="II196" s="2446"/>
    </row>
    <row r="197" spans="1:243" s="2549" customFormat="1" ht="17.25">
      <c r="A197" s="2521">
        <v>157</v>
      </c>
      <c r="B197" s="2462">
        <v>472043001047</v>
      </c>
      <c r="C197" s="2477">
        <v>41528</v>
      </c>
      <c r="D197" s="2542" t="s">
        <v>3734</v>
      </c>
      <c r="E197" s="2547" t="s">
        <v>13455</v>
      </c>
      <c r="F197" s="2550" t="s">
        <v>13456</v>
      </c>
      <c r="G197" s="2550" t="s">
        <v>13457</v>
      </c>
      <c r="H197" s="2479" t="s">
        <v>13458</v>
      </c>
      <c r="I197" s="2479"/>
      <c r="J197" s="2479"/>
      <c r="K197" s="2446"/>
      <c r="L197" s="2446"/>
      <c r="M197" s="2446"/>
      <c r="N197" s="2446"/>
      <c r="O197" s="2446"/>
      <c r="P197" s="2446"/>
      <c r="Q197" s="2446"/>
      <c r="R197" s="2446"/>
      <c r="S197" s="2446"/>
      <c r="T197" s="2446"/>
      <c r="U197" s="2446"/>
      <c r="V197" s="2446"/>
      <c r="W197" s="2446"/>
      <c r="X197" s="2446"/>
      <c r="Y197" s="2446"/>
      <c r="Z197" s="2446"/>
      <c r="AA197" s="2446"/>
      <c r="AB197" s="2446"/>
      <c r="AC197" s="2446"/>
      <c r="AD197" s="2446"/>
      <c r="AE197" s="2446"/>
      <c r="AF197" s="2446"/>
      <c r="AG197" s="2446"/>
      <c r="AH197" s="2446"/>
      <c r="AI197" s="2446"/>
      <c r="AJ197" s="2446"/>
      <c r="AK197" s="2446"/>
      <c r="AL197" s="2446"/>
      <c r="AM197" s="2446"/>
      <c r="AN197" s="2446"/>
      <c r="AO197" s="2446"/>
      <c r="AP197" s="2446"/>
      <c r="AQ197" s="2446"/>
      <c r="AR197" s="2446"/>
      <c r="AS197" s="2446"/>
      <c r="AT197" s="2446"/>
      <c r="AU197" s="2446"/>
      <c r="AV197" s="2446"/>
      <c r="AW197" s="2446"/>
      <c r="AX197" s="2446"/>
      <c r="AY197" s="2446"/>
      <c r="AZ197" s="2446"/>
      <c r="BA197" s="2446"/>
      <c r="BB197" s="2446"/>
      <c r="BC197" s="2446"/>
      <c r="BD197" s="2446"/>
      <c r="BE197" s="2446"/>
      <c r="BF197" s="2446"/>
      <c r="BG197" s="2446"/>
      <c r="BH197" s="2446"/>
      <c r="BI197" s="2446"/>
      <c r="BJ197" s="2446"/>
      <c r="BK197" s="2446"/>
      <c r="BL197" s="2446"/>
      <c r="BM197" s="2446"/>
      <c r="BN197" s="2446"/>
      <c r="BO197" s="2446"/>
      <c r="BP197" s="2446"/>
      <c r="BQ197" s="2446"/>
      <c r="BR197" s="2446"/>
      <c r="BS197" s="2446"/>
      <c r="BT197" s="2446"/>
      <c r="BU197" s="2446"/>
      <c r="BV197" s="2446"/>
      <c r="BW197" s="2446"/>
      <c r="BX197" s="2446"/>
      <c r="BY197" s="2446"/>
      <c r="BZ197" s="2446"/>
      <c r="CA197" s="2446"/>
      <c r="CB197" s="2446"/>
      <c r="CC197" s="2446"/>
      <c r="CD197" s="2446"/>
      <c r="CE197" s="2446"/>
      <c r="CF197" s="2446"/>
      <c r="CG197" s="2446"/>
      <c r="CH197" s="2446"/>
      <c r="CI197" s="2446"/>
      <c r="CJ197" s="2446"/>
      <c r="CK197" s="2446"/>
      <c r="CL197" s="2446"/>
      <c r="CM197" s="2446"/>
      <c r="CN197" s="2446"/>
      <c r="CO197" s="2446"/>
      <c r="CP197" s="2446"/>
      <c r="CQ197" s="2446"/>
      <c r="CR197" s="2446"/>
      <c r="CS197" s="2446"/>
      <c r="CT197" s="2446"/>
      <c r="CU197" s="2446"/>
      <c r="CV197" s="2446"/>
      <c r="CW197" s="2446"/>
      <c r="CX197" s="2446"/>
      <c r="CY197" s="2446"/>
      <c r="CZ197" s="2446"/>
      <c r="DA197" s="2446"/>
      <c r="DB197" s="2446"/>
      <c r="DC197" s="2446"/>
      <c r="DD197" s="2446"/>
      <c r="DE197" s="2446"/>
      <c r="DF197" s="2446"/>
      <c r="DG197" s="2446"/>
      <c r="DH197" s="2446"/>
      <c r="DI197" s="2446"/>
      <c r="DJ197" s="2446"/>
      <c r="DK197" s="2446"/>
      <c r="DL197" s="2446"/>
      <c r="DM197" s="2446"/>
      <c r="DN197" s="2446"/>
      <c r="DO197" s="2446"/>
      <c r="DP197" s="2446"/>
      <c r="DQ197" s="2446"/>
      <c r="DR197" s="2446"/>
      <c r="DS197" s="2446"/>
      <c r="DT197" s="2446"/>
      <c r="DU197" s="2446"/>
      <c r="DV197" s="2446"/>
      <c r="DW197" s="2446"/>
      <c r="DX197" s="2446"/>
      <c r="DY197" s="2446"/>
      <c r="DZ197" s="2446"/>
      <c r="EA197" s="2446"/>
      <c r="EB197" s="2446"/>
      <c r="EC197" s="2446"/>
      <c r="ED197" s="2446"/>
      <c r="EE197" s="2446"/>
      <c r="EF197" s="2446"/>
      <c r="EG197" s="2446"/>
      <c r="EH197" s="2446"/>
      <c r="EI197" s="2446"/>
      <c r="EJ197" s="2446"/>
      <c r="EK197" s="2446"/>
      <c r="EL197" s="2446"/>
      <c r="EM197" s="2446"/>
      <c r="EN197" s="2446"/>
      <c r="EO197" s="2446"/>
      <c r="EP197" s="2446"/>
      <c r="EQ197" s="2446"/>
      <c r="ER197" s="2446"/>
      <c r="ES197" s="2446"/>
      <c r="ET197" s="2446"/>
      <c r="EU197" s="2446"/>
      <c r="EV197" s="2446"/>
      <c r="EW197" s="2446"/>
      <c r="EX197" s="2446"/>
      <c r="EY197" s="2446"/>
      <c r="EZ197" s="2446"/>
      <c r="FA197" s="2446"/>
      <c r="FB197" s="2446"/>
      <c r="FC197" s="2446"/>
      <c r="FD197" s="2446"/>
      <c r="FE197" s="2446"/>
      <c r="FF197" s="2446"/>
      <c r="FG197" s="2446"/>
      <c r="FH197" s="2446"/>
      <c r="FI197" s="2446"/>
      <c r="FJ197" s="2446"/>
      <c r="FK197" s="2446"/>
      <c r="FL197" s="2446"/>
      <c r="FM197" s="2446"/>
      <c r="FN197" s="2446"/>
      <c r="FO197" s="2446"/>
      <c r="FP197" s="2446"/>
      <c r="FQ197" s="2446"/>
      <c r="FR197" s="2446"/>
      <c r="FS197" s="2446"/>
      <c r="FT197" s="2446"/>
      <c r="FU197" s="2446"/>
      <c r="FV197" s="2446"/>
      <c r="FW197" s="2446"/>
      <c r="FX197" s="2446"/>
      <c r="FY197" s="2446"/>
      <c r="FZ197" s="2446"/>
      <c r="GA197" s="2446"/>
      <c r="GB197" s="2446"/>
      <c r="GC197" s="2446"/>
      <c r="GD197" s="2446"/>
      <c r="GE197" s="2446"/>
      <c r="GF197" s="2446"/>
      <c r="GG197" s="2446"/>
      <c r="GH197" s="2446"/>
      <c r="GI197" s="2446"/>
      <c r="GJ197" s="2446"/>
      <c r="GK197" s="2446"/>
      <c r="GL197" s="2446"/>
      <c r="GM197" s="2446"/>
      <c r="GN197" s="2446"/>
      <c r="GO197" s="2446"/>
      <c r="GP197" s="2446"/>
      <c r="GQ197" s="2446"/>
      <c r="GR197" s="2446"/>
      <c r="GS197" s="2446"/>
      <c r="GT197" s="2446"/>
      <c r="GU197" s="2446"/>
      <c r="GV197" s="2446"/>
      <c r="GW197" s="2446"/>
      <c r="GX197" s="2446"/>
      <c r="GY197" s="2446"/>
      <c r="GZ197" s="2446"/>
      <c r="HA197" s="2446"/>
      <c r="HB197" s="2446"/>
      <c r="HC197" s="2446"/>
      <c r="HD197" s="2446"/>
      <c r="HE197" s="2446"/>
      <c r="HF197" s="2446"/>
      <c r="HG197" s="2446"/>
      <c r="HH197" s="2446"/>
      <c r="HI197" s="2446"/>
      <c r="HJ197" s="2446"/>
      <c r="HK197" s="2446"/>
      <c r="HL197" s="2446"/>
      <c r="HM197" s="2446"/>
      <c r="HN197" s="2446"/>
      <c r="HO197" s="2446"/>
      <c r="HP197" s="2446"/>
      <c r="HQ197" s="2446"/>
      <c r="HR197" s="2446"/>
      <c r="HS197" s="2446"/>
      <c r="HT197" s="2446"/>
      <c r="HU197" s="2446"/>
      <c r="HV197" s="2446"/>
      <c r="HW197" s="2446"/>
      <c r="HX197" s="2446"/>
      <c r="HY197" s="2446"/>
      <c r="HZ197" s="2446"/>
      <c r="IA197" s="2446"/>
      <c r="IB197" s="2446"/>
      <c r="IC197" s="2446"/>
      <c r="ID197" s="2446"/>
      <c r="IE197" s="2446"/>
      <c r="IF197" s="2446"/>
      <c r="IG197" s="2446"/>
      <c r="IH197" s="2446"/>
      <c r="II197" s="2446"/>
    </row>
    <row r="198" spans="1:243" s="2549" customFormat="1" ht="17.25">
      <c r="A198" s="2521">
        <v>158</v>
      </c>
      <c r="B198" s="2462">
        <v>472043001117</v>
      </c>
      <c r="C198" s="2477">
        <v>41775</v>
      </c>
      <c r="D198" s="2542" t="s">
        <v>4344</v>
      </c>
      <c r="E198" s="2547" t="s">
        <v>13459</v>
      </c>
      <c r="F198" s="2550" t="s">
        <v>13460</v>
      </c>
      <c r="G198" s="2550" t="s">
        <v>13461</v>
      </c>
      <c r="H198" s="2479" t="s">
        <v>13462</v>
      </c>
      <c r="I198" s="2479"/>
      <c r="J198" s="2479"/>
      <c r="K198" s="2446"/>
      <c r="L198" s="2446"/>
      <c r="M198" s="2446"/>
      <c r="N198" s="2446"/>
      <c r="O198" s="2446"/>
      <c r="P198" s="2446"/>
      <c r="Q198" s="2446"/>
      <c r="R198" s="2446"/>
      <c r="S198" s="2446"/>
      <c r="T198" s="2446"/>
      <c r="U198" s="2446"/>
      <c r="V198" s="2446"/>
      <c r="W198" s="2446"/>
      <c r="X198" s="2446"/>
      <c r="Y198" s="2446"/>
      <c r="Z198" s="2446"/>
      <c r="AA198" s="2446"/>
      <c r="AB198" s="2446"/>
      <c r="AC198" s="2446"/>
      <c r="AD198" s="2446"/>
      <c r="AE198" s="2446"/>
      <c r="AF198" s="2446"/>
      <c r="AG198" s="2446"/>
      <c r="AH198" s="2446"/>
      <c r="AI198" s="2446"/>
      <c r="AJ198" s="2446"/>
      <c r="AK198" s="2446"/>
      <c r="AL198" s="2446"/>
      <c r="AM198" s="2446"/>
      <c r="AN198" s="2446"/>
      <c r="AO198" s="2446"/>
      <c r="AP198" s="2446"/>
      <c r="AQ198" s="2446"/>
      <c r="AR198" s="2446"/>
      <c r="AS198" s="2446"/>
      <c r="AT198" s="2446"/>
      <c r="AU198" s="2446"/>
      <c r="AV198" s="2446"/>
      <c r="AW198" s="2446"/>
      <c r="AX198" s="2446"/>
      <c r="AY198" s="2446"/>
      <c r="AZ198" s="2446"/>
      <c r="BA198" s="2446"/>
      <c r="BB198" s="2446"/>
      <c r="BC198" s="2446"/>
      <c r="BD198" s="2446"/>
      <c r="BE198" s="2446"/>
      <c r="BF198" s="2446"/>
      <c r="BG198" s="2446"/>
      <c r="BH198" s="2446"/>
      <c r="BI198" s="2446"/>
      <c r="BJ198" s="2446"/>
      <c r="BK198" s="2446"/>
      <c r="BL198" s="2446"/>
      <c r="BM198" s="2446"/>
      <c r="BN198" s="2446"/>
      <c r="BO198" s="2446"/>
      <c r="BP198" s="2446"/>
      <c r="BQ198" s="2446"/>
      <c r="BR198" s="2446"/>
      <c r="BS198" s="2446"/>
      <c r="BT198" s="2446"/>
      <c r="BU198" s="2446"/>
      <c r="BV198" s="2446"/>
      <c r="BW198" s="2446"/>
      <c r="BX198" s="2446"/>
      <c r="BY198" s="2446"/>
      <c r="BZ198" s="2446"/>
      <c r="CA198" s="2446"/>
      <c r="CB198" s="2446"/>
      <c r="CC198" s="2446"/>
      <c r="CD198" s="2446"/>
      <c r="CE198" s="2446"/>
      <c r="CF198" s="2446"/>
      <c r="CG198" s="2446"/>
      <c r="CH198" s="2446"/>
      <c r="CI198" s="2446"/>
      <c r="CJ198" s="2446"/>
      <c r="CK198" s="2446"/>
      <c r="CL198" s="2446"/>
      <c r="CM198" s="2446"/>
      <c r="CN198" s="2446"/>
      <c r="CO198" s="2446"/>
      <c r="CP198" s="2446"/>
      <c r="CQ198" s="2446"/>
      <c r="CR198" s="2446"/>
      <c r="CS198" s="2446"/>
      <c r="CT198" s="2446"/>
      <c r="CU198" s="2446"/>
      <c r="CV198" s="2446"/>
      <c r="CW198" s="2446"/>
      <c r="CX198" s="2446"/>
      <c r="CY198" s="2446"/>
      <c r="CZ198" s="2446"/>
      <c r="DA198" s="2446"/>
      <c r="DB198" s="2446"/>
      <c r="DC198" s="2446"/>
      <c r="DD198" s="2446"/>
      <c r="DE198" s="2446"/>
      <c r="DF198" s="2446"/>
      <c r="DG198" s="2446"/>
      <c r="DH198" s="2446"/>
      <c r="DI198" s="2446"/>
      <c r="DJ198" s="2446"/>
      <c r="DK198" s="2446"/>
      <c r="DL198" s="2446"/>
      <c r="DM198" s="2446"/>
      <c r="DN198" s="2446"/>
      <c r="DO198" s="2446"/>
      <c r="DP198" s="2446"/>
      <c r="DQ198" s="2446"/>
      <c r="DR198" s="2446"/>
      <c r="DS198" s="2446"/>
      <c r="DT198" s="2446"/>
      <c r="DU198" s="2446"/>
      <c r="DV198" s="2446"/>
      <c r="DW198" s="2446"/>
      <c r="DX198" s="2446"/>
      <c r="DY198" s="2446"/>
      <c r="DZ198" s="2446"/>
      <c r="EA198" s="2446"/>
      <c r="EB198" s="2446"/>
      <c r="EC198" s="2446"/>
      <c r="ED198" s="2446"/>
      <c r="EE198" s="2446"/>
      <c r="EF198" s="2446"/>
      <c r="EG198" s="2446"/>
      <c r="EH198" s="2446"/>
      <c r="EI198" s="2446"/>
      <c r="EJ198" s="2446"/>
      <c r="EK198" s="2446"/>
      <c r="EL198" s="2446"/>
      <c r="EM198" s="2446"/>
      <c r="EN198" s="2446"/>
      <c r="EO198" s="2446"/>
      <c r="EP198" s="2446"/>
      <c r="EQ198" s="2446"/>
      <c r="ER198" s="2446"/>
      <c r="ES198" s="2446"/>
      <c r="ET198" s="2446"/>
      <c r="EU198" s="2446"/>
      <c r="EV198" s="2446"/>
      <c r="EW198" s="2446"/>
      <c r="EX198" s="2446"/>
      <c r="EY198" s="2446"/>
      <c r="EZ198" s="2446"/>
      <c r="FA198" s="2446"/>
      <c r="FB198" s="2446"/>
      <c r="FC198" s="2446"/>
      <c r="FD198" s="2446"/>
      <c r="FE198" s="2446"/>
      <c r="FF198" s="2446"/>
      <c r="FG198" s="2446"/>
      <c r="FH198" s="2446"/>
      <c r="FI198" s="2446"/>
      <c r="FJ198" s="2446"/>
      <c r="FK198" s="2446"/>
      <c r="FL198" s="2446"/>
      <c r="FM198" s="2446"/>
      <c r="FN198" s="2446"/>
      <c r="FO198" s="2446"/>
      <c r="FP198" s="2446"/>
      <c r="FQ198" s="2446"/>
      <c r="FR198" s="2446"/>
      <c r="FS198" s="2446"/>
      <c r="FT198" s="2446"/>
      <c r="FU198" s="2446"/>
      <c r="FV198" s="2446"/>
      <c r="FW198" s="2446"/>
      <c r="FX198" s="2446"/>
      <c r="FY198" s="2446"/>
      <c r="FZ198" s="2446"/>
      <c r="GA198" s="2446"/>
      <c r="GB198" s="2446"/>
      <c r="GC198" s="2446"/>
      <c r="GD198" s="2446"/>
      <c r="GE198" s="2446"/>
      <c r="GF198" s="2446"/>
      <c r="GG198" s="2446"/>
      <c r="GH198" s="2446"/>
      <c r="GI198" s="2446"/>
      <c r="GJ198" s="2446"/>
      <c r="GK198" s="2446"/>
      <c r="GL198" s="2446"/>
      <c r="GM198" s="2446"/>
      <c r="GN198" s="2446"/>
      <c r="GO198" s="2446"/>
      <c r="GP198" s="2446"/>
      <c r="GQ198" s="2446"/>
      <c r="GR198" s="2446"/>
      <c r="GS198" s="2446"/>
      <c r="GT198" s="2446"/>
      <c r="GU198" s="2446"/>
      <c r="GV198" s="2446"/>
      <c r="GW198" s="2446"/>
      <c r="GX198" s="2446"/>
      <c r="GY198" s="2446"/>
      <c r="GZ198" s="2446"/>
      <c r="HA198" s="2446"/>
      <c r="HB198" s="2446"/>
      <c r="HC198" s="2446"/>
      <c r="HD198" s="2446"/>
      <c r="HE198" s="2446"/>
      <c r="HF198" s="2446"/>
      <c r="HG198" s="2446"/>
      <c r="HH198" s="2446"/>
      <c r="HI198" s="2446"/>
      <c r="HJ198" s="2446"/>
      <c r="HK198" s="2446"/>
      <c r="HL198" s="2446"/>
      <c r="HM198" s="2446"/>
      <c r="HN198" s="2446"/>
      <c r="HO198" s="2446"/>
      <c r="HP198" s="2446"/>
      <c r="HQ198" s="2446"/>
      <c r="HR198" s="2446"/>
      <c r="HS198" s="2446"/>
      <c r="HT198" s="2446"/>
      <c r="HU198" s="2446"/>
      <c r="HV198" s="2446"/>
      <c r="HW198" s="2446"/>
      <c r="HX198" s="2446"/>
      <c r="HY198" s="2446"/>
      <c r="HZ198" s="2446"/>
      <c r="IA198" s="2446"/>
      <c r="IB198" s="2446"/>
      <c r="IC198" s="2446"/>
      <c r="ID198" s="2446"/>
      <c r="IE198" s="2446"/>
      <c r="IF198" s="2446"/>
      <c r="IG198" s="2446"/>
      <c r="IH198" s="2446"/>
      <c r="II198" s="2446"/>
    </row>
    <row r="199" spans="1:243" s="2549" customFormat="1" ht="17.25">
      <c r="A199" s="2521">
        <v>159</v>
      </c>
      <c r="B199" s="2462">
        <v>472043001118</v>
      </c>
      <c r="C199" s="2477">
        <v>41774</v>
      </c>
      <c r="D199" s="2542" t="s">
        <v>4237</v>
      </c>
      <c r="E199" s="2547" t="s">
        <v>13463</v>
      </c>
      <c r="F199" s="2550" t="s">
        <v>13464</v>
      </c>
      <c r="G199" s="2531"/>
      <c r="H199" s="2479" t="s">
        <v>13465</v>
      </c>
      <c r="I199" s="2479"/>
      <c r="J199" s="2479"/>
      <c r="K199" s="2446"/>
      <c r="L199" s="2446"/>
      <c r="M199" s="2446"/>
      <c r="N199" s="2446"/>
      <c r="O199" s="2446"/>
      <c r="P199" s="2446"/>
      <c r="Q199" s="2446"/>
      <c r="R199" s="2446"/>
      <c r="S199" s="2446"/>
      <c r="T199" s="2446"/>
      <c r="U199" s="2446"/>
      <c r="V199" s="2446"/>
      <c r="W199" s="2446"/>
      <c r="X199" s="2446"/>
      <c r="Y199" s="2446"/>
      <c r="Z199" s="2446"/>
      <c r="AA199" s="2446"/>
      <c r="AB199" s="2446"/>
      <c r="AC199" s="2446"/>
      <c r="AD199" s="2446"/>
      <c r="AE199" s="2446"/>
      <c r="AF199" s="2446"/>
      <c r="AG199" s="2446"/>
      <c r="AH199" s="2446"/>
      <c r="AI199" s="2446"/>
      <c r="AJ199" s="2446"/>
      <c r="AK199" s="2446"/>
      <c r="AL199" s="2446"/>
      <c r="AM199" s="2446"/>
      <c r="AN199" s="2446"/>
      <c r="AO199" s="2446"/>
      <c r="AP199" s="2446"/>
      <c r="AQ199" s="2446"/>
      <c r="AR199" s="2446"/>
      <c r="AS199" s="2446"/>
      <c r="AT199" s="2446"/>
      <c r="AU199" s="2446"/>
      <c r="AV199" s="2446"/>
      <c r="AW199" s="2446"/>
      <c r="AX199" s="2446"/>
      <c r="AY199" s="2446"/>
      <c r="AZ199" s="2446"/>
      <c r="BA199" s="2446"/>
      <c r="BB199" s="2446"/>
      <c r="BC199" s="2446"/>
      <c r="BD199" s="2446"/>
      <c r="BE199" s="2446"/>
      <c r="BF199" s="2446"/>
      <c r="BG199" s="2446"/>
      <c r="BH199" s="2446"/>
      <c r="BI199" s="2446"/>
      <c r="BJ199" s="2446"/>
      <c r="BK199" s="2446"/>
      <c r="BL199" s="2446"/>
      <c r="BM199" s="2446"/>
      <c r="BN199" s="2446"/>
      <c r="BO199" s="2446"/>
      <c r="BP199" s="2446"/>
      <c r="BQ199" s="2446"/>
      <c r="BR199" s="2446"/>
      <c r="BS199" s="2446"/>
      <c r="BT199" s="2446"/>
      <c r="BU199" s="2446"/>
      <c r="BV199" s="2446"/>
      <c r="BW199" s="2446"/>
      <c r="BX199" s="2446"/>
      <c r="BY199" s="2446"/>
      <c r="BZ199" s="2446"/>
      <c r="CA199" s="2446"/>
      <c r="CB199" s="2446"/>
      <c r="CC199" s="2446"/>
      <c r="CD199" s="2446"/>
      <c r="CE199" s="2446"/>
      <c r="CF199" s="2446"/>
      <c r="CG199" s="2446"/>
      <c r="CH199" s="2446"/>
      <c r="CI199" s="2446"/>
      <c r="CJ199" s="2446"/>
      <c r="CK199" s="2446"/>
      <c r="CL199" s="2446"/>
      <c r="CM199" s="2446"/>
      <c r="CN199" s="2446"/>
      <c r="CO199" s="2446"/>
      <c r="CP199" s="2446"/>
      <c r="CQ199" s="2446"/>
      <c r="CR199" s="2446"/>
      <c r="CS199" s="2446"/>
      <c r="CT199" s="2446"/>
      <c r="CU199" s="2446"/>
      <c r="CV199" s="2446"/>
      <c r="CW199" s="2446"/>
      <c r="CX199" s="2446"/>
      <c r="CY199" s="2446"/>
      <c r="CZ199" s="2446"/>
      <c r="DA199" s="2446"/>
      <c r="DB199" s="2446"/>
      <c r="DC199" s="2446"/>
      <c r="DD199" s="2446"/>
      <c r="DE199" s="2446"/>
      <c r="DF199" s="2446"/>
      <c r="DG199" s="2446"/>
      <c r="DH199" s="2446"/>
      <c r="DI199" s="2446"/>
      <c r="DJ199" s="2446"/>
      <c r="DK199" s="2446"/>
      <c r="DL199" s="2446"/>
      <c r="DM199" s="2446"/>
      <c r="DN199" s="2446"/>
      <c r="DO199" s="2446"/>
      <c r="DP199" s="2446"/>
      <c r="DQ199" s="2446"/>
      <c r="DR199" s="2446"/>
      <c r="DS199" s="2446"/>
      <c r="DT199" s="2446"/>
      <c r="DU199" s="2446"/>
      <c r="DV199" s="2446"/>
      <c r="DW199" s="2446"/>
      <c r="DX199" s="2446"/>
      <c r="DY199" s="2446"/>
      <c r="DZ199" s="2446"/>
      <c r="EA199" s="2446"/>
      <c r="EB199" s="2446"/>
      <c r="EC199" s="2446"/>
      <c r="ED199" s="2446"/>
      <c r="EE199" s="2446"/>
      <c r="EF199" s="2446"/>
      <c r="EG199" s="2446"/>
      <c r="EH199" s="2446"/>
      <c r="EI199" s="2446"/>
      <c r="EJ199" s="2446"/>
      <c r="EK199" s="2446"/>
      <c r="EL199" s="2446"/>
      <c r="EM199" s="2446"/>
      <c r="EN199" s="2446"/>
      <c r="EO199" s="2446"/>
      <c r="EP199" s="2446"/>
      <c r="EQ199" s="2446"/>
      <c r="ER199" s="2446"/>
      <c r="ES199" s="2446"/>
      <c r="ET199" s="2446"/>
      <c r="EU199" s="2446"/>
      <c r="EV199" s="2446"/>
      <c r="EW199" s="2446"/>
      <c r="EX199" s="2446"/>
      <c r="EY199" s="2446"/>
      <c r="EZ199" s="2446"/>
      <c r="FA199" s="2446"/>
      <c r="FB199" s="2446"/>
      <c r="FC199" s="2446"/>
      <c r="FD199" s="2446"/>
      <c r="FE199" s="2446"/>
      <c r="FF199" s="2446"/>
      <c r="FG199" s="2446"/>
      <c r="FH199" s="2446"/>
      <c r="FI199" s="2446"/>
      <c r="FJ199" s="2446"/>
      <c r="FK199" s="2446"/>
      <c r="FL199" s="2446"/>
      <c r="FM199" s="2446"/>
      <c r="FN199" s="2446"/>
      <c r="FO199" s="2446"/>
      <c r="FP199" s="2446"/>
      <c r="FQ199" s="2446"/>
      <c r="FR199" s="2446"/>
      <c r="FS199" s="2446"/>
      <c r="FT199" s="2446"/>
      <c r="FU199" s="2446"/>
      <c r="FV199" s="2446"/>
      <c r="FW199" s="2446"/>
      <c r="FX199" s="2446"/>
      <c r="FY199" s="2446"/>
      <c r="FZ199" s="2446"/>
      <c r="GA199" s="2446"/>
      <c r="GB199" s="2446"/>
      <c r="GC199" s="2446"/>
      <c r="GD199" s="2446"/>
      <c r="GE199" s="2446"/>
      <c r="GF199" s="2446"/>
      <c r="GG199" s="2446"/>
      <c r="GH199" s="2446"/>
      <c r="GI199" s="2446"/>
      <c r="GJ199" s="2446"/>
      <c r="GK199" s="2446"/>
      <c r="GL199" s="2446"/>
      <c r="GM199" s="2446"/>
      <c r="GN199" s="2446"/>
      <c r="GO199" s="2446"/>
      <c r="GP199" s="2446"/>
      <c r="GQ199" s="2446"/>
      <c r="GR199" s="2446"/>
      <c r="GS199" s="2446"/>
      <c r="GT199" s="2446"/>
      <c r="GU199" s="2446"/>
      <c r="GV199" s="2446"/>
      <c r="GW199" s="2446"/>
      <c r="GX199" s="2446"/>
      <c r="GY199" s="2446"/>
      <c r="GZ199" s="2446"/>
      <c r="HA199" s="2446"/>
      <c r="HB199" s="2446"/>
      <c r="HC199" s="2446"/>
      <c r="HD199" s="2446"/>
      <c r="HE199" s="2446"/>
      <c r="HF199" s="2446"/>
      <c r="HG199" s="2446"/>
      <c r="HH199" s="2446"/>
      <c r="HI199" s="2446"/>
      <c r="HJ199" s="2446"/>
      <c r="HK199" s="2446"/>
      <c r="HL199" s="2446"/>
      <c r="HM199" s="2446"/>
      <c r="HN199" s="2446"/>
      <c r="HO199" s="2446"/>
      <c r="HP199" s="2446"/>
      <c r="HQ199" s="2446"/>
      <c r="HR199" s="2446"/>
      <c r="HS199" s="2446"/>
      <c r="HT199" s="2446"/>
      <c r="HU199" s="2446"/>
      <c r="HV199" s="2446"/>
      <c r="HW199" s="2446"/>
      <c r="HX199" s="2446"/>
      <c r="HY199" s="2446"/>
      <c r="HZ199" s="2446"/>
      <c r="IA199" s="2446"/>
      <c r="IB199" s="2446"/>
      <c r="IC199" s="2446"/>
      <c r="ID199" s="2446"/>
      <c r="IE199" s="2446"/>
      <c r="IF199" s="2446"/>
      <c r="IG199" s="2446"/>
      <c r="IH199" s="2446"/>
      <c r="II199" s="2446"/>
    </row>
    <row r="200" spans="1:243" s="2532" customFormat="1" ht="12">
      <c r="A200" s="2521">
        <v>160</v>
      </c>
      <c r="B200" s="2462">
        <v>47221000871</v>
      </c>
      <c r="C200" s="2463" t="s">
        <v>13466</v>
      </c>
      <c r="D200" s="2508" t="s">
        <v>13467</v>
      </c>
      <c r="E200" s="2551"/>
      <c r="F200" s="2552"/>
      <c r="G200" s="2552"/>
      <c r="H200" s="2479"/>
      <c r="I200" s="2479"/>
      <c r="J200" s="2479" t="s">
        <v>13374</v>
      </c>
      <c r="K200" s="2446"/>
      <c r="L200" s="2446"/>
      <c r="M200" s="2446"/>
      <c r="N200" s="2446"/>
      <c r="O200" s="2446"/>
      <c r="P200" s="2446"/>
      <c r="Q200" s="2446"/>
      <c r="R200" s="2446"/>
      <c r="S200" s="2446"/>
      <c r="T200" s="2446"/>
      <c r="U200" s="2446"/>
      <c r="V200" s="2446"/>
      <c r="W200" s="2446"/>
      <c r="X200" s="2446"/>
      <c r="Y200" s="2446"/>
      <c r="Z200" s="2446"/>
      <c r="AA200" s="2446"/>
      <c r="AB200" s="2446"/>
      <c r="AC200" s="2446"/>
      <c r="AD200" s="2446"/>
      <c r="AE200" s="2446"/>
      <c r="AF200" s="2446"/>
      <c r="AG200" s="2446"/>
      <c r="AH200" s="2446"/>
      <c r="AI200" s="2446"/>
      <c r="AJ200" s="2446"/>
      <c r="AK200" s="2446"/>
      <c r="AL200" s="2446"/>
      <c r="AM200" s="2446"/>
      <c r="AN200" s="2446"/>
      <c r="AO200" s="2446"/>
      <c r="AP200" s="2446"/>
      <c r="AQ200" s="2446"/>
      <c r="AR200" s="2446"/>
      <c r="AS200" s="2446"/>
      <c r="AT200" s="2446"/>
      <c r="AU200" s="2446"/>
      <c r="AV200" s="2446"/>
      <c r="AW200" s="2446"/>
      <c r="AX200" s="2446"/>
      <c r="AY200" s="2446"/>
      <c r="AZ200" s="2446"/>
      <c r="BA200" s="2446"/>
      <c r="BB200" s="2446"/>
      <c r="BC200" s="2446"/>
      <c r="BD200" s="2446"/>
      <c r="BE200" s="2446"/>
      <c r="BF200" s="2446"/>
      <c r="BG200" s="2446"/>
      <c r="BH200" s="2446"/>
      <c r="BI200" s="2446"/>
      <c r="BJ200" s="2446"/>
      <c r="BK200" s="2446"/>
      <c r="BL200" s="2446"/>
      <c r="BM200" s="2446"/>
      <c r="BN200" s="2446"/>
      <c r="BO200" s="2446"/>
      <c r="BP200" s="2446"/>
      <c r="BQ200" s="2446"/>
      <c r="BR200" s="2446"/>
      <c r="BS200" s="2446"/>
      <c r="BT200" s="2446"/>
      <c r="BU200" s="2446"/>
      <c r="BV200" s="2446"/>
      <c r="BW200" s="2446"/>
      <c r="BX200" s="2446"/>
      <c r="BY200" s="2446"/>
      <c r="BZ200" s="2446"/>
      <c r="CA200" s="2446"/>
      <c r="CB200" s="2446"/>
      <c r="CC200" s="2446"/>
      <c r="CD200" s="2446"/>
      <c r="CE200" s="2446"/>
      <c r="CF200" s="2446"/>
      <c r="CG200" s="2446"/>
      <c r="CH200" s="2446"/>
      <c r="CI200" s="2446"/>
      <c r="CJ200" s="2446"/>
      <c r="CK200" s="2446"/>
      <c r="CL200" s="2446"/>
      <c r="CM200" s="2446"/>
      <c r="CN200" s="2446"/>
      <c r="CO200" s="2446"/>
      <c r="CP200" s="2446"/>
      <c r="CQ200" s="2446"/>
      <c r="CR200" s="2446"/>
      <c r="CS200" s="2446"/>
      <c r="CT200" s="2446"/>
      <c r="CU200" s="2446"/>
      <c r="CV200" s="2446"/>
      <c r="CW200" s="2446"/>
      <c r="CX200" s="2446"/>
      <c r="CY200" s="2446"/>
      <c r="CZ200" s="2446"/>
      <c r="DA200" s="2446"/>
      <c r="DB200" s="2446"/>
      <c r="DC200" s="2446"/>
      <c r="DD200" s="2446"/>
      <c r="DE200" s="2446"/>
      <c r="DF200" s="2446"/>
      <c r="DG200" s="2446"/>
      <c r="DH200" s="2446"/>
      <c r="DI200" s="2446"/>
      <c r="DJ200" s="2446"/>
      <c r="DK200" s="2446"/>
      <c r="DL200" s="2446"/>
      <c r="DM200" s="2446"/>
      <c r="DN200" s="2446"/>
      <c r="DO200" s="2446"/>
      <c r="DP200" s="2446"/>
      <c r="DQ200" s="2446"/>
      <c r="DR200" s="2446"/>
      <c r="DS200" s="2446"/>
      <c r="DT200" s="2446"/>
      <c r="DU200" s="2446"/>
      <c r="DV200" s="2446"/>
      <c r="DW200" s="2446"/>
      <c r="DX200" s="2446"/>
      <c r="DY200" s="2446"/>
      <c r="DZ200" s="2446"/>
      <c r="EA200" s="2446"/>
      <c r="EB200" s="2446"/>
      <c r="EC200" s="2446"/>
      <c r="ED200" s="2446"/>
      <c r="EE200" s="2446"/>
      <c r="EF200" s="2446"/>
      <c r="EG200" s="2446"/>
      <c r="EH200" s="2446"/>
      <c r="EI200" s="2446"/>
      <c r="EJ200" s="2446"/>
      <c r="EK200" s="2446"/>
      <c r="EL200" s="2446"/>
      <c r="EM200" s="2446"/>
      <c r="EN200" s="2446"/>
      <c r="EO200" s="2446"/>
      <c r="EP200" s="2446"/>
      <c r="EQ200" s="2446"/>
      <c r="ER200" s="2446"/>
      <c r="ES200" s="2446"/>
      <c r="ET200" s="2446"/>
      <c r="EU200" s="2446"/>
      <c r="EV200" s="2446"/>
      <c r="EW200" s="2446"/>
      <c r="EX200" s="2446"/>
      <c r="EY200" s="2446"/>
      <c r="EZ200" s="2446"/>
      <c r="FA200" s="2446"/>
      <c r="FB200" s="2446"/>
      <c r="FC200" s="2446"/>
      <c r="FD200" s="2446"/>
      <c r="FE200" s="2446"/>
      <c r="FF200" s="2446"/>
      <c r="FG200" s="2446"/>
      <c r="FH200" s="2446"/>
      <c r="FI200" s="2446"/>
      <c r="FJ200" s="2446"/>
      <c r="FK200" s="2446"/>
      <c r="FL200" s="2446"/>
      <c r="FM200" s="2446"/>
      <c r="FN200" s="2446"/>
      <c r="FO200" s="2446"/>
      <c r="FP200" s="2446"/>
      <c r="FQ200" s="2446"/>
      <c r="FR200" s="2446"/>
      <c r="FS200" s="2446"/>
      <c r="FT200" s="2446"/>
      <c r="FU200" s="2446"/>
      <c r="FV200" s="2446"/>
      <c r="FW200" s="2446"/>
      <c r="FX200" s="2446"/>
      <c r="FY200" s="2446"/>
      <c r="FZ200" s="2446"/>
      <c r="GA200" s="2446"/>
      <c r="GB200" s="2446"/>
      <c r="GC200" s="2446"/>
      <c r="GD200" s="2446"/>
      <c r="GE200" s="2446"/>
      <c r="GF200" s="2446"/>
      <c r="GG200" s="2446"/>
      <c r="GH200" s="2446"/>
      <c r="GI200" s="2446"/>
      <c r="GJ200" s="2446"/>
      <c r="GK200" s="2446"/>
      <c r="GL200" s="2446"/>
      <c r="GM200" s="2446"/>
      <c r="GN200" s="2446"/>
      <c r="GO200" s="2446"/>
      <c r="GP200" s="2446"/>
      <c r="GQ200" s="2446"/>
      <c r="GR200" s="2446"/>
      <c r="GS200" s="2446"/>
      <c r="GT200" s="2446"/>
      <c r="GU200" s="2446"/>
      <c r="GV200" s="2446"/>
      <c r="GW200" s="2446"/>
      <c r="GX200" s="2446"/>
      <c r="GY200" s="2446"/>
      <c r="GZ200" s="2446"/>
      <c r="HA200" s="2446"/>
      <c r="HB200" s="2446"/>
      <c r="HC200" s="2446"/>
      <c r="HD200" s="2446"/>
      <c r="HE200" s="2446"/>
      <c r="HF200" s="2446"/>
      <c r="HG200" s="2446"/>
      <c r="HH200" s="2446"/>
      <c r="HI200" s="2446"/>
      <c r="HJ200" s="2446"/>
      <c r="HK200" s="2446"/>
      <c r="HL200" s="2446"/>
      <c r="HM200" s="2446"/>
      <c r="HN200" s="2446"/>
      <c r="HO200" s="2446"/>
      <c r="HP200" s="2446"/>
      <c r="HQ200" s="2446"/>
      <c r="HR200" s="2446"/>
      <c r="HS200" s="2446"/>
      <c r="HT200" s="2446"/>
      <c r="HU200" s="2446"/>
      <c r="HV200" s="2446"/>
      <c r="HW200" s="2446"/>
      <c r="HX200" s="2446"/>
      <c r="HY200" s="2446"/>
      <c r="HZ200" s="2446"/>
      <c r="IA200" s="2446"/>
      <c r="IB200" s="2446"/>
      <c r="IC200" s="2446"/>
      <c r="ID200" s="2446"/>
      <c r="IE200" s="2446"/>
      <c r="IF200" s="2446"/>
      <c r="IG200" s="2446"/>
      <c r="IH200" s="2446"/>
      <c r="II200" s="2446"/>
    </row>
    <row r="201" spans="1:243" ht="17.25">
      <c r="A201" s="2521">
        <v>161</v>
      </c>
      <c r="B201" s="2462" t="s">
        <v>1531</v>
      </c>
      <c r="C201" s="2463">
        <v>38013</v>
      </c>
      <c r="D201" s="2473" t="s">
        <v>3909</v>
      </c>
      <c r="E201" s="2486"/>
      <c r="F201" s="2453" t="s">
        <v>13468</v>
      </c>
      <c r="G201" s="2452"/>
      <c r="H201" s="2454" t="s">
        <v>13469</v>
      </c>
      <c r="I201" s="2454" t="s">
        <v>539</v>
      </c>
      <c r="J201" s="2454"/>
    </row>
    <row r="202" spans="1:243" s="2549" customFormat="1" ht="17.25">
      <c r="A202" s="2521">
        <v>162</v>
      </c>
      <c r="B202" s="2553">
        <v>4720430001171</v>
      </c>
      <c r="C202" s="2554">
        <v>41968</v>
      </c>
      <c r="D202" s="2555" t="s">
        <v>4105</v>
      </c>
      <c r="E202" s="2530"/>
      <c r="F202" s="2550" t="s">
        <v>6840</v>
      </c>
      <c r="G202" s="2531"/>
      <c r="H202" s="2479" t="s">
        <v>13470</v>
      </c>
      <c r="I202" s="2479"/>
      <c r="J202" s="2479"/>
      <c r="K202" s="2446"/>
      <c r="L202" s="2446"/>
      <c r="M202" s="2446"/>
      <c r="N202" s="2446"/>
      <c r="O202" s="2446"/>
      <c r="P202" s="2446"/>
      <c r="Q202" s="2446"/>
      <c r="R202" s="2446"/>
      <c r="S202" s="2446"/>
      <c r="T202" s="2446"/>
      <c r="U202" s="2446"/>
      <c r="V202" s="2446"/>
      <c r="W202" s="2446"/>
      <c r="X202" s="2446"/>
      <c r="Y202" s="2446"/>
      <c r="Z202" s="2446"/>
      <c r="AA202" s="2446"/>
      <c r="AB202" s="2446"/>
      <c r="AC202" s="2446"/>
      <c r="AD202" s="2446"/>
      <c r="AE202" s="2446"/>
      <c r="AF202" s="2446"/>
      <c r="AG202" s="2446"/>
      <c r="AH202" s="2446"/>
      <c r="AI202" s="2446"/>
      <c r="AJ202" s="2446"/>
      <c r="AK202" s="2446"/>
      <c r="AL202" s="2446"/>
      <c r="AM202" s="2446"/>
      <c r="AN202" s="2446"/>
      <c r="AO202" s="2446"/>
      <c r="AP202" s="2446"/>
      <c r="AQ202" s="2446"/>
      <c r="AR202" s="2446"/>
      <c r="AS202" s="2446"/>
      <c r="AT202" s="2446"/>
      <c r="AU202" s="2446"/>
      <c r="AV202" s="2446"/>
      <c r="AW202" s="2446"/>
      <c r="AX202" s="2446"/>
      <c r="AY202" s="2446"/>
      <c r="AZ202" s="2446"/>
      <c r="BA202" s="2446"/>
      <c r="BB202" s="2446"/>
      <c r="BC202" s="2446"/>
      <c r="BD202" s="2446"/>
      <c r="BE202" s="2446"/>
      <c r="BF202" s="2446"/>
      <c r="BG202" s="2446"/>
      <c r="BH202" s="2446"/>
      <c r="BI202" s="2446"/>
      <c r="BJ202" s="2446"/>
      <c r="BK202" s="2446"/>
      <c r="BL202" s="2446"/>
      <c r="BM202" s="2446"/>
      <c r="BN202" s="2446"/>
      <c r="BO202" s="2446"/>
      <c r="BP202" s="2446"/>
      <c r="BQ202" s="2446"/>
      <c r="BR202" s="2446"/>
      <c r="BS202" s="2446"/>
      <c r="BT202" s="2446"/>
      <c r="BU202" s="2446"/>
      <c r="BV202" s="2446"/>
      <c r="BW202" s="2446"/>
      <c r="BX202" s="2446"/>
      <c r="BY202" s="2446"/>
      <c r="BZ202" s="2446"/>
      <c r="CA202" s="2446"/>
      <c r="CB202" s="2446"/>
      <c r="CC202" s="2446"/>
      <c r="CD202" s="2446"/>
      <c r="CE202" s="2446"/>
      <c r="CF202" s="2446"/>
      <c r="CG202" s="2446"/>
      <c r="CH202" s="2446"/>
      <c r="CI202" s="2446"/>
      <c r="CJ202" s="2446"/>
      <c r="CK202" s="2446"/>
      <c r="CL202" s="2446"/>
      <c r="CM202" s="2446"/>
      <c r="CN202" s="2446"/>
      <c r="CO202" s="2446"/>
      <c r="CP202" s="2446"/>
      <c r="CQ202" s="2446"/>
      <c r="CR202" s="2446"/>
      <c r="CS202" s="2446"/>
      <c r="CT202" s="2446"/>
      <c r="CU202" s="2446"/>
      <c r="CV202" s="2446"/>
      <c r="CW202" s="2446"/>
      <c r="CX202" s="2446"/>
      <c r="CY202" s="2446"/>
      <c r="CZ202" s="2446"/>
      <c r="DA202" s="2446"/>
      <c r="DB202" s="2446"/>
      <c r="DC202" s="2446"/>
      <c r="DD202" s="2446"/>
      <c r="DE202" s="2446"/>
      <c r="DF202" s="2446"/>
      <c r="DG202" s="2446"/>
      <c r="DH202" s="2446"/>
      <c r="DI202" s="2446"/>
      <c r="DJ202" s="2446"/>
      <c r="DK202" s="2446"/>
      <c r="DL202" s="2446"/>
      <c r="DM202" s="2446"/>
      <c r="DN202" s="2446"/>
      <c r="DO202" s="2446"/>
      <c r="DP202" s="2446"/>
      <c r="DQ202" s="2446"/>
      <c r="DR202" s="2446"/>
      <c r="DS202" s="2446"/>
      <c r="DT202" s="2446"/>
      <c r="DU202" s="2446"/>
      <c r="DV202" s="2446"/>
      <c r="DW202" s="2446"/>
      <c r="DX202" s="2446"/>
      <c r="DY202" s="2446"/>
      <c r="DZ202" s="2446"/>
      <c r="EA202" s="2446"/>
      <c r="EB202" s="2446"/>
      <c r="EC202" s="2446"/>
      <c r="ED202" s="2446"/>
      <c r="EE202" s="2446"/>
      <c r="EF202" s="2446"/>
      <c r="EG202" s="2446"/>
      <c r="EH202" s="2446"/>
      <c r="EI202" s="2446"/>
      <c r="EJ202" s="2446"/>
      <c r="EK202" s="2446"/>
      <c r="EL202" s="2446"/>
      <c r="EM202" s="2446"/>
      <c r="EN202" s="2446"/>
      <c r="EO202" s="2446"/>
      <c r="EP202" s="2446"/>
      <c r="EQ202" s="2446"/>
      <c r="ER202" s="2446"/>
      <c r="ES202" s="2446"/>
      <c r="ET202" s="2446"/>
      <c r="EU202" s="2446"/>
      <c r="EV202" s="2446"/>
      <c r="EW202" s="2446"/>
      <c r="EX202" s="2446"/>
      <c r="EY202" s="2446"/>
      <c r="EZ202" s="2446"/>
      <c r="FA202" s="2446"/>
      <c r="FB202" s="2446"/>
      <c r="FC202" s="2446"/>
      <c r="FD202" s="2446"/>
      <c r="FE202" s="2446"/>
      <c r="FF202" s="2446"/>
      <c r="FG202" s="2446"/>
      <c r="FH202" s="2446"/>
      <c r="FI202" s="2446"/>
      <c r="FJ202" s="2446"/>
      <c r="FK202" s="2446"/>
      <c r="FL202" s="2446"/>
      <c r="FM202" s="2446"/>
      <c r="FN202" s="2446"/>
      <c r="FO202" s="2446"/>
      <c r="FP202" s="2446"/>
      <c r="FQ202" s="2446"/>
      <c r="FR202" s="2446"/>
      <c r="FS202" s="2446"/>
      <c r="FT202" s="2446"/>
      <c r="FU202" s="2446"/>
      <c r="FV202" s="2446"/>
      <c r="FW202" s="2446"/>
      <c r="FX202" s="2446"/>
      <c r="FY202" s="2446"/>
      <c r="FZ202" s="2446"/>
      <c r="GA202" s="2446"/>
      <c r="GB202" s="2446"/>
      <c r="GC202" s="2446"/>
      <c r="GD202" s="2446"/>
      <c r="GE202" s="2446"/>
      <c r="GF202" s="2446"/>
      <c r="GG202" s="2446"/>
      <c r="GH202" s="2446"/>
      <c r="GI202" s="2446"/>
      <c r="GJ202" s="2446"/>
      <c r="GK202" s="2446"/>
      <c r="GL202" s="2446"/>
      <c r="GM202" s="2446"/>
      <c r="GN202" s="2446"/>
      <c r="GO202" s="2446"/>
      <c r="GP202" s="2446"/>
      <c r="GQ202" s="2446"/>
      <c r="GR202" s="2446"/>
      <c r="GS202" s="2446"/>
      <c r="GT202" s="2446"/>
      <c r="GU202" s="2446"/>
      <c r="GV202" s="2446"/>
      <c r="GW202" s="2446"/>
      <c r="GX202" s="2446"/>
      <c r="GY202" s="2446"/>
      <c r="GZ202" s="2446"/>
      <c r="HA202" s="2446"/>
      <c r="HB202" s="2446"/>
      <c r="HC202" s="2446"/>
      <c r="HD202" s="2446"/>
      <c r="HE202" s="2446"/>
      <c r="HF202" s="2446"/>
      <c r="HG202" s="2446"/>
      <c r="HH202" s="2446"/>
      <c r="HI202" s="2446"/>
      <c r="HJ202" s="2446"/>
      <c r="HK202" s="2446"/>
      <c r="HL202" s="2446"/>
      <c r="HM202" s="2446"/>
      <c r="HN202" s="2446"/>
      <c r="HO202" s="2446"/>
      <c r="HP202" s="2446"/>
      <c r="HQ202" s="2446"/>
      <c r="HR202" s="2446"/>
      <c r="HS202" s="2446"/>
      <c r="HT202" s="2446"/>
      <c r="HU202" s="2446"/>
      <c r="HV202" s="2446"/>
      <c r="HW202" s="2446"/>
      <c r="HX202" s="2446"/>
      <c r="HY202" s="2446"/>
      <c r="HZ202" s="2446"/>
      <c r="IA202" s="2446"/>
      <c r="IB202" s="2446"/>
      <c r="IC202" s="2446"/>
      <c r="ID202" s="2446"/>
      <c r="IE202" s="2446"/>
      <c r="IF202" s="2446"/>
      <c r="IG202" s="2446"/>
      <c r="IH202" s="2446"/>
      <c r="II202" s="2446"/>
    </row>
    <row r="203" spans="1:243" s="2549" customFormat="1" ht="17.25">
      <c r="A203" s="2528"/>
      <c r="B203" s="2553"/>
      <c r="C203" s="2554"/>
      <c r="D203" s="2555" t="s">
        <v>13471</v>
      </c>
      <c r="E203" s="2547" t="s">
        <v>13472</v>
      </c>
      <c r="F203" s="2550"/>
      <c r="G203" s="2531"/>
      <c r="H203" s="2479" t="s">
        <v>13473</v>
      </c>
      <c r="I203" s="2479"/>
      <c r="J203" s="2479"/>
      <c r="K203" s="2446"/>
      <c r="L203" s="2446"/>
      <c r="M203" s="2446"/>
      <c r="N203" s="2446"/>
      <c r="O203" s="2446"/>
      <c r="P203" s="2446"/>
      <c r="Q203" s="2446"/>
      <c r="R203" s="2446"/>
      <c r="S203" s="2446"/>
      <c r="T203" s="2446"/>
      <c r="U203" s="2446"/>
      <c r="V203" s="2446"/>
      <c r="W203" s="2446"/>
      <c r="X203" s="2446"/>
      <c r="Y203" s="2446"/>
      <c r="Z203" s="2446"/>
      <c r="AA203" s="2446"/>
      <c r="AB203" s="2446"/>
      <c r="AC203" s="2446"/>
      <c r="AD203" s="2446"/>
      <c r="AE203" s="2446"/>
      <c r="AF203" s="2446"/>
      <c r="AG203" s="2446"/>
      <c r="AH203" s="2446"/>
      <c r="AI203" s="2446"/>
      <c r="AJ203" s="2446"/>
      <c r="AK203" s="2446"/>
      <c r="AL203" s="2446"/>
      <c r="AM203" s="2446"/>
      <c r="AN203" s="2446"/>
      <c r="AO203" s="2446"/>
      <c r="AP203" s="2446"/>
      <c r="AQ203" s="2446"/>
      <c r="AR203" s="2446"/>
      <c r="AS203" s="2446"/>
      <c r="AT203" s="2446"/>
      <c r="AU203" s="2446"/>
      <c r="AV203" s="2446"/>
      <c r="AW203" s="2446"/>
      <c r="AX203" s="2446"/>
      <c r="AY203" s="2446"/>
      <c r="AZ203" s="2446"/>
      <c r="BA203" s="2446"/>
      <c r="BB203" s="2446"/>
      <c r="BC203" s="2446"/>
      <c r="BD203" s="2446"/>
      <c r="BE203" s="2446"/>
      <c r="BF203" s="2446"/>
      <c r="BG203" s="2446"/>
      <c r="BH203" s="2446"/>
      <c r="BI203" s="2446"/>
      <c r="BJ203" s="2446"/>
      <c r="BK203" s="2446"/>
      <c r="BL203" s="2446"/>
      <c r="BM203" s="2446"/>
      <c r="BN203" s="2446"/>
      <c r="BO203" s="2446"/>
      <c r="BP203" s="2446"/>
      <c r="BQ203" s="2446"/>
      <c r="BR203" s="2446"/>
      <c r="BS203" s="2446"/>
      <c r="BT203" s="2446"/>
      <c r="BU203" s="2446"/>
      <c r="BV203" s="2446"/>
      <c r="BW203" s="2446"/>
      <c r="BX203" s="2446"/>
      <c r="BY203" s="2446"/>
      <c r="BZ203" s="2446"/>
      <c r="CA203" s="2446"/>
      <c r="CB203" s="2446"/>
      <c r="CC203" s="2446"/>
      <c r="CD203" s="2446"/>
      <c r="CE203" s="2446"/>
      <c r="CF203" s="2446"/>
      <c r="CG203" s="2446"/>
      <c r="CH203" s="2446"/>
      <c r="CI203" s="2446"/>
      <c r="CJ203" s="2446"/>
      <c r="CK203" s="2446"/>
      <c r="CL203" s="2446"/>
      <c r="CM203" s="2446"/>
      <c r="CN203" s="2446"/>
      <c r="CO203" s="2446"/>
      <c r="CP203" s="2446"/>
      <c r="CQ203" s="2446"/>
      <c r="CR203" s="2446"/>
      <c r="CS203" s="2446"/>
      <c r="CT203" s="2446"/>
      <c r="CU203" s="2446"/>
      <c r="CV203" s="2446"/>
      <c r="CW203" s="2446"/>
      <c r="CX203" s="2446"/>
      <c r="CY203" s="2446"/>
      <c r="CZ203" s="2446"/>
      <c r="DA203" s="2446"/>
      <c r="DB203" s="2446"/>
      <c r="DC203" s="2446"/>
      <c r="DD203" s="2446"/>
      <c r="DE203" s="2446"/>
      <c r="DF203" s="2446"/>
      <c r="DG203" s="2446"/>
      <c r="DH203" s="2446"/>
      <c r="DI203" s="2446"/>
      <c r="DJ203" s="2446"/>
      <c r="DK203" s="2446"/>
      <c r="DL203" s="2446"/>
      <c r="DM203" s="2446"/>
      <c r="DN203" s="2446"/>
      <c r="DO203" s="2446"/>
      <c r="DP203" s="2446"/>
      <c r="DQ203" s="2446"/>
      <c r="DR203" s="2446"/>
      <c r="DS203" s="2446"/>
      <c r="DT203" s="2446"/>
      <c r="DU203" s="2446"/>
      <c r="DV203" s="2446"/>
      <c r="DW203" s="2446"/>
      <c r="DX203" s="2446"/>
      <c r="DY203" s="2446"/>
      <c r="DZ203" s="2446"/>
      <c r="EA203" s="2446"/>
      <c r="EB203" s="2446"/>
      <c r="EC203" s="2446"/>
      <c r="ED203" s="2446"/>
      <c r="EE203" s="2446"/>
      <c r="EF203" s="2446"/>
      <c r="EG203" s="2446"/>
      <c r="EH203" s="2446"/>
      <c r="EI203" s="2446"/>
      <c r="EJ203" s="2446"/>
      <c r="EK203" s="2446"/>
      <c r="EL203" s="2446"/>
      <c r="EM203" s="2446"/>
      <c r="EN203" s="2446"/>
      <c r="EO203" s="2446"/>
      <c r="EP203" s="2446"/>
      <c r="EQ203" s="2446"/>
      <c r="ER203" s="2446"/>
      <c r="ES203" s="2446"/>
      <c r="ET203" s="2446"/>
      <c r="EU203" s="2446"/>
      <c r="EV203" s="2446"/>
      <c r="EW203" s="2446"/>
      <c r="EX203" s="2446"/>
      <c r="EY203" s="2446"/>
      <c r="EZ203" s="2446"/>
      <c r="FA203" s="2446"/>
      <c r="FB203" s="2446"/>
      <c r="FC203" s="2446"/>
      <c r="FD203" s="2446"/>
      <c r="FE203" s="2446"/>
      <c r="FF203" s="2446"/>
      <c r="FG203" s="2446"/>
      <c r="FH203" s="2446"/>
      <c r="FI203" s="2446"/>
      <c r="FJ203" s="2446"/>
      <c r="FK203" s="2446"/>
      <c r="FL203" s="2446"/>
      <c r="FM203" s="2446"/>
      <c r="FN203" s="2446"/>
      <c r="FO203" s="2446"/>
      <c r="FP203" s="2446"/>
      <c r="FQ203" s="2446"/>
      <c r="FR203" s="2446"/>
      <c r="FS203" s="2446"/>
      <c r="FT203" s="2446"/>
      <c r="FU203" s="2446"/>
      <c r="FV203" s="2446"/>
      <c r="FW203" s="2446"/>
      <c r="FX203" s="2446"/>
      <c r="FY203" s="2446"/>
      <c r="FZ203" s="2446"/>
      <c r="GA203" s="2446"/>
      <c r="GB203" s="2446"/>
      <c r="GC203" s="2446"/>
      <c r="GD203" s="2446"/>
      <c r="GE203" s="2446"/>
      <c r="GF203" s="2446"/>
      <c r="GG203" s="2446"/>
      <c r="GH203" s="2446"/>
      <c r="GI203" s="2446"/>
      <c r="GJ203" s="2446"/>
      <c r="GK203" s="2446"/>
      <c r="GL203" s="2446"/>
      <c r="GM203" s="2446"/>
      <c r="GN203" s="2446"/>
      <c r="GO203" s="2446"/>
      <c r="GP203" s="2446"/>
      <c r="GQ203" s="2446"/>
      <c r="GR203" s="2446"/>
      <c r="GS203" s="2446"/>
      <c r="GT203" s="2446"/>
      <c r="GU203" s="2446"/>
      <c r="GV203" s="2446"/>
      <c r="GW203" s="2446"/>
      <c r="GX203" s="2446"/>
      <c r="GY203" s="2446"/>
      <c r="GZ203" s="2446"/>
      <c r="HA203" s="2446"/>
      <c r="HB203" s="2446"/>
      <c r="HC203" s="2446"/>
      <c r="HD203" s="2446"/>
      <c r="HE203" s="2446"/>
      <c r="HF203" s="2446"/>
      <c r="HG203" s="2446"/>
      <c r="HH203" s="2446"/>
      <c r="HI203" s="2446"/>
      <c r="HJ203" s="2446"/>
      <c r="HK203" s="2446"/>
      <c r="HL203" s="2446"/>
      <c r="HM203" s="2446"/>
      <c r="HN203" s="2446"/>
      <c r="HO203" s="2446"/>
      <c r="HP203" s="2446"/>
      <c r="HQ203" s="2446"/>
      <c r="HR203" s="2446"/>
      <c r="HS203" s="2446"/>
      <c r="HT203" s="2446"/>
      <c r="HU203" s="2446"/>
      <c r="HV203" s="2446"/>
      <c r="HW203" s="2446"/>
      <c r="HX203" s="2446"/>
      <c r="HY203" s="2446"/>
      <c r="HZ203" s="2446"/>
      <c r="IA203" s="2446"/>
      <c r="IB203" s="2446"/>
      <c r="IC203" s="2446"/>
      <c r="ID203" s="2446"/>
      <c r="IE203" s="2446"/>
      <c r="IF203" s="2446"/>
      <c r="IG203" s="2446"/>
      <c r="IH203" s="2446"/>
      <c r="II203" s="2446"/>
    </row>
    <row r="204" spans="1:243" s="2446" customFormat="1">
      <c r="A204" s="2528"/>
      <c r="B204" s="2491"/>
      <c r="C204" s="2492"/>
      <c r="D204" s="2529"/>
      <c r="E204" s="2543"/>
      <c r="F204" s="2544"/>
      <c r="G204" s="2544"/>
      <c r="H204" s="2522"/>
      <c r="I204" s="2522"/>
      <c r="J204" s="2522"/>
    </row>
    <row r="205" spans="1:243" s="2446" customFormat="1" ht="12">
      <c r="A205" s="2556">
        <v>10</v>
      </c>
      <c r="B205" s="2556"/>
      <c r="C205" s="2556"/>
      <c r="D205" s="2556" t="s">
        <v>2204</v>
      </c>
      <c r="E205" s="2494"/>
      <c r="F205" s="2439"/>
      <c r="G205" s="2439"/>
      <c r="H205" s="2439">
        <v>0</v>
      </c>
      <c r="I205" s="2520">
        <v>0</v>
      </c>
      <c r="J205" s="2520"/>
    </row>
    <row r="206" spans="1:243" s="2446" customFormat="1" ht="12">
      <c r="A206" s="2556"/>
      <c r="B206" s="2556"/>
      <c r="C206" s="2556"/>
      <c r="D206" s="2556" t="s">
        <v>2205</v>
      </c>
      <c r="E206" s="2494"/>
      <c r="F206" s="2520"/>
      <c r="G206" s="2520"/>
      <c r="H206" s="2517"/>
      <c r="I206" s="2517"/>
      <c r="J206" s="2517"/>
    </row>
    <row r="207" spans="1:243" s="2525" customFormat="1" ht="17.25">
      <c r="A207" s="2521">
        <v>163</v>
      </c>
      <c r="B207" s="2476">
        <v>47212000849</v>
      </c>
      <c r="C207" s="2477">
        <v>40513</v>
      </c>
      <c r="D207" s="2542" t="s">
        <v>2206</v>
      </c>
      <c r="E207" s="2557" t="s">
        <v>13474</v>
      </c>
      <c r="F207" s="2558"/>
      <c r="G207" s="2558"/>
      <c r="H207" s="2522"/>
      <c r="I207" s="2522"/>
      <c r="J207" s="2522"/>
    </row>
    <row r="208" spans="1:243" s="2525" customFormat="1" ht="17.25">
      <c r="A208" s="2521">
        <v>164</v>
      </c>
      <c r="B208" s="2476">
        <v>47212001092</v>
      </c>
      <c r="C208" s="2477">
        <v>41681</v>
      </c>
      <c r="D208" s="2542" t="s">
        <v>4104</v>
      </c>
      <c r="E208" s="2557" t="s">
        <v>13475</v>
      </c>
      <c r="F208" s="2545"/>
      <c r="G208" s="2558"/>
      <c r="H208" s="2522" t="s">
        <v>13476</v>
      </c>
      <c r="I208" s="2522" t="s">
        <v>13477</v>
      </c>
      <c r="J208" s="2522"/>
    </row>
    <row r="209" spans="1:10" s="2446" customFormat="1">
      <c r="A209" s="2528"/>
      <c r="B209" s="2491"/>
      <c r="C209" s="2492"/>
      <c r="D209" s="2529"/>
      <c r="E209" s="2543"/>
      <c r="F209" s="2544"/>
      <c r="G209" s="2544"/>
      <c r="H209" s="2522"/>
      <c r="I209" s="2522"/>
      <c r="J209" s="2522"/>
    </row>
    <row r="210" spans="1:10" s="2446" customFormat="1">
      <c r="A210" s="2528"/>
      <c r="B210" s="2491"/>
      <c r="C210" s="2492"/>
      <c r="D210" s="2529"/>
      <c r="E210" s="2543"/>
      <c r="F210" s="2544"/>
      <c r="G210" s="2544"/>
      <c r="H210" s="2522"/>
      <c r="I210" s="2522"/>
      <c r="J210" s="2522"/>
    </row>
    <row r="211" spans="1:10" s="2446" customFormat="1">
      <c r="A211" s="2528"/>
      <c r="B211" s="2491"/>
      <c r="C211" s="2492"/>
      <c r="D211" s="2529"/>
      <c r="E211" s="2543"/>
      <c r="F211" s="2544"/>
      <c r="G211" s="2544"/>
      <c r="H211" s="2522"/>
      <c r="I211" s="2522"/>
      <c r="J211" s="2522"/>
    </row>
    <row r="212" spans="1:10" s="2446" customFormat="1">
      <c r="A212" s="2528"/>
      <c r="B212" s="2491"/>
      <c r="C212" s="2492"/>
      <c r="D212" s="2529"/>
      <c r="E212" s="2543"/>
      <c r="F212" s="2544"/>
      <c r="G212" s="2544"/>
      <c r="H212" s="2522"/>
      <c r="I212" s="2522"/>
      <c r="J212" s="2522"/>
    </row>
    <row r="213" spans="1:10" s="2446" customFormat="1">
      <c r="A213" s="2528"/>
      <c r="B213" s="2491"/>
      <c r="C213" s="2492"/>
      <c r="D213" s="2529"/>
      <c r="E213" s="2543"/>
      <c r="F213" s="2544"/>
      <c r="G213" s="2544"/>
      <c r="H213" s="2522"/>
      <c r="I213" s="2522"/>
      <c r="J213" s="2522"/>
    </row>
    <row r="214" spans="1:10" s="2446" customFormat="1">
      <c r="A214" s="2444">
        <v>2</v>
      </c>
      <c r="B214" s="2515"/>
      <c r="C214" s="2516"/>
      <c r="D214" s="2488" t="s">
        <v>2209</v>
      </c>
      <c r="E214" s="2494"/>
      <c r="F214" s="2439"/>
      <c r="G214" s="2439"/>
      <c r="H214" s="2517"/>
      <c r="I214" s="2517"/>
      <c r="J214" s="2517"/>
    </row>
    <row r="215" spans="1:10" s="2446" customFormat="1">
      <c r="A215" s="2439"/>
      <c r="B215" s="2515"/>
      <c r="C215" s="2516"/>
      <c r="D215" s="2488" t="s">
        <v>2828</v>
      </c>
      <c r="E215" s="2494"/>
      <c r="F215" s="2520"/>
      <c r="G215" s="2520"/>
      <c r="H215" s="2517"/>
      <c r="I215" s="2517"/>
      <c r="J215" s="2517"/>
    </row>
    <row r="216" spans="1:10" s="2525" customFormat="1" ht="17.25">
      <c r="A216" s="2521">
        <v>165</v>
      </c>
      <c r="B216" s="2476">
        <v>471043000128</v>
      </c>
      <c r="C216" s="2477">
        <v>39629</v>
      </c>
      <c r="D216" s="2559" t="s">
        <v>3768</v>
      </c>
      <c r="E216" s="2523"/>
      <c r="F216" s="2545" t="s">
        <v>13478</v>
      </c>
      <c r="G216" s="2558"/>
      <c r="H216" s="2522" t="s">
        <v>3730</v>
      </c>
      <c r="I216" s="2522"/>
      <c r="J216" s="2522"/>
    </row>
    <row r="217" spans="1:10" s="2525" customFormat="1" ht="17.25">
      <c r="A217" s="2521">
        <v>166</v>
      </c>
      <c r="B217" s="2476">
        <v>471043000112</v>
      </c>
      <c r="C217" s="2477">
        <v>39587</v>
      </c>
      <c r="D217" s="2559" t="s">
        <v>2900</v>
      </c>
      <c r="E217" s="2523"/>
      <c r="F217" s="2545" t="s">
        <v>13479</v>
      </c>
      <c r="G217" s="2558"/>
      <c r="H217" s="2522" t="s">
        <v>2919</v>
      </c>
      <c r="I217" s="2522" t="s">
        <v>2920</v>
      </c>
      <c r="J217" s="2522"/>
    </row>
    <row r="218" spans="1:10" s="2525" customFormat="1" ht="17.25">
      <c r="A218" s="2521">
        <v>167</v>
      </c>
      <c r="B218" s="2476">
        <v>472043000949</v>
      </c>
      <c r="C218" s="2477">
        <v>40157</v>
      </c>
      <c r="D218" s="2559" t="s">
        <v>2901</v>
      </c>
      <c r="E218" s="2523"/>
      <c r="F218" s="2545"/>
      <c r="G218" s="2545" t="s">
        <v>5997</v>
      </c>
      <c r="H218" s="2522" t="s">
        <v>13480</v>
      </c>
      <c r="I218" s="2522"/>
      <c r="J218" s="2522"/>
    </row>
    <row r="219" spans="1:10" s="2525" customFormat="1" ht="18.75">
      <c r="A219" s="2521">
        <v>168</v>
      </c>
      <c r="B219" s="2476">
        <v>47212001038</v>
      </c>
      <c r="C219" s="2477">
        <v>41507</v>
      </c>
      <c r="D219" s="2559" t="s">
        <v>3724</v>
      </c>
      <c r="E219" s="2523"/>
      <c r="F219" s="2560" t="s">
        <v>13481</v>
      </c>
      <c r="G219" s="2558"/>
      <c r="H219" s="2522" t="s">
        <v>13482</v>
      </c>
      <c r="I219" s="2522"/>
      <c r="J219" s="2522"/>
    </row>
    <row r="220" spans="1:10" s="2525" customFormat="1" ht="17.25">
      <c r="A220" s="2521">
        <v>169</v>
      </c>
      <c r="B220" s="2476">
        <v>472043001146</v>
      </c>
      <c r="C220" s="2477">
        <v>41865</v>
      </c>
      <c r="D220" s="2559" t="s">
        <v>4312</v>
      </c>
      <c r="E220" s="2523"/>
      <c r="F220" s="2558"/>
      <c r="G220" s="2561"/>
      <c r="H220" s="2522"/>
      <c r="I220" s="2522"/>
      <c r="J220" s="2522"/>
    </row>
    <row r="221" spans="1:10" s="2525" customFormat="1" ht="17.25">
      <c r="A221" s="2521">
        <v>170</v>
      </c>
      <c r="B221" s="2476">
        <v>472043001207</v>
      </c>
      <c r="C221" s="2477" t="s">
        <v>13483</v>
      </c>
      <c r="D221" s="2559" t="s">
        <v>4619</v>
      </c>
      <c r="E221" s="2523"/>
      <c r="F221" s="2545"/>
      <c r="G221" s="2558"/>
      <c r="H221" s="2522" t="s">
        <v>13484</v>
      </c>
      <c r="I221" s="2522"/>
      <c r="J221" s="2522"/>
    </row>
    <row r="222" spans="1:10" s="2525" customFormat="1">
      <c r="A222" s="2521"/>
      <c r="B222" s="2476"/>
      <c r="C222" s="2477"/>
      <c r="D222" s="2559"/>
      <c r="E222" s="2562"/>
      <c r="F222" s="2558"/>
      <c r="G222" s="2558"/>
      <c r="H222" s="2522"/>
      <c r="I222" s="2522"/>
      <c r="J222" s="2522"/>
    </row>
    <row r="223" spans="1:10" s="2446" customFormat="1">
      <c r="A223" s="2444">
        <v>5</v>
      </c>
      <c r="B223" s="2515"/>
      <c r="C223" s="2516"/>
      <c r="D223" s="2488" t="s">
        <v>2830</v>
      </c>
      <c r="E223" s="2494"/>
      <c r="F223" s="2439"/>
      <c r="G223" s="2439"/>
      <c r="H223" s="2517"/>
      <c r="I223" s="2517"/>
      <c r="J223" s="2517"/>
    </row>
    <row r="224" spans="1:10" s="2569" customFormat="1" ht="15.75">
      <c r="A224" s="2563"/>
      <c r="B224" s="2564"/>
      <c r="C224" s="2565"/>
      <c r="D224" s="2563" t="s">
        <v>2216</v>
      </c>
      <c r="E224" s="2566"/>
      <c r="F224" s="2567"/>
      <c r="G224" s="2567"/>
      <c r="H224" s="2568"/>
      <c r="I224" s="2568"/>
      <c r="J224" s="2568"/>
    </row>
    <row r="225" spans="1:10" s="2569" customFormat="1" ht="15.75">
      <c r="A225" s="2570">
        <v>0</v>
      </c>
      <c r="B225" s="2571"/>
      <c r="C225" s="2572"/>
      <c r="D225" s="2573" t="s">
        <v>2531</v>
      </c>
      <c r="E225" s="2574"/>
      <c r="F225" s="2575"/>
      <c r="G225" s="2575"/>
      <c r="H225" s="2576"/>
      <c r="I225" s="2576"/>
      <c r="J225" s="2576"/>
    </row>
    <row r="226" spans="1:10" s="2569" customFormat="1" ht="15.75">
      <c r="A226" s="2577">
        <v>973</v>
      </c>
      <c r="B226" s="2578"/>
      <c r="C226" s="2579"/>
      <c r="D226" s="2580" t="s">
        <v>2532</v>
      </c>
      <c r="E226" s="2581"/>
      <c r="F226" s="2582"/>
      <c r="G226" s="2582"/>
      <c r="H226" s="2583"/>
      <c r="I226" s="2583"/>
      <c r="J226" s="2583"/>
    </row>
    <row r="227" spans="1:10">
      <c r="A227" s="2584"/>
      <c r="B227" s="2585"/>
      <c r="C227" s="2586"/>
      <c r="D227" s="2587"/>
      <c r="E227" s="2588"/>
      <c r="F227" s="1837"/>
      <c r="G227" s="1837"/>
      <c r="H227" s="2589"/>
      <c r="I227" s="2589"/>
    </row>
    <row r="228" spans="1:10">
      <c r="A228" s="2584"/>
      <c r="B228" s="2585"/>
      <c r="C228" s="2586"/>
      <c r="D228" s="1825"/>
      <c r="E228" s="2588"/>
      <c r="F228" s="1837"/>
      <c r="G228" s="1837"/>
      <c r="H228" s="2589"/>
      <c r="I228" s="2589"/>
    </row>
    <row r="229" spans="1:10">
      <c r="A229" s="2584"/>
      <c r="B229" s="2585"/>
      <c r="C229" s="2586"/>
      <c r="D229" s="1825"/>
      <c r="E229" s="2588"/>
      <c r="F229" s="1837"/>
      <c r="G229" s="1837"/>
      <c r="H229" s="2589"/>
      <c r="I229" s="2589"/>
    </row>
    <row r="230" spans="1:10">
      <c r="A230" s="2584"/>
      <c r="B230" s="2585"/>
      <c r="C230" s="2586"/>
      <c r="D230" s="1825"/>
      <c r="E230" s="2588"/>
      <c r="F230" s="1837"/>
      <c r="G230" s="1837"/>
      <c r="H230" s="2589"/>
      <c r="I230" s="2589"/>
    </row>
    <row r="231" spans="1:10">
      <c r="A231" s="2590"/>
      <c r="B231" s="2585"/>
      <c r="C231" s="2591"/>
      <c r="D231" s="2590"/>
      <c r="E231" s="2588"/>
      <c r="F231" s="1837"/>
      <c r="G231" s="1837"/>
      <c r="H231" s="2589"/>
      <c r="I231" s="2589"/>
    </row>
    <row r="232" spans="1:10">
      <c r="A232" s="2590"/>
      <c r="B232" s="2590"/>
      <c r="C232" s="2592"/>
      <c r="D232" s="2588"/>
      <c r="E232" s="2593"/>
      <c r="F232" s="1837"/>
      <c r="G232" s="1837"/>
      <c r="H232" s="2589"/>
      <c r="I232" s="2589"/>
    </row>
    <row r="233" spans="1:10">
      <c r="A233" s="2590"/>
      <c r="B233" s="2590"/>
      <c r="C233" s="2592"/>
      <c r="D233" s="2590"/>
      <c r="E233" s="2593"/>
      <c r="F233" s="1837"/>
      <c r="G233" s="1837"/>
      <c r="H233" s="2589"/>
      <c r="I233" s="2589"/>
    </row>
    <row r="234" spans="1:10">
      <c r="A234" s="2590"/>
      <c r="B234" s="2590"/>
      <c r="C234" s="2592"/>
      <c r="D234" s="2590"/>
      <c r="E234" s="2593"/>
      <c r="F234" s="1837"/>
      <c r="G234" s="1837"/>
      <c r="H234" s="2589"/>
      <c r="I234" s="2589"/>
    </row>
    <row r="235" spans="1:10">
      <c r="A235" s="2590"/>
      <c r="B235" s="2594"/>
      <c r="C235" s="2595"/>
      <c r="D235" s="2588"/>
      <c r="E235" s="2593"/>
      <c r="F235" s="2596"/>
      <c r="G235" s="1837"/>
      <c r="H235" s="2589"/>
      <c r="I235" s="2589"/>
    </row>
    <row r="236" spans="1:10" ht="13.5">
      <c r="A236" s="2597"/>
      <c r="B236" s="2585"/>
      <c r="C236" s="2591"/>
      <c r="D236" s="2588"/>
      <c r="E236" s="2598"/>
      <c r="F236" s="1837"/>
      <c r="G236" s="1837"/>
      <c r="H236" s="2589"/>
      <c r="I236" s="2589"/>
    </row>
    <row r="237" spans="1:10" ht="13.5">
      <c r="A237" s="2599"/>
      <c r="B237" s="2585"/>
      <c r="C237" s="2600"/>
      <c r="D237" s="2601"/>
      <c r="E237" s="2588"/>
      <c r="F237" s="1837"/>
      <c r="G237" s="1837"/>
      <c r="H237" s="2589"/>
      <c r="I237" s="2589"/>
    </row>
    <row r="238" spans="1:10" ht="13.5">
      <c r="A238" s="2599"/>
      <c r="B238" s="2585"/>
      <c r="C238" s="2600"/>
      <c r="D238" s="2601"/>
      <c r="E238" s="2588"/>
      <c r="F238" s="1837"/>
      <c r="G238" s="1837"/>
      <c r="H238" s="2589"/>
      <c r="I238" s="2589"/>
    </row>
    <row r="239" spans="1:10" ht="13.5">
      <c r="A239" s="2599"/>
      <c r="B239" s="2585"/>
      <c r="C239" s="2600"/>
      <c r="D239" s="2601"/>
      <c r="E239" s="2588"/>
      <c r="F239" s="1837"/>
      <c r="G239" s="1837"/>
      <c r="H239" s="2589"/>
      <c r="I239" s="2589"/>
    </row>
    <row r="240" spans="1:10" ht="13.5">
      <c r="A240" s="2599"/>
      <c r="B240" s="2585"/>
      <c r="C240" s="2600"/>
      <c r="D240" s="2601"/>
      <c r="E240" s="2588"/>
      <c r="F240" s="1837"/>
      <c r="G240" s="1837"/>
      <c r="H240" s="2589"/>
      <c r="I240" s="2589"/>
    </row>
    <row r="241" spans="1:243" ht="13.5">
      <c r="A241" s="2599"/>
      <c r="B241" s="2585"/>
      <c r="C241" s="2600"/>
      <c r="D241" s="2601"/>
      <c r="E241" s="2588"/>
      <c r="F241" s="1837"/>
      <c r="G241" s="1837"/>
      <c r="H241" s="2589"/>
      <c r="I241" s="2589"/>
    </row>
    <row r="242" spans="1:243" ht="13.5">
      <c r="A242" s="2599"/>
      <c r="B242" s="2585"/>
      <c r="C242" s="2600"/>
      <c r="D242" s="2601"/>
      <c r="E242" s="2588"/>
      <c r="F242" s="1837"/>
      <c r="G242" s="1837"/>
      <c r="H242" s="2589"/>
      <c r="I242" s="2589"/>
    </row>
    <row r="243" spans="1:243" ht="13.5">
      <c r="A243" s="2599"/>
      <c r="B243" s="2585"/>
      <c r="C243" s="2600"/>
      <c r="D243" s="2601"/>
      <c r="E243" s="2588"/>
      <c r="F243" s="1837"/>
      <c r="G243" s="1837"/>
      <c r="H243" s="2589"/>
      <c r="I243" s="2589"/>
    </row>
    <row r="244" spans="1:243" ht="13.5">
      <c r="A244" s="2599"/>
      <c r="B244" s="2585"/>
      <c r="C244" s="2600"/>
      <c r="D244" s="2601"/>
      <c r="E244" s="2588"/>
      <c r="F244" s="1837"/>
      <c r="G244" s="1837"/>
      <c r="H244" s="2589"/>
      <c r="I244" s="2589"/>
    </row>
    <row r="245" spans="1:243" ht="13.5">
      <c r="A245" s="2599"/>
      <c r="B245" s="2585"/>
      <c r="C245" s="2600"/>
      <c r="D245" s="2601"/>
      <c r="E245" s="2588"/>
      <c r="F245" s="1837"/>
      <c r="G245" s="1837"/>
      <c r="H245" s="2589"/>
      <c r="I245" s="2589"/>
    </row>
    <row r="246" spans="1:243" ht="13.5">
      <c r="A246" s="2599"/>
      <c r="B246" s="2585"/>
      <c r="C246" s="2600"/>
      <c r="D246" s="2601"/>
      <c r="E246" s="2588"/>
      <c r="F246" s="1837"/>
      <c r="G246" s="1837"/>
      <c r="H246" s="2589"/>
      <c r="I246" s="2589"/>
    </row>
    <row r="247" spans="1:243" ht="13.5">
      <c r="A247" s="2599"/>
      <c r="B247" s="2585"/>
      <c r="C247" s="2600"/>
      <c r="D247" s="2601"/>
      <c r="E247" s="2588"/>
      <c r="F247" s="1837"/>
      <c r="G247" s="1837"/>
      <c r="H247" s="2589"/>
      <c r="I247" s="2589"/>
    </row>
    <row r="248" spans="1:243" ht="13.5">
      <c r="A248" s="2599"/>
      <c r="B248" s="2585"/>
      <c r="C248" s="2600"/>
      <c r="D248" s="2601"/>
      <c r="E248" s="2588"/>
      <c r="F248" s="1837"/>
      <c r="G248" s="1837"/>
      <c r="H248" s="2589"/>
      <c r="I248" s="2589"/>
    </row>
    <row r="249" spans="1:243" ht="13.5">
      <c r="A249" s="2599"/>
      <c r="B249" s="2585"/>
      <c r="C249" s="2600"/>
      <c r="D249" s="2601"/>
      <c r="E249" s="2588"/>
      <c r="F249" s="1837"/>
      <c r="G249" s="1837"/>
      <c r="H249" s="2589"/>
      <c r="I249" s="2589"/>
    </row>
    <row r="250" spans="1:243" s="2603" customFormat="1" ht="13.5">
      <c r="A250" s="2599"/>
      <c r="B250" s="2585"/>
      <c r="C250" s="2600"/>
      <c r="D250" s="2601"/>
      <c r="E250" s="2588"/>
      <c r="F250" s="1837"/>
      <c r="G250" s="1837"/>
      <c r="H250" s="2589"/>
      <c r="I250" s="2589"/>
      <c r="J250" s="2602"/>
      <c r="K250" s="2602"/>
      <c r="L250" s="2602"/>
      <c r="M250" s="2602"/>
      <c r="N250" s="2602"/>
      <c r="O250" s="2602"/>
      <c r="P250" s="2602"/>
      <c r="Q250" s="2602"/>
      <c r="R250" s="2602"/>
      <c r="S250" s="2602"/>
      <c r="T250" s="2602"/>
      <c r="U250" s="2602"/>
      <c r="V250" s="2602"/>
      <c r="W250" s="2602"/>
      <c r="X250" s="2602"/>
      <c r="Y250" s="2602"/>
      <c r="Z250" s="2602"/>
      <c r="AA250" s="2602"/>
      <c r="AB250" s="2602"/>
      <c r="AC250" s="2602"/>
      <c r="AD250" s="2602"/>
      <c r="AE250" s="2602"/>
      <c r="AF250" s="2602"/>
      <c r="AG250" s="2602"/>
      <c r="AH250" s="2602"/>
      <c r="AI250" s="2602"/>
      <c r="AJ250" s="2602"/>
      <c r="AK250" s="2602"/>
      <c r="AL250" s="2602"/>
      <c r="AM250" s="2602"/>
      <c r="AN250" s="2602"/>
      <c r="AO250" s="2602"/>
      <c r="AP250" s="2602"/>
      <c r="AQ250" s="2602"/>
      <c r="AR250" s="2602"/>
      <c r="AS250" s="2602"/>
      <c r="AT250" s="2602"/>
      <c r="AU250" s="2602"/>
      <c r="AV250" s="2602"/>
      <c r="AW250" s="2602"/>
      <c r="AX250" s="2602"/>
      <c r="AY250" s="2602"/>
      <c r="AZ250" s="2602"/>
      <c r="BA250" s="2602"/>
      <c r="BB250" s="2602"/>
      <c r="BC250" s="2602"/>
      <c r="BD250" s="2602"/>
      <c r="BE250" s="2602"/>
      <c r="BF250" s="2602"/>
      <c r="BG250" s="2602"/>
      <c r="BH250" s="2602"/>
      <c r="BI250" s="2602"/>
      <c r="BJ250" s="2602"/>
      <c r="BK250" s="2602"/>
      <c r="BL250" s="2602"/>
      <c r="BM250" s="2602"/>
      <c r="BN250" s="2602"/>
      <c r="BO250" s="2602"/>
      <c r="BP250" s="2602"/>
      <c r="BQ250" s="2602"/>
      <c r="BR250" s="2602"/>
      <c r="BS250" s="2602"/>
      <c r="BT250" s="2602"/>
      <c r="BU250" s="2602"/>
      <c r="BV250" s="2602"/>
      <c r="BW250" s="2602"/>
      <c r="BX250" s="2602"/>
      <c r="BY250" s="2602"/>
      <c r="BZ250" s="2602"/>
      <c r="CA250" s="2602"/>
      <c r="CB250" s="2602"/>
      <c r="CC250" s="2602"/>
      <c r="CD250" s="2602"/>
      <c r="CE250" s="2602"/>
      <c r="CF250" s="2602"/>
      <c r="CG250" s="2602"/>
      <c r="CH250" s="2602"/>
      <c r="CI250" s="2602"/>
      <c r="CJ250" s="2602"/>
      <c r="CK250" s="2602"/>
      <c r="CL250" s="2602"/>
      <c r="CM250" s="2602"/>
      <c r="CN250" s="2602"/>
      <c r="CO250" s="2602"/>
      <c r="CP250" s="2602"/>
      <c r="CQ250" s="2602"/>
      <c r="CR250" s="2602"/>
      <c r="CS250" s="2602"/>
      <c r="CT250" s="2602"/>
      <c r="CU250" s="2602"/>
      <c r="CV250" s="2602"/>
      <c r="CW250" s="2602"/>
      <c r="CX250" s="2602"/>
      <c r="CY250" s="2602"/>
      <c r="CZ250" s="2602"/>
      <c r="DA250" s="2602"/>
      <c r="DB250" s="2602"/>
      <c r="DC250" s="2602"/>
      <c r="DD250" s="2602"/>
      <c r="DE250" s="2602"/>
      <c r="DF250" s="2602"/>
      <c r="DG250" s="2602"/>
      <c r="DH250" s="2602"/>
      <c r="DI250" s="2602"/>
      <c r="DJ250" s="2602"/>
      <c r="DK250" s="2602"/>
      <c r="DL250" s="2602"/>
      <c r="DM250" s="2602"/>
      <c r="DN250" s="2602"/>
      <c r="DO250" s="2602"/>
      <c r="DP250" s="2602"/>
      <c r="DQ250" s="2602"/>
      <c r="DR250" s="2602"/>
      <c r="DS250" s="2602"/>
      <c r="DT250" s="2602"/>
      <c r="DU250" s="2602"/>
      <c r="DV250" s="2602"/>
      <c r="DW250" s="2602"/>
      <c r="DX250" s="2602"/>
      <c r="DY250" s="2602"/>
      <c r="DZ250" s="2602"/>
      <c r="EA250" s="2602"/>
      <c r="EB250" s="2602"/>
      <c r="EC250" s="2602"/>
      <c r="ED250" s="2602"/>
      <c r="EE250" s="2602"/>
      <c r="EF250" s="2602"/>
      <c r="EG250" s="2602"/>
      <c r="EH250" s="2602"/>
      <c r="EI250" s="2602"/>
      <c r="EJ250" s="2602"/>
      <c r="EK250" s="2602"/>
      <c r="EL250" s="2602"/>
      <c r="EM250" s="2602"/>
      <c r="EN250" s="2602"/>
      <c r="EO250" s="2602"/>
      <c r="EP250" s="2602"/>
      <c r="EQ250" s="2602"/>
      <c r="ER250" s="2602"/>
      <c r="ES250" s="2602"/>
      <c r="ET250" s="2602"/>
      <c r="EU250" s="2602"/>
      <c r="EV250" s="2602"/>
      <c r="EW250" s="2602"/>
      <c r="EX250" s="2602"/>
      <c r="EY250" s="2602"/>
      <c r="EZ250" s="2602"/>
      <c r="FA250" s="2602"/>
      <c r="FB250" s="2602"/>
      <c r="FC250" s="2602"/>
      <c r="FD250" s="2602"/>
      <c r="FE250" s="2602"/>
      <c r="FF250" s="2602"/>
      <c r="FG250" s="2602"/>
      <c r="FH250" s="2602"/>
      <c r="FI250" s="2602"/>
      <c r="FJ250" s="2602"/>
      <c r="FK250" s="2602"/>
      <c r="FL250" s="2602"/>
      <c r="FM250" s="2602"/>
      <c r="FN250" s="2602"/>
      <c r="FO250" s="2602"/>
      <c r="FP250" s="2602"/>
      <c r="FQ250" s="2602"/>
      <c r="FR250" s="2602"/>
      <c r="FS250" s="2602"/>
      <c r="FT250" s="2602"/>
      <c r="FU250" s="2602"/>
      <c r="FV250" s="2602"/>
      <c r="FW250" s="2602"/>
      <c r="FX250" s="2602"/>
      <c r="FY250" s="2602"/>
      <c r="FZ250" s="2602"/>
      <c r="GA250" s="2602"/>
      <c r="GB250" s="2602"/>
      <c r="GC250" s="2602"/>
      <c r="GD250" s="2602"/>
      <c r="GE250" s="2602"/>
      <c r="GF250" s="2602"/>
      <c r="GG250" s="2602"/>
      <c r="GH250" s="2602"/>
      <c r="GI250" s="2602"/>
      <c r="GJ250" s="2602"/>
      <c r="GK250" s="2602"/>
      <c r="GL250" s="2602"/>
      <c r="GM250" s="2602"/>
      <c r="GN250" s="2602"/>
      <c r="GO250" s="2602"/>
      <c r="GP250" s="2602"/>
      <c r="GQ250" s="2602"/>
      <c r="GR250" s="2602"/>
      <c r="GS250" s="2602"/>
      <c r="GT250" s="2602"/>
      <c r="GU250" s="2602"/>
      <c r="GV250" s="2602"/>
      <c r="GW250" s="2602"/>
      <c r="GX250" s="2602"/>
      <c r="GY250" s="2602"/>
      <c r="GZ250" s="2602"/>
      <c r="HA250" s="2602"/>
      <c r="HB250" s="2602"/>
      <c r="HC250" s="2602"/>
      <c r="HD250" s="2602"/>
      <c r="HE250" s="2602"/>
      <c r="HF250" s="2602"/>
      <c r="HG250" s="2602"/>
      <c r="HH250" s="2602"/>
      <c r="HI250" s="2602"/>
      <c r="HJ250" s="2602"/>
      <c r="HK250" s="2602"/>
      <c r="HL250" s="2602"/>
      <c r="HM250" s="2602"/>
      <c r="HN250" s="2602"/>
      <c r="HO250" s="2602"/>
      <c r="HP250" s="2602"/>
      <c r="HQ250" s="2602"/>
      <c r="HR250" s="2602"/>
      <c r="HS250" s="2602"/>
      <c r="HT250" s="2602"/>
      <c r="HU250" s="2602"/>
      <c r="HV250" s="2602"/>
      <c r="HW250" s="2602"/>
      <c r="HX250" s="2602"/>
      <c r="HY250" s="2602"/>
      <c r="HZ250" s="2602"/>
      <c r="IA250" s="2602"/>
      <c r="IB250" s="2602"/>
      <c r="IC250" s="2602"/>
      <c r="ID250" s="2602"/>
      <c r="IE250" s="2602"/>
      <c r="IF250" s="2602"/>
      <c r="IG250" s="2602"/>
      <c r="IH250" s="2602"/>
      <c r="II250" s="2602"/>
    </row>
    <row r="251" spans="1:243" s="2603" customFormat="1" ht="13.5">
      <c r="A251" s="2599"/>
      <c r="B251" s="2585"/>
      <c r="C251" s="2600"/>
      <c r="D251" s="2601"/>
      <c r="E251" s="2588"/>
      <c r="F251" s="1837"/>
      <c r="G251" s="1837"/>
      <c r="H251" s="2589"/>
      <c r="I251" s="2589"/>
      <c r="J251" s="2602"/>
      <c r="K251" s="2602"/>
      <c r="L251" s="2602"/>
      <c r="M251" s="2602"/>
      <c r="N251" s="2602"/>
      <c r="O251" s="2602"/>
      <c r="P251" s="2602"/>
      <c r="Q251" s="2602"/>
      <c r="R251" s="2602"/>
      <c r="S251" s="2602"/>
      <c r="T251" s="2602"/>
      <c r="U251" s="2602"/>
      <c r="V251" s="2602"/>
      <c r="W251" s="2602"/>
      <c r="X251" s="2602"/>
      <c r="Y251" s="2602"/>
      <c r="Z251" s="2602"/>
      <c r="AA251" s="2602"/>
      <c r="AB251" s="2602"/>
      <c r="AC251" s="2602"/>
      <c r="AD251" s="2602"/>
      <c r="AE251" s="2602"/>
      <c r="AF251" s="2602"/>
      <c r="AG251" s="2602"/>
      <c r="AH251" s="2602"/>
      <c r="AI251" s="2602"/>
      <c r="AJ251" s="2602"/>
      <c r="AK251" s="2602"/>
      <c r="AL251" s="2602"/>
      <c r="AM251" s="2602"/>
      <c r="AN251" s="2602"/>
      <c r="AO251" s="2602"/>
      <c r="AP251" s="2602"/>
      <c r="AQ251" s="2602"/>
      <c r="AR251" s="2602"/>
      <c r="AS251" s="2602"/>
      <c r="AT251" s="2602"/>
      <c r="AU251" s="2602"/>
      <c r="AV251" s="2602"/>
      <c r="AW251" s="2602"/>
      <c r="AX251" s="2602"/>
      <c r="AY251" s="2602"/>
      <c r="AZ251" s="2602"/>
      <c r="BA251" s="2602"/>
      <c r="BB251" s="2602"/>
      <c r="BC251" s="2602"/>
      <c r="BD251" s="2602"/>
      <c r="BE251" s="2602"/>
      <c r="BF251" s="2602"/>
      <c r="BG251" s="2602"/>
      <c r="BH251" s="2602"/>
      <c r="BI251" s="2602"/>
      <c r="BJ251" s="2602"/>
      <c r="BK251" s="2602"/>
      <c r="BL251" s="2602"/>
      <c r="BM251" s="2602"/>
      <c r="BN251" s="2602"/>
      <c r="BO251" s="2602"/>
      <c r="BP251" s="2602"/>
      <c r="BQ251" s="2602"/>
      <c r="BR251" s="2602"/>
      <c r="BS251" s="2602"/>
      <c r="BT251" s="2602"/>
      <c r="BU251" s="2602"/>
      <c r="BV251" s="2602"/>
      <c r="BW251" s="2602"/>
      <c r="BX251" s="2602"/>
      <c r="BY251" s="2602"/>
      <c r="BZ251" s="2602"/>
      <c r="CA251" s="2602"/>
      <c r="CB251" s="2602"/>
      <c r="CC251" s="2602"/>
      <c r="CD251" s="2602"/>
      <c r="CE251" s="2602"/>
      <c r="CF251" s="2602"/>
      <c r="CG251" s="2602"/>
      <c r="CH251" s="2602"/>
      <c r="CI251" s="2602"/>
      <c r="CJ251" s="2602"/>
      <c r="CK251" s="2602"/>
      <c r="CL251" s="2602"/>
      <c r="CM251" s="2602"/>
      <c r="CN251" s="2602"/>
      <c r="CO251" s="2602"/>
      <c r="CP251" s="2602"/>
      <c r="CQ251" s="2602"/>
      <c r="CR251" s="2602"/>
      <c r="CS251" s="2602"/>
      <c r="CT251" s="2602"/>
      <c r="CU251" s="2602"/>
      <c r="CV251" s="2602"/>
      <c r="CW251" s="2602"/>
      <c r="CX251" s="2602"/>
      <c r="CY251" s="2602"/>
      <c r="CZ251" s="2602"/>
      <c r="DA251" s="2602"/>
      <c r="DB251" s="2602"/>
      <c r="DC251" s="2602"/>
      <c r="DD251" s="2602"/>
      <c r="DE251" s="2602"/>
      <c r="DF251" s="2602"/>
      <c r="DG251" s="2602"/>
      <c r="DH251" s="2602"/>
      <c r="DI251" s="2602"/>
      <c r="DJ251" s="2602"/>
      <c r="DK251" s="2602"/>
      <c r="DL251" s="2602"/>
      <c r="DM251" s="2602"/>
      <c r="DN251" s="2602"/>
      <c r="DO251" s="2602"/>
      <c r="DP251" s="2602"/>
      <c r="DQ251" s="2602"/>
      <c r="DR251" s="2602"/>
      <c r="DS251" s="2602"/>
      <c r="DT251" s="2602"/>
      <c r="DU251" s="2602"/>
      <c r="DV251" s="2602"/>
      <c r="DW251" s="2602"/>
      <c r="DX251" s="2602"/>
      <c r="DY251" s="2602"/>
      <c r="DZ251" s="2602"/>
      <c r="EA251" s="2602"/>
      <c r="EB251" s="2602"/>
      <c r="EC251" s="2602"/>
      <c r="ED251" s="2602"/>
      <c r="EE251" s="2602"/>
      <c r="EF251" s="2602"/>
      <c r="EG251" s="2602"/>
      <c r="EH251" s="2602"/>
      <c r="EI251" s="2602"/>
      <c r="EJ251" s="2602"/>
      <c r="EK251" s="2602"/>
      <c r="EL251" s="2602"/>
      <c r="EM251" s="2602"/>
      <c r="EN251" s="2602"/>
      <c r="EO251" s="2602"/>
      <c r="EP251" s="2602"/>
      <c r="EQ251" s="2602"/>
      <c r="ER251" s="2602"/>
      <c r="ES251" s="2602"/>
      <c r="ET251" s="2602"/>
      <c r="EU251" s="2602"/>
      <c r="EV251" s="2602"/>
      <c r="EW251" s="2602"/>
      <c r="EX251" s="2602"/>
      <c r="EY251" s="2602"/>
      <c r="EZ251" s="2602"/>
      <c r="FA251" s="2602"/>
      <c r="FB251" s="2602"/>
      <c r="FC251" s="2602"/>
      <c r="FD251" s="2602"/>
      <c r="FE251" s="2602"/>
      <c r="FF251" s="2602"/>
      <c r="FG251" s="2602"/>
      <c r="FH251" s="2602"/>
      <c r="FI251" s="2602"/>
      <c r="FJ251" s="2602"/>
      <c r="FK251" s="2602"/>
      <c r="FL251" s="2602"/>
      <c r="FM251" s="2602"/>
      <c r="FN251" s="2602"/>
      <c r="FO251" s="2602"/>
      <c r="FP251" s="2602"/>
      <c r="FQ251" s="2602"/>
      <c r="FR251" s="2602"/>
      <c r="FS251" s="2602"/>
      <c r="FT251" s="2602"/>
      <c r="FU251" s="2602"/>
      <c r="FV251" s="2602"/>
      <c r="FW251" s="2602"/>
      <c r="FX251" s="2602"/>
      <c r="FY251" s="2602"/>
      <c r="FZ251" s="2602"/>
      <c r="GA251" s="2602"/>
      <c r="GB251" s="2602"/>
      <c r="GC251" s="2602"/>
      <c r="GD251" s="2602"/>
      <c r="GE251" s="2602"/>
      <c r="GF251" s="2602"/>
      <c r="GG251" s="2602"/>
      <c r="GH251" s="2602"/>
      <c r="GI251" s="2602"/>
      <c r="GJ251" s="2602"/>
      <c r="GK251" s="2602"/>
      <c r="GL251" s="2602"/>
      <c r="GM251" s="2602"/>
      <c r="GN251" s="2602"/>
      <c r="GO251" s="2602"/>
      <c r="GP251" s="2602"/>
      <c r="GQ251" s="2602"/>
      <c r="GR251" s="2602"/>
      <c r="GS251" s="2602"/>
      <c r="GT251" s="2602"/>
      <c r="GU251" s="2602"/>
      <c r="GV251" s="2602"/>
      <c r="GW251" s="2602"/>
      <c r="GX251" s="2602"/>
      <c r="GY251" s="2602"/>
      <c r="GZ251" s="2602"/>
      <c r="HA251" s="2602"/>
      <c r="HB251" s="2602"/>
      <c r="HC251" s="2602"/>
      <c r="HD251" s="2602"/>
      <c r="HE251" s="2602"/>
      <c r="HF251" s="2602"/>
      <c r="HG251" s="2602"/>
      <c r="HH251" s="2602"/>
      <c r="HI251" s="2602"/>
      <c r="HJ251" s="2602"/>
      <c r="HK251" s="2602"/>
      <c r="HL251" s="2602"/>
      <c r="HM251" s="2602"/>
      <c r="HN251" s="2602"/>
      <c r="HO251" s="2602"/>
      <c r="HP251" s="2602"/>
      <c r="HQ251" s="2602"/>
      <c r="HR251" s="2602"/>
      <c r="HS251" s="2602"/>
      <c r="HT251" s="2602"/>
      <c r="HU251" s="2602"/>
      <c r="HV251" s="2602"/>
      <c r="HW251" s="2602"/>
      <c r="HX251" s="2602"/>
      <c r="HY251" s="2602"/>
      <c r="HZ251" s="2602"/>
      <c r="IA251" s="2602"/>
      <c r="IB251" s="2602"/>
      <c r="IC251" s="2602"/>
      <c r="ID251" s="2602"/>
      <c r="IE251" s="2602"/>
      <c r="IF251" s="2602"/>
      <c r="IG251" s="2602"/>
      <c r="IH251" s="2602"/>
      <c r="II251" s="2602"/>
    </row>
    <row r="252" spans="1:243" s="2603" customFormat="1" ht="13.5">
      <c r="A252" s="2599"/>
      <c r="B252" s="2585"/>
      <c r="C252" s="2600"/>
      <c r="D252" s="2601"/>
      <c r="E252" s="2588"/>
      <c r="F252" s="1837"/>
      <c r="G252" s="1837"/>
      <c r="H252" s="2589"/>
      <c r="I252" s="2589"/>
      <c r="J252" s="2602"/>
      <c r="K252" s="2602"/>
      <c r="L252" s="2602"/>
      <c r="M252" s="2602"/>
      <c r="N252" s="2602"/>
      <c r="O252" s="2602"/>
      <c r="P252" s="2602"/>
      <c r="Q252" s="2602"/>
      <c r="R252" s="2602"/>
      <c r="S252" s="2602"/>
      <c r="T252" s="2602"/>
      <c r="U252" s="2602"/>
      <c r="V252" s="2602"/>
      <c r="W252" s="2602"/>
      <c r="X252" s="2602"/>
      <c r="Y252" s="2602"/>
      <c r="Z252" s="2602"/>
      <c r="AA252" s="2602"/>
      <c r="AB252" s="2602"/>
      <c r="AC252" s="2602"/>
      <c r="AD252" s="2602"/>
      <c r="AE252" s="2602"/>
      <c r="AF252" s="2602"/>
      <c r="AG252" s="2602"/>
      <c r="AH252" s="2602"/>
      <c r="AI252" s="2602"/>
      <c r="AJ252" s="2602"/>
      <c r="AK252" s="2602"/>
      <c r="AL252" s="2602"/>
      <c r="AM252" s="2602"/>
      <c r="AN252" s="2602"/>
      <c r="AO252" s="2602"/>
      <c r="AP252" s="2602"/>
      <c r="AQ252" s="2602"/>
      <c r="AR252" s="2602"/>
      <c r="AS252" s="2602"/>
      <c r="AT252" s="2602"/>
      <c r="AU252" s="2602"/>
      <c r="AV252" s="2602"/>
      <c r="AW252" s="2602"/>
      <c r="AX252" s="2602"/>
      <c r="AY252" s="2602"/>
      <c r="AZ252" s="2602"/>
      <c r="BA252" s="2602"/>
      <c r="BB252" s="2602"/>
      <c r="BC252" s="2602"/>
      <c r="BD252" s="2602"/>
      <c r="BE252" s="2602"/>
      <c r="BF252" s="2602"/>
      <c r="BG252" s="2602"/>
      <c r="BH252" s="2602"/>
      <c r="BI252" s="2602"/>
      <c r="BJ252" s="2602"/>
      <c r="BK252" s="2602"/>
      <c r="BL252" s="2602"/>
      <c r="BM252" s="2602"/>
      <c r="BN252" s="2602"/>
      <c r="BO252" s="2602"/>
      <c r="BP252" s="2602"/>
      <c r="BQ252" s="2602"/>
      <c r="BR252" s="2602"/>
      <c r="BS252" s="2602"/>
      <c r="BT252" s="2602"/>
      <c r="BU252" s="2602"/>
      <c r="BV252" s="2602"/>
      <c r="BW252" s="2602"/>
      <c r="BX252" s="2602"/>
      <c r="BY252" s="2602"/>
      <c r="BZ252" s="2602"/>
      <c r="CA252" s="2602"/>
      <c r="CB252" s="2602"/>
      <c r="CC252" s="2602"/>
      <c r="CD252" s="2602"/>
      <c r="CE252" s="2602"/>
      <c r="CF252" s="2602"/>
      <c r="CG252" s="2602"/>
      <c r="CH252" s="2602"/>
      <c r="CI252" s="2602"/>
      <c r="CJ252" s="2602"/>
      <c r="CK252" s="2602"/>
      <c r="CL252" s="2602"/>
      <c r="CM252" s="2602"/>
      <c r="CN252" s="2602"/>
      <c r="CO252" s="2602"/>
      <c r="CP252" s="2602"/>
      <c r="CQ252" s="2602"/>
      <c r="CR252" s="2602"/>
      <c r="CS252" s="2602"/>
      <c r="CT252" s="2602"/>
      <c r="CU252" s="2602"/>
      <c r="CV252" s="2602"/>
      <c r="CW252" s="2602"/>
      <c r="CX252" s="2602"/>
      <c r="CY252" s="2602"/>
      <c r="CZ252" s="2602"/>
      <c r="DA252" s="2602"/>
      <c r="DB252" s="2602"/>
      <c r="DC252" s="2602"/>
      <c r="DD252" s="2602"/>
      <c r="DE252" s="2602"/>
      <c r="DF252" s="2602"/>
      <c r="DG252" s="2602"/>
      <c r="DH252" s="2602"/>
      <c r="DI252" s="2602"/>
      <c r="DJ252" s="2602"/>
      <c r="DK252" s="2602"/>
      <c r="DL252" s="2602"/>
      <c r="DM252" s="2602"/>
      <c r="DN252" s="2602"/>
      <c r="DO252" s="2602"/>
      <c r="DP252" s="2602"/>
      <c r="DQ252" s="2602"/>
      <c r="DR252" s="2602"/>
      <c r="DS252" s="2602"/>
      <c r="DT252" s="2602"/>
      <c r="DU252" s="2602"/>
      <c r="DV252" s="2602"/>
      <c r="DW252" s="2602"/>
      <c r="DX252" s="2602"/>
      <c r="DY252" s="2602"/>
      <c r="DZ252" s="2602"/>
      <c r="EA252" s="2602"/>
      <c r="EB252" s="2602"/>
      <c r="EC252" s="2602"/>
      <c r="ED252" s="2602"/>
      <c r="EE252" s="2602"/>
      <c r="EF252" s="2602"/>
      <c r="EG252" s="2602"/>
      <c r="EH252" s="2602"/>
      <c r="EI252" s="2602"/>
      <c r="EJ252" s="2602"/>
      <c r="EK252" s="2602"/>
      <c r="EL252" s="2602"/>
      <c r="EM252" s="2602"/>
      <c r="EN252" s="2602"/>
      <c r="EO252" s="2602"/>
      <c r="EP252" s="2602"/>
      <c r="EQ252" s="2602"/>
      <c r="ER252" s="2602"/>
      <c r="ES252" s="2602"/>
      <c r="ET252" s="2602"/>
      <c r="EU252" s="2602"/>
      <c r="EV252" s="2602"/>
      <c r="EW252" s="2602"/>
      <c r="EX252" s="2602"/>
      <c r="EY252" s="2602"/>
      <c r="EZ252" s="2602"/>
      <c r="FA252" s="2602"/>
      <c r="FB252" s="2602"/>
      <c r="FC252" s="2602"/>
      <c r="FD252" s="2602"/>
      <c r="FE252" s="2602"/>
      <c r="FF252" s="2602"/>
      <c r="FG252" s="2602"/>
      <c r="FH252" s="2602"/>
      <c r="FI252" s="2602"/>
      <c r="FJ252" s="2602"/>
      <c r="FK252" s="2602"/>
      <c r="FL252" s="2602"/>
      <c r="FM252" s="2602"/>
      <c r="FN252" s="2602"/>
      <c r="FO252" s="2602"/>
      <c r="FP252" s="2602"/>
      <c r="FQ252" s="2602"/>
      <c r="FR252" s="2602"/>
      <c r="FS252" s="2602"/>
      <c r="FT252" s="2602"/>
      <c r="FU252" s="2602"/>
      <c r="FV252" s="2602"/>
      <c r="FW252" s="2602"/>
      <c r="FX252" s="2602"/>
      <c r="FY252" s="2602"/>
      <c r="FZ252" s="2602"/>
      <c r="GA252" s="2602"/>
      <c r="GB252" s="2602"/>
      <c r="GC252" s="2602"/>
      <c r="GD252" s="2602"/>
      <c r="GE252" s="2602"/>
      <c r="GF252" s="2602"/>
      <c r="GG252" s="2602"/>
      <c r="GH252" s="2602"/>
      <c r="GI252" s="2602"/>
      <c r="GJ252" s="2602"/>
      <c r="GK252" s="2602"/>
      <c r="GL252" s="2602"/>
      <c r="GM252" s="2602"/>
      <c r="GN252" s="2602"/>
      <c r="GO252" s="2602"/>
      <c r="GP252" s="2602"/>
      <c r="GQ252" s="2602"/>
      <c r="GR252" s="2602"/>
      <c r="GS252" s="2602"/>
      <c r="GT252" s="2602"/>
      <c r="GU252" s="2602"/>
      <c r="GV252" s="2602"/>
      <c r="GW252" s="2602"/>
      <c r="GX252" s="2602"/>
      <c r="GY252" s="2602"/>
      <c r="GZ252" s="2602"/>
      <c r="HA252" s="2602"/>
      <c r="HB252" s="2602"/>
      <c r="HC252" s="2602"/>
      <c r="HD252" s="2602"/>
      <c r="HE252" s="2602"/>
      <c r="HF252" s="2602"/>
      <c r="HG252" s="2602"/>
      <c r="HH252" s="2602"/>
      <c r="HI252" s="2602"/>
      <c r="HJ252" s="2602"/>
      <c r="HK252" s="2602"/>
      <c r="HL252" s="2602"/>
      <c r="HM252" s="2602"/>
      <c r="HN252" s="2602"/>
      <c r="HO252" s="2602"/>
      <c r="HP252" s="2602"/>
      <c r="HQ252" s="2602"/>
      <c r="HR252" s="2602"/>
      <c r="HS252" s="2602"/>
      <c r="HT252" s="2602"/>
      <c r="HU252" s="2602"/>
      <c r="HV252" s="2602"/>
      <c r="HW252" s="2602"/>
      <c r="HX252" s="2602"/>
      <c r="HY252" s="2602"/>
      <c r="HZ252" s="2602"/>
      <c r="IA252" s="2602"/>
      <c r="IB252" s="2602"/>
      <c r="IC252" s="2602"/>
      <c r="ID252" s="2602"/>
      <c r="IE252" s="2602"/>
      <c r="IF252" s="2602"/>
      <c r="IG252" s="2602"/>
      <c r="IH252" s="2602"/>
      <c r="II252" s="2602"/>
    </row>
    <row r="253" spans="1:243" s="2603" customFormat="1" ht="13.5">
      <c r="A253" s="2599"/>
      <c r="B253" s="2585"/>
      <c r="C253" s="2600"/>
      <c r="D253" s="2601"/>
      <c r="E253" s="2588"/>
      <c r="F253" s="1837"/>
      <c r="G253" s="1837"/>
      <c r="H253" s="2589"/>
      <c r="I253" s="2589"/>
      <c r="J253" s="2602"/>
      <c r="K253" s="2602"/>
      <c r="L253" s="2602"/>
      <c r="M253" s="2602"/>
      <c r="N253" s="2602"/>
      <c r="O253" s="2602"/>
      <c r="P253" s="2602"/>
      <c r="Q253" s="2602"/>
      <c r="R253" s="2602"/>
      <c r="S253" s="2602"/>
      <c r="T253" s="2602"/>
      <c r="U253" s="2602"/>
      <c r="V253" s="2602"/>
      <c r="W253" s="2602"/>
      <c r="X253" s="2602"/>
      <c r="Y253" s="2602"/>
      <c r="Z253" s="2602"/>
      <c r="AA253" s="2602"/>
      <c r="AB253" s="2602"/>
      <c r="AC253" s="2602"/>
      <c r="AD253" s="2602"/>
      <c r="AE253" s="2602"/>
      <c r="AF253" s="2602"/>
      <c r="AG253" s="2602"/>
      <c r="AH253" s="2602"/>
      <c r="AI253" s="2602"/>
      <c r="AJ253" s="2602"/>
      <c r="AK253" s="2602"/>
      <c r="AL253" s="2602"/>
      <c r="AM253" s="2602"/>
      <c r="AN253" s="2602"/>
      <c r="AO253" s="2602"/>
      <c r="AP253" s="2602"/>
      <c r="AQ253" s="2602"/>
      <c r="AR253" s="2602"/>
      <c r="AS253" s="2602"/>
      <c r="AT253" s="2602"/>
      <c r="AU253" s="2602"/>
      <c r="AV253" s="2602"/>
      <c r="AW253" s="2602"/>
      <c r="AX253" s="2602"/>
      <c r="AY253" s="2602"/>
      <c r="AZ253" s="2602"/>
      <c r="BA253" s="2602"/>
      <c r="BB253" s="2602"/>
      <c r="BC253" s="2602"/>
      <c r="BD253" s="2602"/>
      <c r="BE253" s="2602"/>
      <c r="BF253" s="2602"/>
      <c r="BG253" s="2602"/>
      <c r="BH253" s="2602"/>
      <c r="BI253" s="2602"/>
      <c r="BJ253" s="2602"/>
      <c r="BK253" s="2602"/>
      <c r="BL253" s="2602"/>
      <c r="BM253" s="2602"/>
      <c r="BN253" s="2602"/>
      <c r="BO253" s="2602"/>
      <c r="BP253" s="2602"/>
      <c r="BQ253" s="2602"/>
      <c r="BR253" s="2602"/>
      <c r="BS253" s="2602"/>
      <c r="BT253" s="2602"/>
      <c r="BU253" s="2602"/>
      <c r="BV253" s="2602"/>
      <c r="BW253" s="2602"/>
      <c r="BX253" s="2602"/>
      <c r="BY253" s="2602"/>
      <c r="BZ253" s="2602"/>
      <c r="CA253" s="2602"/>
      <c r="CB253" s="2602"/>
      <c r="CC253" s="2602"/>
      <c r="CD253" s="2602"/>
      <c r="CE253" s="2602"/>
      <c r="CF253" s="2602"/>
      <c r="CG253" s="2602"/>
      <c r="CH253" s="2602"/>
      <c r="CI253" s="2602"/>
      <c r="CJ253" s="2602"/>
      <c r="CK253" s="2602"/>
      <c r="CL253" s="2602"/>
      <c r="CM253" s="2602"/>
      <c r="CN253" s="2602"/>
      <c r="CO253" s="2602"/>
      <c r="CP253" s="2602"/>
      <c r="CQ253" s="2602"/>
      <c r="CR253" s="2602"/>
      <c r="CS253" s="2602"/>
      <c r="CT253" s="2602"/>
      <c r="CU253" s="2602"/>
      <c r="CV253" s="2602"/>
      <c r="CW253" s="2602"/>
      <c r="CX253" s="2602"/>
      <c r="CY253" s="2602"/>
      <c r="CZ253" s="2602"/>
      <c r="DA253" s="2602"/>
      <c r="DB253" s="2602"/>
      <c r="DC253" s="2602"/>
      <c r="DD253" s="2602"/>
      <c r="DE253" s="2602"/>
      <c r="DF253" s="2602"/>
      <c r="DG253" s="2602"/>
      <c r="DH253" s="2602"/>
      <c r="DI253" s="2602"/>
      <c r="DJ253" s="2602"/>
      <c r="DK253" s="2602"/>
      <c r="DL253" s="2602"/>
      <c r="DM253" s="2602"/>
      <c r="DN253" s="2602"/>
      <c r="DO253" s="2602"/>
      <c r="DP253" s="2602"/>
      <c r="DQ253" s="2602"/>
      <c r="DR253" s="2602"/>
      <c r="DS253" s="2602"/>
      <c r="DT253" s="2602"/>
      <c r="DU253" s="2602"/>
      <c r="DV253" s="2602"/>
      <c r="DW253" s="2602"/>
      <c r="DX253" s="2602"/>
      <c r="DY253" s="2602"/>
      <c r="DZ253" s="2602"/>
      <c r="EA253" s="2602"/>
      <c r="EB253" s="2602"/>
      <c r="EC253" s="2602"/>
      <c r="ED253" s="2602"/>
      <c r="EE253" s="2602"/>
      <c r="EF253" s="2602"/>
      <c r="EG253" s="2602"/>
      <c r="EH253" s="2602"/>
      <c r="EI253" s="2602"/>
      <c r="EJ253" s="2602"/>
      <c r="EK253" s="2602"/>
      <c r="EL253" s="2602"/>
      <c r="EM253" s="2602"/>
      <c r="EN253" s="2602"/>
      <c r="EO253" s="2602"/>
      <c r="EP253" s="2602"/>
      <c r="EQ253" s="2602"/>
      <c r="ER253" s="2602"/>
      <c r="ES253" s="2602"/>
      <c r="ET253" s="2602"/>
      <c r="EU253" s="2602"/>
      <c r="EV253" s="2602"/>
      <c r="EW253" s="2602"/>
      <c r="EX253" s="2602"/>
      <c r="EY253" s="2602"/>
      <c r="EZ253" s="2602"/>
      <c r="FA253" s="2602"/>
      <c r="FB253" s="2602"/>
      <c r="FC253" s="2602"/>
      <c r="FD253" s="2602"/>
      <c r="FE253" s="2602"/>
      <c r="FF253" s="2602"/>
      <c r="FG253" s="2602"/>
      <c r="FH253" s="2602"/>
      <c r="FI253" s="2602"/>
      <c r="FJ253" s="2602"/>
      <c r="FK253" s="2602"/>
      <c r="FL253" s="2602"/>
      <c r="FM253" s="2602"/>
      <c r="FN253" s="2602"/>
      <c r="FO253" s="2602"/>
      <c r="FP253" s="2602"/>
      <c r="FQ253" s="2602"/>
      <c r="FR253" s="2602"/>
      <c r="FS253" s="2602"/>
      <c r="FT253" s="2602"/>
      <c r="FU253" s="2602"/>
      <c r="FV253" s="2602"/>
      <c r="FW253" s="2602"/>
      <c r="FX253" s="2602"/>
      <c r="FY253" s="2602"/>
      <c r="FZ253" s="2602"/>
      <c r="GA253" s="2602"/>
      <c r="GB253" s="2602"/>
      <c r="GC253" s="2602"/>
      <c r="GD253" s="2602"/>
      <c r="GE253" s="2602"/>
      <c r="GF253" s="2602"/>
      <c r="GG253" s="2602"/>
      <c r="GH253" s="2602"/>
      <c r="GI253" s="2602"/>
      <c r="GJ253" s="2602"/>
      <c r="GK253" s="2602"/>
      <c r="GL253" s="2602"/>
      <c r="GM253" s="2602"/>
      <c r="GN253" s="2602"/>
      <c r="GO253" s="2602"/>
      <c r="GP253" s="2602"/>
      <c r="GQ253" s="2602"/>
      <c r="GR253" s="2602"/>
      <c r="GS253" s="2602"/>
      <c r="GT253" s="2602"/>
      <c r="GU253" s="2602"/>
      <c r="GV253" s="2602"/>
      <c r="GW253" s="2602"/>
      <c r="GX253" s="2602"/>
      <c r="GY253" s="2602"/>
      <c r="GZ253" s="2602"/>
      <c r="HA253" s="2602"/>
      <c r="HB253" s="2602"/>
      <c r="HC253" s="2602"/>
      <c r="HD253" s="2602"/>
      <c r="HE253" s="2602"/>
      <c r="HF253" s="2602"/>
      <c r="HG253" s="2602"/>
      <c r="HH253" s="2602"/>
      <c r="HI253" s="2602"/>
      <c r="HJ253" s="2602"/>
      <c r="HK253" s="2602"/>
      <c r="HL253" s="2602"/>
      <c r="HM253" s="2602"/>
      <c r="HN253" s="2602"/>
      <c r="HO253" s="2602"/>
      <c r="HP253" s="2602"/>
      <c r="HQ253" s="2602"/>
      <c r="HR253" s="2602"/>
      <c r="HS253" s="2602"/>
      <c r="HT253" s="2602"/>
      <c r="HU253" s="2602"/>
      <c r="HV253" s="2602"/>
      <c r="HW253" s="2602"/>
      <c r="HX253" s="2602"/>
      <c r="HY253" s="2602"/>
      <c r="HZ253" s="2602"/>
      <c r="IA253" s="2602"/>
      <c r="IB253" s="2602"/>
      <c r="IC253" s="2602"/>
      <c r="ID253" s="2602"/>
      <c r="IE253" s="2602"/>
      <c r="IF253" s="2602"/>
      <c r="IG253" s="2602"/>
      <c r="IH253" s="2602"/>
      <c r="II253" s="2602"/>
    </row>
    <row r="254" spans="1:243" s="2603" customFormat="1" ht="13.5">
      <c r="A254" s="2599"/>
      <c r="B254" s="2585"/>
      <c r="C254" s="2600"/>
      <c r="D254" s="2601"/>
      <c r="E254" s="2588"/>
      <c r="F254" s="1837"/>
      <c r="G254" s="1837"/>
      <c r="H254" s="2589"/>
      <c r="I254" s="2589"/>
      <c r="J254" s="2602"/>
      <c r="K254" s="2602"/>
      <c r="L254" s="2602"/>
      <c r="M254" s="2602"/>
      <c r="N254" s="2602"/>
      <c r="O254" s="2602"/>
      <c r="P254" s="2602"/>
      <c r="Q254" s="2602"/>
      <c r="R254" s="2602"/>
      <c r="S254" s="2602"/>
      <c r="T254" s="2602"/>
      <c r="U254" s="2602"/>
      <c r="V254" s="2602"/>
      <c r="W254" s="2602"/>
      <c r="X254" s="2602"/>
      <c r="Y254" s="2602"/>
      <c r="Z254" s="2602"/>
      <c r="AA254" s="2602"/>
      <c r="AB254" s="2602"/>
      <c r="AC254" s="2602"/>
      <c r="AD254" s="2602"/>
      <c r="AE254" s="2602"/>
      <c r="AF254" s="2602"/>
      <c r="AG254" s="2602"/>
      <c r="AH254" s="2602"/>
      <c r="AI254" s="2602"/>
      <c r="AJ254" s="2602"/>
      <c r="AK254" s="2602"/>
      <c r="AL254" s="2602"/>
      <c r="AM254" s="2602"/>
      <c r="AN254" s="2602"/>
      <c r="AO254" s="2602"/>
      <c r="AP254" s="2602"/>
      <c r="AQ254" s="2602"/>
      <c r="AR254" s="2602"/>
      <c r="AS254" s="2602"/>
      <c r="AT254" s="2602"/>
      <c r="AU254" s="2602"/>
      <c r="AV254" s="2602"/>
      <c r="AW254" s="2602"/>
      <c r="AX254" s="2602"/>
      <c r="AY254" s="2602"/>
      <c r="AZ254" s="2602"/>
      <c r="BA254" s="2602"/>
      <c r="BB254" s="2602"/>
      <c r="BC254" s="2602"/>
      <c r="BD254" s="2602"/>
      <c r="BE254" s="2602"/>
      <c r="BF254" s="2602"/>
      <c r="BG254" s="2602"/>
      <c r="BH254" s="2602"/>
      <c r="BI254" s="2602"/>
      <c r="BJ254" s="2602"/>
      <c r="BK254" s="2602"/>
      <c r="BL254" s="2602"/>
      <c r="BM254" s="2602"/>
      <c r="BN254" s="2602"/>
      <c r="BO254" s="2602"/>
      <c r="BP254" s="2602"/>
      <c r="BQ254" s="2602"/>
      <c r="BR254" s="2602"/>
      <c r="BS254" s="2602"/>
      <c r="BT254" s="2602"/>
      <c r="BU254" s="2602"/>
      <c r="BV254" s="2602"/>
      <c r="BW254" s="2602"/>
      <c r="BX254" s="2602"/>
      <c r="BY254" s="2602"/>
      <c r="BZ254" s="2602"/>
      <c r="CA254" s="2602"/>
      <c r="CB254" s="2602"/>
      <c r="CC254" s="2602"/>
      <c r="CD254" s="2602"/>
      <c r="CE254" s="2602"/>
      <c r="CF254" s="2602"/>
      <c r="CG254" s="2602"/>
      <c r="CH254" s="2602"/>
      <c r="CI254" s="2602"/>
      <c r="CJ254" s="2602"/>
      <c r="CK254" s="2602"/>
      <c r="CL254" s="2602"/>
      <c r="CM254" s="2602"/>
      <c r="CN254" s="2602"/>
      <c r="CO254" s="2602"/>
      <c r="CP254" s="2602"/>
      <c r="CQ254" s="2602"/>
      <c r="CR254" s="2602"/>
      <c r="CS254" s="2602"/>
      <c r="CT254" s="2602"/>
      <c r="CU254" s="2602"/>
      <c r="CV254" s="2602"/>
      <c r="CW254" s="2602"/>
      <c r="CX254" s="2602"/>
      <c r="CY254" s="2602"/>
      <c r="CZ254" s="2602"/>
      <c r="DA254" s="2602"/>
      <c r="DB254" s="2602"/>
      <c r="DC254" s="2602"/>
      <c r="DD254" s="2602"/>
      <c r="DE254" s="2602"/>
      <c r="DF254" s="2602"/>
      <c r="DG254" s="2602"/>
      <c r="DH254" s="2602"/>
      <c r="DI254" s="2602"/>
      <c r="DJ254" s="2602"/>
      <c r="DK254" s="2602"/>
      <c r="DL254" s="2602"/>
      <c r="DM254" s="2602"/>
      <c r="DN254" s="2602"/>
      <c r="DO254" s="2602"/>
      <c r="DP254" s="2602"/>
      <c r="DQ254" s="2602"/>
      <c r="DR254" s="2602"/>
      <c r="DS254" s="2602"/>
      <c r="DT254" s="2602"/>
      <c r="DU254" s="2602"/>
      <c r="DV254" s="2602"/>
      <c r="DW254" s="2602"/>
      <c r="DX254" s="2602"/>
      <c r="DY254" s="2602"/>
      <c r="DZ254" s="2602"/>
      <c r="EA254" s="2602"/>
      <c r="EB254" s="2602"/>
      <c r="EC254" s="2602"/>
      <c r="ED254" s="2602"/>
      <c r="EE254" s="2602"/>
      <c r="EF254" s="2602"/>
      <c r="EG254" s="2602"/>
      <c r="EH254" s="2602"/>
      <c r="EI254" s="2602"/>
      <c r="EJ254" s="2602"/>
      <c r="EK254" s="2602"/>
      <c r="EL254" s="2602"/>
      <c r="EM254" s="2602"/>
      <c r="EN254" s="2602"/>
      <c r="EO254" s="2602"/>
      <c r="EP254" s="2602"/>
      <c r="EQ254" s="2602"/>
      <c r="ER254" s="2602"/>
      <c r="ES254" s="2602"/>
      <c r="ET254" s="2602"/>
      <c r="EU254" s="2602"/>
      <c r="EV254" s="2602"/>
      <c r="EW254" s="2602"/>
      <c r="EX254" s="2602"/>
      <c r="EY254" s="2602"/>
      <c r="EZ254" s="2602"/>
      <c r="FA254" s="2602"/>
      <c r="FB254" s="2602"/>
      <c r="FC254" s="2602"/>
      <c r="FD254" s="2602"/>
      <c r="FE254" s="2602"/>
      <c r="FF254" s="2602"/>
      <c r="FG254" s="2602"/>
      <c r="FH254" s="2602"/>
      <c r="FI254" s="2602"/>
      <c r="FJ254" s="2602"/>
      <c r="FK254" s="2602"/>
      <c r="FL254" s="2602"/>
      <c r="FM254" s="2602"/>
      <c r="FN254" s="2602"/>
      <c r="FO254" s="2602"/>
      <c r="FP254" s="2602"/>
      <c r="FQ254" s="2602"/>
      <c r="FR254" s="2602"/>
      <c r="FS254" s="2602"/>
      <c r="FT254" s="2602"/>
      <c r="FU254" s="2602"/>
      <c r="FV254" s="2602"/>
      <c r="FW254" s="2602"/>
      <c r="FX254" s="2602"/>
      <c r="FY254" s="2602"/>
      <c r="FZ254" s="2602"/>
      <c r="GA254" s="2602"/>
      <c r="GB254" s="2602"/>
      <c r="GC254" s="2602"/>
      <c r="GD254" s="2602"/>
      <c r="GE254" s="2602"/>
      <c r="GF254" s="2602"/>
      <c r="GG254" s="2602"/>
      <c r="GH254" s="2602"/>
      <c r="GI254" s="2602"/>
      <c r="GJ254" s="2602"/>
      <c r="GK254" s="2602"/>
      <c r="GL254" s="2602"/>
      <c r="GM254" s="2602"/>
      <c r="GN254" s="2602"/>
      <c r="GO254" s="2602"/>
      <c r="GP254" s="2602"/>
      <c r="GQ254" s="2602"/>
      <c r="GR254" s="2602"/>
      <c r="GS254" s="2602"/>
      <c r="GT254" s="2602"/>
      <c r="GU254" s="2602"/>
      <c r="GV254" s="2602"/>
      <c r="GW254" s="2602"/>
      <c r="GX254" s="2602"/>
      <c r="GY254" s="2602"/>
      <c r="GZ254" s="2602"/>
      <c r="HA254" s="2602"/>
      <c r="HB254" s="2602"/>
      <c r="HC254" s="2602"/>
      <c r="HD254" s="2602"/>
      <c r="HE254" s="2602"/>
      <c r="HF254" s="2602"/>
      <c r="HG254" s="2602"/>
      <c r="HH254" s="2602"/>
      <c r="HI254" s="2602"/>
      <c r="HJ254" s="2602"/>
      <c r="HK254" s="2602"/>
      <c r="HL254" s="2602"/>
      <c r="HM254" s="2602"/>
      <c r="HN254" s="2602"/>
      <c r="HO254" s="2602"/>
      <c r="HP254" s="2602"/>
      <c r="HQ254" s="2602"/>
      <c r="HR254" s="2602"/>
      <c r="HS254" s="2602"/>
      <c r="HT254" s="2602"/>
      <c r="HU254" s="2602"/>
      <c r="HV254" s="2602"/>
      <c r="HW254" s="2602"/>
      <c r="HX254" s="2602"/>
      <c r="HY254" s="2602"/>
      <c r="HZ254" s="2602"/>
      <c r="IA254" s="2602"/>
      <c r="IB254" s="2602"/>
      <c r="IC254" s="2602"/>
      <c r="ID254" s="2602"/>
      <c r="IE254" s="2602"/>
      <c r="IF254" s="2602"/>
      <c r="IG254" s="2602"/>
      <c r="IH254" s="2602"/>
      <c r="II254" s="2602"/>
    </row>
    <row r="255" spans="1:243" s="2603" customFormat="1" ht="13.5">
      <c r="A255" s="2599"/>
      <c r="B255" s="2585"/>
      <c r="C255" s="2600"/>
      <c r="D255" s="2601"/>
      <c r="E255" s="2588"/>
      <c r="F255" s="1837"/>
      <c r="G255" s="1837"/>
      <c r="H255" s="2589"/>
      <c r="I255" s="2589"/>
      <c r="J255" s="2602"/>
      <c r="K255" s="2602"/>
      <c r="L255" s="2602"/>
      <c r="M255" s="2602"/>
      <c r="N255" s="2602"/>
      <c r="O255" s="2602"/>
      <c r="P255" s="2602"/>
      <c r="Q255" s="2602"/>
      <c r="R255" s="2602"/>
      <c r="S255" s="2602"/>
      <c r="T255" s="2602"/>
      <c r="U255" s="2602"/>
      <c r="V255" s="2602"/>
      <c r="W255" s="2602"/>
      <c r="X255" s="2602"/>
      <c r="Y255" s="2602"/>
      <c r="Z255" s="2602"/>
      <c r="AA255" s="2602"/>
      <c r="AB255" s="2602"/>
      <c r="AC255" s="2602"/>
      <c r="AD255" s="2602"/>
      <c r="AE255" s="2602"/>
      <c r="AF255" s="2602"/>
      <c r="AG255" s="2602"/>
      <c r="AH255" s="2602"/>
      <c r="AI255" s="2602"/>
      <c r="AJ255" s="2602"/>
      <c r="AK255" s="2602"/>
      <c r="AL255" s="2602"/>
      <c r="AM255" s="2602"/>
      <c r="AN255" s="2602"/>
      <c r="AO255" s="2602"/>
      <c r="AP255" s="2602"/>
      <c r="AQ255" s="2602"/>
      <c r="AR255" s="2602"/>
      <c r="AS255" s="2602"/>
      <c r="AT255" s="2602"/>
      <c r="AU255" s="2602"/>
      <c r="AV255" s="2602"/>
      <c r="AW255" s="2602"/>
      <c r="AX255" s="2602"/>
      <c r="AY255" s="2602"/>
      <c r="AZ255" s="2602"/>
      <c r="BA255" s="2602"/>
      <c r="BB255" s="2602"/>
      <c r="BC255" s="2602"/>
      <c r="BD255" s="2602"/>
      <c r="BE255" s="2602"/>
      <c r="BF255" s="2602"/>
      <c r="BG255" s="2602"/>
      <c r="BH255" s="2602"/>
      <c r="BI255" s="2602"/>
      <c r="BJ255" s="2602"/>
      <c r="BK255" s="2602"/>
      <c r="BL255" s="2602"/>
      <c r="BM255" s="2602"/>
      <c r="BN255" s="2602"/>
      <c r="BO255" s="2602"/>
      <c r="BP255" s="2602"/>
      <c r="BQ255" s="2602"/>
      <c r="BR255" s="2602"/>
      <c r="BS255" s="2602"/>
      <c r="BT255" s="2602"/>
      <c r="BU255" s="2602"/>
      <c r="BV255" s="2602"/>
      <c r="BW255" s="2602"/>
      <c r="BX255" s="2602"/>
      <c r="BY255" s="2602"/>
      <c r="BZ255" s="2602"/>
      <c r="CA255" s="2602"/>
      <c r="CB255" s="2602"/>
      <c r="CC255" s="2602"/>
      <c r="CD255" s="2602"/>
      <c r="CE255" s="2602"/>
      <c r="CF255" s="2602"/>
      <c r="CG255" s="2602"/>
      <c r="CH255" s="2602"/>
      <c r="CI255" s="2602"/>
      <c r="CJ255" s="2602"/>
      <c r="CK255" s="2602"/>
      <c r="CL255" s="2602"/>
      <c r="CM255" s="2602"/>
      <c r="CN255" s="2602"/>
      <c r="CO255" s="2602"/>
      <c r="CP255" s="2602"/>
      <c r="CQ255" s="2602"/>
      <c r="CR255" s="2602"/>
      <c r="CS255" s="2602"/>
      <c r="CT255" s="2602"/>
      <c r="CU255" s="2602"/>
      <c r="CV255" s="2602"/>
      <c r="CW255" s="2602"/>
      <c r="CX255" s="2602"/>
      <c r="CY255" s="2602"/>
      <c r="CZ255" s="2602"/>
      <c r="DA255" s="2602"/>
      <c r="DB255" s="2602"/>
      <c r="DC255" s="2602"/>
      <c r="DD255" s="2602"/>
      <c r="DE255" s="2602"/>
      <c r="DF255" s="2602"/>
      <c r="DG255" s="2602"/>
      <c r="DH255" s="2602"/>
      <c r="DI255" s="2602"/>
      <c r="DJ255" s="2602"/>
      <c r="DK255" s="2602"/>
      <c r="DL255" s="2602"/>
      <c r="DM255" s="2602"/>
      <c r="DN255" s="2602"/>
      <c r="DO255" s="2602"/>
      <c r="DP255" s="2602"/>
      <c r="DQ255" s="2602"/>
      <c r="DR255" s="2602"/>
      <c r="DS255" s="2602"/>
      <c r="DT255" s="2602"/>
      <c r="DU255" s="2602"/>
      <c r="DV255" s="2602"/>
      <c r="DW255" s="2602"/>
      <c r="DX255" s="2602"/>
      <c r="DY255" s="2602"/>
      <c r="DZ255" s="2602"/>
      <c r="EA255" s="2602"/>
      <c r="EB255" s="2602"/>
      <c r="EC255" s="2602"/>
      <c r="ED255" s="2602"/>
      <c r="EE255" s="2602"/>
      <c r="EF255" s="2602"/>
      <c r="EG255" s="2602"/>
      <c r="EH255" s="2602"/>
      <c r="EI255" s="2602"/>
      <c r="EJ255" s="2602"/>
      <c r="EK255" s="2602"/>
      <c r="EL255" s="2602"/>
      <c r="EM255" s="2602"/>
      <c r="EN255" s="2602"/>
      <c r="EO255" s="2602"/>
      <c r="EP255" s="2602"/>
      <c r="EQ255" s="2602"/>
      <c r="ER255" s="2602"/>
      <c r="ES255" s="2602"/>
      <c r="ET255" s="2602"/>
      <c r="EU255" s="2602"/>
      <c r="EV255" s="2602"/>
      <c r="EW255" s="2602"/>
      <c r="EX255" s="2602"/>
      <c r="EY255" s="2602"/>
      <c r="EZ255" s="2602"/>
      <c r="FA255" s="2602"/>
      <c r="FB255" s="2602"/>
      <c r="FC255" s="2602"/>
      <c r="FD255" s="2602"/>
      <c r="FE255" s="2602"/>
      <c r="FF255" s="2602"/>
      <c r="FG255" s="2602"/>
      <c r="FH255" s="2602"/>
      <c r="FI255" s="2602"/>
      <c r="FJ255" s="2602"/>
      <c r="FK255" s="2602"/>
      <c r="FL255" s="2602"/>
      <c r="FM255" s="2602"/>
      <c r="FN255" s="2602"/>
      <c r="FO255" s="2602"/>
      <c r="FP255" s="2602"/>
      <c r="FQ255" s="2602"/>
      <c r="FR255" s="2602"/>
      <c r="FS255" s="2602"/>
      <c r="FT255" s="2602"/>
      <c r="FU255" s="2602"/>
      <c r="FV255" s="2602"/>
      <c r="FW255" s="2602"/>
      <c r="FX255" s="2602"/>
      <c r="FY255" s="2602"/>
      <c r="FZ255" s="2602"/>
      <c r="GA255" s="2602"/>
      <c r="GB255" s="2602"/>
      <c r="GC255" s="2602"/>
      <c r="GD255" s="2602"/>
      <c r="GE255" s="2602"/>
      <c r="GF255" s="2602"/>
      <c r="GG255" s="2602"/>
      <c r="GH255" s="2602"/>
      <c r="GI255" s="2602"/>
      <c r="GJ255" s="2602"/>
      <c r="GK255" s="2602"/>
      <c r="GL255" s="2602"/>
      <c r="GM255" s="2602"/>
      <c r="GN255" s="2602"/>
      <c r="GO255" s="2602"/>
      <c r="GP255" s="2602"/>
      <c r="GQ255" s="2602"/>
      <c r="GR255" s="2602"/>
      <c r="GS255" s="2602"/>
      <c r="GT255" s="2602"/>
      <c r="GU255" s="2602"/>
      <c r="GV255" s="2602"/>
      <c r="GW255" s="2602"/>
      <c r="GX255" s="2602"/>
      <c r="GY255" s="2602"/>
      <c r="GZ255" s="2602"/>
      <c r="HA255" s="2602"/>
      <c r="HB255" s="2602"/>
      <c r="HC255" s="2602"/>
      <c r="HD255" s="2602"/>
      <c r="HE255" s="2602"/>
      <c r="HF255" s="2602"/>
      <c r="HG255" s="2602"/>
      <c r="HH255" s="2602"/>
      <c r="HI255" s="2602"/>
      <c r="HJ255" s="2602"/>
      <c r="HK255" s="2602"/>
      <c r="HL255" s="2602"/>
      <c r="HM255" s="2602"/>
      <c r="HN255" s="2602"/>
      <c r="HO255" s="2602"/>
      <c r="HP255" s="2602"/>
      <c r="HQ255" s="2602"/>
      <c r="HR255" s="2602"/>
      <c r="HS255" s="2602"/>
      <c r="HT255" s="2602"/>
      <c r="HU255" s="2602"/>
      <c r="HV255" s="2602"/>
      <c r="HW255" s="2602"/>
      <c r="HX255" s="2602"/>
      <c r="HY255" s="2602"/>
      <c r="HZ255" s="2602"/>
      <c r="IA255" s="2602"/>
      <c r="IB255" s="2602"/>
      <c r="IC255" s="2602"/>
      <c r="ID255" s="2602"/>
      <c r="IE255" s="2602"/>
      <c r="IF255" s="2602"/>
      <c r="IG255" s="2602"/>
      <c r="IH255" s="2602"/>
      <c r="II255" s="2602"/>
    </row>
    <row r="256" spans="1:243" ht="13.5">
      <c r="A256" s="2599"/>
      <c r="B256" s="2585"/>
      <c r="C256" s="2591"/>
      <c r="D256" s="2588"/>
      <c r="E256" s="2588"/>
      <c r="F256" s="1837"/>
      <c r="G256" s="1837"/>
      <c r="H256" s="2589"/>
      <c r="I256" s="2589"/>
    </row>
    <row r="257" spans="1:9" ht="13.5">
      <c r="A257" s="2599"/>
      <c r="B257" s="2585"/>
      <c r="C257" s="2591"/>
      <c r="D257" s="2588"/>
      <c r="E257" s="2588"/>
      <c r="F257" s="1837"/>
      <c r="G257" s="1837"/>
      <c r="H257" s="2589"/>
      <c r="I257" s="2589"/>
    </row>
    <row r="258" spans="1:9" ht="13.5">
      <c r="A258" s="2599"/>
      <c r="B258" s="2604"/>
      <c r="C258" s="2605"/>
      <c r="D258" s="2606"/>
      <c r="E258" s="2588"/>
      <c r="F258" s="1837"/>
      <c r="G258" s="1837"/>
      <c r="H258" s="2589"/>
      <c r="I258" s="2589"/>
    </row>
    <row r="259" spans="1:9" ht="13.5">
      <c r="A259" s="2599"/>
      <c r="B259" s="2604"/>
      <c r="C259" s="2605"/>
      <c r="D259" s="2606"/>
      <c r="E259" s="2588"/>
      <c r="F259" s="1837"/>
      <c r="G259" s="1837"/>
      <c r="H259" s="2589"/>
      <c r="I259" s="2589"/>
    </row>
    <row r="260" spans="1:9" ht="13.5">
      <c r="A260" s="2599"/>
      <c r="B260" s="2604"/>
      <c r="C260" s="2605"/>
      <c r="D260" s="2606"/>
      <c r="E260" s="2588"/>
      <c r="F260" s="1837"/>
      <c r="G260" s="1837"/>
      <c r="H260" s="2589"/>
      <c r="I260" s="2589"/>
    </row>
    <row r="261" spans="1:9" ht="13.5">
      <c r="A261" s="2599"/>
      <c r="B261" s="2604"/>
      <c r="C261" s="2605"/>
      <c r="D261" s="2606"/>
      <c r="E261" s="2588"/>
      <c r="F261" s="1837"/>
      <c r="G261" s="1837"/>
      <c r="H261" s="2589"/>
      <c r="I261" s="2589"/>
    </row>
    <row r="262" spans="1:9" ht="13.5">
      <c r="A262" s="2599"/>
      <c r="B262" s="2604"/>
      <c r="C262" s="2605"/>
      <c r="D262" s="2606"/>
      <c r="E262" s="2588"/>
      <c r="F262" s="1837"/>
      <c r="G262" s="1837"/>
      <c r="H262" s="2589"/>
      <c r="I262" s="2589"/>
    </row>
    <row r="263" spans="1:9" ht="13.5">
      <c r="A263" s="2599"/>
      <c r="B263" s="2604"/>
      <c r="C263" s="2605"/>
      <c r="D263" s="2606"/>
      <c r="E263" s="2588"/>
      <c r="F263" s="1837"/>
      <c r="G263" s="1837"/>
      <c r="H263" s="2589"/>
      <c r="I263" s="2589"/>
    </row>
    <row r="264" spans="1:9" ht="13.5">
      <c r="A264" s="2607"/>
      <c r="B264" s="2604"/>
      <c r="C264" s="2605"/>
      <c r="D264" s="2606"/>
      <c r="E264" s="2588"/>
      <c r="F264" s="1837"/>
      <c r="G264" s="1837"/>
      <c r="H264" s="2589"/>
      <c r="I264" s="2589"/>
    </row>
    <row r="265" spans="1:9" ht="13.5">
      <c r="A265" s="2607"/>
      <c r="B265" s="2604"/>
      <c r="C265" s="2605"/>
      <c r="D265" s="2606"/>
      <c r="E265" s="2588"/>
      <c r="F265" s="1837"/>
      <c r="G265" s="1837"/>
      <c r="H265" s="2589"/>
      <c r="I265" s="2589"/>
    </row>
    <row r="266" spans="1:9" ht="13.5">
      <c r="A266" s="2607"/>
      <c r="B266" s="2604"/>
      <c r="C266" s="2605"/>
      <c r="D266" s="2606"/>
      <c r="E266" s="2588"/>
      <c r="F266" s="1837"/>
      <c r="G266" s="1837"/>
      <c r="H266" s="2589"/>
      <c r="I266" s="2589"/>
    </row>
    <row r="267" spans="1:9" ht="13.5">
      <c r="A267" s="2607"/>
      <c r="B267" s="2604"/>
      <c r="C267" s="2605"/>
      <c r="D267" s="2606"/>
      <c r="E267" s="2588"/>
      <c r="F267" s="1837"/>
      <c r="G267" s="1837"/>
      <c r="H267" s="2589"/>
      <c r="I267" s="2589"/>
    </row>
    <row r="268" spans="1:9">
      <c r="A268" s="1825"/>
      <c r="B268" s="2585"/>
      <c r="C268" s="2591"/>
      <c r="D268" s="2588"/>
      <c r="E268" s="2588"/>
      <c r="F268" s="1837"/>
      <c r="G268" s="1837"/>
      <c r="H268" s="2589"/>
      <c r="I268" s="2589"/>
    </row>
    <row r="269" spans="1:9">
      <c r="A269" s="1825"/>
      <c r="B269" s="2585"/>
      <c r="C269" s="2591"/>
      <c r="D269" s="2588"/>
      <c r="E269" s="2588"/>
      <c r="F269" s="1837"/>
      <c r="G269" s="1837"/>
      <c r="H269" s="2589"/>
      <c r="I269" s="2589"/>
    </row>
    <row r="270" spans="1:9">
      <c r="A270" s="1825"/>
      <c r="B270" s="2585"/>
      <c r="C270" s="2591"/>
      <c r="D270" s="2588"/>
      <c r="E270" s="2588"/>
      <c r="F270" s="1837"/>
      <c r="G270" s="1837"/>
      <c r="H270" s="2589"/>
      <c r="I270" s="2589"/>
    </row>
    <row r="271" spans="1:9">
      <c r="A271" s="1825"/>
      <c r="B271" s="2585"/>
      <c r="C271" s="2591"/>
      <c r="D271" s="2588"/>
      <c r="E271" s="2588"/>
      <c r="F271" s="1837"/>
      <c r="G271" s="1837"/>
      <c r="H271" s="2589"/>
      <c r="I271" s="2589"/>
    </row>
    <row r="272" spans="1:9">
      <c r="A272" s="1825"/>
      <c r="B272" s="2585"/>
      <c r="C272" s="2591"/>
      <c r="D272" s="2588"/>
      <c r="E272" s="2588"/>
      <c r="F272" s="1837"/>
      <c r="G272" s="1837"/>
      <c r="H272" s="2589"/>
      <c r="I272" s="2589"/>
    </row>
    <row r="273" spans="1:9">
      <c r="A273" s="1825"/>
      <c r="B273" s="2585"/>
      <c r="C273" s="2591"/>
      <c r="D273" s="2588"/>
      <c r="E273" s="2588"/>
      <c r="F273" s="1837"/>
      <c r="G273" s="1837"/>
      <c r="H273" s="2589"/>
      <c r="I273" s="2589"/>
    </row>
    <row r="274" spans="1:9">
      <c r="A274" s="1825"/>
      <c r="B274" s="2585"/>
      <c r="C274" s="2591"/>
      <c r="D274" s="2588"/>
      <c r="E274" s="2588"/>
      <c r="F274" s="1837"/>
      <c r="G274" s="1837"/>
      <c r="H274" s="2589"/>
      <c r="I274" s="2589"/>
    </row>
    <row r="275" spans="1:9">
      <c r="A275" s="1825"/>
      <c r="B275" s="2585"/>
      <c r="C275" s="2591"/>
      <c r="D275" s="2588"/>
      <c r="E275" s="2588"/>
      <c r="F275" s="1837"/>
      <c r="G275" s="1837"/>
      <c r="H275" s="2589"/>
      <c r="I275" s="2589"/>
    </row>
    <row r="276" spans="1:9">
      <c r="A276" s="1825"/>
      <c r="B276" s="2585"/>
      <c r="C276" s="2591"/>
      <c r="D276" s="2588"/>
      <c r="E276" s="2588"/>
      <c r="F276" s="1837"/>
      <c r="G276" s="1837"/>
      <c r="H276" s="2589"/>
      <c r="I276" s="2589"/>
    </row>
    <row r="277" spans="1:9">
      <c r="A277" s="1825"/>
      <c r="B277" s="2585"/>
      <c r="C277" s="2591"/>
      <c r="D277" s="2588"/>
      <c r="E277" s="2588"/>
      <c r="F277" s="1837"/>
      <c r="G277" s="1837"/>
      <c r="H277" s="2589"/>
      <c r="I277" s="2589"/>
    </row>
    <row r="278" spans="1:9">
      <c r="A278" s="1825"/>
      <c r="B278" s="2585"/>
      <c r="C278" s="2591"/>
      <c r="D278" s="2588"/>
      <c r="E278" s="2588"/>
      <c r="F278" s="1837"/>
      <c r="G278" s="1837"/>
      <c r="H278" s="2589"/>
      <c r="I278" s="2589"/>
    </row>
    <row r="279" spans="1:9">
      <c r="A279" s="1825"/>
      <c r="B279" s="2585"/>
      <c r="C279" s="2591"/>
      <c r="D279" s="2588"/>
      <c r="E279" s="2588"/>
      <c r="F279" s="1837"/>
      <c r="G279" s="1837"/>
      <c r="H279" s="2589"/>
      <c r="I279" s="2589"/>
    </row>
    <row r="280" spans="1:9">
      <c r="A280" s="1825"/>
      <c r="B280" s="2585"/>
      <c r="C280" s="2591"/>
      <c r="D280" s="2588"/>
      <c r="E280" s="2588"/>
      <c r="F280" s="1837"/>
      <c r="G280" s="1837"/>
      <c r="H280" s="2589"/>
      <c r="I280" s="2589"/>
    </row>
    <row r="281" spans="1:9">
      <c r="A281" s="1825"/>
      <c r="B281" s="2585"/>
      <c r="C281" s="2591"/>
      <c r="D281" s="2588"/>
      <c r="E281" s="2588"/>
      <c r="F281" s="1837"/>
      <c r="G281" s="1837"/>
      <c r="H281" s="2589"/>
      <c r="I281" s="2589"/>
    </row>
    <row r="282" spans="1:9">
      <c r="A282" s="1825"/>
      <c r="B282" s="2585"/>
      <c r="C282" s="2591"/>
      <c r="D282" s="2588"/>
      <c r="E282" s="2588"/>
      <c r="F282" s="1837"/>
      <c r="G282" s="1837"/>
      <c r="H282" s="2589"/>
      <c r="I282" s="2589"/>
    </row>
    <row r="283" spans="1:9">
      <c r="A283" s="1825"/>
      <c r="B283" s="2585"/>
      <c r="C283" s="2591"/>
      <c r="D283" s="2588"/>
      <c r="E283" s="2588"/>
      <c r="F283" s="1837"/>
      <c r="G283" s="1837"/>
      <c r="H283" s="2589"/>
      <c r="I283" s="2589"/>
    </row>
    <row r="284" spans="1:9">
      <c r="A284" s="1825"/>
      <c r="B284" s="2585"/>
      <c r="C284" s="2591"/>
      <c r="D284" s="2588"/>
      <c r="E284" s="2588"/>
      <c r="F284" s="1837"/>
      <c r="G284" s="1837"/>
      <c r="H284" s="2589"/>
      <c r="I284" s="2589"/>
    </row>
    <row r="285" spans="1:9">
      <c r="A285" s="1825"/>
      <c r="B285" s="2585"/>
      <c r="C285" s="2591"/>
      <c r="D285" s="2588"/>
      <c r="E285" s="2588"/>
      <c r="F285" s="1837"/>
      <c r="G285" s="1837"/>
      <c r="H285" s="2589"/>
      <c r="I285" s="2589"/>
    </row>
    <row r="286" spans="1:9">
      <c r="A286" s="1825"/>
      <c r="B286" s="2585"/>
      <c r="C286" s="2591"/>
      <c r="D286" s="2588"/>
      <c r="E286" s="2588"/>
      <c r="F286" s="1837"/>
      <c r="G286" s="1837"/>
      <c r="H286" s="2589"/>
      <c r="I286" s="2589"/>
    </row>
    <row r="287" spans="1:9">
      <c r="A287" s="1825"/>
      <c r="B287" s="2585"/>
      <c r="C287" s="2591"/>
      <c r="D287" s="2588"/>
      <c r="E287" s="2588"/>
      <c r="F287" s="1837"/>
      <c r="G287" s="1837"/>
      <c r="H287" s="2589"/>
      <c r="I287" s="2589"/>
    </row>
    <row r="288" spans="1:9">
      <c r="A288" s="1825"/>
      <c r="B288" s="2585"/>
      <c r="C288" s="2591"/>
      <c r="D288" s="2588"/>
      <c r="E288" s="2588"/>
      <c r="F288" s="1837"/>
      <c r="G288" s="1837"/>
      <c r="H288" s="2589"/>
      <c r="I288" s="2589"/>
    </row>
    <row r="289" spans="1:9">
      <c r="A289" s="1825"/>
      <c r="B289" s="2585"/>
      <c r="C289" s="2591"/>
      <c r="D289" s="2588"/>
      <c r="E289" s="2588"/>
      <c r="F289" s="1837"/>
      <c r="G289" s="1837"/>
      <c r="H289" s="2589"/>
      <c r="I289" s="2589"/>
    </row>
    <row r="290" spans="1:9">
      <c r="A290" s="1825"/>
      <c r="B290" s="2585"/>
      <c r="C290" s="2591"/>
      <c r="D290" s="2588"/>
      <c r="E290" s="2588"/>
      <c r="F290" s="1837"/>
      <c r="G290" s="1837"/>
      <c r="H290" s="2589"/>
      <c r="I290" s="2589"/>
    </row>
    <row r="291" spans="1:9">
      <c r="A291" s="1825"/>
      <c r="B291" s="2585"/>
      <c r="C291" s="2591"/>
      <c r="D291" s="2588"/>
      <c r="E291" s="2588"/>
      <c r="F291" s="1837"/>
      <c r="G291" s="1837"/>
      <c r="H291" s="2589"/>
      <c r="I291" s="2589"/>
    </row>
    <row r="292" spans="1:9">
      <c r="A292" s="1825"/>
      <c r="B292" s="2585"/>
      <c r="C292" s="2591"/>
      <c r="D292" s="2588"/>
      <c r="E292" s="2588"/>
      <c r="F292" s="1837"/>
      <c r="G292" s="1837"/>
      <c r="H292" s="2589"/>
      <c r="I292" s="2589"/>
    </row>
    <row r="293" spans="1:9">
      <c r="A293" s="1825"/>
      <c r="B293" s="2585"/>
      <c r="C293" s="2591"/>
      <c r="D293" s="2588"/>
      <c r="E293" s="2588"/>
      <c r="F293" s="1837"/>
      <c r="G293" s="1837"/>
      <c r="H293" s="2589"/>
      <c r="I293" s="2589"/>
    </row>
    <row r="294" spans="1:9">
      <c r="A294" s="1825"/>
      <c r="B294" s="2585"/>
      <c r="C294" s="2591"/>
      <c r="D294" s="2588"/>
      <c r="E294" s="2588"/>
      <c r="F294" s="1837"/>
      <c r="G294" s="1837"/>
      <c r="H294" s="2589"/>
      <c r="I294" s="2589"/>
    </row>
    <row r="295" spans="1:9">
      <c r="A295" s="1825"/>
      <c r="B295" s="2585"/>
      <c r="C295" s="2591"/>
      <c r="D295" s="2588"/>
      <c r="E295" s="2588"/>
      <c r="F295" s="1837"/>
      <c r="G295" s="1837"/>
      <c r="H295" s="2589"/>
      <c r="I295" s="2589"/>
    </row>
    <row r="296" spans="1:9">
      <c r="A296" s="1825"/>
      <c r="B296" s="2585"/>
      <c r="C296" s="2591"/>
      <c r="D296" s="2588"/>
      <c r="E296" s="2588"/>
      <c r="F296" s="1837"/>
      <c r="G296" s="1837"/>
      <c r="H296" s="2589"/>
      <c r="I296" s="2589"/>
    </row>
    <row r="297" spans="1:9">
      <c r="A297" s="1825"/>
      <c r="B297" s="2585"/>
      <c r="C297" s="2591"/>
      <c r="D297" s="2588"/>
      <c r="E297" s="2588"/>
      <c r="F297" s="1837"/>
      <c r="G297" s="1837"/>
      <c r="H297" s="2589"/>
      <c r="I297" s="2589"/>
    </row>
    <row r="298" spans="1:9">
      <c r="A298" s="1825"/>
      <c r="B298" s="2585"/>
      <c r="C298" s="2591"/>
      <c r="D298" s="2588"/>
      <c r="E298" s="2588"/>
      <c r="F298" s="1837"/>
      <c r="G298" s="1837"/>
      <c r="H298" s="2589"/>
      <c r="I298" s="2589"/>
    </row>
    <row r="299" spans="1:9">
      <c r="A299" s="1825"/>
      <c r="B299" s="2585"/>
      <c r="C299" s="2591"/>
      <c r="D299" s="2588"/>
      <c r="E299" s="2588"/>
      <c r="F299" s="1837"/>
      <c r="G299" s="1837"/>
      <c r="H299" s="2589"/>
      <c r="I299" s="2589"/>
    </row>
    <row r="300" spans="1:9">
      <c r="A300" s="1825"/>
      <c r="B300" s="2585"/>
      <c r="C300" s="2591"/>
      <c r="D300" s="2588"/>
      <c r="E300" s="2588"/>
      <c r="F300" s="1837"/>
      <c r="G300" s="1837"/>
      <c r="H300" s="2589"/>
      <c r="I300" s="2589"/>
    </row>
    <row r="301" spans="1:9">
      <c r="A301" s="1825"/>
      <c r="B301" s="2585"/>
      <c r="C301" s="2591"/>
      <c r="D301" s="2588"/>
      <c r="E301" s="2588"/>
      <c r="F301" s="1837"/>
      <c r="G301" s="1837"/>
      <c r="H301" s="2589"/>
      <c r="I301" s="2589"/>
    </row>
    <row r="302" spans="1:9">
      <c r="A302" s="1825"/>
      <c r="B302" s="2585"/>
      <c r="C302" s="2591"/>
      <c r="D302" s="2588"/>
      <c r="E302" s="2588"/>
      <c r="F302" s="1837"/>
      <c r="G302" s="1837"/>
      <c r="H302" s="2589"/>
      <c r="I302" s="2589"/>
    </row>
    <row r="303" spans="1:9">
      <c r="A303" s="1825"/>
      <c r="B303" s="2585"/>
      <c r="C303" s="2591"/>
      <c r="D303" s="2588"/>
      <c r="E303" s="2588"/>
      <c r="F303" s="1837"/>
      <c r="G303" s="1837"/>
      <c r="H303" s="2589"/>
      <c r="I303" s="2589"/>
    </row>
    <row r="304" spans="1:9">
      <c r="A304" s="1825"/>
      <c r="B304" s="2585"/>
      <c r="C304" s="2591"/>
      <c r="D304" s="2588"/>
      <c r="E304" s="2588"/>
      <c r="F304" s="1837"/>
      <c r="G304" s="1837"/>
      <c r="H304" s="2589"/>
      <c r="I304" s="2589"/>
    </row>
    <row r="305" spans="1:9">
      <c r="A305" s="1825"/>
      <c r="B305" s="2585"/>
      <c r="C305" s="2591"/>
      <c r="D305" s="2588"/>
      <c r="E305" s="2588"/>
      <c r="F305" s="1837"/>
      <c r="G305" s="1837"/>
      <c r="H305" s="2589"/>
      <c r="I305" s="2589"/>
    </row>
    <row r="306" spans="1:9">
      <c r="A306" s="1825"/>
      <c r="B306" s="2585"/>
      <c r="C306" s="2591"/>
      <c r="D306" s="2588"/>
      <c r="E306" s="2588"/>
      <c r="F306" s="1837"/>
      <c r="G306" s="1837"/>
      <c r="H306" s="2589"/>
      <c r="I306" s="2589"/>
    </row>
    <row r="307" spans="1:9">
      <c r="A307" s="1825"/>
      <c r="B307" s="2585"/>
      <c r="C307" s="2591"/>
      <c r="D307" s="2588"/>
      <c r="E307" s="2588"/>
      <c r="F307" s="1837"/>
      <c r="G307" s="1837"/>
      <c r="H307" s="2589"/>
      <c r="I307" s="2589"/>
    </row>
    <row r="308" spans="1:9">
      <c r="A308" s="1825"/>
      <c r="B308" s="2585"/>
      <c r="C308" s="2591"/>
      <c r="D308" s="2588"/>
      <c r="E308" s="2588"/>
      <c r="F308" s="1837"/>
      <c r="G308" s="1837"/>
      <c r="H308" s="2589"/>
      <c r="I308" s="2589"/>
    </row>
    <row r="309" spans="1:9">
      <c r="A309" s="1825"/>
      <c r="B309" s="2585"/>
      <c r="C309" s="2591"/>
      <c r="D309" s="2588"/>
      <c r="E309" s="2588"/>
      <c r="F309" s="1837"/>
      <c r="G309" s="1837"/>
      <c r="H309" s="2589"/>
      <c r="I309" s="2589"/>
    </row>
    <row r="310" spans="1:9">
      <c r="A310" s="1825"/>
      <c r="B310" s="2585"/>
      <c r="C310" s="2591"/>
      <c r="D310" s="2588"/>
      <c r="E310" s="2588"/>
      <c r="F310" s="1837"/>
      <c r="G310" s="1837"/>
      <c r="H310" s="2589"/>
      <c r="I310" s="2589"/>
    </row>
    <row r="311" spans="1:9">
      <c r="A311" s="1825"/>
      <c r="B311" s="2585"/>
      <c r="C311" s="2591"/>
      <c r="D311" s="2588"/>
      <c r="E311" s="2588"/>
      <c r="F311" s="1837"/>
      <c r="G311" s="1837"/>
      <c r="H311" s="2589"/>
      <c r="I311" s="2589"/>
    </row>
    <row r="312" spans="1:9">
      <c r="A312" s="1825"/>
      <c r="B312" s="2585"/>
      <c r="C312" s="2591"/>
      <c r="D312" s="2588"/>
      <c r="E312" s="2588"/>
      <c r="F312" s="1837"/>
      <c r="G312" s="1837"/>
      <c r="H312" s="2589"/>
      <c r="I312" s="2589"/>
    </row>
    <row r="313" spans="1:9">
      <c r="A313" s="1825"/>
      <c r="B313" s="2585"/>
      <c r="C313" s="2591"/>
      <c r="D313" s="2588"/>
      <c r="E313" s="2588"/>
      <c r="F313" s="1837"/>
      <c r="G313" s="1837"/>
      <c r="H313" s="2589"/>
      <c r="I313" s="2589"/>
    </row>
    <row r="314" spans="1:9">
      <c r="A314" s="1825"/>
      <c r="B314" s="2585"/>
      <c r="C314" s="2591"/>
      <c r="D314" s="2588"/>
      <c r="E314" s="2588"/>
      <c r="F314" s="1837"/>
      <c r="G314" s="1837"/>
      <c r="H314" s="2589"/>
      <c r="I314" s="2589"/>
    </row>
    <row r="315" spans="1:9">
      <c r="A315" s="1825"/>
      <c r="B315" s="2585"/>
      <c r="C315" s="2591"/>
      <c r="D315" s="2588"/>
      <c r="E315" s="2588"/>
      <c r="F315" s="1837"/>
      <c r="G315" s="1837"/>
      <c r="H315" s="2589"/>
      <c r="I315" s="2589"/>
    </row>
    <row r="316" spans="1:9">
      <c r="A316" s="1825"/>
      <c r="B316" s="2585"/>
      <c r="C316" s="2591"/>
      <c r="D316" s="2588"/>
      <c r="E316" s="2588"/>
      <c r="F316" s="1837"/>
      <c r="G316" s="1837"/>
      <c r="H316" s="2589"/>
      <c r="I316" s="2589"/>
    </row>
    <row r="317" spans="1:9">
      <c r="A317" s="1825"/>
      <c r="B317" s="2585"/>
      <c r="C317" s="2591"/>
      <c r="D317" s="2588"/>
      <c r="E317" s="2588"/>
      <c r="F317" s="1837"/>
      <c r="G317" s="1837"/>
      <c r="H317" s="2589"/>
      <c r="I317" s="2589"/>
    </row>
    <row r="318" spans="1:9">
      <c r="A318" s="1825"/>
      <c r="B318" s="2585"/>
      <c r="C318" s="2591"/>
      <c r="D318" s="2588"/>
      <c r="E318" s="2588"/>
      <c r="F318" s="1837"/>
      <c r="G318" s="1837"/>
      <c r="H318" s="2589"/>
      <c r="I318" s="2589"/>
    </row>
    <row r="319" spans="1:9">
      <c r="A319" s="1825"/>
      <c r="B319" s="2585"/>
      <c r="C319" s="2591"/>
      <c r="D319" s="2588"/>
      <c r="E319" s="2588"/>
      <c r="F319" s="1837"/>
      <c r="G319" s="1837"/>
      <c r="H319" s="2589"/>
      <c r="I319" s="2589"/>
    </row>
    <row r="320" spans="1:9">
      <c r="A320" s="1825"/>
      <c r="B320" s="2585"/>
      <c r="C320" s="2591"/>
      <c r="D320" s="2588"/>
      <c r="E320" s="2588"/>
      <c r="F320" s="1837"/>
      <c r="G320" s="1837"/>
      <c r="H320" s="2589"/>
      <c r="I320" s="2589"/>
    </row>
    <row r="321" spans="1:9">
      <c r="A321" s="1825"/>
      <c r="B321" s="2585"/>
      <c r="C321" s="2591"/>
      <c r="D321" s="2588"/>
      <c r="E321" s="2588"/>
      <c r="F321" s="1837"/>
      <c r="G321" s="1837"/>
      <c r="H321" s="2589"/>
      <c r="I321" s="2589"/>
    </row>
    <row r="322" spans="1:9">
      <c r="A322" s="1825"/>
      <c r="B322" s="2585"/>
      <c r="C322" s="2591"/>
      <c r="D322" s="2588"/>
      <c r="E322" s="2588"/>
      <c r="F322" s="1837"/>
      <c r="G322" s="1837"/>
      <c r="H322" s="2589"/>
      <c r="I322" s="2589"/>
    </row>
    <row r="323" spans="1:9">
      <c r="A323" s="1825"/>
      <c r="B323" s="2585"/>
      <c r="C323" s="2591"/>
      <c r="D323" s="2588"/>
      <c r="E323" s="2588"/>
      <c r="F323" s="1837"/>
      <c r="G323" s="1837"/>
      <c r="H323" s="2589"/>
      <c r="I323" s="2589"/>
    </row>
    <row r="324" spans="1:9">
      <c r="A324" s="1825"/>
      <c r="B324" s="2585"/>
      <c r="C324" s="2591"/>
      <c r="D324" s="2588"/>
      <c r="E324" s="2588"/>
      <c r="F324" s="1837"/>
      <c r="G324" s="1837"/>
      <c r="H324" s="2589"/>
      <c r="I324" s="2589"/>
    </row>
    <row r="325" spans="1:9">
      <c r="A325" s="1825"/>
      <c r="B325" s="2585"/>
      <c r="C325" s="2591"/>
      <c r="D325" s="2588"/>
      <c r="E325" s="2588"/>
      <c r="F325" s="1837"/>
      <c r="G325" s="1837"/>
      <c r="H325" s="2589"/>
      <c r="I325" s="2589"/>
    </row>
    <row r="326" spans="1:9">
      <c r="A326" s="1825"/>
      <c r="B326" s="2585"/>
      <c r="C326" s="2591"/>
      <c r="D326" s="2588"/>
      <c r="E326" s="2588"/>
      <c r="F326" s="1837"/>
      <c r="G326" s="1837"/>
      <c r="H326" s="2589"/>
      <c r="I326" s="2589"/>
    </row>
    <row r="327" spans="1:9">
      <c r="A327" s="1825"/>
      <c r="B327" s="2585"/>
      <c r="C327" s="2591"/>
      <c r="D327" s="2588"/>
      <c r="E327" s="2588"/>
      <c r="F327" s="1837"/>
      <c r="G327" s="1837"/>
      <c r="H327" s="2589"/>
      <c r="I327" s="2589"/>
    </row>
    <row r="328" spans="1:9">
      <c r="A328" s="1825"/>
      <c r="B328" s="2585"/>
      <c r="C328" s="2591"/>
      <c r="D328" s="2588"/>
      <c r="E328" s="2588"/>
      <c r="F328" s="1837"/>
      <c r="G328" s="1837"/>
      <c r="H328" s="2589"/>
      <c r="I328" s="2589"/>
    </row>
    <row r="329" spans="1:9">
      <c r="A329" s="1825"/>
      <c r="B329" s="2585"/>
      <c r="C329" s="2591"/>
      <c r="D329" s="2588"/>
      <c r="E329" s="2588"/>
      <c r="F329" s="1837"/>
      <c r="G329" s="1837"/>
      <c r="H329" s="2589"/>
      <c r="I329" s="2589"/>
    </row>
    <row r="330" spans="1:9">
      <c r="A330" s="1825"/>
      <c r="B330" s="2585"/>
      <c r="C330" s="2591"/>
      <c r="D330" s="2588"/>
      <c r="E330" s="2588"/>
      <c r="F330" s="1837"/>
      <c r="G330" s="1837"/>
      <c r="H330" s="2589"/>
      <c r="I330" s="2589"/>
    </row>
    <row r="331" spans="1:9">
      <c r="A331" s="1825"/>
      <c r="B331" s="2585"/>
      <c r="C331" s="2591"/>
      <c r="D331" s="2588"/>
      <c r="E331" s="2588"/>
      <c r="F331" s="1837"/>
      <c r="G331" s="1837"/>
      <c r="H331" s="2589"/>
      <c r="I331" s="2589"/>
    </row>
    <row r="332" spans="1:9">
      <c r="A332" s="1825"/>
      <c r="B332" s="2585"/>
      <c r="C332" s="2591"/>
      <c r="D332" s="2588"/>
      <c r="E332" s="2588"/>
      <c r="F332" s="1837"/>
      <c r="G332" s="1837"/>
      <c r="H332" s="2589"/>
      <c r="I332" s="2589"/>
    </row>
    <row r="333" spans="1:9">
      <c r="A333" s="1825"/>
      <c r="B333" s="2585"/>
      <c r="C333" s="2591"/>
      <c r="D333" s="2588"/>
      <c r="E333" s="2588"/>
      <c r="F333" s="1837"/>
      <c r="G333" s="1837"/>
      <c r="H333" s="2589"/>
      <c r="I333" s="2589"/>
    </row>
    <row r="334" spans="1:9">
      <c r="A334" s="1825"/>
      <c r="B334" s="2585"/>
      <c r="C334" s="2591"/>
      <c r="D334" s="2588"/>
      <c r="E334" s="2588"/>
      <c r="F334" s="1837"/>
      <c r="G334" s="1837"/>
      <c r="H334" s="2589"/>
      <c r="I334" s="2589"/>
    </row>
    <row r="335" spans="1:9">
      <c r="A335" s="1825"/>
      <c r="B335" s="2585"/>
      <c r="C335" s="2591"/>
      <c r="D335" s="2588"/>
      <c r="E335" s="2588"/>
      <c r="F335" s="1837"/>
      <c r="G335" s="1837"/>
      <c r="H335" s="2589"/>
      <c r="I335" s="2589"/>
    </row>
    <row r="336" spans="1:9">
      <c r="A336" s="1825"/>
      <c r="B336" s="2585"/>
      <c r="C336" s="2591"/>
      <c r="D336" s="2588"/>
      <c r="E336" s="2588"/>
      <c r="F336" s="1837"/>
      <c r="G336" s="1837"/>
      <c r="H336" s="2589"/>
      <c r="I336" s="2589"/>
    </row>
    <row r="337" spans="1:9">
      <c r="A337" s="1825"/>
      <c r="B337" s="2585"/>
      <c r="C337" s="2591"/>
      <c r="D337" s="2588"/>
      <c r="E337" s="2588"/>
      <c r="F337" s="1837"/>
      <c r="G337" s="1837"/>
      <c r="H337" s="2589"/>
      <c r="I337" s="2589"/>
    </row>
    <row r="338" spans="1:9">
      <c r="A338" s="1825"/>
      <c r="B338" s="2585"/>
      <c r="C338" s="2591"/>
      <c r="D338" s="2588"/>
      <c r="E338" s="2588"/>
      <c r="F338" s="1837"/>
      <c r="G338" s="1837"/>
      <c r="H338" s="2589"/>
      <c r="I338" s="2589"/>
    </row>
    <row r="339" spans="1:9">
      <c r="A339" s="1825"/>
      <c r="B339" s="2585"/>
      <c r="C339" s="2591"/>
      <c r="D339" s="2588"/>
      <c r="E339" s="2588"/>
      <c r="F339" s="1837"/>
      <c r="G339" s="1837"/>
      <c r="H339" s="2589"/>
      <c r="I339" s="2589"/>
    </row>
    <row r="340" spans="1:9">
      <c r="A340" s="1825"/>
      <c r="B340" s="2585"/>
      <c r="C340" s="2591"/>
      <c r="D340" s="2588"/>
      <c r="E340" s="2588"/>
      <c r="F340" s="1837"/>
      <c r="G340" s="1837"/>
      <c r="H340" s="2589"/>
      <c r="I340" s="2589"/>
    </row>
    <row r="341" spans="1:9">
      <c r="A341" s="1825"/>
      <c r="B341" s="2585"/>
      <c r="C341" s="2591"/>
      <c r="D341" s="2588"/>
      <c r="E341" s="2588"/>
      <c r="F341" s="1837"/>
      <c r="G341" s="1837"/>
      <c r="H341" s="2589"/>
      <c r="I341" s="2589"/>
    </row>
    <row r="342" spans="1:9">
      <c r="A342" s="1825"/>
      <c r="B342" s="2585"/>
      <c r="C342" s="2591"/>
      <c r="D342" s="2588"/>
      <c r="E342" s="2588"/>
      <c r="F342" s="1837"/>
      <c r="G342" s="1837"/>
      <c r="H342" s="2589"/>
      <c r="I342" s="2589"/>
    </row>
    <row r="343" spans="1:9">
      <c r="A343" s="1825"/>
      <c r="B343" s="2585"/>
      <c r="C343" s="2591"/>
      <c r="D343" s="2588"/>
      <c r="E343" s="2588"/>
      <c r="F343" s="1837"/>
      <c r="G343" s="1837"/>
      <c r="H343" s="2589"/>
      <c r="I343" s="2589"/>
    </row>
    <row r="344" spans="1:9">
      <c r="A344" s="1825"/>
      <c r="B344" s="2585"/>
      <c r="C344" s="2591"/>
      <c r="D344" s="2588"/>
      <c r="E344" s="2588"/>
      <c r="F344" s="1837"/>
      <c r="G344" s="1837"/>
      <c r="H344" s="2589"/>
      <c r="I344" s="2589"/>
    </row>
    <row r="345" spans="1:9">
      <c r="A345" s="1825"/>
      <c r="B345" s="2585"/>
      <c r="C345" s="2591"/>
      <c r="D345" s="2588"/>
      <c r="E345" s="2588"/>
      <c r="F345" s="1837"/>
      <c r="G345" s="1837"/>
      <c r="H345" s="2589"/>
      <c r="I345" s="2589"/>
    </row>
    <row r="346" spans="1:9">
      <c r="A346" s="1825"/>
      <c r="B346" s="2585"/>
      <c r="C346" s="2591"/>
      <c r="D346" s="2588"/>
      <c r="E346" s="2588"/>
      <c r="F346" s="1837"/>
      <c r="G346" s="1837"/>
      <c r="H346" s="2589"/>
      <c r="I346" s="2589"/>
    </row>
    <row r="347" spans="1:9">
      <c r="A347" s="1825"/>
      <c r="B347" s="2585"/>
      <c r="C347" s="2591"/>
      <c r="D347" s="2588"/>
      <c r="E347" s="2588"/>
      <c r="F347" s="1837"/>
      <c r="G347" s="1837"/>
      <c r="H347" s="2589"/>
      <c r="I347" s="2589"/>
    </row>
    <row r="348" spans="1:9">
      <c r="A348" s="1825"/>
      <c r="B348" s="2585"/>
      <c r="C348" s="2591"/>
      <c r="D348" s="2588"/>
      <c r="E348" s="2588"/>
      <c r="F348" s="1837"/>
      <c r="G348" s="1837"/>
      <c r="H348" s="2589"/>
      <c r="I348" s="2589"/>
    </row>
    <row r="349" spans="1:9">
      <c r="A349" s="1825"/>
      <c r="B349" s="2585"/>
      <c r="C349" s="2591"/>
      <c r="D349" s="2588"/>
      <c r="E349" s="2588"/>
      <c r="F349" s="1837"/>
      <c r="G349" s="1837"/>
      <c r="H349" s="2589"/>
      <c r="I349" s="2589"/>
    </row>
    <row r="350" spans="1:9">
      <c r="A350" s="1825"/>
      <c r="B350" s="2585"/>
      <c r="C350" s="2591"/>
      <c r="D350" s="2588"/>
      <c r="E350" s="2588"/>
      <c r="F350" s="1837"/>
      <c r="G350" s="1837"/>
      <c r="H350" s="2589"/>
      <c r="I350" s="2589"/>
    </row>
    <row r="351" spans="1:9">
      <c r="A351" s="1825"/>
      <c r="B351" s="2585"/>
      <c r="C351" s="2591"/>
      <c r="D351" s="2588"/>
      <c r="E351" s="2588"/>
      <c r="F351" s="1837"/>
      <c r="G351" s="1837"/>
      <c r="H351" s="2589"/>
      <c r="I351" s="2589"/>
    </row>
    <row r="352" spans="1:9">
      <c r="A352" s="1825"/>
      <c r="B352" s="2585"/>
      <c r="C352" s="2591"/>
      <c r="D352" s="2588"/>
      <c r="E352" s="2588"/>
      <c r="F352" s="1837"/>
      <c r="G352" s="1837"/>
      <c r="H352" s="2589"/>
      <c r="I352" s="2589"/>
    </row>
    <row r="353" spans="1:9">
      <c r="A353" s="1825"/>
      <c r="B353" s="2585"/>
      <c r="C353" s="2591"/>
      <c r="D353" s="2588"/>
      <c r="E353" s="2588"/>
      <c r="F353" s="1837"/>
      <c r="G353" s="1837"/>
      <c r="H353" s="2589"/>
      <c r="I353" s="2589"/>
    </row>
    <row r="354" spans="1:9">
      <c r="A354" s="1825"/>
      <c r="B354" s="2585"/>
      <c r="C354" s="2591"/>
      <c r="D354" s="2588"/>
      <c r="E354" s="2588"/>
      <c r="F354" s="1837"/>
      <c r="G354" s="1837"/>
      <c r="H354" s="2589"/>
      <c r="I354" s="2589"/>
    </row>
    <row r="355" spans="1:9">
      <c r="A355" s="1825"/>
      <c r="B355" s="2585"/>
      <c r="C355" s="2591"/>
      <c r="D355" s="2588"/>
      <c r="E355" s="2588"/>
      <c r="F355" s="1837"/>
      <c r="G355" s="1837"/>
      <c r="H355" s="2589"/>
      <c r="I355" s="2589"/>
    </row>
    <row r="356" spans="1:9">
      <c r="A356" s="1825"/>
      <c r="B356" s="2585"/>
      <c r="C356" s="2591"/>
      <c r="D356" s="2588"/>
      <c r="E356" s="2588"/>
      <c r="F356" s="1837"/>
      <c r="G356" s="1837"/>
      <c r="H356" s="2589"/>
      <c r="I356" s="2589"/>
    </row>
    <row r="357" spans="1:9">
      <c r="A357" s="1825"/>
      <c r="B357" s="2585"/>
      <c r="C357" s="2591"/>
      <c r="D357" s="2588"/>
      <c r="E357" s="2588"/>
      <c r="F357" s="1837"/>
      <c r="G357" s="1837"/>
      <c r="H357" s="2589"/>
      <c r="I357" s="2589"/>
    </row>
    <row r="358" spans="1:9">
      <c r="A358" s="1825"/>
      <c r="B358" s="2585"/>
      <c r="C358" s="2591"/>
      <c r="D358" s="2588"/>
      <c r="E358" s="2588"/>
      <c r="F358" s="1837"/>
      <c r="G358" s="1837"/>
      <c r="H358" s="2589"/>
      <c r="I358" s="2589"/>
    </row>
    <row r="359" spans="1:9">
      <c r="A359" s="1825"/>
      <c r="B359" s="2585"/>
      <c r="C359" s="2591"/>
      <c r="D359" s="2588"/>
      <c r="E359" s="2588"/>
      <c r="F359" s="1837"/>
      <c r="G359" s="1837"/>
      <c r="H359" s="2589"/>
      <c r="I359" s="2589"/>
    </row>
    <row r="360" spans="1:9">
      <c r="A360" s="1825"/>
      <c r="B360" s="2585"/>
      <c r="C360" s="2591"/>
      <c r="D360" s="2588"/>
      <c r="E360" s="2588"/>
      <c r="F360" s="1837"/>
      <c r="G360" s="1837"/>
      <c r="H360" s="2589"/>
      <c r="I360" s="2589"/>
    </row>
    <row r="361" spans="1:9">
      <c r="A361" s="1825"/>
      <c r="B361" s="2585"/>
      <c r="C361" s="2591"/>
      <c r="D361" s="2588"/>
      <c r="E361" s="2588"/>
      <c r="F361" s="1837"/>
      <c r="G361" s="1837"/>
      <c r="H361" s="2589"/>
      <c r="I361" s="2589"/>
    </row>
    <row r="362" spans="1:9">
      <c r="A362" s="1825"/>
      <c r="B362" s="2585"/>
      <c r="C362" s="2591"/>
      <c r="D362" s="2588"/>
      <c r="E362" s="2588"/>
      <c r="F362" s="1837"/>
      <c r="G362" s="1837"/>
      <c r="H362" s="2589"/>
      <c r="I362" s="2589"/>
    </row>
    <row r="363" spans="1:9">
      <c r="A363" s="1825"/>
      <c r="B363" s="2585"/>
      <c r="C363" s="2591"/>
      <c r="D363" s="2588"/>
      <c r="E363" s="2588"/>
      <c r="F363" s="1837"/>
      <c r="G363" s="1837"/>
      <c r="H363" s="2589"/>
      <c r="I363" s="2589"/>
    </row>
    <row r="364" spans="1:9">
      <c r="A364" s="1825"/>
      <c r="B364" s="2585"/>
      <c r="C364" s="2591"/>
      <c r="D364" s="2588"/>
      <c r="E364" s="2588"/>
      <c r="F364" s="1837"/>
      <c r="G364" s="1837"/>
      <c r="H364" s="2589"/>
      <c r="I364" s="2589"/>
    </row>
    <row r="365" spans="1:9">
      <c r="A365" s="1825"/>
      <c r="B365" s="2585"/>
      <c r="C365" s="2591"/>
      <c r="D365" s="2588"/>
      <c r="E365" s="2588"/>
      <c r="F365" s="1837"/>
      <c r="G365" s="1837"/>
      <c r="H365" s="2589"/>
      <c r="I365" s="2589"/>
    </row>
    <row r="366" spans="1:9">
      <c r="A366" s="1825"/>
      <c r="B366" s="2585"/>
      <c r="C366" s="2591"/>
      <c r="D366" s="2588"/>
      <c r="E366" s="2588"/>
      <c r="F366" s="1837"/>
      <c r="G366" s="1837"/>
      <c r="H366" s="2589"/>
      <c r="I366" s="2589"/>
    </row>
    <row r="367" spans="1:9">
      <c r="A367" s="1825"/>
      <c r="B367" s="2585"/>
      <c r="C367" s="2591"/>
      <c r="D367" s="2588"/>
      <c r="E367" s="2588"/>
      <c r="F367" s="1837"/>
      <c r="G367" s="1837"/>
      <c r="H367" s="2589"/>
      <c r="I367" s="2589"/>
    </row>
    <row r="368" spans="1:9">
      <c r="A368" s="1825"/>
      <c r="B368" s="2585"/>
      <c r="C368" s="2591"/>
      <c r="D368" s="2588"/>
      <c r="E368" s="2588"/>
      <c r="F368" s="1837"/>
      <c r="G368" s="1837"/>
      <c r="H368" s="2589"/>
      <c r="I368" s="2589"/>
    </row>
    <row r="369" spans="1:9">
      <c r="A369" s="1825"/>
      <c r="B369" s="2585"/>
      <c r="C369" s="2591"/>
      <c r="D369" s="2588"/>
      <c r="E369" s="2588"/>
      <c r="F369" s="1837"/>
      <c r="G369" s="1837"/>
      <c r="H369" s="2589"/>
      <c r="I369" s="2589"/>
    </row>
    <row r="370" spans="1:9">
      <c r="A370" s="1825"/>
      <c r="B370" s="2585"/>
      <c r="C370" s="2591"/>
      <c r="D370" s="2588"/>
      <c r="E370" s="2588"/>
      <c r="F370" s="1837"/>
      <c r="G370" s="1837"/>
      <c r="H370" s="2589"/>
      <c r="I370" s="2589"/>
    </row>
    <row r="371" spans="1:9">
      <c r="A371" s="1825"/>
      <c r="B371" s="2585"/>
      <c r="C371" s="2591"/>
      <c r="D371" s="2588"/>
      <c r="E371" s="2588"/>
      <c r="F371" s="1837"/>
      <c r="G371" s="1837"/>
      <c r="H371" s="2589"/>
      <c r="I371" s="2589"/>
    </row>
    <row r="372" spans="1:9">
      <c r="A372" s="1825"/>
      <c r="B372" s="2585"/>
      <c r="C372" s="2591"/>
      <c r="D372" s="2588"/>
      <c r="E372" s="2588"/>
      <c r="F372" s="1837"/>
      <c r="G372" s="1837"/>
      <c r="H372" s="2589"/>
      <c r="I372" s="2589"/>
    </row>
    <row r="373" spans="1:9">
      <c r="A373" s="1825"/>
      <c r="B373" s="2585"/>
      <c r="C373" s="2591"/>
      <c r="D373" s="2588"/>
      <c r="E373" s="2588"/>
      <c r="F373" s="1837"/>
      <c r="G373" s="1837"/>
      <c r="H373" s="2589"/>
      <c r="I373" s="2589"/>
    </row>
    <row r="374" spans="1:9">
      <c r="A374" s="1825"/>
      <c r="B374" s="2585"/>
      <c r="C374" s="2591"/>
      <c r="D374" s="2588"/>
      <c r="E374" s="2588"/>
      <c r="F374" s="1837"/>
      <c r="G374" s="1837"/>
      <c r="H374" s="2589"/>
      <c r="I374" s="2589"/>
    </row>
    <row r="375" spans="1:9">
      <c r="A375" s="1825"/>
      <c r="B375" s="2585"/>
      <c r="C375" s="2591"/>
      <c r="D375" s="2588"/>
      <c r="E375" s="2588"/>
      <c r="F375" s="1837"/>
      <c r="G375" s="1837"/>
      <c r="H375" s="2589"/>
      <c r="I375" s="2589"/>
    </row>
    <row r="376" spans="1:9">
      <c r="A376" s="1825"/>
      <c r="B376" s="2585"/>
      <c r="C376" s="2591"/>
      <c r="D376" s="2588"/>
      <c r="E376" s="2588"/>
      <c r="F376" s="1837"/>
      <c r="G376" s="1837"/>
      <c r="H376" s="2589"/>
      <c r="I376" s="2589"/>
    </row>
    <row r="377" spans="1:9">
      <c r="A377" s="1825"/>
      <c r="B377" s="2585"/>
      <c r="C377" s="2591"/>
      <c r="D377" s="2588"/>
      <c r="E377" s="2588"/>
      <c r="F377" s="1837"/>
      <c r="G377" s="1837"/>
      <c r="H377" s="2589"/>
      <c r="I377" s="2589"/>
    </row>
    <row r="378" spans="1:9">
      <c r="A378" s="1825"/>
      <c r="B378" s="2585"/>
      <c r="C378" s="2591"/>
      <c r="D378" s="2588"/>
      <c r="E378" s="2588"/>
      <c r="F378" s="1837"/>
      <c r="G378" s="1837"/>
      <c r="H378" s="2589"/>
      <c r="I378" s="2589"/>
    </row>
    <row r="379" spans="1:9">
      <c r="A379" s="1825"/>
      <c r="B379" s="2585"/>
      <c r="C379" s="2591"/>
      <c r="D379" s="2588"/>
      <c r="E379" s="2588"/>
      <c r="F379" s="1837"/>
      <c r="G379" s="1837"/>
      <c r="H379" s="2589"/>
      <c r="I379" s="2589"/>
    </row>
    <row r="380" spans="1:9">
      <c r="A380" s="1825"/>
      <c r="B380" s="2585"/>
      <c r="C380" s="2591"/>
      <c r="D380" s="2588"/>
      <c r="E380" s="2588"/>
      <c r="F380" s="1837"/>
      <c r="G380" s="1837"/>
      <c r="H380" s="2589"/>
      <c r="I380" s="2589"/>
    </row>
    <row r="381" spans="1:9">
      <c r="A381" s="1825"/>
      <c r="B381" s="2585"/>
      <c r="C381" s="2591"/>
      <c r="D381" s="2588"/>
      <c r="E381" s="2588"/>
      <c r="F381" s="1837"/>
      <c r="G381" s="1837"/>
      <c r="H381" s="2589"/>
      <c r="I381" s="2589"/>
    </row>
    <row r="382" spans="1:9">
      <c r="A382" s="1825"/>
      <c r="B382" s="2585"/>
      <c r="C382" s="2591"/>
      <c r="D382" s="2588"/>
      <c r="E382" s="2588"/>
      <c r="F382" s="1837"/>
      <c r="G382" s="1837"/>
      <c r="H382" s="2589"/>
      <c r="I382" s="2589"/>
    </row>
    <row r="383" spans="1:9">
      <c r="A383" s="1825"/>
      <c r="B383" s="2585"/>
      <c r="C383" s="2591"/>
      <c r="D383" s="2588"/>
      <c r="E383" s="2588"/>
      <c r="F383" s="1837"/>
      <c r="G383" s="1837"/>
      <c r="H383" s="2589"/>
      <c r="I383" s="2589"/>
    </row>
    <row r="384" spans="1:9">
      <c r="A384" s="1825"/>
      <c r="B384" s="2585"/>
      <c r="C384" s="2591"/>
      <c r="D384" s="2588"/>
      <c r="E384" s="2588"/>
      <c r="F384" s="1837"/>
      <c r="G384" s="1837"/>
      <c r="H384" s="2589"/>
      <c r="I384" s="2589"/>
    </row>
    <row r="385" spans="1:9">
      <c r="A385" s="1825"/>
      <c r="B385" s="2585"/>
      <c r="C385" s="2591"/>
      <c r="D385" s="2588"/>
      <c r="E385" s="2588"/>
      <c r="F385" s="1837"/>
      <c r="G385" s="1837"/>
      <c r="H385" s="2589"/>
      <c r="I385" s="2589"/>
    </row>
    <row r="386" spans="1:9">
      <c r="A386" s="1825"/>
      <c r="B386" s="2585"/>
      <c r="C386" s="2591"/>
      <c r="D386" s="2588"/>
      <c r="E386" s="2588"/>
      <c r="F386" s="1837"/>
      <c r="G386" s="1837"/>
      <c r="H386" s="2589"/>
      <c r="I386" s="2589"/>
    </row>
    <row r="387" spans="1:9">
      <c r="A387" s="1825"/>
      <c r="B387" s="2585"/>
      <c r="C387" s="2591"/>
      <c r="D387" s="2588"/>
      <c r="E387" s="2588"/>
      <c r="F387" s="1837"/>
      <c r="G387" s="1837"/>
      <c r="H387" s="2589"/>
      <c r="I387" s="2589"/>
    </row>
    <row r="388" spans="1:9">
      <c r="A388" s="1825"/>
      <c r="B388" s="2585"/>
      <c r="C388" s="2591"/>
      <c r="D388" s="2588"/>
      <c r="E388" s="2588"/>
      <c r="F388" s="1837"/>
      <c r="G388" s="1837"/>
      <c r="H388" s="2589"/>
      <c r="I388" s="2589"/>
    </row>
    <row r="389" spans="1:9">
      <c r="A389" s="1825"/>
      <c r="B389" s="2585"/>
      <c r="C389" s="2591"/>
      <c r="D389" s="2588"/>
      <c r="E389" s="2588"/>
      <c r="F389" s="1837"/>
      <c r="G389" s="1837"/>
      <c r="H389" s="2589"/>
      <c r="I389" s="2589"/>
    </row>
    <row r="390" spans="1:9">
      <c r="A390" s="1825"/>
      <c r="B390" s="2585"/>
      <c r="C390" s="2591"/>
      <c r="D390" s="2588"/>
      <c r="E390" s="2588"/>
      <c r="F390" s="1837"/>
      <c r="G390" s="1837"/>
      <c r="H390" s="2589"/>
      <c r="I390" s="2589"/>
    </row>
    <row r="391" spans="1:9">
      <c r="A391" s="1825"/>
      <c r="B391" s="2585"/>
      <c r="C391" s="2591"/>
      <c r="D391" s="2588"/>
      <c r="E391" s="2588"/>
      <c r="F391" s="1837"/>
      <c r="G391" s="1837"/>
      <c r="H391" s="2589"/>
      <c r="I391" s="2589"/>
    </row>
    <row r="392" spans="1:9">
      <c r="A392" s="1825"/>
      <c r="B392" s="2585"/>
      <c r="C392" s="2591"/>
      <c r="D392" s="2588"/>
      <c r="E392" s="2588"/>
      <c r="F392" s="1837"/>
      <c r="G392" s="1837"/>
      <c r="H392" s="2589"/>
      <c r="I392" s="2589"/>
    </row>
    <row r="393" spans="1:9">
      <c r="A393" s="1825"/>
      <c r="B393" s="2585"/>
      <c r="C393" s="2591"/>
      <c r="D393" s="2588"/>
      <c r="E393" s="2588"/>
      <c r="F393" s="1837"/>
      <c r="G393" s="1837"/>
      <c r="H393" s="2589"/>
      <c r="I393" s="2589"/>
    </row>
    <row r="394" spans="1:9">
      <c r="A394" s="1825"/>
      <c r="B394" s="2585"/>
      <c r="C394" s="2591"/>
      <c r="D394" s="2588"/>
      <c r="E394" s="2588"/>
      <c r="F394" s="1837"/>
      <c r="G394" s="1837"/>
      <c r="H394" s="2589"/>
      <c r="I394" s="2589"/>
    </row>
    <row r="395" spans="1:9">
      <c r="A395" s="1825"/>
      <c r="B395" s="2585"/>
      <c r="C395" s="2591"/>
      <c r="D395" s="2588"/>
      <c r="E395" s="2588"/>
      <c r="F395" s="1837"/>
      <c r="G395" s="1837"/>
      <c r="H395" s="2589"/>
      <c r="I395" s="2589"/>
    </row>
    <row r="396" spans="1:9">
      <c r="A396" s="1825"/>
      <c r="B396" s="2585"/>
      <c r="C396" s="2591"/>
      <c r="D396" s="2588"/>
      <c r="E396" s="2588"/>
      <c r="F396" s="1837"/>
      <c r="G396" s="1837"/>
      <c r="H396" s="2589"/>
      <c r="I396" s="2589"/>
    </row>
    <row r="397" spans="1:9">
      <c r="A397" s="1825"/>
      <c r="B397" s="2585"/>
      <c r="C397" s="2591"/>
      <c r="D397" s="2588"/>
      <c r="E397" s="2588"/>
      <c r="F397" s="1837"/>
      <c r="G397" s="1837"/>
      <c r="H397" s="2589"/>
      <c r="I397" s="2589"/>
    </row>
    <row r="398" spans="1:9">
      <c r="A398" s="1825"/>
      <c r="B398" s="2585"/>
      <c r="C398" s="2591"/>
      <c r="D398" s="2588"/>
      <c r="E398" s="2588"/>
      <c r="F398" s="1837"/>
      <c r="G398" s="1837"/>
      <c r="H398" s="2589"/>
      <c r="I398" s="2589"/>
    </row>
    <row r="399" spans="1:9">
      <c r="A399" s="1825"/>
      <c r="B399" s="2585"/>
      <c r="C399" s="2591"/>
      <c r="D399" s="2588"/>
      <c r="E399" s="2588"/>
      <c r="F399" s="1837"/>
      <c r="G399" s="1837"/>
      <c r="H399" s="2589"/>
      <c r="I399" s="2589"/>
    </row>
    <row r="400" spans="1:9">
      <c r="A400" s="1825"/>
      <c r="B400" s="2585"/>
      <c r="C400" s="2591"/>
      <c r="D400" s="2588"/>
      <c r="E400" s="2588"/>
      <c r="F400" s="1837"/>
      <c r="G400" s="1837"/>
      <c r="H400" s="2589"/>
      <c r="I400" s="2589"/>
    </row>
    <row r="401" spans="1:9">
      <c r="A401" s="1825"/>
      <c r="B401" s="2585"/>
      <c r="C401" s="2591"/>
      <c r="D401" s="2588"/>
      <c r="E401" s="2588"/>
      <c r="F401" s="1837"/>
      <c r="G401" s="1837"/>
      <c r="H401" s="2589"/>
      <c r="I401" s="2589"/>
    </row>
    <row r="402" spans="1:9">
      <c r="A402" s="1825"/>
      <c r="B402" s="2585"/>
      <c r="C402" s="2591"/>
      <c r="D402" s="2588"/>
      <c r="E402" s="2588"/>
      <c r="F402" s="1837"/>
      <c r="G402" s="1837"/>
      <c r="H402" s="2589"/>
      <c r="I402" s="2589"/>
    </row>
    <row r="403" spans="1:9">
      <c r="A403" s="1825"/>
      <c r="B403" s="2585"/>
      <c r="C403" s="2591"/>
      <c r="D403" s="2588"/>
      <c r="E403" s="2588"/>
      <c r="F403" s="1837"/>
      <c r="G403" s="1837"/>
      <c r="H403" s="2589"/>
      <c r="I403" s="2589"/>
    </row>
    <row r="404" spans="1:9">
      <c r="A404" s="1825"/>
      <c r="B404" s="2585"/>
      <c r="C404" s="2591"/>
      <c r="D404" s="2588"/>
      <c r="E404" s="2588"/>
      <c r="F404" s="1837"/>
      <c r="G404" s="1837"/>
      <c r="H404" s="2589"/>
      <c r="I404" s="2589"/>
    </row>
    <row r="405" spans="1:9">
      <c r="A405" s="1825"/>
      <c r="B405" s="2585"/>
      <c r="C405" s="2591"/>
      <c r="D405" s="2588"/>
      <c r="E405" s="2588"/>
      <c r="F405" s="1837"/>
      <c r="G405" s="1837"/>
      <c r="H405" s="2589"/>
      <c r="I405" s="2589"/>
    </row>
    <row r="406" spans="1:9">
      <c r="A406" s="1825"/>
      <c r="B406" s="2585"/>
      <c r="C406" s="2591"/>
      <c r="D406" s="2588"/>
      <c r="E406" s="2588"/>
      <c r="F406" s="1837"/>
      <c r="G406" s="1837"/>
      <c r="H406" s="2589"/>
      <c r="I406" s="2589"/>
    </row>
    <row r="407" spans="1:9">
      <c r="A407" s="1825"/>
      <c r="B407" s="2585"/>
      <c r="C407" s="2591"/>
      <c r="D407" s="2588"/>
      <c r="E407" s="2588"/>
      <c r="F407" s="1837"/>
      <c r="G407" s="1837"/>
      <c r="H407" s="2589"/>
      <c r="I407" s="2589"/>
    </row>
    <row r="408" spans="1:9">
      <c r="A408" s="1825"/>
      <c r="B408" s="2585"/>
      <c r="C408" s="2591"/>
      <c r="D408" s="2588"/>
      <c r="E408" s="2588"/>
      <c r="F408" s="1837"/>
      <c r="G408" s="1837"/>
      <c r="H408" s="2589"/>
      <c r="I408" s="2589"/>
    </row>
    <row r="409" spans="1:9">
      <c r="A409" s="1825"/>
      <c r="B409" s="2585"/>
      <c r="C409" s="2591"/>
      <c r="D409" s="2588"/>
      <c r="E409" s="2588"/>
      <c r="F409" s="1837"/>
      <c r="G409" s="1837"/>
      <c r="H409" s="2589"/>
      <c r="I409" s="2589"/>
    </row>
    <row r="410" spans="1:9">
      <c r="A410" s="1825"/>
      <c r="B410" s="2585"/>
      <c r="C410" s="2591"/>
      <c r="D410" s="2588"/>
      <c r="E410" s="2588"/>
      <c r="F410" s="1837"/>
      <c r="G410" s="1837"/>
      <c r="H410" s="2589"/>
      <c r="I410" s="2589"/>
    </row>
    <row r="411" spans="1:9">
      <c r="A411" s="1825"/>
      <c r="B411" s="2585"/>
      <c r="C411" s="2591"/>
      <c r="D411" s="2588"/>
      <c r="E411" s="2588"/>
      <c r="F411" s="1837"/>
      <c r="G411" s="1837"/>
      <c r="H411" s="2589"/>
      <c r="I411" s="2589"/>
    </row>
    <row r="412" spans="1:9">
      <c r="A412" s="1825"/>
      <c r="B412" s="2585"/>
      <c r="C412" s="2591"/>
      <c r="D412" s="2588"/>
      <c r="E412" s="2588"/>
      <c r="F412" s="1837"/>
      <c r="G412" s="1837"/>
      <c r="H412" s="2589"/>
      <c r="I412" s="2589"/>
    </row>
    <row r="413" spans="1:9">
      <c r="A413" s="1825"/>
      <c r="B413" s="2585"/>
      <c r="C413" s="2591"/>
      <c r="D413" s="2588"/>
      <c r="E413" s="2588"/>
      <c r="F413" s="1837"/>
      <c r="G413" s="1837"/>
      <c r="H413" s="2589"/>
      <c r="I413" s="2589"/>
    </row>
    <row r="414" spans="1:9">
      <c r="A414" s="1825"/>
      <c r="B414" s="2585"/>
      <c r="C414" s="2591"/>
      <c r="D414" s="2588"/>
      <c r="E414" s="2588"/>
      <c r="F414" s="1837"/>
      <c r="G414" s="1837"/>
      <c r="H414" s="2589"/>
      <c r="I414" s="2589"/>
    </row>
    <row r="415" spans="1:9">
      <c r="A415" s="1825"/>
      <c r="B415" s="2585"/>
      <c r="C415" s="2591"/>
      <c r="D415" s="2588"/>
      <c r="E415" s="2588"/>
      <c r="F415" s="1837"/>
      <c r="G415" s="1837"/>
      <c r="H415" s="2589"/>
      <c r="I415" s="2589"/>
    </row>
    <row r="416" spans="1:9">
      <c r="A416" s="1825"/>
      <c r="B416" s="2585"/>
      <c r="C416" s="2591"/>
      <c r="D416" s="2588"/>
      <c r="E416" s="2588"/>
      <c r="F416" s="1837"/>
      <c r="G416" s="1837"/>
      <c r="H416" s="2589"/>
      <c r="I416" s="2589"/>
    </row>
    <row r="417" spans="1:9">
      <c r="A417" s="1825"/>
      <c r="B417" s="2585"/>
      <c r="C417" s="2591"/>
      <c r="D417" s="2588"/>
      <c r="E417" s="2588"/>
      <c r="F417" s="1837"/>
      <c r="G417" s="1837"/>
      <c r="H417" s="2589"/>
      <c r="I417" s="2589"/>
    </row>
    <row r="418" spans="1:9">
      <c r="A418" s="1825"/>
      <c r="B418" s="2585"/>
      <c r="C418" s="2591"/>
      <c r="D418" s="2588"/>
      <c r="E418" s="2588"/>
      <c r="F418" s="1837"/>
      <c r="G418" s="1837"/>
      <c r="H418" s="2589"/>
      <c r="I418" s="2589"/>
    </row>
    <row r="419" spans="1:9">
      <c r="A419" s="1825"/>
      <c r="B419" s="2585"/>
      <c r="C419" s="2591"/>
      <c r="D419" s="2588"/>
      <c r="E419" s="2588"/>
      <c r="F419" s="1837"/>
      <c r="G419" s="1837"/>
      <c r="H419" s="2589"/>
      <c r="I419" s="2589"/>
    </row>
    <row r="420" spans="1:9">
      <c r="A420" s="1825"/>
      <c r="B420" s="2585"/>
      <c r="C420" s="2591"/>
      <c r="D420" s="2588"/>
      <c r="E420" s="2588"/>
      <c r="F420" s="1837"/>
      <c r="G420" s="1837"/>
      <c r="H420" s="2589"/>
      <c r="I420" s="2589"/>
    </row>
    <row r="421" spans="1:9">
      <c r="A421" s="1825"/>
      <c r="B421" s="2585"/>
      <c r="C421" s="2591"/>
      <c r="D421" s="2588"/>
      <c r="E421" s="2588"/>
      <c r="F421" s="1837"/>
      <c r="G421" s="1837"/>
      <c r="H421" s="2589"/>
      <c r="I421" s="2589"/>
    </row>
    <row r="422" spans="1:9">
      <c r="A422" s="1825"/>
      <c r="B422" s="2585"/>
      <c r="C422" s="2591"/>
      <c r="D422" s="2588"/>
      <c r="E422" s="2588"/>
      <c r="F422" s="1837"/>
      <c r="G422" s="1837"/>
      <c r="H422" s="2589"/>
      <c r="I422" s="2589"/>
    </row>
    <row r="423" spans="1:9">
      <c r="A423" s="1825"/>
      <c r="B423" s="2585"/>
      <c r="C423" s="2591"/>
      <c r="D423" s="2588"/>
      <c r="E423" s="2588"/>
      <c r="F423" s="1837"/>
      <c r="G423" s="1837"/>
      <c r="H423" s="2589"/>
      <c r="I423" s="2589"/>
    </row>
    <row r="424" spans="1:9">
      <c r="A424" s="1825"/>
      <c r="B424" s="2585"/>
      <c r="C424" s="2591"/>
      <c r="D424" s="2588"/>
      <c r="E424" s="2588"/>
      <c r="F424" s="1837"/>
      <c r="G424" s="1837"/>
      <c r="H424" s="2589"/>
      <c r="I424" s="2589"/>
    </row>
    <row r="425" spans="1:9">
      <c r="A425" s="1825"/>
      <c r="B425" s="2585"/>
      <c r="C425" s="2591"/>
      <c r="D425" s="2588"/>
      <c r="E425" s="2588"/>
      <c r="F425" s="1837"/>
      <c r="G425" s="1837"/>
      <c r="H425" s="2589"/>
      <c r="I425" s="2589"/>
    </row>
    <row r="426" spans="1:9">
      <c r="A426" s="1825"/>
      <c r="B426" s="2585"/>
      <c r="C426" s="2591"/>
      <c r="D426" s="2588"/>
      <c r="E426" s="2588"/>
      <c r="F426" s="1837"/>
      <c r="G426" s="1837"/>
      <c r="H426" s="2589"/>
      <c r="I426" s="2589"/>
    </row>
    <row r="427" spans="1:9">
      <c r="A427" s="1825"/>
      <c r="B427" s="2585"/>
      <c r="C427" s="2591"/>
      <c r="D427" s="2588"/>
      <c r="E427" s="2588"/>
      <c r="F427" s="1837"/>
      <c r="G427" s="1837"/>
      <c r="H427" s="2589"/>
      <c r="I427" s="2589"/>
    </row>
    <row r="428" spans="1:9">
      <c r="A428" s="1825"/>
      <c r="B428" s="2585"/>
      <c r="C428" s="2591"/>
      <c r="D428" s="2588"/>
      <c r="E428" s="2588"/>
      <c r="F428" s="1837"/>
      <c r="G428" s="1837"/>
      <c r="H428" s="2589"/>
      <c r="I428" s="2589"/>
    </row>
    <row r="429" spans="1:9">
      <c r="A429" s="1825"/>
      <c r="B429" s="2585"/>
      <c r="C429" s="2591"/>
      <c r="D429" s="2588"/>
      <c r="E429" s="2588"/>
      <c r="F429" s="1837"/>
      <c r="G429" s="1837"/>
      <c r="H429" s="2589"/>
      <c r="I429" s="2589"/>
    </row>
    <row r="430" spans="1:9">
      <c r="A430" s="1825"/>
      <c r="B430" s="2585"/>
      <c r="C430" s="2591"/>
      <c r="D430" s="2588"/>
      <c r="E430" s="2588"/>
      <c r="F430" s="1837"/>
      <c r="G430" s="1837"/>
      <c r="H430" s="2589"/>
      <c r="I430" s="2589"/>
    </row>
    <row r="431" spans="1:9">
      <c r="A431" s="1825"/>
      <c r="B431" s="2585"/>
      <c r="C431" s="2591"/>
      <c r="D431" s="2588"/>
      <c r="E431" s="2588"/>
      <c r="F431" s="1837"/>
      <c r="G431" s="1837"/>
      <c r="H431" s="2589"/>
      <c r="I431" s="2589"/>
    </row>
    <row r="432" spans="1:9">
      <c r="A432" s="1825"/>
      <c r="B432" s="2585"/>
      <c r="C432" s="2591"/>
      <c r="D432" s="2588"/>
      <c r="E432" s="2588"/>
      <c r="F432" s="1837"/>
      <c r="G432" s="1837"/>
      <c r="H432" s="2589"/>
      <c r="I432" s="2589"/>
    </row>
    <row r="433" spans="1:9">
      <c r="A433" s="1825"/>
      <c r="B433" s="2585"/>
      <c r="C433" s="2591"/>
      <c r="D433" s="2588"/>
      <c r="E433" s="2588"/>
      <c r="F433" s="1837"/>
      <c r="G433" s="1837"/>
      <c r="H433" s="2589"/>
      <c r="I433" s="2589"/>
    </row>
    <row r="434" spans="1:9">
      <c r="A434" s="1825"/>
      <c r="B434" s="2585"/>
      <c r="C434" s="2591"/>
      <c r="D434" s="2588"/>
      <c r="E434" s="2588"/>
      <c r="F434" s="1837"/>
      <c r="G434" s="1837"/>
      <c r="H434" s="2589"/>
      <c r="I434" s="2589"/>
    </row>
    <row r="435" spans="1:9">
      <c r="A435" s="1825"/>
      <c r="B435" s="2585"/>
      <c r="C435" s="2591"/>
      <c r="D435" s="2588"/>
      <c r="E435" s="2588"/>
      <c r="F435" s="1837"/>
      <c r="G435" s="1837"/>
      <c r="H435" s="2589"/>
      <c r="I435" s="2589"/>
    </row>
    <row r="436" spans="1:9">
      <c r="A436" s="1825"/>
      <c r="B436" s="2585"/>
      <c r="C436" s="2591"/>
      <c r="D436" s="2588"/>
      <c r="E436" s="2588"/>
      <c r="F436" s="1837"/>
      <c r="G436" s="1837"/>
      <c r="H436" s="2589"/>
      <c r="I436" s="2589"/>
    </row>
    <row r="437" spans="1:9">
      <c r="A437" s="1825"/>
      <c r="B437" s="2585"/>
      <c r="C437" s="2591"/>
      <c r="D437" s="2588"/>
      <c r="E437" s="2588"/>
      <c r="F437" s="1837"/>
      <c r="G437" s="1837"/>
      <c r="H437" s="2589"/>
      <c r="I437" s="2589"/>
    </row>
    <row r="438" spans="1:9">
      <c r="A438" s="1825"/>
      <c r="B438" s="2585"/>
      <c r="C438" s="2591"/>
      <c r="D438" s="2588"/>
      <c r="E438" s="2588"/>
      <c r="F438" s="1837"/>
      <c r="G438" s="1837"/>
      <c r="H438" s="2589"/>
      <c r="I438" s="2589"/>
    </row>
    <row r="439" spans="1:9">
      <c r="A439" s="1825"/>
      <c r="B439" s="2585"/>
      <c r="C439" s="2591"/>
      <c r="D439" s="2588"/>
      <c r="E439" s="2588"/>
      <c r="F439" s="1837"/>
      <c r="G439" s="1837"/>
      <c r="H439" s="2589"/>
      <c r="I439" s="2589"/>
    </row>
    <row r="440" spans="1:9">
      <c r="A440" s="1825"/>
      <c r="B440" s="2585"/>
      <c r="C440" s="2591"/>
      <c r="D440" s="2588"/>
      <c r="E440" s="2588"/>
      <c r="F440" s="1837"/>
      <c r="G440" s="1837"/>
      <c r="H440" s="2589"/>
      <c r="I440" s="2589"/>
    </row>
    <row r="441" spans="1:9">
      <c r="A441" s="1825"/>
      <c r="B441" s="2585"/>
      <c r="C441" s="2591"/>
      <c r="D441" s="2588"/>
      <c r="E441" s="2588"/>
      <c r="F441" s="1837"/>
      <c r="G441" s="1837"/>
      <c r="H441" s="2589"/>
      <c r="I441" s="2589"/>
    </row>
    <row r="442" spans="1:9">
      <c r="A442" s="1825"/>
      <c r="B442" s="2585"/>
      <c r="C442" s="2591"/>
      <c r="D442" s="2588"/>
      <c r="E442" s="2588"/>
      <c r="F442" s="1837"/>
      <c r="G442" s="1837"/>
      <c r="H442" s="2589"/>
      <c r="I442" s="2589"/>
    </row>
    <row r="443" spans="1:9">
      <c r="A443" s="1825"/>
      <c r="B443" s="2585"/>
      <c r="C443" s="2591"/>
      <c r="D443" s="2588"/>
      <c r="E443" s="2588"/>
      <c r="F443" s="1837"/>
      <c r="G443" s="1837"/>
      <c r="H443" s="2589"/>
      <c r="I443" s="2589"/>
    </row>
    <row r="444" spans="1:9">
      <c r="A444" s="1825"/>
      <c r="B444" s="2585"/>
      <c r="C444" s="2591"/>
      <c r="D444" s="2588"/>
      <c r="E444" s="2588"/>
      <c r="F444" s="1837"/>
      <c r="G444" s="1837"/>
      <c r="H444" s="2589"/>
      <c r="I444" s="2589"/>
    </row>
    <row r="445" spans="1:9">
      <c r="A445" s="1825"/>
      <c r="B445" s="2585"/>
      <c r="C445" s="2591"/>
      <c r="D445" s="2588"/>
      <c r="E445" s="2588"/>
      <c r="F445" s="1837"/>
      <c r="G445" s="1837"/>
      <c r="H445" s="2589"/>
      <c r="I445" s="2589"/>
    </row>
    <row r="446" spans="1:9">
      <c r="A446" s="1825"/>
      <c r="B446" s="2585"/>
      <c r="C446" s="2591"/>
      <c r="D446" s="2588"/>
      <c r="E446" s="2588"/>
      <c r="F446" s="1837"/>
      <c r="G446" s="1837"/>
      <c r="H446" s="2589"/>
      <c r="I446" s="2589"/>
    </row>
    <row r="447" spans="1:9">
      <c r="A447" s="1825"/>
      <c r="B447" s="2585"/>
      <c r="C447" s="2591"/>
      <c r="D447" s="2588"/>
      <c r="E447" s="2588"/>
      <c r="F447" s="1837"/>
      <c r="G447" s="1837"/>
      <c r="H447" s="2589"/>
      <c r="I447" s="2589"/>
    </row>
    <row r="448" spans="1:9">
      <c r="A448" s="1825"/>
      <c r="B448" s="2585"/>
      <c r="C448" s="2591"/>
      <c r="D448" s="2588"/>
      <c r="E448" s="2588"/>
      <c r="F448" s="1837"/>
      <c r="G448" s="1837"/>
      <c r="H448" s="2589"/>
      <c r="I448" s="2589"/>
    </row>
    <row r="449" spans="1:9">
      <c r="A449" s="1825"/>
      <c r="B449" s="2585"/>
      <c r="C449" s="2591"/>
      <c r="D449" s="2588"/>
      <c r="E449" s="2588"/>
      <c r="F449" s="1837"/>
      <c r="G449" s="1837"/>
      <c r="H449" s="2589"/>
      <c r="I449" s="2589"/>
    </row>
    <row r="450" spans="1:9">
      <c r="A450" s="1825"/>
      <c r="B450" s="2585"/>
      <c r="C450" s="2591"/>
      <c r="D450" s="2588"/>
      <c r="E450" s="2588"/>
      <c r="F450" s="1837"/>
      <c r="G450" s="1837"/>
      <c r="H450" s="2589"/>
      <c r="I450" s="2589"/>
    </row>
    <row r="451" spans="1:9">
      <c r="A451" s="1825"/>
      <c r="B451" s="2585"/>
      <c r="C451" s="2591"/>
      <c r="D451" s="2588"/>
      <c r="E451" s="2588"/>
      <c r="F451" s="1837"/>
      <c r="G451" s="1837"/>
      <c r="H451" s="2589"/>
      <c r="I451" s="2589"/>
    </row>
    <row r="452" spans="1:9">
      <c r="A452" s="1825"/>
      <c r="B452" s="2585"/>
      <c r="C452" s="2591"/>
      <c r="D452" s="2588"/>
      <c r="E452" s="2588"/>
      <c r="F452" s="1837"/>
      <c r="G452" s="1837"/>
      <c r="H452" s="2589"/>
      <c r="I452" s="2589"/>
    </row>
    <row r="453" spans="1:9">
      <c r="A453" s="1825"/>
      <c r="B453" s="2585"/>
      <c r="C453" s="2591"/>
      <c r="D453" s="2588"/>
      <c r="E453" s="2588"/>
      <c r="F453" s="1837"/>
      <c r="G453" s="1837"/>
      <c r="H453" s="2589"/>
      <c r="I453" s="2589"/>
    </row>
    <row r="454" spans="1:9">
      <c r="A454" s="1825"/>
      <c r="B454" s="2585"/>
      <c r="C454" s="2591"/>
      <c r="D454" s="2588"/>
      <c r="E454" s="2588"/>
      <c r="F454" s="1837"/>
      <c r="G454" s="1837"/>
      <c r="H454" s="2589"/>
      <c r="I454" s="2589"/>
    </row>
    <row r="455" spans="1:9">
      <c r="A455" s="1825"/>
      <c r="B455" s="2585"/>
      <c r="C455" s="2591"/>
      <c r="D455" s="2588"/>
      <c r="E455" s="2588"/>
      <c r="F455" s="1837"/>
      <c r="G455" s="1837"/>
      <c r="H455" s="2589"/>
      <c r="I455" s="2589"/>
    </row>
    <row r="456" spans="1:9">
      <c r="A456" s="1825"/>
      <c r="B456" s="2585"/>
      <c r="C456" s="2591"/>
      <c r="D456" s="2588"/>
      <c r="E456" s="2588"/>
      <c r="F456" s="1837"/>
      <c r="G456" s="1837"/>
      <c r="H456" s="2589"/>
      <c r="I456" s="2589"/>
    </row>
    <row r="457" spans="1:9">
      <c r="A457" s="1825"/>
      <c r="B457" s="2585"/>
      <c r="C457" s="2591"/>
      <c r="D457" s="2588"/>
      <c r="E457" s="2588"/>
      <c r="F457" s="1837"/>
      <c r="G457" s="1837"/>
      <c r="H457" s="2589"/>
      <c r="I457" s="2589"/>
    </row>
    <row r="458" spans="1:9">
      <c r="A458" s="1825"/>
      <c r="B458" s="2585"/>
      <c r="C458" s="2591"/>
      <c r="D458" s="2588"/>
      <c r="E458" s="2588"/>
      <c r="F458" s="1837"/>
      <c r="G458" s="1837"/>
      <c r="H458" s="2589"/>
      <c r="I458" s="2589"/>
    </row>
    <row r="459" spans="1:9">
      <c r="A459" s="1825"/>
      <c r="B459" s="2585"/>
      <c r="C459" s="2591"/>
      <c r="D459" s="2588"/>
      <c r="E459" s="2588"/>
      <c r="F459" s="1837"/>
      <c r="G459" s="1837"/>
      <c r="H459" s="2589"/>
      <c r="I459" s="2589"/>
    </row>
    <row r="460" spans="1:9">
      <c r="A460" s="1825"/>
      <c r="B460" s="2585"/>
      <c r="C460" s="2591"/>
      <c r="D460" s="2588"/>
      <c r="E460" s="2588"/>
      <c r="F460" s="1837"/>
      <c r="G460" s="1837"/>
      <c r="H460" s="2589"/>
      <c r="I460" s="2589"/>
    </row>
    <row r="461" spans="1:9">
      <c r="A461" s="1825"/>
      <c r="B461" s="2585"/>
      <c r="C461" s="2591"/>
      <c r="D461" s="2588"/>
      <c r="E461" s="2588"/>
      <c r="F461" s="1837"/>
      <c r="G461" s="1837"/>
      <c r="H461" s="2589"/>
      <c r="I461" s="2589"/>
    </row>
    <row r="462" spans="1:9">
      <c r="A462" s="1825"/>
      <c r="B462" s="2585"/>
      <c r="C462" s="2591"/>
      <c r="D462" s="2588"/>
      <c r="E462" s="2588"/>
      <c r="F462" s="1837"/>
      <c r="G462" s="1837"/>
      <c r="H462" s="2589"/>
      <c r="I462" s="2589"/>
    </row>
    <row r="463" spans="1:9">
      <c r="A463" s="1825"/>
      <c r="B463" s="2585"/>
      <c r="C463" s="2591"/>
      <c r="D463" s="2588"/>
      <c r="E463" s="2588"/>
      <c r="F463" s="1837"/>
      <c r="G463" s="1837"/>
      <c r="H463" s="2589"/>
      <c r="I463" s="2589"/>
    </row>
    <row r="464" spans="1:9">
      <c r="A464" s="1825"/>
      <c r="B464" s="2585"/>
      <c r="C464" s="2591"/>
      <c r="D464" s="2588"/>
      <c r="E464" s="2588"/>
      <c r="F464" s="1837"/>
      <c r="G464" s="1837"/>
      <c r="H464" s="2589"/>
      <c r="I464" s="2589"/>
    </row>
    <row r="465" spans="1:9">
      <c r="A465" s="1825"/>
      <c r="B465" s="2585"/>
      <c r="C465" s="2591"/>
      <c r="D465" s="2588"/>
      <c r="E465" s="2588"/>
      <c r="F465" s="1837"/>
      <c r="G465" s="1837"/>
      <c r="H465" s="2589"/>
      <c r="I465" s="2589"/>
    </row>
    <row r="466" spans="1:9">
      <c r="A466" s="1825"/>
      <c r="B466" s="2585"/>
      <c r="C466" s="2591"/>
      <c r="D466" s="2588"/>
      <c r="E466" s="2588"/>
      <c r="F466" s="1837"/>
      <c r="G466" s="1837"/>
      <c r="H466" s="2589"/>
      <c r="I466" s="2589"/>
    </row>
    <row r="467" spans="1:9">
      <c r="A467" s="1825"/>
      <c r="B467" s="2585"/>
      <c r="C467" s="2591"/>
      <c r="D467" s="2588"/>
      <c r="E467" s="2588"/>
      <c r="F467" s="1837"/>
      <c r="G467" s="1837"/>
      <c r="H467" s="2589"/>
      <c r="I467" s="2589"/>
    </row>
    <row r="468" spans="1:9">
      <c r="A468" s="1825"/>
      <c r="B468" s="2585"/>
      <c r="C468" s="2591"/>
      <c r="D468" s="2588"/>
      <c r="E468" s="2588"/>
      <c r="F468" s="1837"/>
      <c r="G468" s="1837"/>
      <c r="H468" s="2589"/>
      <c r="I468" s="2589"/>
    </row>
    <row r="469" spans="1:9">
      <c r="A469" s="1825"/>
      <c r="B469" s="2585"/>
      <c r="C469" s="2591"/>
      <c r="D469" s="2588"/>
      <c r="E469" s="2588"/>
      <c r="F469" s="1837"/>
      <c r="G469" s="1837"/>
      <c r="H469" s="2589"/>
      <c r="I469" s="2589"/>
    </row>
    <row r="470" spans="1:9">
      <c r="A470" s="1825"/>
      <c r="B470" s="2585"/>
      <c r="C470" s="2591"/>
      <c r="D470" s="2588"/>
      <c r="E470" s="2588"/>
      <c r="F470" s="1837"/>
      <c r="G470" s="1837"/>
      <c r="H470" s="2589"/>
      <c r="I470" s="2589"/>
    </row>
    <row r="471" spans="1:9">
      <c r="A471" s="1825"/>
      <c r="B471" s="2585"/>
      <c r="C471" s="2591"/>
      <c r="D471" s="2588"/>
      <c r="E471" s="2588"/>
      <c r="F471" s="1837"/>
      <c r="G471" s="1837"/>
      <c r="H471" s="2589"/>
      <c r="I471" s="2589"/>
    </row>
    <row r="472" spans="1:9">
      <c r="A472" s="1825"/>
      <c r="B472" s="2585"/>
      <c r="C472" s="2591"/>
      <c r="D472" s="2588"/>
      <c r="E472" s="2588"/>
      <c r="F472" s="1837"/>
      <c r="G472" s="1837"/>
      <c r="H472" s="2589"/>
      <c r="I472" s="2589"/>
    </row>
    <row r="473" spans="1:9">
      <c r="A473" s="1825"/>
      <c r="B473" s="2585"/>
      <c r="C473" s="2591"/>
      <c r="D473" s="2588"/>
      <c r="E473" s="2588"/>
      <c r="F473" s="1837"/>
      <c r="G473" s="1837"/>
      <c r="H473" s="2589"/>
      <c r="I473" s="2589"/>
    </row>
    <row r="474" spans="1:9">
      <c r="A474" s="1825"/>
      <c r="B474" s="2585"/>
      <c r="C474" s="2591"/>
      <c r="D474" s="2588"/>
      <c r="E474" s="2588"/>
      <c r="F474" s="1837"/>
      <c r="G474" s="1837"/>
      <c r="H474" s="2589"/>
      <c r="I474" s="2589"/>
    </row>
    <row r="475" spans="1:9">
      <c r="A475" s="1825"/>
      <c r="B475" s="2585"/>
      <c r="C475" s="2591"/>
      <c r="D475" s="2588"/>
      <c r="E475" s="2588"/>
      <c r="F475" s="1837"/>
      <c r="G475" s="1837"/>
      <c r="H475" s="2589"/>
      <c r="I475" s="2589"/>
    </row>
    <row r="476" spans="1:9">
      <c r="A476" s="1825"/>
      <c r="B476" s="2585"/>
      <c r="C476" s="2591"/>
      <c r="D476" s="2588"/>
      <c r="E476" s="2588"/>
      <c r="F476" s="1837"/>
      <c r="G476" s="1837"/>
      <c r="H476" s="2589"/>
      <c r="I476" s="2589"/>
    </row>
    <row r="477" spans="1:9">
      <c r="A477" s="1825"/>
      <c r="B477" s="2585"/>
      <c r="C477" s="2591"/>
      <c r="D477" s="2588"/>
      <c r="E477" s="2588"/>
      <c r="F477" s="1837"/>
      <c r="G477" s="1837"/>
      <c r="H477" s="2589"/>
      <c r="I477" s="2589"/>
    </row>
    <row r="478" spans="1:9">
      <c r="A478" s="1825"/>
      <c r="B478" s="2585"/>
      <c r="C478" s="2591"/>
      <c r="D478" s="2588"/>
      <c r="E478" s="2588"/>
      <c r="F478" s="1837"/>
      <c r="G478" s="1837"/>
      <c r="H478" s="2589"/>
      <c r="I478" s="2589"/>
    </row>
    <row r="479" spans="1:9">
      <c r="A479" s="1825"/>
      <c r="B479" s="2585"/>
      <c r="C479" s="2591"/>
      <c r="D479" s="2588"/>
      <c r="E479" s="2588"/>
      <c r="F479" s="1837"/>
      <c r="G479" s="1837"/>
      <c r="H479" s="2589"/>
      <c r="I479" s="2589"/>
    </row>
    <row r="480" spans="1:9">
      <c r="A480" s="1825"/>
      <c r="B480" s="2585"/>
      <c r="C480" s="2591"/>
      <c r="D480" s="2588"/>
      <c r="E480" s="2588"/>
      <c r="F480" s="1837"/>
      <c r="G480" s="1837"/>
      <c r="H480" s="2589"/>
      <c r="I480" s="2589"/>
    </row>
    <row r="481" spans="1:9">
      <c r="A481" s="1825"/>
      <c r="B481" s="2585"/>
      <c r="C481" s="2591"/>
      <c r="D481" s="2588"/>
      <c r="E481" s="2588"/>
      <c r="F481" s="1837"/>
      <c r="G481" s="1837"/>
      <c r="H481" s="2589"/>
      <c r="I481" s="2589"/>
    </row>
    <row r="482" spans="1:9">
      <c r="A482" s="1825"/>
      <c r="B482" s="2585"/>
      <c r="C482" s="2591"/>
      <c r="D482" s="2588"/>
      <c r="E482" s="2588"/>
      <c r="F482" s="1837"/>
      <c r="G482" s="1837"/>
      <c r="H482" s="2589"/>
      <c r="I482" s="2589"/>
    </row>
    <row r="483" spans="1:9">
      <c r="A483" s="1825"/>
      <c r="B483" s="2585"/>
      <c r="C483" s="2591"/>
      <c r="D483" s="2588"/>
      <c r="E483" s="2588"/>
      <c r="F483" s="1837"/>
      <c r="G483" s="1837"/>
      <c r="H483" s="2589"/>
      <c r="I483" s="2589"/>
    </row>
    <row r="484" spans="1:9">
      <c r="A484" s="1825"/>
      <c r="B484" s="2585"/>
      <c r="C484" s="2591"/>
      <c r="D484" s="2588"/>
      <c r="E484" s="2588"/>
      <c r="F484" s="1837"/>
      <c r="G484" s="1837"/>
      <c r="H484" s="2589"/>
      <c r="I484" s="2589"/>
    </row>
    <row r="485" spans="1:9">
      <c r="A485" s="1825"/>
      <c r="B485" s="2585"/>
      <c r="C485" s="2591"/>
      <c r="D485" s="2588"/>
      <c r="E485" s="2588"/>
      <c r="F485" s="1837"/>
      <c r="G485" s="1837"/>
      <c r="H485" s="2589"/>
      <c r="I485" s="2589"/>
    </row>
    <row r="486" spans="1:9">
      <c r="A486" s="1825"/>
      <c r="B486" s="2585"/>
      <c r="C486" s="2591"/>
      <c r="D486" s="2588"/>
      <c r="E486" s="2588"/>
      <c r="F486" s="1837"/>
      <c r="G486" s="1837"/>
      <c r="H486" s="2589"/>
      <c r="I486" s="2589"/>
    </row>
    <row r="487" spans="1:9">
      <c r="A487" s="1825"/>
      <c r="B487" s="2585"/>
      <c r="C487" s="2591"/>
      <c r="D487" s="2588"/>
      <c r="E487" s="2588"/>
      <c r="F487" s="1837"/>
      <c r="G487" s="1837"/>
      <c r="H487" s="2589"/>
      <c r="I487" s="2589"/>
    </row>
    <row r="488" spans="1:9">
      <c r="A488" s="1825"/>
      <c r="B488" s="2585"/>
      <c r="C488" s="2591"/>
      <c r="D488" s="2588"/>
      <c r="E488" s="2588"/>
      <c r="F488" s="1837"/>
      <c r="G488" s="1837"/>
      <c r="H488" s="2589"/>
      <c r="I488" s="2589"/>
    </row>
    <row r="489" spans="1:9">
      <c r="A489" s="1825"/>
      <c r="B489" s="2585"/>
      <c r="C489" s="2591"/>
      <c r="D489" s="2588"/>
      <c r="E489" s="2588"/>
      <c r="F489" s="1837"/>
      <c r="G489" s="1837"/>
      <c r="H489" s="2589"/>
      <c r="I489" s="2589"/>
    </row>
    <row r="490" spans="1:9">
      <c r="A490" s="1825"/>
      <c r="B490" s="2585"/>
      <c r="C490" s="2591"/>
      <c r="D490" s="2588"/>
      <c r="E490" s="2588"/>
      <c r="F490" s="1837"/>
      <c r="G490" s="1837"/>
      <c r="H490" s="2589"/>
      <c r="I490" s="2589"/>
    </row>
    <row r="491" spans="1:9">
      <c r="A491" s="1825"/>
      <c r="B491" s="2585"/>
      <c r="C491" s="2591"/>
      <c r="D491" s="2588"/>
      <c r="E491" s="2588"/>
      <c r="F491" s="1837"/>
      <c r="G491" s="1837"/>
      <c r="H491" s="2589"/>
      <c r="I491" s="2589"/>
    </row>
    <row r="492" spans="1:9">
      <c r="A492" s="1825"/>
      <c r="B492" s="2585"/>
      <c r="C492" s="2591"/>
      <c r="D492" s="2588"/>
      <c r="E492" s="2588"/>
      <c r="F492" s="1837"/>
      <c r="G492" s="1837"/>
      <c r="H492" s="2589"/>
      <c r="I492" s="2589"/>
    </row>
    <row r="493" spans="1:9">
      <c r="A493" s="1825"/>
      <c r="B493" s="2585"/>
      <c r="C493" s="2591"/>
      <c r="D493" s="2588"/>
      <c r="E493" s="2588"/>
      <c r="F493" s="1837"/>
      <c r="G493" s="1837"/>
      <c r="H493" s="2589"/>
      <c r="I493" s="2589"/>
    </row>
    <row r="494" spans="1:9">
      <c r="A494" s="1825"/>
      <c r="B494" s="2585"/>
      <c r="C494" s="2591"/>
      <c r="D494" s="2588"/>
      <c r="E494" s="2588"/>
      <c r="F494" s="1837"/>
      <c r="G494" s="1837"/>
      <c r="H494" s="2589"/>
      <c r="I494" s="2589"/>
    </row>
    <row r="495" spans="1:9">
      <c r="A495" s="1825"/>
      <c r="B495" s="2585"/>
      <c r="C495" s="2591"/>
      <c r="D495" s="2588"/>
      <c r="E495" s="2588"/>
      <c r="F495" s="1837"/>
      <c r="G495" s="1837"/>
      <c r="H495" s="2589"/>
      <c r="I495" s="2589"/>
    </row>
    <row r="496" spans="1:9">
      <c r="A496" s="1825"/>
      <c r="B496" s="2585"/>
      <c r="C496" s="2591"/>
      <c r="D496" s="2588"/>
      <c r="E496" s="2588"/>
      <c r="F496" s="1837"/>
      <c r="G496" s="1837"/>
      <c r="H496" s="2589"/>
      <c r="I496" s="2589"/>
    </row>
    <row r="497" spans="1:9">
      <c r="A497" s="1825"/>
      <c r="B497" s="2585"/>
      <c r="C497" s="2591"/>
      <c r="D497" s="2588"/>
      <c r="E497" s="2588"/>
      <c r="F497" s="1837"/>
      <c r="G497" s="1837"/>
      <c r="H497" s="2589"/>
      <c r="I497" s="2589"/>
    </row>
    <row r="498" spans="1:9">
      <c r="A498" s="1825"/>
      <c r="B498" s="2585"/>
      <c r="C498" s="2591"/>
      <c r="D498" s="2588"/>
      <c r="E498" s="2588"/>
      <c r="F498" s="1837"/>
      <c r="G498" s="1837"/>
      <c r="H498" s="2589"/>
      <c r="I498" s="2589"/>
    </row>
    <row r="499" spans="1:9">
      <c r="A499" s="1825"/>
      <c r="B499" s="2585"/>
      <c r="C499" s="2591"/>
      <c r="D499" s="2588"/>
      <c r="E499" s="2588"/>
      <c r="F499" s="1837"/>
      <c r="G499" s="1837"/>
      <c r="H499" s="2589"/>
      <c r="I499" s="2589"/>
    </row>
    <row r="500" spans="1:9">
      <c r="A500" s="1825"/>
      <c r="B500" s="2585"/>
      <c r="C500" s="2591"/>
      <c r="D500" s="2588"/>
      <c r="E500" s="2588"/>
      <c r="F500" s="1837"/>
      <c r="G500" s="1837"/>
      <c r="H500" s="2589"/>
      <c r="I500" s="2589"/>
    </row>
    <row r="501" spans="1:9">
      <c r="A501" s="1825"/>
      <c r="B501" s="2585"/>
      <c r="C501" s="2591"/>
      <c r="D501" s="2588"/>
      <c r="E501" s="2588"/>
      <c r="F501" s="1837"/>
      <c r="G501" s="1837"/>
      <c r="H501" s="2589"/>
      <c r="I501" s="2589"/>
    </row>
    <row r="502" spans="1:9">
      <c r="A502" s="1825"/>
      <c r="B502" s="2585"/>
      <c r="C502" s="2591"/>
      <c r="D502" s="2588"/>
      <c r="E502" s="2588"/>
      <c r="F502" s="1837"/>
      <c r="G502" s="1837"/>
      <c r="H502" s="2589"/>
      <c r="I502" s="2589"/>
    </row>
    <row r="503" spans="1:9">
      <c r="A503" s="1825"/>
      <c r="B503" s="2585"/>
      <c r="C503" s="2591"/>
      <c r="D503" s="2588"/>
      <c r="E503" s="2588"/>
      <c r="F503" s="1837"/>
      <c r="G503" s="1837"/>
      <c r="H503" s="2589"/>
      <c r="I503" s="2589"/>
    </row>
    <row r="504" spans="1:9">
      <c r="A504" s="1825"/>
      <c r="B504" s="2585"/>
      <c r="C504" s="2591"/>
      <c r="D504" s="2588"/>
      <c r="E504" s="2588"/>
      <c r="F504" s="1837"/>
      <c r="G504" s="1837"/>
      <c r="H504" s="2589"/>
      <c r="I504" s="2589"/>
    </row>
    <row r="505" spans="1:9">
      <c r="A505" s="1825"/>
      <c r="B505" s="2585"/>
      <c r="C505" s="2591"/>
      <c r="D505" s="2588"/>
      <c r="E505" s="2588"/>
      <c r="F505" s="1837"/>
      <c r="G505" s="1837"/>
      <c r="H505" s="2589"/>
      <c r="I505" s="2589"/>
    </row>
    <row r="506" spans="1:9">
      <c r="A506" s="1825"/>
      <c r="B506" s="2585"/>
      <c r="C506" s="2591"/>
      <c r="D506" s="2588"/>
      <c r="E506" s="2588"/>
      <c r="F506" s="1837"/>
      <c r="G506" s="1837"/>
      <c r="H506" s="2589"/>
      <c r="I506" s="2589"/>
    </row>
    <row r="507" spans="1:9">
      <c r="A507" s="1825"/>
      <c r="B507" s="2585"/>
      <c r="C507" s="2591"/>
      <c r="D507" s="2588"/>
      <c r="E507" s="2588"/>
      <c r="F507" s="1837"/>
      <c r="G507" s="1837"/>
      <c r="H507" s="2589"/>
      <c r="I507" s="2589"/>
    </row>
    <row r="508" spans="1:9">
      <c r="A508" s="1825"/>
      <c r="B508" s="2585"/>
      <c r="C508" s="2591"/>
      <c r="D508" s="2588"/>
      <c r="E508" s="2588"/>
      <c r="F508" s="1837"/>
      <c r="G508" s="1837"/>
      <c r="H508" s="2589"/>
      <c r="I508" s="2589"/>
    </row>
    <row r="509" spans="1:9">
      <c r="A509" s="1825"/>
      <c r="B509" s="2585"/>
      <c r="C509" s="2591"/>
      <c r="D509" s="2588"/>
      <c r="E509" s="2588"/>
      <c r="F509" s="1837"/>
      <c r="G509" s="1837"/>
      <c r="H509" s="2589"/>
      <c r="I509" s="2589"/>
    </row>
    <row r="510" spans="1:9">
      <c r="A510" s="1825"/>
      <c r="B510" s="2585"/>
      <c r="C510" s="2591"/>
      <c r="D510" s="2588"/>
      <c r="E510" s="2588"/>
      <c r="F510" s="1837"/>
      <c r="G510" s="1837"/>
      <c r="H510" s="2589"/>
      <c r="I510" s="2589"/>
    </row>
    <row r="511" spans="1:9">
      <c r="A511" s="1825"/>
      <c r="B511" s="2585"/>
      <c r="C511" s="2591"/>
      <c r="D511" s="2588"/>
      <c r="E511" s="2588"/>
      <c r="F511" s="1837"/>
      <c r="G511" s="1837"/>
      <c r="H511" s="2589"/>
      <c r="I511" s="2589"/>
    </row>
    <row r="512" spans="1:9">
      <c r="A512" s="1825"/>
      <c r="B512" s="2585"/>
      <c r="C512" s="2591"/>
      <c r="D512" s="2588"/>
      <c r="E512" s="2588"/>
      <c r="F512" s="1837"/>
      <c r="G512" s="1837"/>
      <c r="H512" s="2589"/>
      <c r="I512" s="2589"/>
    </row>
    <row r="513" spans="1:9">
      <c r="A513" s="1825"/>
      <c r="B513" s="2585"/>
      <c r="C513" s="2591"/>
      <c r="D513" s="2588"/>
      <c r="E513" s="2588"/>
      <c r="F513" s="1837"/>
      <c r="G513" s="1837"/>
      <c r="H513" s="2589"/>
      <c r="I513" s="2589"/>
    </row>
    <row r="514" spans="1:9">
      <c r="A514" s="1825"/>
      <c r="B514" s="2585"/>
      <c r="C514" s="2591"/>
      <c r="D514" s="2588"/>
      <c r="E514" s="2588"/>
      <c r="F514" s="1837"/>
      <c r="G514" s="1837"/>
      <c r="H514" s="2589"/>
      <c r="I514" s="2589"/>
    </row>
    <row r="515" spans="1:9">
      <c r="A515" s="1825"/>
      <c r="B515" s="2585"/>
      <c r="C515" s="2591"/>
      <c r="D515" s="2588"/>
      <c r="E515" s="2588"/>
      <c r="F515" s="1837"/>
      <c r="G515" s="1837"/>
      <c r="H515" s="2589"/>
      <c r="I515" s="2589"/>
    </row>
    <row r="516" spans="1:9">
      <c r="A516" s="1825"/>
      <c r="B516" s="2585"/>
      <c r="C516" s="2591"/>
      <c r="D516" s="2588"/>
      <c r="E516" s="2588"/>
      <c r="F516" s="1837"/>
      <c r="G516" s="1837"/>
      <c r="H516" s="2589"/>
      <c r="I516" s="2589"/>
    </row>
    <row r="517" spans="1:9">
      <c r="A517" s="1825"/>
      <c r="B517" s="2585"/>
      <c r="C517" s="2591"/>
      <c r="D517" s="2588"/>
      <c r="E517" s="2588"/>
      <c r="F517" s="1837"/>
      <c r="G517" s="1837"/>
      <c r="H517" s="2589"/>
      <c r="I517" s="2589"/>
    </row>
    <row r="518" spans="1:9">
      <c r="A518" s="1825"/>
      <c r="B518" s="2585"/>
      <c r="C518" s="2591"/>
      <c r="D518" s="2588"/>
      <c r="E518" s="2588"/>
      <c r="F518" s="1837"/>
      <c r="G518" s="1837"/>
      <c r="H518" s="2589"/>
      <c r="I518" s="2589"/>
    </row>
    <row r="519" spans="1:9">
      <c r="A519" s="1825"/>
      <c r="B519" s="2585"/>
      <c r="C519" s="2591"/>
      <c r="D519" s="2588"/>
      <c r="E519" s="2588"/>
      <c r="F519" s="1837"/>
      <c r="G519" s="1837"/>
      <c r="H519" s="2589"/>
      <c r="I519" s="2589"/>
    </row>
    <row r="520" spans="1:9">
      <c r="A520" s="1825"/>
      <c r="B520" s="2585"/>
      <c r="C520" s="2591"/>
      <c r="D520" s="2588"/>
      <c r="E520" s="2588"/>
      <c r="F520" s="1837"/>
      <c r="G520" s="1837"/>
      <c r="H520" s="2589"/>
      <c r="I520" s="2589"/>
    </row>
    <row r="521" spans="1:9">
      <c r="A521" s="1825"/>
      <c r="B521" s="2585"/>
      <c r="C521" s="2591"/>
      <c r="D521" s="2588"/>
      <c r="E521" s="2588"/>
      <c r="F521" s="1837"/>
      <c r="G521" s="1837"/>
      <c r="H521" s="2589"/>
      <c r="I521" s="2589"/>
    </row>
    <row r="522" spans="1:9">
      <c r="A522" s="1825"/>
      <c r="B522" s="2585"/>
      <c r="C522" s="2591"/>
      <c r="D522" s="2588"/>
      <c r="E522" s="2588"/>
      <c r="F522" s="1837"/>
      <c r="G522" s="1837"/>
      <c r="H522" s="2589"/>
      <c r="I522" s="2589"/>
    </row>
    <row r="523" spans="1:9">
      <c r="A523" s="1825"/>
      <c r="B523" s="2585"/>
      <c r="C523" s="2591"/>
      <c r="D523" s="2588"/>
      <c r="E523" s="2588"/>
      <c r="F523" s="1837"/>
      <c r="G523" s="1837"/>
      <c r="H523" s="2589"/>
      <c r="I523" s="2589"/>
    </row>
    <row r="524" spans="1:9">
      <c r="A524" s="1825"/>
      <c r="B524" s="2585"/>
      <c r="C524" s="2591"/>
      <c r="D524" s="2588"/>
      <c r="E524" s="2588"/>
      <c r="F524" s="1837"/>
      <c r="G524" s="1837"/>
      <c r="H524" s="2589"/>
      <c r="I524" s="2589"/>
    </row>
    <row r="525" spans="1:9">
      <c r="A525" s="1825"/>
      <c r="B525" s="2585"/>
      <c r="C525" s="2591"/>
      <c r="D525" s="2588"/>
      <c r="E525" s="2588"/>
      <c r="F525" s="1837"/>
      <c r="G525" s="1837"/>
      <c r="H525" s="2589"/>
      <c r="I525" s="2589"/>
    </row>
    <row r="526" spans="1:9">
      <c r="A526" s="1825"/>
      <c r="B526" s="2585"/>
      <c r="C526" s="2591"/>
      <c r="D526" s="2588"/>
      <c r="E526" s="2588"/>
      <c r="F526" s="1837"/>
      <c r="G526" s="1837"/>
      <c r="H526" s="2589"/>
      <c r="I526" s="2589"/>
    </row>
    <row r="527" spans="1:9">
      <c r="A527" s="1825"/>
      <c r="B527" s="2585"/>
      <c r="C527" s="2591"/>
      <c r="D527" s="2588"/>
      <c r="E527" s="2588"/>
      <c r="F527" s="1837"/>
      <c r="G527" s="1837"/>
      <c r="H527" s="2589"/>
      <c r="I527" s="2589"/>
    </row>
    <row r="528" spans="1:9">
      <c r="A528" s="1825"/>
      <c r="B528" s="2585"/>
      <c r="C528" s="2591"/>
      <c r="D528" s="2588"/>
      <c r="E528" s="2588"/>
      <c r="F528" s="1837"/>
      <c r="G528" s="1837"/>
      <c r="H528" s="2589"/>
      <c r="I528" s="2589"/>
    </row>
    <row r="529" spans="1:9">
      <c r="A529" s="1825"/>
      <c r="B529" s="2585"/>
      <c r="C529" s="2591"/>
      <c r="D529" s="2588"/>
      <c r="E529" s="2588"/>
      <c r="F529" s="1837"/>
      <c r="G529" s="1837"/>
      <c r="H529" s="2589"/>
      <c r="I529" s="2589"/>
    </row>
    <row r="530" spans="1:9">
      <c r="A530" s="1825"/>
      <c r="B530" s="2585"/>
      <c r="C530" s="2591"/>
      <c r="D530" s="2588"/>
      <c r="E530" s="2588"/>
      <c r="F530" s="1837"/>
      <c r="G530" s="1837"/>
      <c r="H530" s="2589"/>
      <c r="I530" s="2589"/>
    </row>
    <row r="531" spans="1:9">
      <c r="A531" s="1825"/>
      <c r="B531" s="2585"/>
      <c r="C531" s="2591"/>
      <c r="D531" s="2588"/>
      <c r="E531" s="2588"/>
      <c r="F531" s="1837"/>
      <c r="G531" s="1837"/>
      <c r="H531" s="2589"/>
      <c r="I531" s="2589"/>
    </row>
    <row r="532" spans="1:9">
      <c r="A532" s="1825"/>
      <c r="B532" s="2585"/>
      <c r="C532" s="2591"/>
      <c r="D532" s="2588"/>
      <c r="E532" s="2588"/>
      <c r="F532" s="1837"/>
      <c r="G532" s="1837"/>
      <c r="H532" s="2589"/>
      <c r="I532" s="2589"/>
    </row>
    <row r="533" spans="1:9">
      <c r="A533" s="1825"/>
      <c r="B533" s="2585"/>
      <c r="C533" s="2591"/>
      <c r="D533" s="2588"/>
      <c r="E533" s="2588"/>
      <c r="F533" s="1837"/>
      <c r="G533" s="1837"/>
      <c r="H533" s="2589"/>
      <c r="I533" s="2589"/>
    </row>
    <row r="534" spans="1:9">
      <c r="A534" s="1825"/>
      <c r="B534" s="2585"/>
      <c r="C534" s="2591"/>
      <c r="D534" s="2588"/>
      <c r="E534" s="2588"/>
      <c r="F534" s="1837"/>
      <c r="G534" s="1837"/>
      <c r="H534" s="2589"/>
      <c r="I534" s="2589"/>
    </row>
    <row r="535" spans="1:9">
      <c r="A535" s="1825"/>
      <c r="B535" s="2585"/>
      <c r="C535" s="2591"/>
      <c r="D535" s="2588"/>
      <c r="E535" s="2588"/>
      <c r="F535" s="1837"/>
      <c r="G535" s="1837"/>
      <c r="H535" s="2589"/>
      <c r="I535" s="2589"/>
    </row>
    <row r="536" spans="1:9">
      <c r="A536" s="1825"/>
      <c r="B536" s="2585"/>
      <c r="C536" s="2591"/>
      <c r="D536" s="2588"/>
      <c r="E536" s="2588"/>
      <c r="F536" s="1837"/>
      <c r="G536" s="1837"/>
      <c r="H536" s="2589"/>
      <c r="I536" s="2589"/>
    </row>
    <row r="537" spans="1:9">
      <c r="A537" s="1825"/>
      <c r="B537" s="2585"/>
      <c r="C537" s="2591"/>
      <c r="D537" s="2588"/>
      <c r="E537" s="2588"/>
      <c r="F537" s="1837"/>
      <c r="G537" s="1837"/>
      <c r="H537" s="2589"/>
      <c r="I537" s="2589"/>
    </row>
    <row r="538" spans="1:9">
      <c r="A538" s="1825"/>
      <c r="B538" s="2585"/>
      <c r="C538" s="2591"/>
      <c r="D538" s="2588"/>
      <c r="E538" s="2588"/>
      <c r="F538" s="1837"/>
      <c r="G538" s="1837"/>
      <c r="H538" s="2589"/>
      <c r="I538" s="2589"/>
    </row>
    <row r="539" spans="1:9">
      <c r="A539" s="1825"/>
      <c r="B539" s="2585"/>
      <c r="C539" s="2591"/>
      <c r="D539" s="2588"/>
      <c r="E539" s="2588"/>
      <c r="F539" s="1837"/>
      <c r="G539" s="1837"/>
      <c r="H539" s="2589"/>
      <c r="I539" s="2589"/>
    </row>
    <row r="540" spans="1:9">
      <c r="A540" s="1825"/>
      <c r="B540" s="2585"/>
      <c r="C540" s="2591"/>
      <c r="D540" s="2588"/>
      <c r="E540" s="2588"/>
      <c r="F540" s="1837"/>
      <c r="G540" s="1837"/>
      <c r="H540" s="2589"/>
      <c r="I540" s="2589"/>
    </row>
    <row r="541" spans="1:9">
      <c r="A541" s="1825"/>
      <c r="B541" s="2585"/>
      <c r="C541" s="2591"/>
      <c r="D541" s="2588"/>
      <c r="E541" s="2588"/>
      <c r="F541" s="1837"/>
      <c r="G541" s="1837"/>
      <c r="H541" s="2589"/>
      <c r="I541" s="2589"/>
    </row>
    <row r="542" spans="1:9">
      <c r="A542" s="1825"/>
      <c r="B542" s="2585"/>
      <c r="C542" s="2591"/>
      <c r="D542" s="2588"/>
      <c r="E542" s="2588"/>
      <c r="F542" s="1837"/>
      <c r="G542" s="1837"/>
      <c r="H542" s="2589"/>
      <c r="I542" s="2589"/>
    </row>
    <row r="543" spans="1:9">
      <c r="A543" s="1825"/>
      <c r="B543" s="2585"/>
      <c r="C543" s="2591"/>
      <c r="D543" s="2588"/>
      <c r="E543" s="2588"/>
      <c r="F543" s="1837"/>
      <c r="G543" s="1837"/>
      <c r="H543" s="2589"/>
      <c r="I543" s="2589"/>
    </row>
    <row r="544" spans="1:9">
      <c r="A544" s="1825"/>
      <c r="B544" s="2585"/>
      <c r="C544" s="2591"/>
      <c r="D544" s="2588"/>
      <c r="E544" s="2588"/>
      <c r="F544" s="1837"/>
      <c r="G544" s="1837"/>
      <c r="H544" s="2589"/>
      <c r="I544" s="2589"/>
    </row>
    <row r="545" spans="1:243">
      <c r="A545" s="1825"/>
      <c r="B545" s="2585"/>
      <c r="C545" s="2591"/>
      <c r="D545" s="2588"/>
      <c r="E545" s="2588"/>
      <c r="F545" s="1837"/>
      <c r="G545" s="1837"/>
      <c r="H545" s="2589"/>
      <c r="I545" s="2589"/>
    </row>
    <row r="546" spans="1:243">
      <c r="A546" s="1825"/>
      <c r="B546" s="2585"/>
      <c r="C546" s="2591"/>
      <c r="D546" s="2588"/>
      <c r="E546" s="2588"/>
      <c r="F546" s="1837"/>
      <c r="G546" s="1837"/>
      <c r="H546" s="2589"/>
      <c r="I546" s="2589"/>
    </row>
    <row r="547" spans="1:243">
      <c r="A547" s="1825"/>
      <c r="B547" s="2585"/>
      <c r="C547" s="2591"/>
      <c r="D547" s="2588"/>
      <c r="E547" s="2588"/>
      <c r="F547" s="1837"/>
      <c r="G547" s="1837"/>
      <c r="H547" s="2589"/>
      <c r="I547" s="2589"/>
    </row>
    <row r="548" spans="1:243">
      <c r="A548" s="1825"/>
      <c r="B548" s="2585"/>
      <c r="C548" s="2591"/>
      <c r="D548" s="2588"/>
      <c r="E548" s="2588"/>
      <c r="F548" s="1837"/>
      <c r="G548" s="1837"/>
      <c r="H548" s="2589"/>
      <c r="I548" s="2589"/>
    </row>
    <row r="549" spans="1:243">
      <c r="A549" s="1825"/>
      <c r="B549" s="2585"/>
      <c r="C549" s="2591"/>
      <c r="D549" s="2588"/>
      <c r="E549" s="2588"/>
      <c r="F549" s="1837"/>
      <c r="G549" s="1837"/>
      <c r="H549" s="2589"/>
      <c r="I549" s="2589"/>
    </row>
    <row r="550" spans="1:243">
      <c r="A550" s="1825"/>
      <c r="B550" s="2585"/>
      <c r="C550" s="2591"/>
      <c r="D550" s="2588"/>
      <c r="E550" s="2588"/>
      <c r="F550" s="1837"/>
      <c r="G550" s="1837"/>
      <c r="H550" s="2589"/>
      <c r="I550" s="2589"/>
    </row>
    <row r="551" spans="1:243">
      <c r="A551" s="1825"/>
      <c r="B551" s="2585"/>
      <c r="C551" s="2591"/>
      <c r="D551" s="2588"/>
      <c r="E551" s="2588"/>
      <c r="F551" s="1837"/>
      <c r="G551" s="1837"/>
      <c r="H551" s="2589"/>
      <c r="I551" s="2589"/>
    </row>
    <row r="552" spans="1:243">
      <c r="A552" s="1825"/>
      <c r="B552" s="2585"/>
      <c r="C552" s="2591"/>
      <c r="D552" s="2588"/>
      <c r="E552" s="2588"/>
      <c r="F552" s="1837"/>
      <c r="G552" s="1837"/>
      <c r="H552" s="2589"/>
      <c r="I552" s="2589"/>
    </row>
    <row r="553" spans="1:243" s="2613" customFormat="1">
      <c r="A553" s="2608"/>
      <c r="B553" s="2609"/>
      <c r="C553" s="2610"/>
      <c r="D553" s="2611"/>
      <c r="E553" s="2611"/>
      <c r="F553" s="2603"/>
      <c r="G553" s="2603"/>
      <c r="H553" s="2534"/>
      <c r="I553" s="2534"/>
      <c r="J553" s="2612"/>
      <c r="K553" s="2612"/>
      <c r="L553" s="2612"/>
      <c r="M553" s="2612"/>
      <c r="N553" s="2612"/>
      <c r="O553" s="2612"/>
      <c r="P553" s="2612"/>
      <c r="Q553" s="2612"/>
      <c r="R553" s="2612"/>
      <c r="S553" s="2612"/>
      <c r="T553" s="2612"/>
      <c r="U553" s="2612"/>
      <c r="V553" s="2612"/>
      <c r="W553" s="2612"/>
      <c r="X553" s="2612"/>
      <c r="Y553" s="2612"/>
      <c r="Z553" s="2612"/>
      <c r="AA553" s="2612"/>
      <c r="AB553" s="2612"/>
      <c r="AC553" s="2612"/>
      <c r="AD553" s="2612"/>
      <c r="AE553" s="2612"/>
      <c r="AF553" s="2612"/>
      <c r="AG553" s="2612"/>
      <c r="AH553" s="2612"/>
      <c r="AI553" s="2612"/>
      <c r="AJ553" s="2612"/>
      <c r="AK553" s="2612"/>
      <c r="AL553" s="2612"/>
      <c r="AM553" s="2612"/>
      <c r="AN553" s="2612"/>
      <c r="AO553" s="2612"/>
      <c r="AP553" s="2612"/>
      <c r="AQ553" s="2612"/>
      <c r="AR553" s="2612"/>
      <c r="AS553" s="2612"/>
      <c r="AT553" s="2612"/>
      <c r="AU553" s="2612"/>
      <c r="AV553" s="2612"/>
      <c r="AW553" s="2612"/>
      <c r="AX553" s="2612"/>
      <c r="AY553" s="2612"/>
      <c r="AZ553" s="2612"/>
      <c r="BA553" s="2612"/>
      <c r="BB553" s="2612"/>
      <c r="BC553" s="2612"/>
      <c r="BD553" s="2612"/>
      <c r="BE553" s="2612"/>
      <c r="BF553" s="2612"/>
      <c r="BG553" s="2612"/>
      <c r="BH553" s="2612"/>
      <c r="BI553" s="2612"/>
      <c r="BJ553" s="2612"/>
      <c r="BK553" s="2612"/>
      <c r="BL553" s="2612"/>
      <c r="BM553" s="2612"/>
      <c r="BN553" s="2612"/>
      <c r="BO553" s="2612"/>
      <c r="BP553" s="2612"/>
      <c r="BQ553" s="2612"/>
      <c r="BR553" s="2612"/>
      <c r="BS553" s="2612"/>
      <c r="BT553" s="2612"/>
      <c r="BU553" s="2612"/>
      <c r="BV553" s="2612"/>
      <c r="BW553" s="2612"/>
      <c r="BX553" s="2612"/>
      <c r="BY553" s="2612"/>
      <c r="BZ553" s="2612"/>
      <c r="CA553" s="2612"/>
      <c r="CB553" s="2612"/>
      <c r="CC553" s="2612"/>
      <c r="CD553" s="2612"/>
      <c r="CE553" s="2612"/>
      <c r="CF553" s="2612"/>
      <c r="CG553" s="2612"/>
      <c r="CH553" s="2612"/>
      <c r="CI553" s="2612"/>
      <c r="CJ553" s="2612"/>
      <c r="CK553" s="2612"/>
      <c r="CL553" s="2612"/>
      <c r="CM553" s="2612"/>
      <c r="CN553" s="2612"/>
      <c r="CO553" s="2612"/>
      <c r="CP553" s="2612"/>
      <c r="CQ553" s="2612"/>
      <c r="CR553" s="2612"/>
      <c r="CS553" s="2612"/>
      <c r="CT553" s="2612"/>
      <c r="CU553" s="2612"/>
      <c r="CV553" s="2612"/>
      <c r="CW553" s="2612"/>
      <c r="CX553" s="2612"/>
      <c r="CY553" s="2612"/>
      <c r="CZ553" s="2612"/>
      <c r="DA553" s="2612"/>
      <c r="DB553" s="2612"/>
      <c r="DC553" s="2612"/>
      <c r="DD553" s="2612"/>
      <c r="DE553" s="2612"/>
      <c r="DF553" s="2612"/>
      <c r="DG553" s="2612"/>
      <c r="DH553" s="2612"/>
      <c r="DI553" s="2612"/>
      <c r="DJ553" s="2612"/>
      <c r="DK553" s="2612"/>
      <c r="DL553" s="2612"/>
      <c r="DM553" s="2612"/>
      <c r="DN553" s="2612"/>
      <c r="DO553" s="2612"/>
      <c r="DP553" s="2612"/>
      <c r="DQ553" s="2612"/>
      <c r="DR553" s="2612"/>
      <c r="DS553" s="2612"/>
      <c r="DT553" s="2612"/>
      <c r="DU553" s="2612"/>
      <c r="DV553" s="2612"/>
      <c r="DW553" s="2612"/>
      <c r="DX553" s="2612"/>
      <c r="DY553" s="2612"/>
      <c r="DZ553" s="2612"/>
      <c r="EA553" s="2612"/>
      <c r="EB553" s="2612"/>
      <c r="EC553" s="2612"/>
      <c r="ED553" s="2612"/>
      <c r="EE553" s="2612"/>
      <c r="EF553" s="2612"/>
      <c r="EG553" s="2612"/>
      <c r="EH553" s="2612"/>
      <c r="EI553" s="2612"/>
      <c r="EJ553" s="2612"/>
      <c r="EK553" s="2612"/>
      <c r="EL553" s="2612"/>
      <c r="EM553" s="2612"/>
      <c r="EN553" s="2612"/>
      <c r="EO553" s="2612"/>
      <c r="EP553" s="2612"/>
      <c r="EQ553" s="2612"/>
      <c r="ER553" s="2612"/>
      <c r="ES553" s="2612"/>
      <c r="ET553" s="2612"/>
      <c r="EU553" s="2612"/>
      <c r="EV553" s="2612"/>
      <c r="EW553" s="2612"/>
      <c r="EX553" s="2612"/>
      <c r="EY553" s="2612"/>
      <c r="EZ553" s="2612"/>
      <c r="FA553" s="2612"/>
      <c r="FB553" s="2612"/>
      <c r="FC553" s="2612"/>
      <c r="FD553" s="2612"/>
      <c r="FE553" s="2612"/>
      <c r="FF553" s="2612"/>
      <c r="FG553" s="2612"/>
      <c r="FH553" s="2612"/>
      <c r="FI553" s="2612"/>
      <c r="FJ553" s="2612"/>
      <c r="FK553" s="2612"/>
      <c r="FL553" s="2612"/>
      <c r="FM553" s="2612"/>
      <c r="FN553" s="2612"/>
      <c r="FO553" s="2612"/>
      <c r="FP553" s="2612"/>
      <c r="FQ553" s="2612"/>
      <c r="FR553" s="2612"/>
      <c r="FS553" s="2612"/>
      <c r="FT553" s="2612"/>
      <c r="FU553" s="2612"/>
      <c r="FV553" s="2612"/>
      <c r="FW553" s="2612"/>
      <c r="FX553" s="2612"/>
      <c r="FY553" s="2612"/>
      <c r="FZ553" s="2612"/>
      <c r="GA553" s="2612"/>
      <c r="GB553" s="2612"/>
      <c r="GC553" s="2612"/>
      <c r="GD553" s="2612"/>
      <c r="GE553" s="2612"/>
      <c r="GF553" s="2612"/>
      <c r="GG553" s="2612"/>
      <c r="GH553" s="2612"/>
      <c r="GI553" s="2612"/>
      <c r="GJ553" s="2612"/>
      <c r="GK553" s="2612"/>
      <c r="GL553" s="2612"/>
      <c r="GM553" s="2612"/>
      <c r="GN553" s="2612"/>
      <c r="GO553" s="2612"/>
      <c r="GP553" s="2612"/>
      <c r="GQ553" s="2612"/>
      <c r="GR553" s="2612"/>
      <c r="GS553" s="2612"/>
      <c r="GT553" s="2612"/>
      <c r="GU553" s="2612"/>
      <c r="GV553" s="2612"/>
      <c r="GW553" s="2612"/>
      <c r="GX553" s="2612"/>
      <c r="GY553" s="2612"/>
      <c r="GZ553" s="2612"/>
      <c r="HA553" s="2612"/>
      <c r="HB553" s="2612"/>
      <c r="HC553" s="2612"/>
      <c r="HD553" s="2612"/>
      <c r="HE553" s="2612"/>
      <c r="HF553" s="2612"/>
      <c r="HG553" s="2612"/>
      <c r="HH553" s="2612"/>
      <c r="HI553" s="2612"/>
      <c r="HJ553" s="2612"/>
      <c r="HK553" s="2612"/>
      <c r="HL553" s="2612"/>
      <c r="HM553" s="2612"/>
      <c r="HN553" s="2612"/>
      <c r="HO553" s="2612"/>
      <c r="HP553" s="2612"/>
      <c r="HQ553" s="2612"/>
      <c r="HR553" s="2612"/>
      <c r="HS553" s="2612"/>
      <c r="HT553" s="2612"/>
      <c r="HU553" s="2612"/>
      <c r="HV553" s="2612"/>
      <c r="HW553" s="2612"/>
      <c r="HX553" s="2612"/>
      <c r="HY553" s="2612"/>
      <c r="HZ553" s="2612"/>
      <c r="IA553" s="2612"/>
      <c r="IB553" s="2612"/>
      <c r="IC553" s="2612"/>
      <c r="ID553" s="2612"/>
      <c r="IE553" s="2612"/>
      <c r="IF553" s="2612"/>
      <c r="IG553" s="2612"/>
      <c r="IH553" s="2612"/>
      <c r="II553" s="2612"/>
    </row>
  </sheetData>
  <mergeCells count="9">
    <mergeCell ref="H5:H6"/>
    <mergeCell ref="I5:I6"/>
    <mergeCell ref="J5:J6"/>
    <mergeCell ref="A5:A6"/>
    <mergeCell ref="B5:B6"/>
    <mergeCell ref="C5:C6"/>
    <mergeCell ref="D5:D6"/>
    <mergeCell ref="E5:E6"/>
    <mergeCell ref="F5:G5"/>
  </mergeCells>
  <hyperlinks>
    <hyperlink ref="F138" r:id="rId1"/>
    <hyperlink ref="F38" r:id="rId2"/>
    <hyperlink ref="G38" r:id="rId3"/>
    <hyperlink ref="G42" r:id="rId4"/>
    <hyperlink ref="E82" r:id="rId5"/>
    <hyperlink ref="F82" r:id="rId6"/>
    <hyperlink ref="G58" r:id="rId7"/>
    <hyperlink ref="G34" r:id="rId8"/>
    <hyperlink ref="G59" r:id="rId9"/>
    <hyperlink ref="G65" r:id="rId10"/>
    <hyperlink ref="E46" r:id="rId11"/>
    <hyperlink ref="F46" r:id="rId12"/>
    <hyperlink ref="E193" r:id="rId13"/>
    <hyperlink ref="G193" r:id="rId14"/>
    <hyperlink ref="F194" r:id="rId15"/>
    <hyperlink ref="E197" r:id="rId16"/>
    <hyperlink ref="F196" r:id="rId17"/>
    <hyperlink ref="G196" r:id="rId18"/>
    <hyperlink ref="E20" r:id="rId19"/>
    <hyperlink ref="E198" r:id="rId20"/>
    <hyperlink ref="F198" r:id="rId21"/>
    <hyperlink ref="G198" r:id="rId22"/>
    <hyperlink ref="E199" r:id="rId23"/>
    <hyperlink ref="F199" r:id="rId24"/>
    <hyperlink ref="F202" r:id="rId25"/>
    <hyperlink ref="E203" r:id="rId26"/>
    <hyperlink ref="G88" r:id="rId27"/>
    <hyperlink ref="E103" r:id="rId28"/>
    <hyperlink ref="F103" r:id="rId29"/>
    <hyperlink ref="F35" r:id="rId30"/>
    <hyperlink ref="G11" r:id="rId31"/>
    <hyperlink ref="G128" r:id="rId32"/>
    <hyperlink ref="F216" r:id="rId33"/>
    <hyperlink ref="G47" r:id="rId34"/>
    <hyperlink ref="E113" r:id="rId35"/>
    <hyperlink ref="E208" r:id="rId36"/>
    <hyperlink ref="E110" r:id="rId37"/>
    <hyperlink ref="G110" r:id="rId38"/>
    <hyperlink ref="E138" r:id="rId39"/>
    <hyperlink ref="F105" r:id="rId40"/>
    <hyperlink ref="F84" r:id="rId41"/>
    <hyperlink ref="F131" r:id="rId42"/>
    <hyperlink ref="G20" r:id="rId43"/>
    <hyperlink ref="G125" r:id="rId44"/>
    <hyperlink ref="E30" r:id="rId45"/>
    <hyperlink ref="G31" r:id="rId46"/>
    <hyperlink ref="G33" r:id="rId47"/>
    <hyperlink ref="E56" r:id="rId48"/>
    <hyperlink ref="F64" r:id="rId49"/>
    <hyperlink ref="E70" r:id="rId50"/>
    <hyperlink ref="E127" r:id="rId51"/>
    <hyperlink ref="F127" r:id="rId52"/>
    <hyperlink ref="E194" r:id="rId53"/>
    <hyperlink ref="F177" r:id="rId54"/>
    <hyperlink ref="F99" r:id="rId55"/>
    <hyperlink ref="F121" r:id="rId56"/>
    <hyperlink ref="F10" r:id="rId57"/>
    <hyperlink ref="F23" r:id="rId58"/>
    <hyperlink ref="G16" r:id="rId59"/>
    <hyperlink ref="G14" r:id="rId60"/>
    <hyperlink ref="G36" r:id="rId61"/>
    <hyperlink ref="F45" r:id="rId62"/>
    <hyperlink ref="F13" r:id="rId63"/>
    <hyperlink ref="F73" r:id="rId64"/>
    <hyperlink ref="G48" r:id="rId65"/>
    <hyperlink ref="F49" r:id="rId66"/>
    <hyperlink ref="F60" r:id="rId67"/>
    <hyperlink ref="F61" r:id="rId68"/>
    <hyperlink ref="G63" r:id="rId69"/>
    <hyperlink ref="F66" r:id="rId70"/>
    <hyperlink ref="F67" r:id="rId71"/>
    <hyperlink ref="F68" r:id="rId72"/>
    <hyperlink ref="F69" r:id="rId73"/>
    <hyperlink ref="G71" r:id="rId74"/>
    <hyperlink ref="G21" r:id="rId75"/>
    <hyperlink ref="F21" r:id="rId76"/>
    <hyperlink ref="F22" r:id="rId77"/>
    <hyperlink ref="G26" r:id="rId78"/>
    <hyperlink ref="G57" r:id="rId79"/>
    <hyperlink ref="G27" r:id="rId80"/>
    <hyperlink ref="G8" r:id="rId81"/>
    <hyperlink ref="F62" r:id="rId82"/>
    <hyperlink ref="G74" r:id="rId83"/>
    <hyperlink ref="G76" r:id="rId84"/>
    <hyperlink ref="G77" r:id="rId85"/>
    <hyperlink ref="G86" r:id="rId86"/>
    <hyperlink ref="E90" r:id="rId87"/>
    <hyperlink ref="G108" r:id="rId88"/>
    <hyperlink ref="F120" r:id="rId89"/>
    <hyperlink ref="F129" r:id="rId90"/>
    <hyperlink ref="G130" r:id="rId91"/>
    <hyperlink ref="F136" r:id="rId92"/>
    <hyperlink ref="G136" r:id="rId93"/>
    <hyperlink ref="G141" r:id="rId94"/>
    <hyperlink ref="G142" r:id="rId95"/>
    <hyperlink ref="F146" r:id="rId96"/>
    <hyperlink ref="F165" r:id="rId97"/>
    <hyperlink ref="F166" r:id="rId98"/>
    <hyperlink ref="F101" r:id="rId99"/>
    <hyperlink ref="F143" r:id="rId100"/>
    <hyperlink ref="F187" r:id="rId101"/>
    <hyperlink ref="F175" r:id="rId102"/>
    <hyperlink ref="E207" r:id="rId103"/>
    <hyperlink ref="F186" r:id="rId104"/>
    <hyperlink ref="F116" r:id="rId105"/>
    <hyperlink ref="F217" r:id="rId106"/>
    <hyperlink ref="G218" r:id="rId107"/>
    <hyperlink ref="F145" r:id="rId108"/>
    <hyperlink ref="F147" r:id="rId109"/>
    <hyperlink ref="G87" r:id="rId110"/>
    <hyperlink ref="F89" r:id="rId111"/>
    <hyperlink ref="F91" r:id="rId112"/>
    <hyperlink ref="F118" r:id="rId113"/>
    <hyperlink ref="F135" r:id="rId114"/>
    <hyperlink ref="G173" r:id="rId115"/>
    <hyperlink ref="F201" r:id="rId116"/>
    <hyperlink ref="G197" r:id="rId117"/>
    <hyperlink ref="F197" r:id="rId118"/>
    <hyperlink ref="F51" r:id="rId119"/>
    <hyperlink ref="G44" r:id="rId120"/>
    <hyperlink ref="F54" r:id="rId121"/>
    <hyperlink ref="G79" r:id="rId122"/>
    <hyperlink ref="G90" r:id="rId123"/>
    <hyperlink ref="G104" r:id="rId124"/>
    <hyperlink ref="F123" r:id="rId125"/>
    <hyperlink ref="G132" r:id="rId126"/>
    <hyperlink ref="G149" r:id="rId127"/>
    <hyperlink ref="G177" r:id="rId128"/>
    <hyperlink ref="G116" r:id="rId129"/>
    <hyperlink ref="G106" r:id="rId130"/>
    <hyperlink ref="F17" r:id="rId131"/>
    <hyperlink ref="F44" r:id="rId132"/>
    <hyperlink ref="G53" r:id="rId133"/>
    <hyperlink ref="G84" r:id="rId134"/>
    <hyperlink ref="F167" r:id="rId135"/>
    <hyperlink ref="G146" r:id="rId136"/>
    <hyperlink ref="G91" r:id="rId137"/>
    <hyperlink ref="F50" r:id="rId138"/>
    <hyperlink ref="F63" r:id="rId139"/>
    <hyperlink ref="F122" r:id="rId140"/>
    <hyperlink ref="F149" r:id="rId141"/>
    <hyperlink ref="F106" r:id="rId142"/>
  </hyperlinks>
  <pageMargins left="0.7" right="0.7" top="0.75" bottom="0.75" header="0.3" footer="0.3"/>
  <pageSetup paperSize="9" scale="94" orientation="portrait" r:id="rId14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135"/>
  <sheetViews>
    <sheetView topLeftCell="A76" zoomScale="130" zoomScaleNormal="130" workbookViewId="0">
      <selection activeCell="G82" sqref="G82"/>
    </sheetView>
  </sheetViews>
  <sheetFormatPr defaultRowHeight="12.75"/>
  <cols>
    <col min="1" max="1" width="4.875" style="2608" customWidth="1"/>
    <col min="2" max="2" width="9.875" style="2609" customWidth="1"/>
    <col min="3" max="3" width="10" style="2610" hidden="1" customWidth="1"/>
    <col min="4" max="4" width="27.25" style="2603" customWidth="1"/>
    <col min="5" max="5" width="13.25" style="2603" hidden="1" customWidth="1"/>
    <col min="6" max="6" width="14.375" style="2603" customWidth="1"/>
    <col min="7" max="7" width="14.875" style="2603" customWidth="1"/>
    <col min="8" max="8" width="15.75" style="2428" hidden="1" customWidth="1"/>
    <col min="9" max="9" width="11.25" style="2428" hidden="1" customWidth="1"/>
    <col min="10" max="10" width="0" style="2428" hidden="1" customWidth="1"/>
    <col min="11" max="256" width="9" style="2428"/>
    <col min="257" max="257" width="4.875" style="2428" customWidth="1"/>
    <col min="258" max="258" width="9.875" style="2428" customWidth="1"/>
    <col min="259" max="259" width="10" style="2428" customWidth="1"/>
    <col min="260" max="260" width="27.25" style="2428" customWidth="1"/>
    <col min="261" max="261" width="13.25" style="2428" customWidth="1"/>
    <col min="262" max="262" width="14.375" style="2428" customWidth="1"/>
    <col min="263" max="263" width="14.875" style="2428" customWidth="1"/>
    <col min="264" max="264" width="15.75" style="2428" customWidth="1"/>
    <col min="265" max="265" width="11.25" style="2428" customWidth="1"/>
    <col min="266" max="512" width="9" style="2428"/>
    <col min="513" max="513" width="4.875" style="2428" customWidth="1"/>
    <col min="514" max="514" width="9.875" style="2428" customWidth="1"/>
    <col min="515" max="515" width="10" style="2428" customWidth="1"/>
    <col min="516" max="516" width="27.25" style="2428" customWidth="1"/>
    <col min="517" max="517" width="13.25" style="2428" customWidth="1"/>
    <col min="518" max="518" width="14.375" style="2428" customWidth="1"/>
    <col min="519" max="519" width="14.875" style="2428" customWidth="1"/>
    <col min="520" max="520" width="15.75" style="2428" customWidth="1"/>
    <col min="521" max="521" width="11.25" style="2428" customWidth="1"/>
    <col min="522" max="768" width="9" style="2428"/>
    <col min="769" max="769" width="4.875" style="2428" customWidth="1"/>
    <col min="770" max="770" width="9.875" style="2428" customWidth="1"/>
    <col min="771" max="771" width="10" style="2428" customWidth="1"/>
    <col min="772" max="772" width="27.25" style="2428" customWidth="1"/>
    <col min="773" max="773" width="13.25" style="2428" customWidth="1"/>
    <col min="774" max="774" width="14.375" style="2428" customWidth="1"/>
    <col min="775" max="775" width="14.875" style="2428" customWidth="1"/>
    <col min="776" max="776" width="15.75" style="2428" customWidth="1"/>
    <col min="777" max="777" width="11.25" style="2428" customWidth="1"/>
    <col min="778" max="1024" width="9" style="2428"/>
    <col min="1025" max="1025" width="4.875" style="2428" customWidth="1"/>
    <col min="1026" max="1026" width="9.875" style="2428" customWidth="1"/>
    <col min="1027" max="1027" width="10" style="2428" customWidth="1"/>
    <col min="1028" max="1028" width="27.25" style="2428" customWidth="1"/>
    <col min="1029" max="1029" width="13.25" style="2428" customWidth="1"/>
    <col min="1030" max="1030" width="14.375" style="2428" customWidth="1"/>
    <col min="1031" max="1031" width="14.875" style="2428" customWidth="1"/>
    <col min="1032" max="1032" width="15.75" style="2428" customWidth="1"/>
    <col min="1033" max="1033" width="11.25" style="2428" customWidth="1"/>
    <col min="1034" max="1280" width="9" style="2428"/>
    <col min="1281" max="1281" width="4.875" style="2428" customWidth="1"/>
    <col min="1282" max="1282" width="9.875" style="2428" customWidth="1"/>
    <col min="1283" max="1283" width="10" style="2428" customWidth="1"/>
    <col min="1284" max="1284" width="27.25" style="2428" customWidth="1"/>
    <col min="1285" max="1285" width="13.25" style="2428" customWidth="1"/>
    <col min="1286" max="1286" width="14.375" style="2428" customWidth="1"/>
    <col min="1287" max="1287" width="14.875" style="2428" customWidth="1"/>
    <col min="1288" max="1288" width="15.75" style="2428" customWidth="1"/>
    <col min="1289" max="1289" width="11.25" style="2428" customWidth="1"/>
    <col min="1290" max="1536" width="9" style="2428"/>
    <col min="1537" max="1537" width="4.875" style="2428" customWidth="1"/>
    <col min="1538" max="1538" width="9.875" style="2428" customWidth="1"/>
    <col min="1539" max="1539" width="10" style="2428" customWidth="1"/>
    <col min="1540" max="1540" width="27.25" style="2428" customWidth="1"/>
    <col min="1541" max="1541" width="13.25" style="2428" customWidth="1"/>
    <col min="1542" max="1542" width="14.375" style="2428" customWidth="1"/>
    <col min="1543" max="1543" width="14.875" style="2428" customWidth="1"/>
    <col min="1544" max="1544" width="15.75" style="2428" customWidth="1"/>
    <col min="1545" max="1545" width="11.25" style="2428" customWidth="1"/>
    <col min="1546" max="1792" width="9" style="2428"/>
    <col min="1793" max="1793" width="4.875" style="2428" customWidth="1"/>
    <col min="1794" max="1794" width="9.875" style="2428" customWidth="1"/>
    <col min="1795" max="1795" width="10" style="2428" customWidth="1"/>
    <col min="1796" max="1796" width="27.25" style="2428" customWidth="1"/>
    <col min="1797" max="1797" width="13.25" style="2428" customWidth="1"/>
    <col min="1798" max="1798" width="14.375" style="2428" customWidth="1"/>
    <col min="1799" max="1799" width="14.875" style="2428" customWidth="1"/>
    <col min="1800" max="1800" width="15.75" style="2428" customWidth="1"/>
    <col min="1801" max="1801" width="11.25" style="2428" customWidth="1"/>
    <col min="1802" max="2048" width="9" style="2428"/>
    <col min="2049" max="2049" width="4.875" style="2428" customWidth="1"/>
    <col min="2050" max="2050" width="9.875" style="2428" customWidth="1"/>
    <col min="2051" max="2051" width="10" style="2428" customWidth="1"/>
    <col min="2052" max="2052" width="27.25" style="2428" customWidth="1"/>
    <col min="2053" max="2053" width="13.25" style="2428" customWidth="1"/>
    <col min="2054" max="2054" width="14.375" style="2428" customWidth="1"/>
    <col min="2055" max="2055" width="14.875" style="2428" customWidth="1"/>
    <col min="2056" max="2056" width="15.75" style="2428" customWidth="1"/>
    <col min="2057" max="2057" width="11.25" style="2428" customWidth="1"/>
    <col min="2058" max="2304" width="9" style="2428"/>
    <col min="2305" max="2305" width="4.875" style="2428" customWidth="1"/>
    <col min="2306" max="2306" width="9.875" style="2428" customWidth="1"/>
    <col min="2307" max="2307" width="10" style="2428" customWidth="1"/>
    <col min="2308" max="2308" width="27.25" style="2428" customWidth="1"/>
    <col min="2309" max="2309" width="13.25" style="2428" customWidth="1"/>
    <col min="2310" max="2310" width="14.375" style="2428" customWidth="1"/>
    <col min="2311" max="2311" width="14.875" style="2428" customWidth="1"/>
    <col min="2312" max="2312" width="15.75" style="2428" customWidth="1"/>
    <col min="2313" max="2313" width="11.25" style="2428" customWidth="1"/>
    <col min="2314" max="2560" width="9" style="2428"/>
    <col min="2561" max="2561" width="4.875" style="2428" customWidth="1"/>
    <col min="2562" max="2562" width="9.875" style="2428" customWidth="1"/>
    <col min="2563" max="2563" width="10" style="2428" customWidth="1"/>
    <col min="2564" max="2564" width="27.25" style="2428" customWidth="1"/>
    <col min="2565" max="2565" width="13.25" style="2428" customWidth="1"/>
    <col min="2566" max="2566" width="14.375" style="2428" customWidth="1"/>
    <col min="2567" max="2567" width="14.875" style="2428" customWidth="1"/>
    <col min="2568" max="2568" width="15.75" style="2428" customWidth="1"/>
    <col min="2569" max="2569" width="11.25" style="2428" customWidth="1"/>
    <col min="2570" max="2816" width="9" style="2428"/>
    <col min="2817" max="2817" width="4.875" style="2428" customWidth="1"/>
    <col min="2818" max="2818" width="9.875" style="2428" customWidth="1"/>
    <col min="2819" max="2819" width="10" style="2428" customWidth="1"/>
    <col min="2820" max="2820" width="27.25" style="2428" customWidth="1"/>
    <col min="2821" max="2821" width="13.25" style="2428" customWidth="1"/>
    <col min="2822" max="2822" width="14.375" style="2428" customWidth="1"/>
    <col min="2823" max="2823" width="14.875" style="2428" customWidth="1"/>
    <col min="2824" max="2824" width="15.75" style="2428" customWidth="1"/>
    <col min="2825" max="2825" width="11.25" style="2428" customWidth="1"/>
    <col min="2826" max="3072" width="9" style="2428"/>
    <col min="3073" max="3073" width="4.875" style="2428" customWidth="1"/>
    <col min="3074" max="3074" width="9.875" style="2428" customWidth="1"/>
    <col min="3075" max="3075" width="10" style="2428" customWidth="1"/>
    <col min="3076" max="3076" width="27.25" style="2428" customWidth="1"/>
    <col min="3077" max="3077" width="13.25" style="2428" customWidth="1"/>
    <col min="3078" max="3078" width="14.375" style="2428" customWidth="1"/>
    <col min="3079" max="3079" width="14.875" style="2428" customWidth="1"/>
    <col min="3080" max="3080" width="15.75" style="2428" customWidth="1"/>
    <col min="3081" max="3081" width="11.25" style="2428" customWidth="1"/>
    <col min="3082" max="3328" width="9" style="2428"/>
    <col min="3329" max="3329" width="4.875" style="2428" customWidth="1"/>
    <col min="3330" max="3330" width="9.875" style="2428" customWidth="1"/>
    <col min="3331" max="3331" width="10" style="2428" customWidth="1"/>
    <col min="3332" max="3332" width="27.25" style="2428" customWidth="1"/>
    <col min="3333" max="3333" width="13.25" style="2428" customWidth="1"/>
    <col min="3334" max="3334" width="14.375" style="2428" customWidth="1"/>
    <col min="3335" max="3335" width="14.875" style="2428" customWidth="1"/>
    <col min="3336" max="3336" width="15.75" style="2428" customWidth="1"/>
    <col min="3337" max="3337" width="11.25" style="2428" customWidth="1"/>
    <col min="3338" max="3584" width="9" style="2428"/>
    <col min="3585" max="3585" width="4.875" style="2428" customWidth="1"/>
    <col min="3586" max="3586" width="9.875" style="2428" customWidth="1"/>
    <col min="3587" max="3587" width="10" style="2428" customWidth="1"/>
    <col min="3588" max="3588" width="27.25" style="2428" customWidth="1"/>
    <col min="3589" max="3589" width="13.25" style="2428" customWidth="1"/>
    <col min="3590" max="3590" width="14.375" style="2428" customWidth="1"/>
    <col min="3591" max="3591" width="14.875" style="2428" customWidth="1"/>
    <col min="3592" max="3592" width="15.75" style="2428" customWidth="1"/>
    <col min="3593" max="3593" width="11.25" style="2428" customWidth="1"/>
    <col min="3594" max="3840" width="9" style="2428"/>
    <col min="3841" max="3841" width="4.875" style="2428" customWidth="1"/>
    <col min="3842" max="3842" width="9.875" style="2428" customWidth="1"/>
    <col min="3843" max="3843" width="10" style="2428" customWidth="1"/>
    <col min="3844" max="3844" width="27.25" style="2428" customWidth="1"/>
    <col min="3845" max="3845" width="13.25" style="2428" customWidth="1"/>
    <col min="3846" max="3846" width="14.375" style="2428" customWidth="1"/>
    <col min="3847" max="3847" width="14.875" style="2428" customWidth="1"/>
    <col min="3848" max="3848" width="15.75" style="2428" customWidth="1"/>
    <col min="3849" max="3849" width="11.25" style="2428" customWidth="1"/>
    <col min="3850" max="4096" width="9" style="2428"/>
    <col min="4097" max="4097" width="4.875" style="2428" customWidth="1"/>
    <col min="4098" max="4098" width="9.875" style="2428" customWidth="1"/>
    <col min="4099" max="4099" width="10" style="2428" customWidth="1"/>
    <col min="4100" max="4100" width="27.25" style="2428" customWidth="1"/>
    <col min="4101" max="4101" width="13.25" style="2428" customWidth="1"/>
    <col min="4102" max="4102" width="14.375" style="2428" customWidth="1"/>
    <col min="4103" max="4103" width="14.875" style="2428" customWidth="1"/>
    <col min="4104" max="4104" width="15.75" style="2428" customWidth="1"/>
    <col min="4105" max="4105" width="11.25" style="2428" customWidth="1"/>
    <col min="4106" max="4352" width="9" style="2428"/>
    <col min="4353" max="4353" width="4.875" style="2428" customWidth="1"/>
    <col min="4354" max="4354" width="9.875" style="2428" customWidth="1"/>
    <col min="4355" max="4355" width="10" style="2428" customWidth="1"/>
    <col min="4356" max="4356" width="27.25" style="2428" customWidth="1"/>
    <col min="4357" max="4357" width="13.25" style="2428" customWidth="1"/>
    <col min="4358" max="4358" width="14.375" style="2428" customWidth="1"/>
    <col min="4359" max="4359" width="14.875" style="2428" customWidth="1"/>
    <col min="4360" max="4360" width="15.75" style="2428" customWidth="1"/>
    <col min="4361" max="4361" width="11.25" style="2428" customWidth="1"/>
    <col min="4362" max="4608" width="9" style="2428"/>
    <col min="4609" max="4609" width="4.875" style="2428" customWidth="1"/>
    <col min="4610" max="4610" width="9.875" style="2428" customWidth="1"/>
    <col min="4611" max="4611" width="10" style="2428" customWidth="1"/>
    <col min="4612" max="4612" width="27.25" style="2428" customWidth="1"/>
    <col min="4613" max="4613" width="13.25" style="2428" customWidth="1"/>
    <col min="4614" max="4614" width="14.375" style="2428" customWidth="1"/>
    <col min="4615" max="4615" width="14.875" style="2428" customWidth="1"/>
    <col min="4616" max="4616" width="15.75" style="2428" customWidth="1"/>
    <col min="4617" max="4617" width="11.25" style="2428" customWidth="1"/>
    <col min="4618" max="4864" width="9" style="2428"/>
    <col min="4865" max="4865" width="4.875" style="2428" customWidth="1"/>
    <col min="4866" max="4866" width="9.875" style="2428" customWidth="1"/>
    <col min="4867" max="4867" width="10" style="2428" customWidth="1"/>
    <col min="4868" max="4868" width="27.25" style="2428" customWidth="1"/>
    <col min="4869" max="4869" width="13.25" style="2428" customWidth="1"/>
    <col min="4870" max="4870" width="14.375" style="2428" customWidth="1"/>
    <col min="4871" max="4871" width="14.875" style="2428" customWidth="1"/>
    <col min="4872" max="4872" width="15.75" style="2428" customWidth="1"/>
    <col min="4873" max="4873" width="11.25" style="2428" customWidth="1"/>
    <col min="4874" max="5120" width="9" style="2428"/>
    <col min="5121" max="5121" width="4.875" style="2428" customWidth="1"/>
    <col min="5122" max="5122" width="9.875" style="2428" customWidth="1"/>
    <col min="5123" max="5123" width="10" style="2428" customWidth="1"/>
    <col min="5124" max="5124" width="27.25" style="2428" customWidth="1"/>
    <col min="5125" max="5125" width="13.25" style="2428" customWidth="1"/>
    <col min="5126" max="5126" width="14.375" style="2428" customWidth="1"/>
    <col min="5127" max="5127" width="14.875" style="2428" customWidth="1"/>
    <col min="5128" max="5128" width="15.75" style="2428" customWidth="1"/>
    <col min="5129" max="5129" width="11.25" style="2428" customWidth="1"/>
    <col min="5130" max="5376" width="9" style="2428"/>
    <col min="5377" max="5377" width="4.875" style="2428" customWidth="1"/>
    <col min="5378" max="5378" width="9.875" style="2428" customWidth="1"/>
    <col min="5379" max="5379" width="10" style="2428" customWidth="1"/>
    <col min="5380" max="5380" width="27.25" style="2428" customWidth="1"/>
    <col min="5381" max="5381" width="13.25" style="2428" customWidth="1"/>
    <col min="5382" max="5382" width="14.375" style="2428" customWidth="1"/>
    <col min="5383" max="5383" width="14.875" style="2428" customWidth="1"/>
    <col min="5384" max="5384" width="15.75" style="2428" customWidth="1"/>
    <col min="5385" max="5385" width="11.25" style="2428" customWidth="1"/>
    <col min="5386" max="5632" width="9" style="2428"/>
    <col min="5633" max="5633" width="4.875" style="2428" customWidth="1"/>
    <col min="5634" max="5634" width="9.875" style="2428" customWidth="1"/>
    <col min="5635" max="5635" width="10" style="2428" customWidth="1"/>
    <col min="5636" max="5636" width="27.25" style="2428" customWidth="1"/>
    <col min="5637" max="5637" width="13.25" style="2428" customWidth="1"/>
    <col min="5638" max="5638" width="14.375" style="2428" customWidth="1"/>
    <col min="5639" max="5639" width="14.875" style="2428" customWidth="1"/>
    <col min="5640" max="5640" width="15.75" style="2428" customWidth="1"/>
    <col min="5641" max="5641" width="11.25" style="2428" customWidth="1"/>
    <col min="5642" max="5888" width="9" style="2428"/>
    <col min="5889" max="5889" width="4.875" style="2428" customWidth="1"/>
    <col min="5890" max="5890" width="9.875" style="2428" customWidth="1"/>
    <col min="5891" max="5891" width="10" style="2428" customWidth="1"/>
    <col min="5892" max="5892" width="27.25" style="2428" customWidth="1"/>
    <col min="5893" max="5893" width="13.25" style="2428" customWidth="1"/>
    <col min="5894" max="5894" width="14.375" style="2428" customWidth="1"/>
    <col min="5895" max="5895" width="14.875" style="2428" customWidth="1"/>
    <col min="5896" max="5896" width="15.75" style="2428" customWidth="1"/>
    <col min="5897" max="5897" width="11.25" style="2428" customWidth="1"/>
    <col min="5898" max="6144" width="9" style="2428"/>
    <col min="6145" max="6145" width="4.875" style="2428" customWidth="1"/>
    <col min="6146" max="6146" width="9.875" style="2428" customWidth="1"/>
    <col min="6147" max="6147" width="10" style="2428" customWidth="1"/>
    <col min="6148" max="6148" width="27.25" style="2428" customWidth="1"/>
    <col min="6149" max="6149" width="13.25" style="2428" customWidth="1"/>
    <col min="6150" max="6150" width="14.375" style="2428" customWidth="1"/>
    <col min="6151" max="6151" width="14.875" style="2428" customWidth="1"/>
    <col min="6152" max="6152" width="15.75" style="2428" customWidth="1"/>
    <col min="6153" max="6153" width="11.25" style="2428" customWidth="1"/>
    <col min="6154" max="6400" width="9" style="2428"/>
    <col min="6401" max="6401" width="4.875" style="2428" customWidth="1"/>
    <col min="6402" max="6402" width="9.875" style="2428" customWidth="1"/>
    <col min="6403" max="6403" width="10" style="2428" customWidth="1"/>
    <col min="6404" max="6404" width="27.25" style="2428" customWidth="1"/>
    <col min="6405" max="6405" width="13.25" style="2428" customWidth="1"/>
    <col min="6406" max="6406" width="14.375" style="2428" customWidth="1"/>
    <col min="6407" max="6407" width="14.875" style="2428" customWidth="1"/>
    <col min="6408" max="6408" width="15.75" style="2428" customWidth="1"/>
    <col min="6409" max="6409" width="11.25" style="2428" customWidth="1"/>
    <col min="6410" max="6656" width="9" style="2428"/>
    <col min="6657" max="6657" width="4.875" style="2428" customWidth="1"/>
    <col min="6658" max="6658" width="9.875" style="2428" customWidth="1"/>
    <col min="6659" max="6659" width="10" style="2428" customWidth="1"/>
    <col min="6660" max="6660" width="27.25" style="2428" customWidth="1"/>
    <col min="6661" max="6661" width="13.25" style="2428" customWidth="1"/>
    <col min="6662" max="6662" width="14.375" style="2428" customWidth="1"/>
    <col min="6663" max="6663" width="14.875" style="2428" customWidth="1"/>
    <col min="6664" max="6664" width="15.75" style="2428" customWidth="1"/>
    <col min="6665" max="6665" width="11.25" style="2428" customWidth="1"/>
    <col min="6666" max="6912" width="9" style="2428"/>
    <col min="6913" max="6913" width="4.875" style="2428" customWidth="1"/>
    <col min="6914" max="6914" width="9.875" style="2428" customWidth="1"/>
    <col min="6915" max="6915" width="10" style="2428" customWidth="1"/>
    <col min="6916" max="6916" width="27.25" style="2428" customWidth="1"/>
    <col min="6917" max="6917" width="13.25" style="2428" customWidth="1"/>
    <col min="6918" max="6918" width="14.375" style="2428" customWidth="1"/>
    <col min="6919" max="6919" width="14.875" style="2428" customWidth="1"/>
    <col min="6920" max="6920" width="15.75" style="2428" customWidth="1"/>
    <col min="6921" max="6921" width="11.25" style="2428" customWidth="1"/>
    <col min="6922" max="7168" width="9" style="2428"/>
    <col min="7169" max="7169" width="4.875" style="2428" customWidth="1"/>
    <col min="7170" max="7170" width="9.875" style="2428" customWidth="1"/>
    <col min="7171" max="7171" width="10" style="2428" customWidth="1"/>
    <col min="7172" max="7172" width="27.25" style="2428" customWidth="1"/>
    <col min="7173" max="7173" width="13.25" style="2428" customWidth="1"/>
    <col min="7174" max="7174" width="14.375" style="2428" customWidth="1"/>
    <col min="7175" max="7175" width="14.875" style="2428" customWidth="1"/>
    <col min="7176" max="7176" width="15.75" style="2428" customWidth="1"/>
    <col min="7177" max="7177" width="11.25" style="2428" customWidth="1"/>
    <col min="7178" max="7424" width="9" style="2428"/>
    <col min="7425" max="7425" width="4.875" style="2428" customWidth="1"/>
    <col min="7426" max="7426" width="9.875" style="2428" customWidth="1"/>
    <col min="7427" max="7427" width="10" style="2428" customWidth="1"/>
    <col min="7428" max="7428" width="27.25" style="2428" customWidth="1"/>
    <col min="7429" max="7429" width="13.25" style="2428" customWidth="1"/>
    <col min="7430" max="7430" width="14.375" style="2428" customWidth="1"/>
    <col min="7431" max="7431" width="14.875" style="2428" customWidth="1"/>
    <col min="7432" max="7432" width="15.75" style="2428" customWidth="1"/>
    <col min="7433" max="7433" width="11.25" style="2428" customWidth="1"/>
    <col min="7434" max="7680" width="9" style="2428"/>
    <col min="7681" max="7681" width="4.875" style="2428" customWidth="1"/>
    <col min="7682" max="7682" width="9.875" style="2428" customWidth="1"/>
    <col min="7683" max="7683" width="10" style="2428" customWidth="1"/>
    <col min="7684" max="7684" width="27.25" style="2428" customWidth="1"/>
    <col min="7685" max="7685" width="13.25" style="2428" customWidth="1"/>
    <col min="7686" max="7686" width="14.375" style="2428" customWidth="1"/>
    <col min="7687" max="7687" width="14.875" style="2428" customWidth="1"/>
    <col min="7688" max="7688" width="15.75" style="2428" customWidth="1"/>
    <col min="7689" max="7689" width="11.25" style="2428" customWidth="1"/>
    <col min="7690" max="7936" width="9" style="2428"/>
    <col min="7937" max="7937" width="4.875" style="2428" customWidth="1"/>
    <col min="7938" max="7938" width="9.875" style="2428" customWidth="1"/>
    <col min="7939" max="7939" width="10" style="2428" customWidth="1"/>
    <col min="7940" max="7940" width="27.25" style="2428" customWidth="1"/>
    <col min="7941" max="7941" width="13.25" style="2428" customWidth="1"/>
    <col min="7942" max="7942" width="14.375" style="2428" customWidth="1"/>
    <col min="7943" max="7943" width="14.875" style="2428" customWidth="1"/>
    <col min="7944" max="7944" width="15.75" style="2428" customWidth="1"/>
    <col min="7945" max="7945" width="11.25" style="2428" customWidth="1"/>
    <col min="7946" max="8192" width="9" style="2428"/>
    <col min="8193" max="8193" width="4.875" style="2428" customWidth="1"/>
    <col min="8194" max="8194" width="9.875" style="2428" customWidth="1"/>
    <col min="8195" max="8195" width="10" style="2428" customWidth="1"/>
    <col min="8196" max="8196" width="27.25" style="2428" customWidth="1"/>
    <col min="8197" max="8197" width="13.25" style="2428" customWidth="1"/>
    <col min="8198" max="8198" width="14.375" style="2428" customWidth="1"/>
    <col min="8199" max="8199" width="14.875" style="2428" customWidth="1"/>
    <col min="8200" max="8200" width="15.75" style="2428" customWidth="1"/>
    <col min="8201" max="8201" width="11.25" style="2428" customWidth="1"/>
    <col min="8202" max="8448" width="9" style="2428"/>
    <col min="8449" max="8449" width="4.875" style="2428" customWidth="1"/>
    <col min="8450" max="8450" width="9.875" style="2428" customWidth="1"/>
    <col min="8451" max="8451" width="10" style="2428" customWidth="1"/>
    <col min="8452" max="8452" width="27.25" style="2428" customWidth="1"/>
    <col min="8453" max="8453" width="13.25" style="2428" customWidth="1"/>
    <col min="8454" max="8454" width="14.375" style="2428" customWidth="1"/>
    <col min="8455" max="8455" width="14.875" style="2428" customWidth="1"/>
    <col min="8456" max="8456" width="15.75" style="2428" customWidth="1"/>
    <col min="8457" max="8457" width="11.25" style="2428" customWidth="1"/>
    <col min="8458" max="8704" width="9" style="2428"/>
    <col min="8705" max="8705" width="4.875" style="2428" customWidth="1"/>
    <col min="8706" max="8706" width="9.875" style="2428" customWidth="1"/>
    <col min="8707" max="8707" width="10" style="2428" customWidth="1"/>
    <col min="8708" max="8708" width="27.25" style="2428" customWidth="1"/>
    <col min="8709" max="8709" width="13.25" style="2428" customWidth="1"/>
    <col min="8710" max="8710" width="14.375" style="2428" customWidth="1"/>
    <col min="8711" max="8711" width="14.875" style="2428" customWidth="1"/>
    <col min="8712" max="8712" width="15.75" style="2428" customWidth="1"/>
    <col min="8713" max="8713" width="11.25" style="2428" customWidth="1"/>
    <col min="8714" max="8960" width="9" style="2428"/>
    <col min="8961" max="8961" width="4.875" style="2428" customWidth="1"/>
    <col min="8962" max="8962" width="9.875" style="2428" customWidth="1"/>
    <col min="8963" max="8963" width="10" style="2428" customWidth="1"/>
    <col min="8964" max="8964" width="27.25" style="2428" customWidth="1"/>
    <col min="8965" max="8965" width="13.25" style="2428" customWidth="1"/>
    <col min="8966" max="8966" width="14.375" style="2428" customWidth="1"/>
    <col min="8967" max="8967" width="14.875" style="2428" customWidth="1"/>
    <col min="8968" max="8968" width="15.75" style="2428" customWidth="1"/>
    <col min="8969" max="8969" width="11.25" style="2428" customWidth="1"/>
    <col min="8970" max="9216" width="9" style="2428"/>
    <col min="9217" max="9217" width="4.875" style="2428" customWidth="1"/>
    <col min="9218" max="9218" width="9.875" style="2428" customWidth="1"/>
    <col min="9219" max="9219" width="10" style="2428" customWidth="1"/>
    <col min="9220" max="9220" width="27.25" style="2428" customWidth="1"/>
    <col min="9221" max="9221" width="13.25" style="2428" customWidth="1"/>
    <col min="9222" max="9222" width="14.375" style="2428" customWidth="1"/>
    <col min="9223" max="9223" width="14.875" style="2428" customWidth="1"/>
    <col min="9224" max="9224" width="15.75" style="2428" customWidth="1"/>
    <col min="9225" max="9225" width="11.25" style="2428" customWidth="1"/>
    <col min="9226" max="9472" width="9" style="2428"/>
    <col min="9473" max="9473" width="4.875" style="2428" customWidth="1"/>
    <col min="9474" max="9474" width="9.875" style="2428" customWidth="1"/>
    <col min="9475" max="9475" width="10" style="2428" customWidth="1"/>
    <col min="9476" max="9476" width="27.25" style="2428" customWidth="1"/>
    <col min="9477" max="9477" width="13.25" style="2428" customWidth="1"/>
    <col min="9478" max="9478" width="14.375" style="2428" customWidth="1"/>
    <col min="9479" max="9479" width="14.875" style="2428" customWidth="1"/>
    <col min="9480" max="9480" width="15.75" style="2428" customWidth="1"/>
    <col min="9481" max="9481" width="11.25" style="2428" customWidth="1"/>
    <col min="9482" max="9728" width="9" style="2428"/>
    <col min="9729" max="9729" width="4.875" style="2428" customWidth="1"/>
    <col min="9730" max="9730" width="9.875" style="2428" customWidth="1"/>
    <col min="9731" max="9731" width="10" style="2428" customWidth="1"/>
    <col min="9732" max="9732" width="27.25" style="2428" customWidth="1"/>
    <col min="9733" max="9733" width="13.25" style="2428" customWidth="1"/>
    <col min="9734" max="9734" width="14.375" style="2428" customWidth="1"/>
    <col min="9735" max="9735" width="14.875" style="2428" customWidth="1"/>
    <col min="9736" max="9736" width="15.75" style="2428" customWidth="1"/>
    <col min="9737" max="9737" width="11.25" style="2428" customWidth="1"/>
    <col min="9738" max="9984" width="9" style="2428"/>
    <col min="9985" max="9985" width="4.875" style="2428" customWidth="1"/>
    <col min="9986" max="9986" width="9.875" style="2428" customWidth="1"/>
    <col min="9987" max="9987" width="10" style="2428" customWidth="1"/>
    <col min="9988" max="9988" width="27.25" style="2428" customWidth="1"/>
    <col min="9989" max="9989" width="13.25" style="2428" customWidth="1"/>
    <col min="9990" max="9990" width="14.375" style="2428" customWidth="1"/>
    <col min="9991" max="9991" width="14.875" style="2428" customWidth="1"/>
    <col min="9992" max="9992" width="15.75" style="2428" customWidth="1"/>
    <col min="9993" max="9993" width="11.25" style="2428" customWidth="1"/>
    <col min="9994" max="10240" width="9" style="2428"/>
    <col min="10241" max="10241" width="4.875" style="2428" customWidth="1"/>
    <col min="10242" max="10242" width="9.875" style="2428" customWidth="1"/>
    <col min="10243" max="10243" width="10" style="2428" customWidth="1"/>
    <col min="10244" max="10244" width="27.25" style="2428" customWidth="1"/>
    <col min="10245" max="10245" width="13.25" style="2428" customWidth="1"/>
    <col min="10246" max="10246" width="14.375" style="2428" customWidth="1"/>
    <col min="10247" max="10247" width="14.875" style="2428" customWidth="1"/>
    <col min="10248" max="10248" width="15.75" style="2428" customWidth="1"/>
    <col min="10249" max="10249" width="11.25" style="2428" customWidth="1"/>
    <col min="10250" max="10496" width="9" style="2428"/>
    <col min="10497" max="10497" width="4.875" style="2428" customWidth="1"/>
    <col min="10498" max="10498" width="9.875" style="2428" customWidth="1"/>
    <col min="10499" max="10499" width="10" style="2428" customWidth="1"/>
    <col min="10500" max="10500" width="27.25" style="2428" customWidth="1"/>
    <col min="10501" max="10501" width="13.25" style="2428" customWidth="1"/>
    <col min="10502" max="10502" width="14.375" style="2428" customWidth="1"/>
    <col min="10503" max="10503" width="14.875" style="2428" customWidth="1"/>
    <col min="10504" max="10504" width="15.75" style="2428" customWidth="1"/>
    <col min="10505" max="10505" width="11.25" style="2428" customWidth="1"/>
    <col min="10506" max="10752" width="9" style="2428"/>
    <col min="10753" max="10753" width="4.875" style="2428" customWidth="1"/>
    <col min="10754" max="10754" width="9.875" style="2428" customWidth="1"/>
    <col min="10755" max="10755" width="10" style="2428" customWidth="1"/>
    <col min="10756" max="10756" width="27.25" style="2428" customWidth="1"/>
    <col min="10757" max="10757" width="13.25" style="2428" customWidth="1"/>
    <col min="10758" max="10758" width="14.375" style="2428" customWidth="1"/>
    <col min="10759" max="10759" width="14.875" style="2428" customWidth="1"/>
    <col min="10760" max="10760" width="15.75" style="2428" customWidth="1"/>
    <col min="10761" max="10761" width="11.25" style="2428" customWidth="1"/>
    <col min="10762" max="11008" width="9" style="2428"/>
    <col min="11009" max="11009" width="4.875" style="2428" customWidth="1"/>
    <col min="11010" max="11010" width="9.875" style="2428" customWidth="1"/>
    <col min="11011" max="11011" width="10" style="2428" customWidth="1"/>
    <col min="11012" max="11012" width="27.25" style="2428" customWidth="1"/>
    <col min="11013" max="11013" width="13.25" style="2428" customWidth="1"/>
    <col min="11014" max="11014" width="14.375" style="2428" customWidth="1"/>
    <col min="11015" max="11015" width="14.875" style="2428" customWidth="1"/>
    <col min="11016" max="11016" width="15.75" style="2428" customWidth="1"/>
    <col min="11017" max="11017" width="11.25" style="2428" customWidth="1"/>
    <col min="11018" max="11264" width="9" style="2428"/>
    <col min="11265" max="11265" width="4.875" style="2428" customWidth="1"/>
    <col min="11266" max="11266" width="9.875" style="2428" customWidth="1"/>
    <col min="11267" max="11267" width="10" style="2428" customWidth="1"/>
    <col min="11268" max="11268" width="27.25" style="2428" customWidth="1"/>
    <col min="11269" max="11269" width="13.25" style="2428" customWidth="1"/>
    <col min="11270" max="11270" width="14.375" style="2428" customWidth="1"/>
    <col min="11271" max="11271" width="14.875" style="2428" customWidth="1"/>
    <col min="11272" max="11272" width="15.75" style="2428" customWidth="1"/>
    <col min="11273" max="11273" width="11.25" style="2428" customWidth="1"/>
    <col min="11274" max="11520" width="9" style="2428"/>
    <col min="11521" max="11521" width="4.875" style="2428" customWidth="1"/>
    <col min="11522" max="11522" width="9.875" style="2428" customWidth="1"/>
    <col min="11523" max="11523" width="10" style="2428" customWidth="1"/>
    <col min="11524" max="11524" width="27.25" style="2428" customWidth="1"/>
    <col min="11525" max="11525" width="13.25" style="2428" customWidth="1"/>
    <col min="11526" max="11526" width="14.375" style="2428" customWidth="1"/>
    <col min="11527" max="11527" width="14.875" style="2428" customWidth="1"/>
    <col min="11528" max="11528" width="15.75" style="2428" customWidth="1"/>
    <col min="11529" max="11529" width="11.25" style="2428" customWidth="1"/>
    <col min="11530" max="11776" width="9" style="2428"/>
    <col min="11777" max="11777" width="4.875" style="2428" customWidth="1"/>
    <col min="11778" max="11778" width="9.875" style="2428" customWidth="1"/>
    <col min="11779" max="11779" width="10" style="2428" customWidth="1"/>
    <col min="11780" max="11780" width="27.25" style="2428" customWidth="1"/>
    <col min="11781" max="11781" width="13.25" style="2428" customWidth="1"/>
    <col min="11782" max="11782" width="14.375" style="2428" customWidth="1"/>
    <col min="11783" max="11783" width="14.875" style="2428" customWidth="1"/>
    <col min="11784" max="11784" width="15.75" style="2428" customWidth="1"/>
    <col min="11785" max="11785" width="11.25" style="2428" customWidth="1"/>
    <col min="11786" max="12032" width="9" style="2428"/>
    <col min="12033" max="12033" width="4.875" style="2428" customWidth="1"/>
    <col min="12034" max="12034" width="9.875" style="2428" customWidth="1"/>
    <col min="12035" max="12035" width="10" style="2428" customWidth="1"/>
    <col min="12036" max="12036" width="27.25" style="2428" customWidth="1"/>
    <col min="12037" max="12037" width="13.25" style="2428" customWidth="1"/>
    <col min="12038" max="12038" width="14.375" style="2428" customWidth="1"/>
    <col min="12039" max="12039" width="14.875" style="2428" customWidth="1"/>
    <col min="12040" max="12040" width="15.75" style="2428" customWidth="1"/>
    <col min="12041" max="12041" width="11.25" style="2428" customWidth="1"/>
    <col min="12042" max="12288" width="9" style="2428"/>
    <col min="12289" max="12289" width="4.875" style="2428" customWidth="1"/>
    <col min="12290" max="12290" width="9.875" style="2428" customWidth="1"/>
    <col min="12291" max="12291" width="10" style="2428" customWidth="1"/>
    <col min="12292" max="12292" width="27.25" style="2428" customWidth="1"/>
    <col min="12293" max="12293" width="13.25" style="2428" customWidth="1"/>
    <col min="12294" max="12294" width="14.375" style="2428" customWidth="1"/>
    <col min="12295" max="12295" width="14.875" style="2428" customWidth="1"/>
    <col min="12296" max="12296" width="15.75" style="2428" customWidth="1"/>
    <col min="12297" max="12297" width="11.25" style="2428" customWidth="1"/>
    <col min="12298" max="12544" width="9" style="2428"/>
    <col min="12545" max="12545" width="4.875" style="2428" customWidth="1"/>
    <col min="12546" max="12546" width="9.875" style="2428" customWidth="1"/>
    <col min="12547" max="12547" width="10" style="2428" customWidth="1"/>
    <col min="12548" max="12548" width="27.25" style="2428" customWidth="1"/>
    <col min="12549" max="12549" width="13.25" style="2428" customWidth="1"/>
    <col min="12550" max="12550" width="14.375" style="2428" customWidth="1"/>
    <col min="12551" max="12551" width="14.875" style="2428" customWidth="1"/>
    <col min="12552" max="12552" width="15.75" style="2428" customWidth="1"/>
    <col min="12553" max="12553" width="11.25" style="2428" customWidth="1"/>
    <col min="12554" max="12800" width="9" style="2428"/>
    <col min="12801" max="12801" width="4.875" style="2428" customWidth="1"/>
    <col min="12802" max="12802" width="9.875" style="2428" customWidth="1"/>
    <col min="12803" max="12803" width="10" style="2428" customWidth="1"/>
    <col min="12804" max="12804" width="27.25" style="2428" customWidth="1"/>
    <col min="12805" max="12805" width="13.25" style="2428" customWidth="1"/>
    <col min="12806" max="12806" width="14.375" style="2428" customWidth="1"/>
    <col min="12807" max="12807" width="14.875" style="2428" customWidth="1"/>
    <col min="12808" max="12808" width="15.75" style="2428" customWidth="1"/>
    <col min="12809" max="12809" width="11.25" style="2428" customWidth="1"/>
    <col min="12810" max="13056" width="9" style="2428"/>
    <col min="13057" max="13057" width="4.875" style="2428" customWidth="1"/>
    <col min="13058" max="13058" width="9.875" style="2428" customWidth="1"/>
    <col min="13059" max="13059" width="10" style="2428" customWidth="1"/>
    <col min="13060" max="13060" width="27.25" style="2428" customWidth="1"/>
    <col min="13061" max="13061" width="13.25" style="2428" customWidth="1"/>
    <col min="13062" max="13062" width="14.375" style="2428" customWidth="1"/>
    <col min="13063" max="13063" width="14.875" style="2428" customWidth="1"/>
    <col min="13064" max="13064" width="15.75" style="2428" customWidth="1"/>
    <col min="13065" max="13065" width="11.25" style="2428" customWidth="1"/>
    <col min="13066" max="13312" width="9" style="2428"/>
    <col min="13313" max="13313" width="4.875" style="2428" customWidth="1"/>
    <col min="13314" max="13314" width="9.875" style="2428" customWidth="1"/>
    <col min="13315" max="13315" width="10" style="2428" customWidth="1"/>
    <col min="13316" max="13316" width="27.25" style="2428" customWidth="1"/>
    <col min="13317" max="13317" width="13.25" style="2428" customWidth="1"/>
    <col min="13318" max="13318" width="14.375" style="2428" customWidth="1"/>
    <col min="13319" max="13319" width="14.875" style="2428" customWidth="1"/>
    <col min="13320" max="13320" width="15.75" style="2428" customWidth="1"/>
    <col min="13321" max="13321" width="11.25" style="2428" customWidth="1"/>
    <col min="13322" max="13568" width="9" style="2428"/>
    <col min="13569" max="13569" width="4.875" style="2428" customWidth="1"/>
    <col min="13570" max="13570" width="9.875" style="2428" customWidth="1"/>
    <col min="13571" max="13571" width="10" style="2428" customWidth="1"/>
    <col min="13572" max="13572" width="27.25" style="2428" customWidth="1"/>
    <col min="13573" max="13573" width="13.25" style="2428" customWidth="1"/>
    <col min="13574" max="13574" width="14.375" style="2428" customWidth="1"/>
    <col min="13575" max="13575" width="14.875" style="2428" customWidth="1"/>
    <col min="13576" max="13576" width="15.75" style="2428" customWidth="1"/>
    <col min="13577" max="13577" width="11.25" style="2428" customWidth="1"/>
    <col min="13578" max="13824" width="9" style="2428"/>
    <col min="13825" max="13825" width="4.875" style="2428" customWidth="1"/>
    <col min="13826" max="13826" width="9.875" style="2428" customWidth="1"/>
    <col min="13827" max="13827" width="10" style="2428" customWidth="1"/>
    <col min="13828" max="13828" width="27.25" style="2428" customWidth="1"/>
    <col min="13829" max="13829" width="13.25" style="2428" customWidth="1"/>
    <col min="13830" max="13830" width="14.375" style="2428" customWidth="1"/>
    <col min="13831" max="13831" width="14.875" style="2428" customWidth="1"/>
    <col min="13832" max="13832" width="15.75" style="2428" customWidth="1"/>
    <col min="13833" max="13833" width="11.25" style="2428" customWidth="1"/>
    <col min="13834" max="14080" width="9" style="2428"/>
    <col min="14081" max="14081" width="4.875" style="2428" customWidth="1"/>
    <col min="14082" max="14082" width="9.875" style="2428" customWidth="1"/>
    <col min="14083" max="14083" width="10" style="2428" customWidth="1"/>
    <col min="14084" max="14084" width="27.25" style="2428" customWidth="1"/>
    <col min="14085" max="14085" width="13.25" style="2428" customWidth="1"/>
    <col min="14086" max="14086" width="14.375" style="2428" customWidth="1"/>
    <col min="14087" max="14087" width="14.875" style="2428" customWidth="1"/>
    <col min="14088" max="14088" width="15.75" style="2428" customWidth="1"/>
    <col min="14089" max="14089" width="11.25" style="2428" customWidth="1"/>
    <col min="14090" max="14336" width="9" style="2428"/>
    <col min="14337" max="14337" width="4.875" style="2428" customWidth="1"/>
    <col min="14338" max="14338" width="9.875" style="2428" customWidth="1"/>
    <col min="14339" max="14339" width="10" style="2428" customWidth="1"/>
    <col min="14340" max="14340" width="27.25" style="2428" customWidth="1"/>
    <col min="14341" max="14341" width="13.25" style="2428" customWidth="1"/>
    <col min="14342" max="14342" width="14.375" style="2428" customWidth="1"/>
    <col min="14343" max="14343" width="14.875" style="2428" customWidth="1"/>
    <col min="14344" max="14344" width="15.75" style="2428" customWidth="1"/>
    <col min="14345" max="14345" width="11.25" style="2428" customWidth="1"/>
    <col min="14346" max="14592" width="9" style="2428"/>
    <col min="14593" max="14593" width="4.875" style="2428" customWidth="1"/>
    <col min="14594" max="14594" width="9.875" style="2428" customWidth="1"/>
    <col min="14595" max="14595" width="10" style="2428" customWidth="1"/>
    <col min="14596" max="14596" width="27.25" style="2428" customWidth="1"/>
    <col min="14597" max="14597" width="13.25" style="2428" customWidth="1"/>
    <col min="14598" max="14598" width="14.375" style="2428" customWidth="1"/>
    <col min="14599" max="14599" width="14.875" style="2428" customWidth="1"/>
    <col min="14600" max="14600" width="15.75" style="2428" customWidth="1"/>
    <col min="14601" max="14601" width="11.25" style="2428" customWidth="1"/>
    <col min="14602" max="14848" width="9" style="2428"/>
    <col min="14849" max="14849" width="4.875" style="2428" customWidth="1"/>
    <col min="14850" max="14850" width="9.875" style="2428" customWidth="1"/>
    <col min="14851" max="14851" width="10" style="2428" customWidth="1"/>
    <col min="14852" max="14852" width="27.25" style="2428" customWidth="1"/>
    <col min="14853" max="14853" width="13.25" style="2428" customWidth="1"/>
    <col min="14854" max="14854" width="14.375" style="2428" customWidth="1"/>
    <col min="14855" max="14855" width="14.875" style="2428" customWidth="1"/>
    <col min="14856" max="14856" width="15.75" style="2428" customWidth="1"/>
    <col min="14857" max="14857" width="11.25" style="2428" customWidth="1"/>
    <col min="14858" max="15104" width="9" style="2428"/>
    <col min="15105" max="15105" width="4.875" style="2428" customWidth="1"/>
    <col min="15106" max="15106" width="9.875" style="2428" customWidth="1"/>
    <col min="15107" max="15107" width="10" style="2428" customWidth="1"/>
    <col min="15108" max="15108" width="27.25" style="2428" customWidth="1"/>
    <col min="15109" max="15109" width="13.25" style="2428" customWidth="1"/>
    <col min="15110" max="15110" width="14.375" style="2428" customWidth="1"/>
    <col min="15111" max="15111" width="14.875" style="2428" customWidth="1"/>
    <col min="15112" max="15112" width="15.75" style="2428" customWidth="1"/>
    <col min="15113" max="15113" width="11.25" style="2428" customWidth="1"/>
    <col min="15114" max="15360" width="9" style="2428"/>
    <col min="15361" max="15361" width="4.875" style="2428" customWidth="1"/>
    <col min="15362" max="15362" width="9.875" style="2428" customWidth="1"/>
    <col min="15363" max="15363" width="10" style="2428" customWidth="1"/>
    <col min="15364" max="15364" width="27.25" style="2428" customWidth="1"/>
    <col min="15365" max="15365" width="13.25" style="2428" customWidth="1"/>
    <col min="15366" max="15366" width="14.375" style="2428" customWidth="1"/>
    <col min="15367" max="15367" width="14.875" style="2428" customWidth="1"/>
    <col min="15368" max="15368" width="15.75" style="2428" customWidth="1"/>
    <col min="15369" max="15369" width="11.25" style="2428" customWidth="1"/>
    <col min="15370" max="15616" width="9" style="2428"/>
    <col min="15617" max="15617" width="4.875" style="2428" customWidth="1"/>
    <col min="15618" max="15618" width="9.875" style="2428" customWidth="1"/>
    <col min="15619" max="15619" width="10" style="2428" customWidth="1"/>
    <col min="15620" max="15620" width="27.25" style="2428" customWidth="1"/>
    <col min="15621" max="15621" width="13.25" style="2428" customWidth="1"/>
    <col min="15622" max="15622" width="14.375" style="2428" customWidth="1"/>
    <col min="15623" max="15623" width="14.875" style="2428" customWidth="1"/>
    <col min="15624" max="15624" width="15.75" style="2428" customWidth="1"/>
    <col min="15625" max="15625" width="11.25" style="2428" customWidth="1"/>
    <col min="15626" max="15872" width="9" style="2428"/>
    <col min="15873" max="15873" width="4.875" style="2428" customWidth="1"/>
    <col min="15874" max="15874" width="9.875" style="2428" customWidth="1"/>
    <col min="15875" max="15875" width="10" style="2428" customWidth="1"/>
    <col min="15876" max="15876" width="27.25" style="2428" customWidth="1"/>
    <col min="15877" max="15877" width="13.25" style="2428" customWidth="1"/>
    <col min="15878" max="15878" width="14.375" style="2428" customWidth="1"/>
    <col min="15879" max="15879" width="14.875" style="2428" customWidth="1"/>
    <col min="15880" max="15880" width="15.75" style="2428" customWidth="1"/>
    <col min="15881" max="15881" width="11.25" style="2428" customWidth="1"/>
    <col min="15882" max="16128" width="9" style="2428"/>
    <col min="16129" max="16129" width="4.875" style="2428" customWidth="1"/>
    <col min="16130" max="16130" width="9.875" style="2428" customWidth="1"/>
    <col min="16131" max="16131" width="10" style="2428" customWidth="1"/>
    <col min="16132" max="16132" width="27.25" style="2428" customWidth="1"/>
    <col min="16133" max="16133" width="13.25" style="2428" customWidth="1"/>
    <col min="16134" max="16134" width="14.375" style="2428" customWidth="1"/>
    <col min="16135" max="16135" width="14.875" style="2428" customWidth="1"/>
    <col min="16136" max="16136" width="15.75" style="2428" customWidth="1"/>
    <col min="16137" max="16137" width="11.25" style="2428" customWidth="1"/>
    <col min="16138" max="16384" width="9" style="2428"/>
  </cols>
  <sheetData>
    <row r="1" spans="1:10" s="2429" customFormat="1" ht="18.75">
      <c r="A1" s="3" t="s">
        <v>13215</v>
      </c>
      <c r="B1" s="2426"/>
      <c r="C1" s="2430"/>
      <c r="D1" s="2431"/>
      <c r="E1" s="2431"/>
      <c r="F1" s="2603"/>
      <c r="G1" s="2603"/>
    </row>
    <row r="2" spans="1:10" s="2429" customFormat="1" ht="18.75">
      <c r="A2" s="3"/>
      <c r="B2" s="2426"/>
      <c r="C2" s="2430"/>
      <c r="D2" s="2431"/>
      <c r="E2" s="2431"/>
      <c r="F2" s="2603"/>
      <c r="G2" s="2603"/>
    </row>
    <row r="3" spans="1:10" s="2429" customFormat="1" ht="18.75">
      <c r="A3" s="3"/>
      <c r="B3" s="2426"/>
      <c r="C3" s="2430"/>
      <c r="D3" s="2431"/>
      <c r="E3" s="2431"/>
      <c r="F3" s="2603"/>
      <c r="G3" s="2603"/>
    </row>
    <row r="4" spans="1:10" s="2614" customFormat="1" ht="37.5" customHeight="1">
      <c r="A4" s="2844" t="s">
        <v>380</v>
      </c>
      <c r="B4" s="2844" t="s">
        <v>3856</v>
      </c>
      <c r="C4" s="2844" t="s">
        <v>2980</v>
      </c>
      <c r="D4" s="2846" t="s">
        <v>2982</v>
      </c>
      <c r="E4" s="2844" t="s">
        <v>9625</v>
      </c>
      <c r="F4" s="2848" t="s">
        <v>5580</v>
      </c>
      <c r="G4" s="2849"/>
      <c r="H4" s="2842" t="s">
        <v>2995</v>
      </c>
      <c r="I4" s="2842" t="s">
        <v>707</v>
      </c>
      <c r="J4" s="2842" t="s">
        <v>9404</v>
      </c>
    </row>
    <row r="5" spans="1:10" s="2614" customFormat="1" ht="38.25" customHeight="1">
      <c r="A5" s="2845"/>
      <c r="B5" s="2845"/>
      <c r="C5" s="2845"/>
      <c r="D5" s="2847"/>
      <c r="E5" s="2845"/>
      <c r="F5" s="2438" t="s">
        <v>13216</v>
      </c>
      <c r="G5" s="2438" t="s">
        <v>13217</v>
      </c>
      <c r="H5" s="2843"/>
      <c r="I5" s="2843"/>
      <c r="J5" s="2843"/>
    </row>
    <row r="6" spans="1:10" s="2619" customFormat="1" ht="17.25" customHeight="1">
      <c r="A6" s="2615" t="s">
        <v>13485</v>
      </c>
      <c r="B6" s="2616"/>
      <c r="C6" s="2617"/>
      <c r="D6" s="2615" t="s">
        <v>13486</v>
      </c>
      <c r="E6" s="2615"/>
      <c r="F6" s="2618"/>
      <c r="G6" s="2618"/>
      <c r="H6" s="2618"/>
      <c r="I6" s="2618"/>
      <c r="J6" s="2618"/>
    </row>
    <row r="7" spans="1:10" s="2446" customFormat="1" ht="22.35" customHeight="1">
      <c r="A7" s="2439"/>
      <c r="B7" s="2440"/>
      <c r="C7" s="2441"/>
      <c r="D7" s="2620" t="s">
        <v>1417</v>
      </c>
      <c r="E7" s="2621"/>
      <c r="F7" s="2622"/>
      <c r="G7" s="2622"/>
      <c r="H7" s="2622"/>
      <c r="I7" s="2622"/>
      <c r="J7" s="2622"/>
    </row>
    <row r="8" spans="1:10" s="2504" customFormat="1" ht="17.25" customHeight="1">
      <c r="A8" s="2623">
        <v>1</v>
      </c>
      <c r="B8" s="2624">
        <v>4703000243</v>
      </c>
      <c r="C8" s="2625">
        <v>38495</v>
      </c>
      <c r="D8" s="2626" t="s">
        <v>8994</v>
      </c>
      <c r="E8" s="2457" t="s">
        <v>13487</v>
      </c>
      <c r="F8" s="2499"/>
      <c r="G8" s="2467" t="s">
        <v>13488</v>
      </c>
      <c r="H8" s="2499" t="s">
        <v>13489</v>
      </c>
      <c r="I8" s="2499" t="s">
        <v>13490</v>
      </c>
      <c r="J8" s="2499"/>
    </row>
    <row r="9" spans="1:10" s="2504" customFormat="1" ht="17.25" customHeight="1">
      <c r="A9" s="2623">
        <v>2</v>
      </c>
      <c r="B9" s="2627">
        <v>47211000026</v>
      </c>
      <c r="C9" s="2628">
        <v>39050</v>
      </c>
      <c r="D9" s="2629" t="s">
        <v>8995</v>
      </c>
      <c r="E9" s="2630"/>
      <c r="F9" s="2499"/>
      <c r="G9" s="2499"/>
      <c r="H9" s="2499" t="s">
        <v>13491</v>
      </c>
      <c r="I9" s="2499"/>
      <c r="J9" s="2499" t="s">
        <v>13374</v>
      </c>
    </row>
    <row r="10" spans="1:10" s="2504" customFormat="1" ht="17.25" customHeight="1">
      <c r="A10" s="2623">
        <v>3</v>
      </c>
      <c r="B10" s="2627">
        <v>4103000339</v>
      </c>
      <c r="C10" s="2628">
        <v>36971</v>
      </c>
      <c r="D10" s="2630" t="s">
        <v>8996</v>
      </c>
      <c r="E10" s="2630"/>
      <c r="F10" s="2499"/>
      <c r="G10" s="2499"/>
      <c r="H10" s="2499" t="s">
        <v>13492</v>
      </c>
      <c r="I10" s="2499" t="s">
        <v>13493</v>
      </c>
      <c r="J10" s="2499"/>
    </row>
    <row r="11" spans="1:10" s="2504" customFormat="1" ht="17.25" customHeight="1">
      <c r="A11" s="2623">
        <v>4</v>
      </c>
      <c r="B11" s="2627">
        <v>4714000006</v>
      </c>
      <c r="C11" s="2628">
        <v>38111</v>
      </c>
      <c r="D11" s="2630" t="s">
        <v>8997</v>
      </c>
      <c r="E11" s="2630"/>
      <c r="F11" s="2467" t="s">
        <v>13494</v>
      </c>
      <c r="G11" s="2499"/>
      <c r="H11" s="2499"/>
      <c r="I11" s="2499"/>
      <c r="J11" s="2499"/>
    </row>
    <row r="12" spans="1:10" s="2504" customFormat="1" ht="17.25" customHeight="1">
      <c r="A12" s="2623">
        <v>5</v>
      </c>
      <c r="B12" s="2627">
        <v>4713000139</v>
      </c>
      <c r="C12" s="2628">
        <v>38176</v>
      </c>
      <c r="D12" s="2630" t="s">
        <v>8998</v>
      </c>
      <c r="E12" s="2630"/>
      <c r="F12" s="2467" t="s">
        <v>13494</v>
      </c>
      <c r="G12" s="2499"/>
      <c r="H12" s="2499" t="s">
        <v>13495</v>
      </c>
      <c r="I12" s="2499" t="s">
        <v>13496</v>
      </c>
      <c r="J12" s="2499"/>
    </row>
    <row r="13" spans="1:10" s="2504" customFormat="1" ht="17.25" customHeight="1">
      <c r="A13" s="2623">
        <v>6</v>
      </c>
      <c r="B13" s="2627">
        <v>4712000590</v>
      </c>
      <c r="C13" s="2628">
        <v>37727</v>
      </c>
      <c r="D13" s="2630" t="s">
        <v>8999</v>
      </c>
      <c r="E13" s="2630"/>
      <c r="F13" s="2499"/>
      <c r="G13" s="2499"/>
      <c r="H13" s="2499" t="s">
        <v>13497</v>
      </c>
      <c r="I13" s="2499"/>
      <c r="J13" s="2499"/>
    </row>
    <row r="14" spans="1:10" s="2504" customFormat="1" ht="17.25" customHeight="1">
      <c r="A14" s="2623">
        <v>7</v>
      </c>
      <c r="B14" s="2627">
        <v>4704000060</v>
      </c>
      <c r="C14" s="2628">
        <v>38594</v>
      </c>
      <c r="D14" s="2473" t="s">
        <v>13498</v>
      </c>
      <c r="E14" s="2630"/>
      <c r="F14" s="2499"/>
      <c r="G14" s="2499"/>
      <c r="H14" s="2475">
        <v>903730809</v>
      </c>
      <c r="I14" s="2499" t="s">
        <v>13499</v>
      </c>
      <c r="J14" s="2499" t="s">
        <v>13327</v>
      </c>
    </row>
    <row r="15" spans="1:10" s="2504" customFormat="1" ht="17.25" customHeight="1">
      <c r="A15" s="2623">
        <v>8</v>
      </c>
      <c r="B15" s="2627">
        <v>4703000326</v>
      </c>
      <c r="C15" s="2628">
        <v>38899</v>
      </c>
      <c r="D15" s="2630" t="s">
        <v>9001</v>
      </c>
      <c r="E15" s="2630"/>
      <c r="F15" s="2467"/>
      <c r="G15" s="2467"/>
      <c r="H15" s="2475" t="s">
        <v>13500</v>
      </c>
      <c r="I15" s="2499"/>
      <c r="J15" s="2499"/>
    </row>
    <row r="16" spans="1:10" s="2504" customFormat="1" ht="17.25" customHeight="1">
      <c r="A16" s="2623">
        <v>9</v>
      </c>
      <c r="B16" s="2631">
        <v>47212000380</v>
      </c>
      <c r="C16" s="2628">
        <v>39472</v>
      </c>
      <c r="D16" s="2632" t="s">
        <v>13501</v>
      </c>
      <c r="E16" s="2630"/>
      <c r="F16" s="2499"/>
      <c r="G16" s="2499"/>
      <c r="H16" s="2475"/>
      <c r="I16" s="2499"/>
      <c r="J16" s="2499" t="s">
        <v>13374</v>
      </c>
    </row>
    <row r="17" spans="1:124" s="2504" customFormat="1" ht="17.25" customHeight="1">
      <c r="A17" s="2623">
        <v>10</v>
      </c>
      <c r="B17" s="2627"/>
      <c r="C17" s="2628"/>
      <c r="D17" s="2633" t="s">
        <v>1575</v>
      </c>
      <c r="E17" s="2630"/>
      <c r="F17" s="2499"/>
      <c r="G17" s="2467"/>
      <c r="H17" s="2475"/>
      <c r="I17" s="2499"/>
      <c r="J17" s="2499"/>
    </row>
    <row r="18" spans="1:124" s="2504" customFormat="1" ht="17.25" customHeight="1">
      <c r="A18" s="2623">
        <v>11</v>
      </c>
      <c r="B18" s="2627"/>
      <c r="C18" s="2628"/>
      <c r="D18" s="2633" t="s">
        <v>13502</v>
      </c>
      <c r="E18" s="2630"/>
      <c r="F18" s="2499"/>
      <c r="G18" s="2499"/>
      <c r="H18" s="2475"/>
      <c r="I18" s="2499"/>
      <c r="J18" s="2499"/>
    </row>
    <row r="19" spans="1:124" s="2504" customFormat="1" ht="17.25" customHeight="1">
      <c r="A19" s="2623"/>
      <c r="B19" s="2627"/>
      <c r="C19" s="2628"/>
      <c r="D19" s="2633"/>
      <c r="E19" s="2630"/>
      <c r="F19" s="2499"/>
      <c r="G19" s="2499"/>
      <c r="H19" s="2475"/>
      <c r="I19" s="2499"/>
      <c r="J19" s="2499"/>
    </row>
    <row r="20" spans="1:124" s="2504" customFormat="1" ht="17.25" customHeight="1">
      <c r="A20" s="2623"/>
      <c r="B20" s="2627"/>
      <c r="C20" s="2628"/>
      <c r="D20" s="2633"/>
      <c r="E20" s="2630"/>
      <c r="F20" s="2499"/>
      <c r="G20" s="2499"/>
      <c r="H20" s="2475"/>
      <c r="I20" s="2499"/>
      <c r="J20" s="2499"/>
    </row>
    <row r="21" spans="1:124" s="2504" customFormat="1" ht="17.25" customHeight="1">
      <c r="A21" s="2623"/>
      <c r="B21" s="2627"/>
      <c r="C21" s="2628"/>
      <c r="D21" s="2633"/>
      <c r="E21" s="2630"/>
      <c r="F21" s="2499"/>
      <c r="G21" s="2499"/>
      <c r="H21" s="2475"/>
      <c r="I21" s="2499"/>
      <c r="J21" s="2499"/>
    </row>
    <row r="22" spans="1:124" s="2504" customFormat="1" ht="17.25" customHeight="1">
      <c r="A22" s="2623"/>
      <c r="B22" s="2627"/>
      <c r="C22" s="2628"/>
      <c r="D22" s="2634"/>
      <c r="E22" s="2634"/>
      <c r="F22" s="2499"/>
      <c r="G22" s="2499"/>
      <c r="H22" s="2499"/>
      <c r="I22" s="2499"/>
      <c r="J22" s="2499"/>
    </row>
    <row r="23" spans="1:124" s="2446" customFormat="1" ht="22.35" customHeight="1">
      <c r="A23" s="2439">
        <f>COUNT(A7:A22)</f>
        <v>11</v>
      </c>
      <c r="B23" s="2440"/>
      <c r="C23" s="2441"/>
      <c r="D23" s="2488" t="s">
        <v>1577</v>
      </c>
      <c r="E23" s="2439"/>
      <c r="F23" s="2444"/>
      <c r="G23" s="2444"/>
      <c r="H23" s="2444"/>
      <c r="I23" s="2444"/>
      <c r="J23" s="2444"/>
    </row>
    <row r="24" spans="1:124" s="2495" customFormat="1" ht="22.35" customHeight="1">
      <c r="A24" s="2635"/>
      <c r="B24" s="2515"/>
      <c r="C24" s="2516"/>
      <c r="D24" s="2519" t="s">
        <v>1917</v>
      </c>
      <c r="E24" s="2636"/>
      <c r="F24" s="2622"/>
      <c r="G24" s="2622"/>
      <c r="H24" s="2622"/>
      <c r="I24" s="2622"/>
      <c r="J24" s="2622"/>
      <c r="K24" s="2446"/>
      <c r="L24" s="2446"/>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c r="AS24" s="2446"/>
      <c r="AT24" s="2446"/>
      <c r="AU24" s="2446"/>
      <c r="AV24" s="2446"/>
      <c r="AW24" s="2446"/>
      <c r="AX24" s="2446"/>
      <c r="AY24" s="2446"/>
      <c r="AZ24" s="2446"/>
      <c r="BA24" s="2446"/>
      <c r="BB24" s="2446"/>
      <c r="BC24" s="2446"/>
      <c r="BD24" s="2446"/>
      <c r="BE24" s="2446"/>
      <c r="BF24" s="2446"/>
      <c r="BG24" s="2446"/>
      <c r="BH24" s="2446"/>
      <c r="BI24" s="2446"/>
      <c r="BJ24" s="2446"/>
      <c r="BK24" s="2446"/>
      <c r="BL24" s="2446"/>
      <c r="BM24" s="2446"/>
      <c r="BN24" s="2446"/>
      <c r="BO24" s="2446"/>
      <c r="BP24" s="2446"/>
      <c r="BQ24" s="2446"/>
      <c r="BR24" s="2446"/>
      <c r="BS24" s="2446"/>
      <c r="BT24" s="2446"/>
      <c r="BU24" s="2446"/>
      <c r="BV24" s="2446"/>
      <c r="BW24" s="2446"/>
      <c r="BX24" s="2446"/>
      <c r="BY24" s="2446"/>
      <c r="BZ24" s="2446"/>
      <c r="CA24" s="2446"/>
      <c r="CB24" s="2446"/>
      <c r="CC24" s="2446"/>
      <c r="CD24" s="2446"/>
      <c r="CE24" s="2446"/>
      <c r="CF24" s="2446"/>
      <c r="CG24" s="2446"/>
      <c r="CH24" s="2446"/>
      <c r="CI24" s="2446"/>
      <c r="CJ24" s="2446"/>
      <c r="CK24" s="2446"/>
      <c r="CL24" s="2446"/>
      <c r="CM24" s="2446"/>
      <c r="CN24" s="2446"/>
      <c r="CO24" s="2446"/>
      <c r="CP24" s="2446"/>
      <c r="CQ24" s="2446"/>
      <c r="CR24" s="2446"/>
      <c r="CS24" s="2446"/>
      <c r="CT24" s="2446"/>
      <c r="CU24" s="2446"/>
      <c r="CV24" s="2446"/>
      <c r="CW24" s="2446"/>
      <c r="CX24" s="2446"/>
      <c r="CY24" s="2446"/>
      <c r="CZ24" s="2446"/>
      <c r="DA24" s="2446"/>
      <c r="DB24" s="2446"/>
      <c r="DC24" s="2446"/>
      <c r="DD24" s="2446"/>
      <c r="DE24" s="2446"/>
      <c r="DF24" s="2446"/>
      <c r="DG24" s="2446"/>
      <c r="DH24" s="2446"/>
      <c r="DI24" s="2446"/>
      <c r="DJ24" s="2446"/>
      <c r="DK24" s="2446"/>
      <c r="DL24" s="2446"/>
      <c r="DM24" s="2446"/>
      <c r="DN24" s="2446"/>
      <c r="DO24" s="2446"/>
      <c r="DP24" s="2446"/>
      <c r="DQ24" s="2446"/>
      <c r="DR24" s="2446"/>
      <c r="DS24" s="2446"/>
      <c r="DT24" s="2446"/>
    </row>
    <row r="25" spans="1:124" s="2504" customFormat="1" ht="17.25" customHeight="1">
      <c r="A25" s="2623">
        <v>12</v>
      </c>
      <c r="B25" s="2624">
        <v>2929</v>
      </c>
      <c r="C25" s="2625">
        <v>34417</v>
      </c>
      <c r="D25" s="2626" t="s">
        <v>9132</v>
      </c>
      <c r="E25" s="2637"/>
      <c r="F25" s="2467"/>
      <c r="G25" s="2467" t="s">
        <v>13503</v>
      </c>
      <c r="H25" s="2499" t="s">
        <v>13504</v>
      </c>
      <c r="I25" s="2499" t="s">
        <v>13505</v>
      </c>
      <c r="J25" s="2499"/>
    </row>
    <row r="26" spans="1:124" s="2504" customFormat="1" ht="17.25" customHeight="1">
      <c r="A26" s="2623">
        <v>13</v>
      </c>
      <c r="B26" s="2624">
        <v>52752</v>
      </c>
      <c r="C26" s="2625">
        <v>34887</v>
      </c>
      <c r="D26" s="2626" t="s">
        <v>9133</v>
      </c>
      <c r="E26" s="2457" t="s">
        <v>13506</v>
      </c>
      <c r="F26" s="2467"/>
      <c r="G26" s="2499"/>
      <c r="H26" s="2499" t="s">
        <v>13507</v>
      </c>
      <c r="I26" s="2499" t="s">
        <v>13508</v>
      </c>
      <c r="J26" s="2499" t="s">
        <v>13374</v>
      </c>
    </row>
    <row r="27" spans="1:124" s="2504" customFormat="1" ht="17.25" customHeight="1">
      <c r="A27" s="2623">
        <v>14</v>
      </c>
      <c r="B27" s="2624">
        <v>269</v>
      </c>
      <c r="C27" s="2625">
        <v>35892</v>
      </c>
      <c r="D27" s="2626" t="s">
        <v>9134</v>
      </c>
      <c r="E27" s="2457" t="s">
        <v>13509</v>
      </c>
      <c r="F27" s="2467" t="s">
        <v>13510</v>
      </c>
      <c r="G27" s="2499"/>
      <c r="H27" s="2499" t="s">
        <v>13511</v>
      </c>
      <c r="I27" s="2499" t="s">
        <v>13512</v>
      </c>
      <c r="J27" s="2499"/>
    </row>
    <row r="28" spans="1:124" s="2504" customFormat="1" ht="17.25" customHeight="1">
      <c r="A28" s="2623">
        <v>15</v>
      </c>
      <c r="B28" s="2627" t="s">
        <v>9135</v>
      </c>
      <c r="C28" s="2628">
        <v>37806</v>
      </c>
      <c r="D28" s="2456" t="s">
        <v>9136</v>
      </c>
      <c r="E28" s="2634"/>
      <c r="F28" s="2499"/>
      <c r="G28" s="2499"/>
      <c r="H28" s="2499" t="s">
        <v>13513</v>
      </c>
      <c r="I28" s="2499" t="s">
        <v>13514</v>
      </c>
      <c r="J28" s="2499"/>
    </row>
    <row r="29" spans="1:124" s="2504" customFormat="1" ht="17.25" customHeight="1">
      <c r="A29" s="2623">
        <v>16</v>
      </c>
      <c r="B29" s="2627">
        <v>4702002226</v>
      </c>
      <c r="C29" s="2628">
        <v>38869</v>
      </c>
      <c r="D29" s="2456" t="s">
        <v>9137</v>
      </c>
      <c r="E29" s="2634"/>
      <c r="F29" s="2499"/>
      <c r="G29" s="2499"/>
      <c r="H29" s="2499" t="s">
        <v>13515</v>
      </c>
      <c r="I29" s="2499"/>
      <c r="J29" s="2499" t="s">
        <v>13516</v>
      </c>
    </row>
    <row r="30" spans="1:124" s="2504" customFormat="1" ht="17.25" customHeight="1">
      <c r="A30" s="2623">
        <v>17</v>
      </c>
      <c r="B30" s="2627">
        <v>4702002332</v>
      </c>
      <c r="C30" s="2628">
        <v>38930</v>
      </c>
      <c r="D30" s="2638" t="s">
        <v>9138</v>
      </c>
      <c r="E30" s="2634"/>
      <c r="F30" s="2467" t="s">
        <v>13517</v>
      </c>
      <c r="G30" s="2499"/>
      <c r="H30" s="2499" t="s">
        <v>13518</v>
      </c>
      <c r="I30" s="2499" t="s">
        <v>13519</v>
      </c>
      <c r="J30" s="2499"/>
    </row>
    <row r="31" spans="1:124" s="2504" customFormat="1" ht="17.25" customHeight="1">
      <c r="A31" s="2623">
        <v>18</v>
      </c>
      <c r="B31" s="2627">
        <v>4702000868</v>
      </c>
      <c r="C31" s="2628">
        <v>38019</v>
      </c>
      <c r="D31" s="2456" t="s">
        <v>9139</v>
      </c>
      <c r="E31" s="2457" t="s">
        <v>13520</v>
      </c>
      <c r="F31" s="2499"/>
      <c r="G31" s="2467" t="s">
        <v>13521</v>
      </c>
      <c r="H31" s="2639">
        <v>913717645</v>
      </c>
      <c r="I31" s="2640"/>
      <c r="J31" s="2640"/>
    </row>
    <row r="32" spans="1:124" s="2504" customFormat="1" ht="17.25" customHeight="1">
      <c r="A32" s="2623">
        <v>19</v>
      </c>
      <c r="B32" s="2631"/>
      <c r="C32" s="2628"/>
      <c r="D32" s="2456" t="s">
        <v>1994</v>
      </c>
      <c r="E32" s="2634"/>
      <c r="F32" s="2467"/>
      <c r="G32" s="2467" t="s">
        <v>13522</v>
      </c>
      <c r="H32" s="2641" t="s">
        <v>13523</v>
      </c>
      <c r="I32" s="2641"/>
      <c r="J32" s="2641"/>
    </row>
    <row r="33" spans="1:10" s="2504" customFormat="1" ht="17.25" customHeight="1">
      <c r="A33" s="2623">
        <v>20</v>
      </c>
      <c r="B33" s="2627">
        <v>4722000760</v>
      </c>
      <c r="C33" s="2628">
        <v>40098</v>
      </c>
      <c r="D33" s="2456" t="s">
        <v>9140</v>
      </c>
      <c r="E33" s="2634"/>
      <c r="F33" s="2499"/>
      <c r="G33" s="2467"/>
      <c r="H33" s="2499" t="s">
        <v>13524</v>
      </c>
      <c r="I33" s="2499" t="s">
        <v>13525</v>
      </c>
      <c r="J33" s="2499"/>
    </row>
    <row r="34" spans="1:10" s="2504" customFormat="1" ht="17.25" customHeight="1">
      <c r="A34" s="2623">
        <v>21</v>
      </c>
      <c r="B34" s="2627">
        <v>4704000218</v>
      </c>
      <c r="C34" s="2628" t="s">
        <v>13526</v>
      </c>
      <c r="D34" s="2456" t="s">
        <v>9141</v>
      </c>
      <c r="E34" s="2634"/>
      <c r="F34" s="2499"/>
      <c r="G34" s="2499"/>
      <c r="H34" s="2499">
        <v>913700499</v>
      </c>
      <c r="I34" s="2499"/>
      <c r="J34" s="2499" t="s">
        <v>13374</v>
      </c>
    </row>
    <row r="35" spans="1:10" s="2504" customFormat="1" ht="17.25" customHeight="1">
      <c r="A35" s="2623">
        <v>22</v>
      </c>
      <c r="B35" s="2627" t="s">
        <v>9142</v>
      </c>
      <c r="C35" s="2628">
        <v>40501</v>
      </c>
      <c r="D35" s="2456" t="s">
        <v>9143</v>
      </c>
      <c r="E35" s="2634"/>
      <c r="F35" s="2499"/>
      <c r="G35" s="2499"/>
      <c r="H35" s="2499"/>
      <c r="I35" s="2499"/>
      <c r="J35" s="2499" t="s">
        <v>13374</v>
      </c>
    </row>
    <row r="36" spans="1:10" s="2504" customFormat="1" ht="17.25" customHeight="1">
      <c r="A36" s="2623">
        <v>23</v>
      </c>
      <c r="B36" s="2627"/>
      <c r="C36" s="2628"/>
      <c r="D36" s="2456" t="s">
        <v>13527</v>
      </c>
      <c r="E36" s="2457" t="s">
        <v>13528</v>
      </c>
      <c r="F36" s="2467"/>
      <c r="G36" s="2499"/>
      <c r="H36" s="2499" t="s">
        <v>13529</v>
      </c>
      <c r="I36" s="2499"/>
      <c r="J36" s="2499"/>
    </row>
    <row r="37" spans="1:10" s="2504" customFormat="1" ht="17.25" customHeight="1">
      <c r="A37" s="2623">
        <v>24</v>
      </c>
      <c r="B37" s="2627"/>
      <c r="C37" s="2628"/>
      <c r="D37" s="2456" t="s">
        <v>13530</v>
      </c>
      <c r="E37" s="2457"/>
      <c r="F37" s="2467"/>
      <c r="G37" s="2467" t="s">
        <v>13531</v>
      </c>
      <c r="H37" s="2499" t="s">
        <v>13532</v>
      </c>
      <c r="I37" s="2499" t="s">
        <v>13533</v>
      </c>
      <c r="J37" s="2499"/>
    </row>
    <row r="38" spans="1:10" s="2504" customFormat="1" ht="17.25" customHeight="1">
      <c r="A38" s="2623"/>
      <c r="B38" s="2627"/>
      <c r="C38" s="2628"/>
      <c r="D38" s="2456"/>
      <c r="E38" s="2634"/>
      <c r="F38" s="2499"/>
      <c r="G38" s="2499"/>
      <c r="H38" s="2499"/>
      <c r="I38" s="2499"/>
      <c r="J38" s="2499"/>
    </row>
    <row r="39" spans="1:10" s="2446" customFormat="1" ht="22.35" customHeight="1">
      <c r="A39" s="2439">
        <f>COUNT(A24:A38)</f>
        <v>13</v>
      </c>
      <c r="B39" s="2515"/>
      <c r="C39" s="2516"/>
      <c r="D39" s="2488" t="s">
        <v>1995</v>
      </c>
      <c r="E39" s="2439"/>
      <c r="F39" s="2439"/>
      <c r="G39" s="2439"/>
      <c r="H39" s="2439"/>
      <c r="I39" s="2439"/>
      <c r="J39" s="2439"/>
    </row>
    <row r="40" spans="1:10" s="2446" customFormat="1" ht="22.35" customHeight="1">
      <c r="A40" s="2518"/>
      <c r="B40" s="2515"/>
      <c r="C40" s="2516"/>
      <c r="D40" s="2519" t="s">
        <v>2153</v>
      </c>
      <c r="E40" s="2439"/>
      <c r="F40" s="2439"/>
      <c r="G40" s="2439"/>
      <c r="H40" s="2439"/>
      <c r="I40" s="2439"/>
      <c r="J40" s="2439"/>
    </row>
    <row r="41" spans="1:10" s="2526" customFormat="1" ht="19.5" customHeight="1">
      <c r="A41" s="2642">
        <v>25</v>
      </c>
      <c r="B41" s="2643"/>
      <c r="C41" s="2644"/>
      <c r="D41" s="2645" t="s">
        <v>9254</v>
      </c>
      <c r="E41" s="2646"/>
      <c r="F41" s="2647" t="s">
        <v>13534</v>
      </c>
      <c r="G41" s="2642"/>
      <c r="H41" s="2642"/>
      <c r="I41" s="2642"/>
      <c r="J41" s="2642"/>
    </row>
    <row r="42" spans="1:10" s="2526" customFormat="1" ht="19.5" customHeight="1">
      <c r="A42" s="2642"/>
      <c r="B42" s="2643"/>
      <c r="C42" s="2644"/>
      <c r="D42" s="2645"/>
      <c r="E42" s="2646"/>
      <c r="F42" s="2642"/>
      <c r="G42" s="2642"/>
      <c r="H42" s="2642"/>
      <c r="I42" s="2642"/>
      <c r="J42" s="2642"/>
    </row>
    <row r="43" spans="1:10" s="2532" customFormat="1" ht="17.25" customHeight="1">
      <c r="A43" s="2552"/>
      <c r="B43" s="2648"/>
      <c r="C43" s="2649"/>
      <c r="D43" s="2645" t="s">
        <v>13535</v>
      </c>
      <c r="E43" s="2646"/>
      <c r="F43" s="2552"/>
      <c r="G43" s="2552"/>
      <c r="H43" s="2552"/>
      <c r="I43" s="2552"/>
      <c r="J43" s="2552"/>
    </row>
    <row r="44" spans="1:10" s="2446" customFormat="1" ht="22.35" customHeight="1">
      <c r="A44" s="2439">
        <f>COUNT(A40:A43)</f>
        <v>1</v>
      </c>
      <c r="B44" s="2515"/>
      <c r="C44" s="2516"/>
      <c r="D44" s="2488" t="s">
        <v>2156</v>
      </c>
      <c r="E44" s="2439"/>
      <c r="F44" s="2520"/>
      <c r="G44" s="2520"/>
      <c r="H44" s="2439"/>
      <c r="I44" s="2439"/>
      <c r="J44" s="2439"/>
    </row>
    <row r="45" spans="1:10" s="2446" customFormat="1" ht="22.35" customHeight="1">
      <c r="A45" s="2439"/>
      <c r="B45" s="2515"/>
      <c r="C45" s="2516"/>
      <c r="D45" s="2519" t="s">
        <v>2165</v>
      </c>
      <c r="E45" s="2439"/>
      <c r="F45" s="2520"/>
      <c r="G45" s="2520"/>
      <c r="H45" s="2439"/>
      <c r="I45" s="2439"/>
      <c r="J45" s="2439"/>
    </row>
    <row r="46" spans="1:10" s="2535" customFormat="1" ht="19.5" customHeight="1">
      <c r="A46" s="2533">
        <v>26</v>
      </c>
      <c r="B46" s="2627">
        <v>4703000095</v>
      </c>
      <c r="C46" s="2628">
        <v>38041</v>
      </c>
      <c r="D46" s="2533" t="s">
        <v>9258</v>
      </c>
      <c r="E46" s="2650" t="s">
        <v>13536</v>
      </c>
      <c r="F46" s="2533"/>
      <c r="G46" s="2650" t="s">
        <v>13537</v>
      </c>
      <c r="H46" s="2533" t="s">
        <v>13538</v>
      </c>
      <c r="I46" s="2533" t="s">
        <v>13539</v>
      </c>
      <c r="J46" s="2533"/>
    </row>
    <row r="47" spans="1:10" s="2535" customFormat="1" ht="19.5" customHeight="1">
      <c r="A47" s="2533">
        <v>27</v>
      </c>
      <c r="B47" s="2627">
        <v>4702000350</v>
      </c>
      <c r="C47" s="2628">
        <v>37361</v>
      </c>
      <c r="D47" s="2533" t="s">
        <v>9259</v>
      </c>
      <c r="E47" s="2533"/>
      <c r="F47" s="2533"/>
      <c r="G47" s="2533"/>
      <c r="H47" s="2533" t="s">
        <v>13540</v>
      </c>
      <c r="I47" s="2533" t="s">
        <v>13541</v>
      </c>
      <c r="J47" s="2533" t="s">
        <v>13374</v>
      </c>
    </row>
    <row r="48" spans="1:10" s="2535" customFormat="1" ht="19.5" customHeight="1">
      <c r="A48" s="2533">
        <v>28</v>
      </c>
      <c r="B48" s="2627">
        <v>47212000624</v>
      </c>
      <c r="C48" s="2628">
        <v>39680</v>
      </c>
      <c r="D48" s="2533" t="s">
        <v>9260</v>
      </c>
      <c r="E48" s="2533"/>
      <c r="F48" s="2533"/>
      <c r="G48" s="2533"/>
      <c r="H48" s="2533"/>
      <c r="I48" s="2533"/>
      <c r="J48" s="2533" t="s">
        <v>13374</v>
      </c>
    </row>
    <row r="49" spans="1:10" s="2535" customFormat="1" ht="19.5" customHeight="1">
      <c r="A49" s="2533">
        <v>29</v>
      </c>
      <c r="B49" s="2627">
        <v>4703000035</v>
      </c>
      <c r="C49" s="2628">
        <v>37606</v>
      </c>
      <c r="D49" s="2533" t="s">
        <v>9261</v>
      </c>
      <c r="E49" s="2533"/>
      <c r="F49" s="2533"/>
      <c r="G49" s="2533"/>
      <c r="H49" s="2533" t="s">
        <v>13542</v>
      </c>
      <c r="I49" s="2533"/>
      <c r="J49" s="2533" t="s">
        <v>13543</v>
      </c>
    </row>
    <row r="50" spans="1:10" s="2535" customFormat="1" ht="19.5" customHeight="1">
      <c r="A50" s="2533">
        <v>30</v>
      </c>
      <c r="B50" s="2553">
        <v>47221001129</v>
      </c>
      <c r="C50" s="2651">
        <v>41809</v>
      </c>
      <c r="D50" s="2652" t="s">
        <v>13544</v>
      </c>
      <c r="E50" s="2652"/>
      <c r="F50" s="2533"/>
      <c r="G50" s="2533"/>
      <c r="H50" s="2533"/>
      <c r="I50" s="2533"/>
      <c r="J50" s="2533" t="s">
        <v>13374</v>
      </c>
    </row>
    <row r="51" spans="1:10" s="2535" customFormat="1" ht="19.5" customHeight="1">
      <c r="A51" s="2533"/>
      <c r="B51" s="2627"/>
      <c r="C51" s="2628"/>
      <c r="D51" s="2645"/>
      <c r="E51" s="2645"/>
      <c r="F51" s="2533"/>
      <c r="G51" s="2533"/>
      <c r="H51" s="2533"/>
      <c r="I51" s="2533"/>
      <c r="J51" s="2533"/>
    </row>
    <row r="52" spans="1:10" s="2535" customFormat="1" ht="19.5" customHeight="1">
      <c r="A52" s="2533"/>
      <c r="B52" s="2627"/>
      <c r="C52" s="2628"/>
      <c r="D52" s="2645"/>
      <c r="E52" s="2645"/>
      <c r="F52" s="2533"/>
      <c r="G52" s="2533"/>
      <c r="H52" s="2533"/>
      <c r="I52" s="2533"/>
      <c r="J52" s="2533"/>
    </row>
    <row r="53" spans="1:10" s="2532" customFormat="1" ht="18.75" customHeight="1">
      <c r="A53" s="2552"/>
      <c r="B53" s="2648"/>
      <c r="C53" s="2649"/>
      <c r="D53" s="2653"/>
      <c r="E53" s="2654"/>
      <c r="F53" s="2531"/>
      <c r="G53" s="2531"/>
      <c r="H53" s="2552"/>
      <c r="I53" s="2552"/>
      <c r="J53" s="2552"/>
    </row>
    <row r="54" spans="1:10" s="2446" customFormat="1" ht="22.35" customHeight="1">
      <c r="A54" s="2439">
        <f>COUNT(A45:A53)</f>
        <v>5</v>
      </c>
      <c r="B54" s="2515"/>
      <c r="C54" s="2516"/>
      <c r="D54" s="2488" t="s">
        <v>2181</v>
      </c>
      <c r="E54" s="2655"/>
      <c r="F54" s="2520"/>
      <c r="G54" s="2520"/>
      <c r="H54" s="2439"/>
      <c r="I54" s="2439"/>
      <c r="J54" s="2439"/>
    </row>
    <row r="55" spans="1:10" s="2656" customFormat="1" ht="22.35" customHeight="1">
      <c r="A55" s="2439"/>
      <c r="B55" s="2515"/>
      <c r="C55" s="2516"/>
      <c r="D55" s="2519" t="s">
        <v>2201</v>
      </c>
      <c r="E55" s="2439"/>
      <c r="F55" s="2520"/>
      <c r="G55" s="2439"/>
      <c r="H55" s="2439"/>
      <c r="I55" s="2439"/>
      <c r="J55" s="2439"/>
    </row>
    <row r="56" spans="1:10" s="2526" customFormat="1" ht="29.25" customHeight="1">
      <c r="A56" s="2642">
        <v>31</v>
      </c>
      <c r="B56" s="2627">
        <v>47221000468</v>
      </c>
      <c r="C56" s="2657">
        <v>39582</v>
      </c>
      <c r="D56" s="2658" t="s">
        <v>9342</v>
      </c>
      <c r="E56" s="2642"/>
      <c r="F56" s="2550" t="s">
        <v>13545</v>
      </c>
      <c r="G56" s="2642"/>
      <c r="H56" s="2642"/>
      <c r="I56" s="2642"/>
      <c r="J56" s="2642"/>
    </row>
    <row r="57" spans="1:10" s="2526" customFormat="1" ht="29.25" customHeight="1">
      <c r="A57" s="2642">
        <v>32</v>
      </c>
      <c r="B57" s="2627">
        <v>47221000832</v>
      </c>
      <c r="C57" s="2657">
        <v>40399</v>
      </c>
      <c r="D57" s="2658" t="s">
        <v>9343</v>
      </c>
      <c r="E57" s="2642"/>
      <c r="F57" s="2550" t="s">
        <v>13546</v>
      </c>
      <c r="G57" s="2642" t="s">
        <v>13547</v>
      </c>
      <c r="H57" s="2642" t="s">
        <v>13548</v>
      </c>
      <c r="I57" s="2642" t="s">
        <v>13549</v>
      </c>
      <c r="J57" s="2642"/>
    </row>
    <row r="58" spans="1:10" s="2526" customFormat="1" ht="29.25" customHeight="1">
      <c r="A58" s="2642">
        <v>33</v>
      </c>
      <c r="B58" s="2627" t="s">
        <v>9344</v>
      </c>
      <c r="C58" s="2657" t="s">
        <v>13550</v>
      </c>
      <c r="D58" s="2658" t="s">
        <v>9345</v>
      </c>
      <c r="E58" s="2642"/>
      <c r="F58" s="2524"/>
      <c r="G58" s="2642"/>
      <c r="H58" s="2642"/>
      <c r="I58" s="2642"/>
      <c r="J58" s="2642"/>
    </row>
    <row r="59" spans="1:10" s="2526" customFormat="1" ht="29.25" customHeight="1">
      <c r="A59" s="2642">
        <v>34</v>
      </c>
      <c r="B59" s="2627" t="s">
        <v>9346</v>
      </c>
      <c r="C59" s="2657" t="s">
        <v>13551</v>
      </c>
      <c r="D59" s="2658" t="s">
        <v>9347</v>
      </c>
      <c r="E59" s="2642"/>
      <c r="F59" s="2524"/>
      <c r="G59" s="2642"/>
      <c r="H59" s="2642"/>
      <c r="I59" s="2642"/>
      <c r="J59" s="2642"/>
    </row>
    <row r="60" spans="1:10" s="2532" customFormat="1" ht="20.25" customHeight="1">
      <c r="A60" s="2552">
        <v>35</v>
      </c>
      <c r="B60" s="2648"/>
      <c r="C60" s="2649"/>
      <c r="D60" s="2653" t="s">
        <v>13552</v>
      </c>
      <c r="E60" s="2654"/>
      <c r="F60" s="2531"/>
      <c r="G60" s="2552"/>
      <c r="H60" s="2552"/>
      <c r="I60" s="2552"/>
      <c r="J60" s="2552"/>
    </row>
    <row r="61" spans="1:10" s="2656" customFormat="1" ht="22.35" customHeight="1">
      <c r="A61" s="2439">
        <f>COUNT(A55:A60)</f>
        <v>5</v>
      </c>
      <c r="B61" s="2515"/>
      <c r="C61" s="2516"/>
      <c r="D61" s="2488" t="s">
        <v>2202</v>
      </c>
      <c r="E61" s="2439"/>
      <c r="F61" s="2520"/>
      <c r="G61" s="2439"/>
      <c r="H61" s="2439"/>
      <c r="I61" s="2439"/>
      <c r="J61" s="2439"/>
    </row>
    <row r="62" spans="1:10" s="2656" customFormat="1" ht="22.35" customHeight="1">
      <c r="A62" s="2439"/>
      <c r="B62" s="2515"/>
      <c r="C62" s="2516"/>
      <c r="D62" s="2519" t="s">
        <v>2203</v>
      </c>
      <c r="E62" s="2439"/>
      <c r="F62" s="2520"/>
      <c r="G62" s="2439"/>
      <c r="H62" s="2439"/>
      <c r="I62" s="2439"/>
      <c r="J62" s="2439"/>
    </row>
    <row r="63" spans="1:10" s="2532" customFormat="1" ht="36.75" customHeight="1">
      <c r="A63" s="2552">
        <v>36</v>
      </c>
      <c r="B63" s="2643">
        <v>47221000621</v>
      </c>
      <c r="C63" s="2649"/>
      <c r="D63" s="2658" t="s">
        <v>9358</v>
      </c>
      <c r="E63" s="2552"/>
      <c r="F63" s="2550" t="s">
        <v>13553</v>
      </c>
      <c r="G63" s="2552"/>
      <c r="H63" s="2552"/>
      <c r="I63" s="2552"/>
      <c r="J63" s="2552"/>
    </row>
    <row r="64" spans="1:10" s="2532" customFormat="1" ht="36.75" customHeight="1">
      <c r="A64" s="2552">
        <v>37</v>
      </c>
      <c r="B64" s="2643">
        <v>47221000821</v>
      </c>
      <c r="C64" s="2644">
        <v>40329</v>
      </c>
      <c r="D64" s="2658" t="s">
        <v>9359</v>
      </c>
      <c r="E64" s="2647"/>
      <c r="F64" s="2550" t="s">
        <v>13554</v>
      </c>
      <c r="G64" s="2647"/>
      <c r="H64" s="2552" t="s">
        <v>13555</v>
      </c>
      <c r="I64" s="2552"/>
      <c r="J64" s="2552"/>
    </row>
    <row r="65" spans="1:10" s="2532" customFormat="1" ht="34.5" customHeight="1">
      <c r="A65" s="2552">
        <v>38</v>
      </c>
      <c r="B65" s="2643">
        <v>47211000873</v>
      </c>
      <c r="C65" s="2644" t="s">
        <v>12097</v>
      </c>
      <c r="D65" s="2658" t="s">
        <v>9360</v>
      </c>
      <c r="E65" s="2647" t="s">
        <v>13556</v>
      </c>
      <c r="F65" s="2550" t="s">
        <v>13557</v>
      </c>
      <c r="G65" s="2647" t="s">
        <v>13558</v>
      </c>
      <c r="H65" s="2552" t="s">
        <v>13559</v>
      </c>
      <c r="I65" s="2552"/>
      <c r="J65" s="2552"/>
    </row>
    <row r="66" spans="1:10" s="2532" customFormat="1" ht="21.75" customHeight="1">
      <c r="A66" s="2552">
        <v>39</v>
      </c>
      <c r="B66" s="2643">
        <v>47221000995</v>
      </c>
      <c r="C66" s="2644">
        <v>41331</v>
      </c>
      <c r="D66" s="2658" t="s">
        <v>9361</v>
      </c>
      <c r="E66" s="2552"/>
      <c r="F66" s="2531"/>
      <c r="G66" s="2552"/>
      <c r="H66" s="2552"/>
      <c r="I66" s="2552"/>
      <c r="J66" s="2552"/>
    </row>
    <row r="67" spans="1:10" s="2532" customFormat="1" ht="27.75" customHeight="1">
      <c r="A67" s="2552">
        <v>40</v>
      </c>
      <c r="B67" s="2643">
        <v>3602503768</v>
      </c>
      <c r="C67" s="2644">
        <v>40694</v>
      </c>
      <c r="D67" s="2659" t="s">
        <v>9008</v>
      </c>
      <c r="E67" s="2647" t="s">
        <v>13560</v>
      </c>
      <c r="F67" s="2531"/>
      <c r="G67" s="2647" t="s">
        <v>13561</v>
      </c>
      <c r="H67" s="2552" t="s">
        <v>13562</v>
      </c>
      <c r="I67" s="2552"/>
      <c r="J67" s="2552"/>
    </row>
    <row r="68" spans="1:10" s="2532" customFormat="1" ht="31.5" customHeight="1">
      <c r="A68" s="2552">
        <v>41</v>
      </c>
      <c r="B68" s="2643"/>
      <c r="C68" s="2644"/>
      <c r="D68" s="2658" t="s">
        <v>13563</v>
      </c>
      <c r="E68" s="2647"/>
      <c r="F68" s="2550" t="s">
        <v>13564</v>
      </c>
      <c r="G68" s="2647"/>
      <c r="H68" s="2552" t="s">
        <v>13565</v>
      </c>
      <c r="I68" s="2552"/>
      <c r="J68" s="2552"/>
    </row>
    <row r="69" spans="1:10" s="2532" customFormat="1" ht="69.75" customHeight="1">
      <c r="A69" s="2552"/>
      <c r="B69" s="2643"/>
      <c r="C69" s="2644"/>
      <c r="D69" s="2658"/>
      <c r="E69" s="2552"/>
      <c r="F69" s="2531"/>
      <c r="G69" s="2552"/>
      <c r="H69" s="2552"/>
      <c r="I69" s="2552"/>
      <c r="J69" s="2552"/>
    </row>
    <row r="70" spans="1:10" s="2656" customFormat="1" ht="27" customHeight="1">
      <c r="A70" s="2439">
        <f>COUNT(A62:A69)</f>
        <v>6</v>
      </c>
      <c r="B70" s="2515"/>
      <c r="C70" s="2516"/>
      <c r="D70" s="2660" t="s">
        <v>13566</v>
      </c>
      <c r="E70" s="2655"/>
      <c r="F70" s="2520"/>
      <c r="G70" s="2439"/>
      <c r="H70" s="2439"/>
      <c r="I70" s="2439"/>
      <c r="J70" s="2439"/>
    </row>
    <row r="71" spans="1:10" s="2656" customFormat="1" ht="22.35" customHeight="1">
      <c r="A71" s="2439"/>
      <c r="B71" s="2515"/>
      <c r="C71" s="2516"/>
      <c r="D71" s="2661" t="s">
        <v>13567</v>
      </c>
      <c r="E71" s="2655"/>
      <c r="F71" s="2520"/>
      <c r="G71" s="2439"/>
      <c r="H71" s="2439"/>
      <c r="I71" s="2439"/>
      <c r="J71" s="2439"/>
    </row>
    <row r="72" spans="1:10" s="2532" customFormat="1" ht="38.25" customHeight="1">
      <c r="A72" s="2552">
        <v>42</v>
      </c>
      <c r="B72" s="2648">
        <v>47221000627</v>
      </c>
      <c r="C72" s="2649" t="s">
        <v>13568</v>
      </c>
      <c r="D72" s="2658" t="s">
        <v>9368</v>
      </c>
      <c r="E72" s="2552"/>
      <c r="F72" s="2531"/>
      <c r="G72" s="2647" t="s">
        <v>13569</v>
      </c>
      <c r="H72" s="2552"/>
      <c r="I72" s="2552"/>
      <c r="J72" s="2552"/>
    </row>
    <row r="73" spans="1:10" s="2532" customFormat="1" ht="31.5" customHeight="1">
      <c r="A73" s="2552">
        <v>43</v>
      </c>
      <c r="B73" s="2643">
        <v>47221000757</v>
      </c>
      <c r="C73" s="2644">
        <v>40086</v>
      </c>
      <c r="D73" s="2658" t="s">
        <v>13570</v>
      </c>
      <c r="E73" s="2552"/>
      <c r="F73" s="2550" t="s">
        <v>13571</v>
      </c>
      <c r="G73" s="2552"/>
      <c r="H73" s="2552" t="s">
        <v>13572</v>
      </c>
      <c r="I73" s="2552"/>
      <c r="J73" s="2552"/>
    </row>
    <row r="74" spans="1:10" s="2532" customFormat="1" ht="31.5" customHeight="1">
      <c r="A74" s="2552">
        <v>44</v>
      </c>
      <c r="B74" s="2643" t="s">
        <v>9370</v>
      </c>
      <c r="C74" s="2644">
        <v>41326</v>
      </c>
      <c r="D74" s="2658" t="s">
        <v>13573</v>
      </c>
      <c r="E74" s="2552"/>
      <c r="F74" s="2531"/>
      <c r="G74" s="2552"/>
      <c r="H74" s="2552" t="s">
        <v>13574</v>
      </c>
      <c r="I74" s="2552"/>
      <c r="J74" s="2552"/>
    </row>
    <row r="75" spans="1:10" s="2532" customFormat="1" ht="31.5" customHeight="1">
      <c r="A75" s="2552">
        <v>45</v>
      </c>
      <c r="B75" s="2643">
        <v>47221001024</v>
      </c>
      <c r="C75" s="2644">
        <v>41446</v>
      </c>
      <c r="D75" s="2658" t="s">
        <v>9372</v>
      </c>
      <c r="E75" s="2550" t="s">
        <v>13575</v>
      </c>
      <c r="F75" s="2550" t="s">
        <v>13576</v>
      </c>
      <c r="G75" s="2647" t="s">
        <v>13577</v>
      </c>
      <c r="H75" s="2552" t="s">
        <v>13578</v>
      </c>
      <c r="I75" s="2552" t="s">
        <v>13579</v>
      </c>
      <c r="J75" s="2552"/>
    </row>
    <row r="76" spans="1:10" s="2532" customFormat="1" ht="31.5" customHeight="1">
      <c r="A76" s="2662">
        <v>46</v>
      </c>
      <c r="B76" s="2663">
        <v>47221001099</v>
      </c>
      <c r="C76" s="2664">
        <v>41702</v>
      </c>
      <c r="D76" s="2665" t="s">
        <v>9373</v>
      </c>
      <c r="E76" s="2662" t="s">
        <v>13580</v>
      </c>
      <c r="F76" s="2531"/>
      <c r="G76" s="2552"/>
      <c r="H76" s="2552"/>
      <c r="I76" s="2552"/>
      <c r="J76" s="2552" t="s">
        <v>13581</v>
      </c>
    </row>
    <row r="77" spans="1:10" s="2532" customFormat="1" ht="31.5" customHeight="1">
      <c r="A77" s="2662">
        <v>47</v>
      </c>
      <c r="B77" s="2663">
        <v>47221001136</v>
      </c>
      <c r="C77" s="2664">
        <v>41838</v>
      </c>
      <c r="D77" s="2665" t="s">
        <v>9374</v>
      </c>
      <c r="E77" s="2662"/>
      <c r="F77" s="2531"/>
      <c r="G77" s="2552"/>
      <c r="H77" s="2552"/>
      <c r="I77" s="2552"/>
      <c r="J77" s="2552" t="s">
        <v>13582</v>
      </c>
    </row>
    <row r="78" spans="1:10" s="2532" customFormat="1" ht="22.35" customHeight="1">
      <c r="A78" s="2552"/>
      <c r="B78" s="2648"/>
      <c r="C78" s="2649"/>
      <c r="D78" s="2653"/>
      <c r="E78" s="2654"/>
      <c r="F78" s="2531"/>
      <c r="G78" s="2552"/>
      <c r="H78" s="2552"/>
      <c r="I78" s="2552"/>
      <c r="J78" s="2552"/>
    </row>
    <row r="79" spans="1:10" s="2656" customFormat="1" ht="22.35" customHeight="1">
      <c r="A79" s="2439">
        <f>COUNT(A71:A78)</f>
        <v>6</v>
      </c>
      <c r="B79" s="2515"/>
      <c r="C79" s="2516"/>
      <c r="D79" s="2488" t="s">
        <v>2209</v>
      </c>
      <c r="E79" s="2439"/>
      <c r="F79" s="2520"/>
      <c r="G79" s="2439"/>
      <c r="H79" s="2439"/>
      <c r="I79" s="2439"/>
      <c r="J79" s="2439"/>
    </row>
    <row r="80" spans="1:10" s="2656" customFormat="1" ht="22.35" customHeight="1">
      <c r="A80" s="2439"/>
      <c r="B80" s="2515"/>
      <c r="C80" s="2516"/>
      <c r="D80" s="2519" t="s">
        <v>2828</v>
      </c>
      <c r="E80" s="2439"/>
      <c r="F80" s="2520"/>
      <c r="G80" s="2439"/>
      <c r="H80" s="2439"/>
      <c r="I80" s="2439"/>
      <c r="J80" s="2439"/>
    </row>
    <row r="81" spans="1:10" s="2532" customFormat="1" ht="35.25" customHeight="1">
      <c r="A81" s="2552">
        <v>48</v>
      </c>
      <c r="B81" s="2643">
        <v>3600785789</v>
      </c>
      <c r="C81" s="2644">
        <v>38721</v>
      </c>
      <c r="D81" s="2658" t="s">
        <v>9397</v>
      </c>
      <c r="E81" s="2654"/>
      <c r="F81" s="2531"/>
      <c r="G81" s="2552"/>
      <c r="H81" s="2552" t="s">
        <v>13583</v>
      </c>
      <c r="I81" s="2552"/>
      <c r="J81" s="2552"/>
    </row>
    <row r="82" spans="1:10" s="2532" customFormat="1" ht="33.75" customHeight="1">
      <c r="A82" s="2552">
        <v>49</v>
      </c>
      <c r="B82" s="2643">
        <v>3600278732</v>
      </c>
      <c r="C82" s="2644">
        <v>35710</v>
      </c>
      <c r="D82" s="2658" t="s">
        <v>9398</v>
      </c>
      <c r="E82" s="2654"/>
      <c r="F82" s="2550"/>
      <c r="G82" s="2666" t="s">
        <v>13584</v>
      </c>
      <c r="H82" s="2552" t="s">
        <v>13585</v>
      </c>
      <c r="I82" s="2552"/>
      <c r="J82" s="2552"/>
    </row>
    <row r="83" spans="1:10" s="2532" customFormat="1" ht="28.5" customHeight="1">
      <c r="A83" s="2552">
        <v>50</v>
      </c>
      <c r="B83" s="2643" t="s">
        <v>9399</v>
      </c>
      <c r="C83" s="2644" t="s">
        <v>13586</v>
      </c>
      <c r="D83" s="2658" t="s">
        <v>9400</v>
      </c>
      <c r="E83" s="2654"/>
      <c r="F83" s="2531"/>
      <c r="G83" s="2552"/>
      <c r="H83" s="2552"/>
      <c r="I83" s="2552"/>
      <c r="J83" s="2552"/>
    </row>
    <row r="84" spans="1:10" s="2532" customFormat="1" ht="22.35" customHeight="1">
      <c r="A84" s="2552"/>
      <c r="B84" s="2648"/>
      <c r="C84" s="2649"/>
      <c r="D84" s="2653"/>
      <c r="E84" s="2654"/>
      <c r="F84" s="2531"/>
      <c r="G84" s="2552"/>
      <c r="H84" s="2552"/>
      <c r="I84" s="2552"/>
      <c r="J84" s="2552"/>
    </row>
    <row r="85" spans="1:10" s="2656" customFormat="1" ht="22.35" customHeight="1">
      <c r="A85" s="2439">
        <f>COUNT(A80:A84)</f>
        <v>3</v>
      </c>
      <c r="B85" s="2515"/>
      <c r="C85" s="2516"/>
      <c r="D85" s="2660" t="s">
        <v>13587</v>
      </c>
      <c r="E85" s="2655"/>
      <c r="F85" s="2667" t="s">
        <v>13588</v>
      </c>
      <c r="G85" s="2439"/>
      <c r="H85" s="2439"/>
      <c r="I85" s="2439"/>
      <c r="J85" s="2439"/>
    </row>
    <row r="86" spans="1:10" s="2569" customFormat="1" ht="27" customHeight="1">
      <c r="A86" s="2563"/>
      <c r="B86" s="2564"/>
      <c r="C86" s="2565"/>
      <c r="D86" s="2668" t="s">
        <v>2216</v>
      </c>
      <c r="E86" s="2668"/>
      <c r="F86" s="2563">
        <f>SUBTOTAL(9,F7:F85)</f>
        <v>0</v>
      </c>
      <c r="G86" s="2563">
        <f>SUBTOTAL(9,G7:G85)</f>
        <v>0</v>
      </c>
      <c r="H86" s="2563"/>
      <c r="I86" s="2563"/>
      <c r="J86" s="2563"/>
    </row>
    <row r="87" spans="1:10" ht="26.25" customHeight="1">
      <c r="A87" s="2584"/>
      <c r="C87" s="2669"/>
      <c r="D87" s="2850"/>
      <c r="E87" s="2850"/>
    </row>
    <row r="88" spans="1:10" ht="21" customHeight="1">
      <c r="A88" s="2590"/>
      <c r="D88" s="2670"/>
      <c r="E88" s="2670"/>
    </row>
    <row r="89" spans="1:10" ht="17.25" customHeight="1">
      <c r="A89" s="2590"/>
      <c r="B89" s="2590"/>
      <c r="E89" s="2670"/>
      <c r="F89" s="2671"/>
      <c r="G89" s="2671"/>
    </row>
    <row r="90" spans="1:10" ht="17.25" customHeight="1">
      <c r="A90" s="2590"/>
      <c r="B90" s="2590"/>
      <c r="D90" s="2670"/>
      <c r="E90" s="2670"/>
      <c r="F90" s="2672"/>
      <c r="G90" s="2672"/>
    </row>
    <row r="91" spans="1:10" ht="17.25" customHeight="1">
      <c r="A91" s="2590"/>
      <c r="B91" s="2590"/>
      <c r="D91" s="2670"/>
      <c r="E91" s="2670"/>
    </row>
    <row r="92" spans="1:10" ht="18" customHeight="1">
      <c r="A92" s="2590"/>
    </row>
    <row r="93" spans="1:10" ht="18" customHeight="1">
      <c r="A93" s="2590"/>
    </row>
    <row r="94" spans="1:10" ht="17.25" customHeight="1">
      <c r="A94" s="2673"/>
      <c r="B94" s="2585"/>
      <c r="C94" s="2674"/>
      <c r="D94" s="2675"/>
      <c r="E94" s="2675"/>
    </row>
    <row r="95" spans="1:10" ht="17.25" customHeight="1">
      <c r="A95" s="2673"/>
      <c r="B95" s="2585"/>
      <c r="C95" s="2674"/>
      <c r="D95" s="2675"/>
      <c r="E95" s="2675"/>
    </row>
    <row r="96" spans="1:10" ht="17.25" customHeight="1">
      <c r="A96" s="2676"/>
      <c r="B96" s="2585"/>
      <c r="C96" s="2674"/>
      <c r="D96" s="2675"/>
      <c r="E96" s="2675"/>
    </row>
    <row r="97" spans="1:5" ht="32.25" customHeight="1">
      <c r="A97" s="2851"/>
      <c r="B97" s="2851"/>
      <c r="C97" s="2851"/>
      <c r="D97" s="2675"/>
      <c r="E97" s="2675"/>
    </row>
    <row r="98" spans="1:5" ht="17.25" customHeight="1">
      <c r="A98" s="1825"/>
      <c r="B98" s="2585"/>
      <c r="C98" s="2674"/>
      <c r="D98" s="2675"/>
      <c r="E98" s="2675"/>
    </row>
    <row r="99" spans="1:5" ht="17.25" customHeight="1">
      <c r="C99" s="2677"/>
      <c r="D99" s="2675"/>
      <c r="E99" s="2675"/>
    </row>
    <row r="100" spans="1:5" ht="17.25" customHeight="1">
      <c r="A100" s="2599"/>
      <c r="C100" s="2677"/>
      <c r="D100" s="2675"/>
      <c r="E100" s="2675"/>
    </row>
    <row r="101" spans="1:5" ht="17.25" customHeight="1">
      <c r="A101" s="2590"/>
      <c r="C101" s="2677"/>
      <c r="D101" s="2675"/>
      <c r="E101" s="2675"/>
    </row>
    <row r="102" spans="1:5" ht="17.25" customHeight="1">
      <c r="C102" s="2677"/>
      <c r="D102" s="2675"/>
      <c r="E102" s="2675"/>
    </row>
    <row r="103" spans="1:5" ht="17.25" customHeight="1">
      <c r="C103" s="2677"/>
      <c r="D103" s="2675"/>
      <c r="E103" s="2675"/>
    </row>
    <row r="104" spans="1:5" ht="17.25" customHeight="1">
      <c r="C104" s="2677"/>
      <c r="D104" s="2675"/>
      <c r="E104" s="2675"/>
    </row>
    <row r="105" spans="1:5" ht="17.25" customHeight="1">
      <c r="C105" s="2677"/>
      <c r="D105" s="2675"/>
      <c r="E105" s="2675"/>
    </row>
    <row r="106" spans="1:5" ht="17.25" customHeight="1">
      <c r="C106" s="2677"/>
      <c r="D106" s="2675"/>
      <c r="E106" s="2675"/>
    </row>
    <row r="107" spans="1:5" ht="17.25" customHeight="1">
      <c r="C107" s="2677"/>
      <c r="D107" s="2675"/>
      <c r="E107" s="2675"/>
    </row>
    <row r="108" spans="1:5" ht="17.25" customHeight="1">
      <c r="C108" s="2677"/>
      <c r="D108" s="2675"/>
      <c r="E108" s="2675"/>
    </row>
    <row r="109" spans="1:5" ht="17.25" customHeight="1">
      <c r="C109" s="2677"/>
      <c r="D109" s="2675"/>
      <c r="E109" s="2675"/>
    </row>
    <row r="110" spans="1:5" ht="17.25" customHeight="1">
      <c r="C110" s="2677"/>
      <c r="D110" s="2675"/>
      <c r="E110" s="2675"/>
    </row>
    <row r="111" spans="1:5" ht="17.25" customHeight="1">
      <c r="C111" s="2677"/>
      <c r="D111" s="2675"/>
      <c r="E111" s="2675"/>
    </row>
    <row r="112" spans="1:5" ht="17.25" customHeight="1">
      <c r="C112" s="2677"/>
      <c r="D112" s="2675"/>
      <c r="E112" s="2675"/>
    </row>
    <row r="113" spans="3:5" ht="17.25" customHeight="1">
      <c r="C113" s="2677"/>
      <c r="D113" s="2675"/>
      <c r="E113" s="2675"/>
    </row>
    <row r="114" spans="3:5" ht="17.25" customHeight="1">
      <c r="C114" s="2677"/>
      <c r="D114" s="2675"/>
      <c r="E114" s="2675"/>
    </row>
    <row r="115" spans="3:5" ht="17.25" customHeight="1">
      <c r="C115" s="2677"/>
      <c r="D115" s="2675"/>
      <c r="E115" s="2675"/>
    </row>
    <row r="116" spans="3:5" ht="17.25" customHeight="1">
      <c r="C116" s="2677"/>
      <c r="D116" s="2675"/>
      <c r="E116" s="2675"/>
    </row>
    <row r="117" spans="3:5" ht="17.25" customHeight="1">
      <c r="C117" s="2677"/>
      <c r="D117" s="2675"/>
      <c r="E117" s="2675"/>
    </row>
    <row r="118" spans="3:5" ht="17.25" customHeight="1">
      <c r="C118" s="2677"/>
      <c r="D118" s="2675"/>
      <c r="E118" s="2675"/>
    </row>
    <row r="119" spans="3:5" ht="17.25" customHeight="1">
      <c r="C119" s="2677"/>
      <c r="D119" s="2675"/>
      <c r="E119" s="2675"/>
    </row>
    <row r="120" spans="3:5" ht="17.25" customHeight="1">
      <c r="C120" s="2677"/>
      <c r="D120" s="2675"/>
      <c r="E120" s="2675"/>
    </row>
    <row r="121" spans="3:5" ht="17.25" customHeight="1">
      <c r="C121" s="2677"/>
      <c r="D121" s="2675"/>
      <c r="E121" s="2675"/>
    </row>
    <row r="122" spans="3:5" ht="17.25" customHeight="1">
      <c r="C122" s="2677"/>
      <c r="D122" s="2675"/>
      <c r="E122" s="2675"/>
    </row>
    <row r="123" spans="3:5" ht="17.25" customHeight="1">
      <c r="C123" s="2677"/>
      <c r="D123" s="2675"/>
      <c r="E123" s="2675"/>
    </row>
    <row r="124" spans="3:5" ht="17.25" customHeight="1">
      <c r="C124" s="2677"/>
      <c r="D124" s="2675"/>
      <c r="E124" s="2675"/>
    </row>
    <row r="125" spans="3:5" ht="17.25" customHeight="1">
      <c r="C125" s="2677"/>
      <c r="D125" s="2675"/>
      <c r="E125" s="2675"/>
    </row>
    <row r="126" spans="3:5" ht="17.25" customHeight="1">
      <c r="C126" s="2677"/>
      <c r="D126" s="2675"/>
      <c r="E126" s="2675"/>
    </row>
    <row r="127" spans="3:5" ht="17.25" customHeight="1">
      <c r="C127" s="2677"/>
      <c r="D127" s="2675"/>
      <c r="E127" s="2675"/>
    </row>
    <row r="128" spans="3:5" ht="17.25" customHeight="1">
      <c r="C128" s="2677"/>
      <c r="D128" s="2675"/>
      <c r="E128" s="2675"/>
    </row>
    <row r="129" spans="3:5" ht="17.25" customHeight="1">
      <c r="C129" s="2677"/>
      <c r="D129" s="2675"/>
      <c r="E129" s="2675"/>
    </row>
    <row r="130" spans="3:5" ht="17.25" customHeight="1">
      <c r="C130" s="2677"/>
      <c r="D130" s="2675"/>
      <c r="E130" s="2675"/>
    </row>
    <row r="131" spans="3:5" ht="17.25" customHeight="1">
      <c r="C131" s="2677"/>
      <c r="D131" s="2675"/>
      <c r="E131" s="2675"/>
    </row>
    <row r="132" spans="3:5" ht="17.25" customHeight="1">
      <c r="C132" s="2677"/>
      <c r="D132" s="2675"/>
      <c r="E132" s="2675"/>
    </row>
    <row r="133" spans="3:5" ht="17.25" customHeight="1">
      <c r="C133" s="2677"/>
      <c r="D133" s="2675"/>
      <c r="E133" s="2675"/>
    </row>
    <row r="134" spans="3:5" ht="17.25" customHeight="1">
      <c r="C134" s="2677"/>
      <c r="D134" s="2675"/>
      <c r="E134" s="2675"/>
    </row>
    <row r="135" spans="3:5" ht="17.25" customHeight="1">
      <c r="C135" s="2677"/>
      <c r="D135" s="2675"/>
      <c r="E135" s="2675"/>
    </row>
  </sheetData>
  <mergeCells count="11">
    <mergeCell ref="H4:H5"/>
    <mergeCell ref="I4:I5"/>
    <mergeCell ref="J4:J5"/>
    <mergeCell ref="D87:E87"/>
    <mergeCell ref="A97:C97"/>
    <mergeCell ref="A4:A5"/>
    <mergeCell ref="B4:B5"/>
    <mergeCell ref="C4:C5"/>
    <mergeCell ref="D4:D5"/>
    <mergeCell ref="E4:E5"/>
    <mergeCell ref="F4:G4"/>
  </mergeCells>
  <hyperlinks>
    <hyperlink ref="F11" r:id="rId1"/>
    <hyperlink ref="E65" r:id="rId2"/>
    <hyperlink ref="F65" r:id="rId3"/>
    <hyperlink ref="G65" r:id="rId4"/>
    <hyperlink ref="F64" r:id="rId5"/>
    <hyperlink ref="E67" r:id="rId6"/>
    <hyperlink ref="G67" r:id="rId7"/>
    <hyperlink ref="F68" r:id="rId8"/>
    <hyperlink ref="E31" r:id="rId9"/>
    <hyperlink ref="G31" r:id="rId10"/>
    <hyperlink ref="E8" r:id="rId11"/>
    <hyperlink ref="G8" r:id="rId12"/>
    <hyperlink ref="E46" r:id="rId13"/>
    <hyperlink ref="G46" r:id="rId14"/>
    <hyperlink ref="E36" r:id="rId15"/>
    <hyperlink ref="E27" r:id="rId16"/>
    <hyperlink ref="F27" r:id="rId17"/>
    <hyperlink ref="E26" r:id="rId18"/>
    <hyperlink ref="E75" r:id="rId19"/>
    <hyperlink ref="F75" r:id="rId20"/>
    <hyperlink ref="G37" r:id="rId21"/>
    <hyperlink ref="F12" r:id="rId22"/>
    <hyperlink ref="F30" r:id="rId23"/>
    <hyperlink ref="G25" r:id="rId24"/>
    <hyperlink ref="G32" r:id="rId25"/>
    <hyperlink ref="F73" r:id="rId26"/>
    <hyperlink ref="G82" r:id="rId27"/>
    <hyperlink ref="G72" r:id="rId28"/>
    <hyperlink ref="F85" r:id="rId29"/>
    <hyperlink ref="F63" r:id="rId30"/>
    <hyperlink ref="F41" r:id="rId31"/>
    <hyperlink ref="F56" r:id="rId32"/>
    <hyperlink ref="F57" r:id="rId33"/>
    <hyperlink ref="G75" r:id="rId34"/>
  </hyperlinks>
  <pageMargins left="0.7" right="0.7" top="0.75" bottom="0.75" header="0.3" footer="0.3"/>
  <pageSetup paperSize="9" orientation="portrait" r:id="rId3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14"/>
  <sheetViews>
    <sheetView topLeftCell="A398" zoomScaleSheetLayoutView="100" workbookViewId="0">
      <selection activeCell="B414" sqref="B414"/>
    </sheetView>
  </sheetViews>
  <sheetFormatPr defaultRowHeight="18.75"/>
  <cols>
    <col min="1" max="1" width="5" style="2683" customWidth="1"/>
    <col min="2" max="2" width="49.125" style="2686" customWidth="1"/>
    <col min="3" max="3" width="38.5" style="2685" customWidth="1"/>
    <col min="4" max="4" width="31.625" style="2685" customWidth="1"/>
    <col min="5" max="5" width="31.125" style="2681" customWidth="1"/>
    <col min="6" max="6" width="18.875" style="2681" customWidth="1"/>
    <col min="7" max="7" width="17.875" style="2685" customWidth="1"/>
    <col min="8" max="256" width="9" style="2685"/>
    <col min="257" max="257" width="5" style="2685" customWidth="1"/>
    <col min="258" max="258" width="49.125" style="2685" customWidth="1"/>
    <col min="259" max="259" width="38.5" style="2685" customWidth="1"/>
    <col min="260" max="260" width="31.625" style="2685" customWidth="1"/>
    <col min="261" max="261" width="31.125" style="2685" customWidth="1"/>
    <col min="262" max="262" width="18.875" style="2685" customWidth="1"/>
    <col min="263" max="263" width="17.875" style="2685" customWidth="1"/>
    <col min="264" max="512" width="9" style="2685"/>
    <col min="513" max="513" width="5" style="2685" customWidth="1"/>
    <col min="514" max="514" width="49.125" style="2685" customWidth="1"/>
    <col min="515" max="515" width="38.5" style="2685" customWidth="1"/>
    <col min="516" max="516" width="31.625" style="2685" customWidth="1"/>
    <col min="517" max="517" width="31.125" style="2685" customWidth="1"/>
    <col min="518" max="518" width="18.875" style="2685" customWidth="1"/>
    <col min="519" max="519" width="17.875" style="2685" customWidth="1"/>
    <col min="520" max="768" width="9" style="2685"/>
    <col min="769" max="769" width="5" style="2685" customWidth="1"/>
    <col min="770" max="770" width="49.125" style="2685" customWidth="1"/>
    <col min="771" max="771" width="38.5" style="2685" customWidth="1"/>
    <col min="772" max="772" width="31.625" style="2685" customWidth="1"/>
    <col min="773" max="773" width="31.125" style="2685" customWidth="1"/>
    <col min="774" max="774" width="18.875" style="2685" customWidth="1"/>
    <col min="775" max="775" width="17.875" style="2685" customWidth="1"/>
    <col min="776" max="1024" width="9" style="2685"/>
    <col min="1025" max="1025" width="5" style="2685" customWidth="1"/>
    <col min="1026" max="1026" width="49.125" style="2685" customWidth="1"/>
    <col min="1027" max="1027" width="38.5" style="2685" customWidth="1"/>
    <col min="1028" max="1028" width="31.625" style="2685" customWidth="1"/>
    <col min="1029" max="1029" width="31.125" style="2685" customWidth="1"/>
    <col min="1030" max="1030" width="18.875" style="2685" customWidth="1"/>
    <col min="1031" max="1031" width="17.875" style="2685" customWidth="1"/>
    <col min="1032" max="1280" width="9" style="2685"/>
    <col min="1281" max="1281" width="5" style="2685" customWidth="1"/>
    <col min="1282" max="1282" width="49.125" style="2685" customWidth="1"/>
    <col min="1283" max="1283" width="38.5" style="2685" customWidth="1"/>
    <col min="1284" max="1284" width="31.625" style="2685" customWidth="1"/>
    <col min="1285" max="1285" width="31.125" style="2685" customWidth="1"/>
    <col min="1286" max="1286" width="18.875" style="2685" customWidth="1"/>
    <col min="1287" max="1287" width="17.875" style="2685" customWidth="1"/>
    <col min="1288" max="1536" width="9" style="2685"/>
    <col min="1537" max="1537" width="5" style="2685" customWidth="1"/>
    <col min="1538" max="1538" width="49.125" style="2685" customWidth="1"/>
    <col min="1539" max="1539" width="38.5" style="2685" customWidth="1"/>
    <col min="1540" max="1540" width="31.625" style="2685" customWidth="1"/>
    <col min="1541" max="1541" width="31.125" style="2685" customWidth="1"/>
    <col min="1542" max="1542" width="18.875" style="2685" customWidth="1"/>
    <col min="1543" max="1543" width="17.875" style="2685" customWidth="1"/>
    <col min="1544" max="1792" width="9" style="2685"/>
    <col min="1793" max="1793" width="5" style="2685" customWidth="1"/>
    <col min="1794" max="1794" width="49.125" style="2685" customWidth="1"/>
    <col min="1795" max="1795" width="38.5" style="2685" customWidth="1"/>
    <col min="1796" max="1796" width="31.625" style="2685" customWidth="1"/>
    <col min="1797" max="1797" width="31.125" style="2685" customWidth="1"/>
    <col min="1798" max="1798" width="18.875" style="2685" customWidth="1"/>
    <col min="1799" max="1799" width="17.875" style="2685" customWidth="1"/>
    <col min="1800" max="2048" width="9" style="2685"/>
    <col min="2049" max="2049" width="5" style="2685" customWidth="1"/>
    <col min="2050" max="2050" width="49.125" style="2685" customWidth="1"/>
    <col min="2051" max="2051" width="38.5" style="2685" customWidth="1"/>
    <col min="2052" max="2052" width="31.625" style="2685" customWidth="1"/>
    <col min="2053" max="2053" width="31.125" style="2685" customWidth="1"/>
    <col min="2054" max="2054" width="18.875" style="2685" customWidth="1"/>
    <col min="2055" max="2055" width="17.875" style="2685" customWidth="1"/>
    <col min="2056" max="2304" width="9" style="2685"/>
    <col min="2305" max="2305" width="5" style="2685" customWidth="1"/>
    <col min="2306" max="2306" width="49.125" style="2685" customWidth="1"/>
    <col min="2307" max="2307" width="38.5" style="2685" customWidth="1"/>
    <col min="2308" max="2308" width="31.625" style="2685" customWidth="1"/>
    <col min="2309" max="2309" width="31.125" style="2685" customWidth="1"/>
    <col min="2310" max="2310" width="18.875" style="2685" customWidth="1"/>
    <col min="2311" max="2311" width="17.875" style="2685" customWidth="1"/>
    <col min="2312" max="2560" width="9" style="2685"/>
    <col min="2561" max="2561" width="5" style="2685" customWidth="1"/>
    <col min="2562" max="2562" width="49.125" style="2685" customWidth="1"/>
    <col min="2563" max="2563" width="38.5" style="2685" customWidth="1"/>
    <col min="2564" max="2564" width="31.625" style="2685" customWidth="1"/>
    <col min="2565" max="2565" width="31.125" style="2685" customWidth="1"/>
    <col min="2566" max="2566" width="18.875" style="2685" customWidth="1"/>
    <col min="2567" max="2567" width="17.875" style="2685" customWidth="1"/>
    <col min="2568" max="2816" width="9" style="2685"/>
    <col min="2817" max="2817" width="5" style="2685" customWidth="1"/>
    <col min="2818" max="2818" width="49.125" style="2685" customWidth="1"/>
    <col min="2819" max="2819" width="38.5" style="2685" customWidth="1"/>
    <col min="2820" max="2820" width="31.625" style="2685" customWidth="1"/>
    <col min="2821" max="2821" width="31.125" style="2685" customWidth="1"/>
    <col min="2822" max="2822" width="18.875" style="2685" customWidth="1"/>
    <col min="2823" max="2823" width="17.875" style="2685" customWidth="1"/>
    <col min="2824" max="3072" width="9" style="2685"/>
    <col min="3073" max="3073" width="5" style="2685" customWidth="1"/>
    <col min="3074" max="3074" width="49.125" style="2685" customWidth="1"/>
    <col min="3075" max="3075" width="38.5" style="2685" customWidth="1"/>
    <col min="3076" max="3076" width="31.625" style="2685" customWidth="1"/>
    <col min="3077" max="3077" width="31.125" style="2685" customWidth="1"/>
    <col min="3078" max="3078" width="18.875" style="2685" customWidth="1"/>
    <col min="3079" max="3079" width="17.875" style="2685" customWidth="1"/>
    <col min="3080" max="3328" width="9" style="2685"/>
    <col min="3329" max="3329" width="5" style="2685" customWidth="1"/>
    <col min="3330" max="3330" width="49.125" style="2685" customWidth="1"/>
    <col min="3331" max="3331" width="38.5" style="2685" customWidth="1"/>
    <col min="3332" max="3332" width="31.625" style="2685" customWidth="1"/>
    <col min="3333" max="3333" width="31.125" style="2685" customWidth="1"/>
    <col min="3334" max="3334" width="18.875" style="2685" customWidth="1"/>
    <col min="3335" max="3335" width="17.875" style="2685" customWidth="1"/>
    <col min="3336" max="3584" width="9" style="2685"/>
    <col min="3585" max="3585" width="5" style="2685" customWidth="1"/>
    <col min="3586" max="3586" width="49.125" style="2685" customWidth="1"/>
    <col min="3587" max="3587" width="38.5" style="2685" customWidth="1"/>
    <col min="3588" max="3588" width="31.625" style="2685" customWidth="1"/>
    <col min="3589" max="3589" width="31.125" style="2685" customWidth="1"/>
    <col min="3590" max="3590" width="18.875" style="2685" customWidth="1"/>
    <col min="3591" max="3591" width="17.875" style="2685" customWidth="1"/>
    <col min="3592" max="3840" width="9" style="2685"/>
    <col min="3841" max="3841" width="5" style="2685" customWidth="1"/>
    <col min="3842" max="3842" width="49.125" style="2685" customWidth="1"/>
    <col min="3843" max="3843" width="38.5" style="2685" customWidth="1"/>
    <col min="3844" max="3844" width="31.625" style="2685" customWidth="1"/>
    <col min="3845" max="3845" width="31.125" style="2685" customWidth="1"/>
    <col min="3846" max="3846" width="18.875" style="2685" customWidth="1"/>
    <col min="3847" max="3847" width="17.875" style="2685" customWidth="1"/>
    <col min="3848" max="4096" width="9" style="2685"/>
    <col min="4097" max="4097" width="5" style="2685" customWidth="1"/>
    <col min="4098" max="4098" width="49.125" style="2685" customWidth="1"/>
    <col min="4099" max="4099" width="38.5" style="2685" customWidth="1"/>
    <col min="4100" max="4100" width="31.625" style="2685" customWidth="1"/>
    <col min="4101" max="4101" width="31.125" style="2685" customWidth="1"/>
    <col min="4102" max="4102" width="18.875" style="2685" customWidth="1"/>
    <col min="4103" max="4103" width="17.875" style="2685" customWidth="1"/>
    <col min="4104" max="4352" width="9" style="2685"/>
    <col min="4353" max="4353" width="5" style="2685" customWidth="1"/>
    <col min="4354" max="4354" width="49.125" style="2685" customWidth="1"/>
    <col min="4355" max="4355" width="38.5" style="2685" customWidth="1"/>
    <col min="4356" max="4356" width="31.625" style="2685" customWidth="1"/>
    <col min="4357" max="4357" width="31.125" style="2685" customWidth="1"/>
    <col min="4358" max="4358" width="18.875" style="2685" customWidth="1"/>
    <col min="4359" max="4359" width="17.875" style="2685" customWidth="1"/>
    <col min="4360" max="4608" width="9" style="2685"/>
    <col min="4609" max="4609" width="5" style="2685" customWidth="1"/>
    <col min="4610" max="4610" width="49.125" style="2685" customWidth="1"/>
    <col min="4611" max="4611" width="38.5" style="2685" customWidth="1"/>
    <col min="4612" max="4612" width="31.625" style="2685" customWidth="1"/>
    <col min="4613" max="4613" width="31.125" style="2685" customWidth="1"/>
    <col min="4614" max="4614" width="18.875" style="2685" customWidth="1"/>
    <col min="4615" max="4615" width="17.875" style="2685" customWidth="1"/>
    <col min="4616" max="4864" width="9" style="2685"/>
    <col min="4865" max="4865" width="5" style="2685" customWidth="1"/>
    <col min="4866" max="4866" width="49.125" style="2685" customWidth="1"/>
    <col min="4867" max="4867" width="38.5" style="2685" customWidth="1"/>
    <col min="4868" max="4868" width="31.625" style="2685" customWidth="1"/>
    <col min="4869" max="4869" width="31.125" style="2685" customWidth="1"/>
    <col min="4870" max="4870" width="18.875" style="2685" customWidth="1"/>
    <col min="4871" max="4871" width="17.875" style="2685" customWidth="1"/>
    <col min="4872" max="5120" width="9" style="2685"/>
    <col min="5121" max="5121" width="5" style="2685" customWidth="1"/>
    <col min="5122" max="5122" width="49.125" style="2685" customWidth="1"/>
    <col min="5123" max="5123" width="38.5" style="2685" customWidth="1"/>
    <col min="5124" max="5124" width="31.625" style="2685" customWidth="1"/>
    <col min="5125" max="5125" width="31.125" style="2685" customWidth="1"/>
    <col min="5126" max="5126" width="18.875" style="2685" customWidth="1"/>
    <col min="5127" max="5127" width="17.875" style="2685" customWidth="1"/>
    <col min="5128" max="5376" width="9" style="2685"/>
    <col min="5377" max="5377" width="5" style="2685" customWidth="1"/>
    <col min="5378" max="5378" width="49.125" style="2685" customWidth="1"/>
    <col min="5379" max="5379" width="38.5" style="2685" customWidth="1"/>
    <col min="5380" max="5380" width="31.625" style="2685" customWidth="1"/>
    <col min="5381" max="5381" width="31.125" style="2685" customWidth="1"/>
    <col min="5382" max="5382" width="18.875" style="2685" customWidth="1"/>
    <col min="5383" max="5383" width="17.875" style="2685" customWidth="1"/>
    <col min="5384" max="5632" width="9" style="2685"/>
    <col min="5633" max="5633" width="5" style="2685" customWidth="1"/>
    <col min="5634" max="5634" width="49.125" style="2685" customWidth="1"/>
    <col min="5635" max="5635" width="38.5" style="2685" customWidth="1"/>
    <col min="5636" max="5636" width="31.625" style="2685" customWidth="1"/>
    <col min="5637" max="5637" width="31.125" style="2685" customWidth="1"/>
    <col min="5638" max="5638" width="18.875" style="2685" customWidth="1"/>
    <col min="5639" max="5639" width="17.875" style="2685" customWidth="1"/>
    <col min="5640" max="5888" width="9" style="2685"/>
    <col min="5889" max="5889" width="5" style="2685" customWidth="1"/>
    <col min="5890" max="5890" width="49.125" style="2685" customWidth="1"/>
    <col min="5891" max="5891" width="38.5" style="2685" customWidth="1"/>
    <col min="5892" max="5892" width="31.625" style="2685" customWidth="1"/>
    <col min="5893" max="5893" width="31.125" style="2685" customWidth="1"/>
    <col min="5894" max="5894" width="18.875" style="2685" customWidth="1"/>
    <col min="5895" max="5895" width="17.875" style="2685" customWidth="1"/>
    <col min="5896" max="6144" width="9" style="2685"/>
    <col min="6145" max="6145" width="5" style="2685" customWidth="1"/>
    <col min="6146" max="6146" width="49.125" style="2685" customWidth="1"/>
    <col min="6147" max="6147" width="38.5" style="2685" customWidth="1"/>
    <col min="6148" max="6148" width="31.625" style="2685" customWidth="1"/>
    <col min="6149" max="6149" width="31.125" style="2685" customWidth="1"/>
    <col min="6150" max="6150" width="18.875" style="2685" customWidth="1"/>
    <col min="6151" max="6151" width="17.875" style="2685" customWidth="1"/>
    <col min="6152" max="6400" width="9" style="2685"/>
    <col min="6401" max="6401" width="5" style="2685" customWidth="1"/>
    <col min="6402" max="6402" width="49.125" style="2685" customWidth="1"/>
    <col min="6403" max="6403" width="38.5" style="2685" customWidth="1"/>
    <col min="6404" max="6404" width="31.625" style="2685" customWidth="1"/>
    <col min="6405" max="6405" width="31.125" style="2685" customWidth="1"/>
    <col min="6406" max="6406" width="18.875" style="2685" customWidth="1"/>
    <col min="6407" max="6407" width="17.875" style="2685" customWidth="1"/>
    <col min="6408" max="6656" width="9" style="2685"/>
    <col min="6657" max="6657" width="5" style="2685" customWidth="1"/>
    <col min="6658" max="6658" width="49.125" style="2685" customWidth="1"/>
    <col min="6659" max="6659" width="38.5" style="2685" customWidth="1"/>
    <col min="6660" max="6660" width="31.625" style="2685" customWidth="1"/>
    <col min="6661" max="6661" width="31.125" style="2685" customWidth="1"/>
    <col min="6662" max="6662" width="18.875" style="2685" customWidth="1"/>
    <col min="6663" max="6663" width="17.875" style="2685" customWidth="1"/>
    <col min="6664" max="6912" width="9" style="2685"/>
    <col min="6913" max="6913" width="5" style="2685" customWidth="1"/>
    <col min="6914" max="6914" width="49.125" style="2685" customWidth="1"/>
    <col min="6915" max="6915" width="38.5" style="2685" customWidth="1"/>
    <col min="6916" max="6916" width="31.625" style="2685" customWidth="1"/>
    <col min="6917" max="6917" width="31.125" style="2685" customWidth="1"/>
    <col min="6918" max="6918" width="18.875" style="2685" customWidth="1"/>
    <col min="6919" max="6919" width="17.875" style="2685" customWidth="1"/>
    <col min="6920" max="7168" width="9" style="2685"/>
    <col min="7169" max="7169" width="5" style="2685" customWidth="1"/>
    <col min="7170" max="7170" width="49.125" style="2685" customWidth="1"/>
    <col min="7171" max="7171" width="38.5" style="2685" customWidth="1"/>
    <col min="7172" max="7172" width="31.625" style="2685" customWidth="1"/>
    <col min="7173" max="7173" width="31.125" style="2685" customWidth="1"/>
    <col min="7174" max="7174" width="18.875" style="2685" customWidth="1"/>
    <col min="7175" max="7175" width="17.875" style="2685" customWidth="1"/>
    <col min="7176" max="7424" width="9" style="2685"/>
    <col min="7425" max="7425" width="5" style="2685" customWidth="1"/>
    <col min="7426" max="7426" width="49.125" style="2685" customWidth="1"/>
    <col min="7427" max="7427" width="38.5" style="2685" customWidth="1"/>
    <col min="7428" max="7428" width="31.625" style="2685" customWidth="1"/>
    <col min="7429" max="7429" width="31.125" style="2685" customWidth="1"/>
    <col min="7430" max="7430" width="18.875" style="2685" customWidth="1"/>
    <col min="7431" max="7431" width="17.875" style="2685" customWidth="1"/>
    <col min="7432" max="7680" width="9" style="2685"/>
    <col min="7681" max="7681" width="5" style="2685" customWidth="1"/>
    <col min="7682" max="7682" width="49.125" style="2685" customWidth="1"/>
    <col min="7683" max="7683" width="38.5" style="2685" customWidth="1"/>
    <col min="7684" max="7684" width="31.625" style="2685" customWidth="1"/>
    <col min="7685" max="7685" width="31.125" style="2685" customWidth="1"/>
    <col min="7686" max="7686" width="18.875" style="2685" customWidth="1"/>
    <col min="7687" max="7687" width="17.875" style="2685" customWidth="1"/>
    <col min="7688" max="7936" width="9" style="2685"/>
    <col min="7937" max="7937" width="5" style="2685" customWidth="1"/>
    <col min="7938" max="7938" width="49.125" style="2685" customWidth="1"/>
    <col min="7939" max="7939" width="38.5" style="2685" customWidth="1"/>
    <col min="7940" max="7940" width="31.625" style="2685" customWidth="1"/>
    <col min="7941" max="7941" width="31.125" style="2685" customWidth="1"/>
    <col min="7942" max="7942" width="18.875" style="2685" customWidth="1"/>
    <col min="7943" max="7943" width="17.875" style="2685" customWidth="1"/>
    <col min="7944" max="8192" width="9" style="2685"/>
    <col min="8193" max="8193" width="5" style="2685" customWidth="1"/>
    <col min="8194" max="8194" width="49.125" style="2685" customWidth="1"/>
    <col min="8195" max="8195" width="38.5" style="2685" customWidth="1"/>
    <col min="8196" max="8196" width="31.625" style="2685" customWidth="1"/>
    <col min="8197" max="8197" width="31.125" style="2685" customWidth="1"/>
    <col min="8198" max="8198" width="18.875" style="2685" customWidth="1"/>
    <col min="8199" max="8199" width="17.875" style="2685" customWidth="1"/>
    <col min="8200" max="8448" width="9" style="2685"/>
    <col min="8449" max="8449" width="5" style="2685" customWidth="1"/>
    <col min="8450" max="8450" width="49.125" style="2685" customWidth="1"/>
    <col min="8451" max="8451" width="38.5" style="2685" customWidth="1"/>
    <col min="8452" max="8452" width="31.625" style="2685" customWidth="1"/>
    <col min="8453" max="8453" width="31.125" style="2685" customWidth="1"/>
    <col min="8454" max="8454" width="18.875" style="2685" customWidth="1"/>
    <col min="8455" max="8455" width="17.875" style="2685" customWidth="1"/>
    <col min="8456" max="8704" width="9" style="2685"/>
    <col min="8705" max="8705" width="5" style="2685" customWidth="1"/>
    <col min="8706" max="8706" width="49.125" style="2685" customWidth="1"/>
    <col min="8707" max="8707" width="38.5" style="2685" customWidth="1"/>
    <col min="8708" max="8708" width="31.625" style="2685" customWidth="1"/>
    <col min="8709" max="8709" width="31.125" style="2685" customWidth="1"/>
    <col min="8710" max="8710" width="18.875" style="2685" customWidth="1"/>
    <col min="8711" max="8711" width="17.875" style="2685" customWidth="1"/>
    <col min="8712" max="8960" width="9" style="2685"/>
    <col min="8961" max="8961" width="5" style="2685" customWidth="1"/>
    <col min="8962" max="8962" width="49.125" style="2685" customWidth="1"/>
    <col min="8963" max="8963" width="38.5" style="2685" customWidth="1"/>
    <col min="8964" max="8964" width="31.625" style="2685" customWidth="1"/>
    <col min="8965" max="8965" width="31.125" style="2685" customWidth="1"/>
    <col min="8966" max="8966" width="18.875" style="2685" customWidth="1"/>
    <col min="8967" max="8967" width="17.875" style="2685" customWidth="1"/>
    <col min="8968" max="9216" width="9" style="2685"/>
    <col min="9217" max="9217" width="5" style="2685" customWidth="1"/>
    <col min="9218" max="9218" width="49.125" style="2685" customWidth="1"/>
    <col min="9219" max="9219" width="38.5" style="2685" customWidth="1"/>
    <col min="9220" max="9220" width="31.625" style="2685" customWidth="1"/>
    <col min="9221" max="9221" width="31.125" style="2685" customWidth="1"/>
    <col min="9222" max="9222" width="18.875" style="2685" customWidth="1"/>
    <col min="9223" max="9223" width="17.875" style="2685" customWidth="1"/>
    <col min="9224" max="9472" width="9" style="2685"/>
    <col min="9473" max="9473" width="5" style="2685" customWidth="1"/>
    <col min="9474" max="9474" width="49.125" style="2685" customWidth="1"/>
    <col min="9475" max="9475" width="38.5" style="2685" customWidth="1"/>
    <col min="9476" max="9476" width="31.625" style="2685" customWidth="1"/>
    <col min="9477" max="9477" width="31.125" style="2685" customWidth="1"/>
    <col min="9478" max="9478" width="18.875" style="2685" customWidth="1"/>
    <col min="9479" max="9479" width="17.875" style="2685" customWidth="1"/>
    <col min="9480" max="9728" width="9" style="2685"/>
    <col min="9729" max="9729" width="5" style="2685" customWidth="1"/>
    <col min="9730" max="9730" width="49.125" style="2685" customWidth="1"/>
    <col min="9731" max="9731" width="38.5" style="2685" customWidth="1"/>
    <col min="9732" max="9732" width="31.625" style="2685" customWidth="1"/>
    <col min="9733" max="9733" width="31.125" style="2685" customWidth="1"/>
    <col min="9734" max="9734" width="18.875" style="2685" customWidth="1"/>
    <col min="9735" max="9735" width="17.875" style="2685" customWidth="1"/>
    <col min="9736" max="9984" width="9" style="2685"/>
    <col min="9985" max="9985" width="5" style="2685" customWidth="1"/>
    <col min="9986" max="9986" width="49.125" style="2685" customWidth="1"/>
    <col min="9987" max="9987" width="38.5" style="2685" customWidth="1"/>
    <col min="9988" max="9988" width="31.625" style="2685" customWidth="1"/>
    <col min="9989" max="9989" width="31.125" style="2685" customWidth="1"/>
    <col min="9990" max="9990" width="18.875" style="2685" customWidth="1"/>
    <col min="9991" max="9991" width="17.875" style="2685" customWidth="1"/>
    <col min="9992" max="10240" width="9" style="2685"/>
    <col min="10241" max="10241" width="5" style="2685" customWidth="1"/>
    <col min="10242" max="10242" width="49.125" style="2685" customWidth="1"/>
    <col min="10243" max="10243" width="38.5" style="2685" customWidth="1"/>
    <col min="10244" max="10244" width="31.625" style="2685" customWidth="1"/>
    <col min="10245" max="10245" width="31.125" style="2685" customWidth="1"/>
    <col min="10246" max="10246" width="18.875" style="2685" customWidth="1"/>
    <col min="10247" max="10247" width="17.875" style="2685" customWidth="1"/>
    <col min="10248" max="10496" width="9" style="2685"/>
    <col min="10497" max="10497" width="5" style="2685" customWidth="1"/>
    <col min="10498" max="10498" width="49.125" style="2685" customWidth="1"/>
    <col min="10499" max="10499" width="38.5" style="2685" customWidth="1"/>
    <col min="10500" max="10500" width="31.625" style="2685" customWidth="1"/>
    <col min="10501" max="10501" width="31.125" style="2685" customWidth="1"/>
    <col min="10502" max="10502" width="18.875" style="2685" customWidth="1"/>
    <col min="10503" max="10503" width="17.875" style="2685" customWidth="1"/>
    <col min="10504" max="10752" width="9" style="2685"/>
    <col min="10753" max="10753" width="5" style="2685" customWidth="1"/>
    <col min="10754" max="10754" width="49.125" style="2685" customWidth="1"/>
    <col min="10755" max="10755" width="38.5" style="2685" customWidth="1"/>
    <col min="10756" max="10756" width="31.625" style="2685" customWidth="1"/>
    <col min="10757" max="10757" width="31.125" style="2685" customWidth="1"/>
    <col min="10758" max="10758" width="18.875" style="2685" customWidth="1"/>
    <col min="10759" max="10759" width="17.875" style="2685" customWidth="1"/>
    <col min="10760" max="11008" width="9" style="2685"/>
    <col min="11009" max="11009" width="5" style="2685" customWidth="1"/>
    <col min="11010" max="11010" width="49.125" style="2685" customWidth="1"/>
    <col min="11011" max="11011" width="38.5" style="2685" customWidth="1"/>
    <col min="11012" max="11012" width="31.625" style="2685" customWidth="1"/>
    <col min="11013" max="11013" width="31.125" style="2685" customWidth="1"/>
    <col min="11014" max="11014" width="18.875" style="2685" customWidth="1"/>
    <col min="11015" max="11015" width="17.875" style="2685" customWidth="1"/>
    <col min="11016" max="11264" width="9" style="2685"/>
    <col min="11265" max="11265" width="5" style="2685" customWidth="1"/>
    <col min="11266" max="11266" width="49.125" style="2685" customWidth="1"/>
    <col min="11267" max="11267" width="38.5" style="2685" customWidth="1"/>
    <col min="11268" max="11268" width="31.625" style="2685" customWidth="1"/>
    <col min="11269" max="11269" width="31.125" style="2685" customWidth="1"/>
    <col min="11270" max="11270" width="18.875" style="2685" customWidth="1"/>
    <col min="11271" max="11271" width="17.875" style="2685" customWidth="1"/>
    <col min="11272" max="11520" width="9" style="2685"/>
    <col min="11521" max="11521" width="5" style="2685" customWidth="1"/>
    <col min="11522" max="11522" width="49.125" style="2685" customWidth="1"/>
    <col min="11523" max="11523" width="38.5" style="2685" customWidth="1"/>
    <col min="11524" max="11524" width="31.625" style="2685" customWidth="1"/>
    <col min="11525" max="11525" width="31.125" style="2685" customWidth="1"/>
    <col min="11526" max="11526" width="18.875" style="2685" customWidth="1"/>
    <col min="11527" max="11527" width="17.875" style="2685" customWidth="1"/>
    <col min="11528" max="11776" width="9" style="2685"/>
    <col min="11777" max="11777" width="5" style="2685" customWidth="1"/>
    <col min="11778" max="11778" width="49.125" style="2685" customWidth="1"/>
    <col min="11779" max="11779" width="38.5" style="2685" customWidth="1"/>
    <col min="11780" max="11780" width="31.625" style="2685" customWidth="1"/>
    <col min="11781" max="11781" width="31.125" style="2685" customWidth="1"/>
    <col min="11782" max="11782" width="18.875" style="2685" customWidth="1"/>
    <col min="11783" max="11783" width="17.875" style="2685" customWidth="1"/>
    <col min="11784" max="12032" width="9" style="2685"/>
    <col min="12033" max="12033" width="5" style="2685" customWidth="1"/>
    <col min="12034" max="12034" width="49.125" style="2685" customWidth="1"/>
    <col min="12035" max="12035" width="38.5" style="2685" customWidth="1"/>
    <col min="12036" max="12036" width="31.625" style="2685" customWidth="1"/>
    <col min="12037" max="12037" width="31.125" style="2685" customWidth="1"/>
    <col min="12038" max="12038" width="18.875" style="2685" customWidth="1"/>
    <col min="12039" max="12039" width="17.875" style="2685" customWidth="1"/>
    <col min="12040" max="12288" width="9" style="2685"/>
    <col min="12289" max="12289" width="5" style="2685" customWidth="1"/>
    <col min="12290" max="12290" width="49.125" style="2685" customWidth="1"/>
    <col min="12291" max="12291" width="38.5" style="2685" customWidth="1"/>
    <col min="12292" max="12292" width="31.625" style="2685" customWidth="1"/>
    <col min="12293" max="12293" width="31.125" style="2685" customWidth="1"/>
    <col min="12294" max="12294" width="18.875" style="2685" customWidth="1"/>
    <col min="12295" max="12295" width="17.875" style="2685" customWidth="1"/>
    <col min="12296" max="12544" width="9" style="2685"/>
    <col min="12545" max="12545" width="5" style="2685" customWidth="1"/>
    <col min="12546" max="12546" width="49.125" style="2685" customWidth="1"/>
    <col min="12547" max="12547" width="38.5" style="2685" customWidth="1"/>
    <col min="12548" max="12548" width="31.625" style="2685" customWidth="1"/>
    <col min="12549" max="12549" width="31.125" style="2685" customWidth="1"/>
    <col min="12550" max="12550" width="18.875" style="2685" customWidth="1"/>
    <col min="12551" max="12551" width="17.875" style="2685" customWidth="1"/>
    <col min="12552" max="12800" width="9" style="2685"/>
    <col min="12801" max="12801" width="5" style="2685" customWidth="1"/>
    <col min="12802" max="12802" width="49.125" style="2685" customWidth="1"/>
    <col min="12803" max="12803" width="38.5" style="2685" customWidth="1"/>
    <col min="12804" max="12804" width="31.625" style="2685" customWidth="1"/>
    <col min="12805" max="12805" width="31.125" style="2685" customWidth="1"/>
    <col min="12806" max="12806" width="18.875" style="2685" customWidth="1"/>
    <col min="12807" max="12807" width="17.875" style="2685" customWidth="1"/>
    <col min="12808" max="13056" width="9" style="2685"/>
    <col min="13057" max="13057" width="5" style="2685" customWidth="1"/>
    <col min="13058" max="13058" width="49.125" style="2685" customWidth="1"/>
    <col min="13059" max="13059" width="38.5" style="2685" customWidth="1"/>
    <col min="13060" max="13060" width="31.625" style="2685" customWidth="1"/>
    <col min="13061" max="13061" width="31.125" style="2685" customWidth="1"/>
    <col min="13062" max="13062" width="18.875" style="2685" customWidth="1"/>
    <col min="13063" max="13063" width="17.875" style="2685" customWidth="1"/>
    <col min="13064" max="13312" width="9" style="2685"/>
    <col min="13313" max="13313" width="5" style="2685" customWidth="1"/>
    <col min="13314" max="13314" width="49.125" style="2685" customWidth="1"/>
    <col min="13315" max="13315" width="38.5" style="2685" customWidth="1"/>
    <col min="13316" max="13316" width="31.625" style="2685" customWidth="1"/>
    <col min="13317" max="13317" width="31.125" style="2685" customWidth="1"/>
    <col min="13318" max="13318" width="18.875" style="2685" customWidth="1"/>
    <col min="13319" max="13319" width="17.875" style="2685" customWidth="1"/>
    <col min="13320" max="13568" width="9" style="2685"/>
    <col min="13569" max="13569" width="5" style="2685" customWidth="1"/>
    <col min="13570" max="13570" width="49.125" style="2685" customWidth="1"/>
    <col min="13571" max="13571" width="38.5" style="2685" customWidth="1"/>
    <col min="13572" max="13572" width="31.625" style="2685" customWidth="1"/>
    <col min="13573" max="13573" width="31.125" style="2685" customWidth="1"/>
    <col min="13574" max="13574" width="18.875" style="2685" customWidth="1"/>
    <col min="13575" max="13575" width="17.875" style="2685" customWidth="1"/>
    <col min="13576" max="13824" width="9" style="2685"/>
    <col min="13825" max="13825" width="5" style="2685" customWidth="1"/>
    <col min="13826" max="13826" width="49.125" style="2685" customWidth="1"/>
    <col min="13827" max="13827" width="38.5" style="2685" customWidth="1"/>
    <col min="13828" max="13828" width="31.625" style="2685" customWidth="1"/>
    <col min="13829" max="13829" width="31.125" style="2685" customWidth="1"/>
    <col min="13830" max="13830" width="18.875" style="2685" customWidth="1"/>
    <col min="13831" max="13831" width="17.875" style="2685" customWidth="1"/>
    <col min="13832" max="14080" width="9" style="2685"/>
    <col min="14081" max="14081" width="5" style="2685" customWidth="1"/>
    <col min="14082" max="14082" width="49.125" style="2685" customWidth="1"/>
    <col min="14083" max="14083" width="38.5" style="2685" customWidth="1"/>
    <col min="14084" max="14084" width="31.625" style="2685" customWidth="1"/>
    <col min="14085" max="14085" width="31.125" style="2685" customWidth="1"/>
    <col min="14086" max="14086" width="18.875" style="2685" customWidth="1"/>
    <col min="14087" max="14087" width="17.875" style="2685" customWidth="1"/>
    <col min="14088" max="14336" width="9" style="2685"/>
    <col min="14337" max="14337" width="5" style="2685" customWidth="1"/>
    <col min="14338" max="14338" width="49.125" style="2685" customWidth="1"/>
    <col min="14339" max="14339" width="38.5" style="2685" customWidth="1"/>
    <col min="14340" max="14340" width="31.625" style="2685" customWidth="1"/>
    <col min="14341" max="14341" width="31.125" style="2685" customWidth="1"/>
    <col min="14342" max="14342" width="18.875" style="2685" customWidth="1"/>
    <col min="14343" max="14343" width="17.875" style="2685" customWidth="1"/>
    <col min="14344" max="14592" width="9" style="2685"/>
    <col min="14593" max="14593" width="5" style="2685" customWidth="1"/>
    <col min="14594" max="14594" width="49.125" style="2685" customWidth="1"/>
    <col min="14595" max="14595" width="38.5" style="2685" customWidth="1"/>
    <col min="14596" max="14596" width="31.625" style="2685" customWidth="1"/>
    <col min="14597" max="14597" width="31.125" style="2685" customWidth="1"/>
    <col min="14598" max="14598" width="18.875" style="2685" customWidth="1"/>
    <col min="14599" max="14599" width="17.875" style="2685" customWidth="1"/>
    <col min="14600" max="14848" width="9" style="2685"/>
    <col min="14849" max="14849" width="5" style="2685" customWidth="1"/>
    <col min="14850" max="14850" width="49.125" style="2685" customWidth="1"/>
    <col min="14851" max="14851" width="38.5" style="2685" customWidth="1"/>
    <col min="14852" max="14852" width="31.625" style="2685" customWidth="1"/>
    <col min="14853" max="14853" width="31.125" style="2685" customWidth="1"/>
    <col min="14854" max="14854" width="18.875" style="2685" customWidth="1"/>
    <col min="14855" max="14855" width="17.875" style="2685" customWidth="1"/>
    <col min="14856" max="15104" width="9" style="2685"/>
    <col min="15105" max="15105" width="5" style="2685" customWidth="1"/>
    <col min="15106" max="15106" width="49.125" style="2685" customWidth="1"/>
    <col min="15107" max="15107" width="38.5" style="2685" customWidth="1"/>
    <col min="15108" max="15108" width="31.625" style="2685" customWidth="1"/>
    <col min="15109" max="15109" width="31.125" style="2685" customWidth="1"/>
    <col min="15110" max="15110" width="18.875" style="2685" customWidth="1"/>
    <col min="15111" max="15111" width="17.875" style="2685" customWidth="1"/>
    <col min="15112" max="15360" width="9" style="2685"/>
    <col min="15361" max="15361" width="5" style="2685" customWidth="1"/>
    <col min="15362" max="15362" width="49.125" style="2685" customWidth="1"/>
    <col min="15363" max="15363" width="38.5" style="2685" customWidth="1"/>
    <col min="15364" max="15364" width="31.625" style="2685" customWidth="1"/>
    <col min="15365" max="15365" width="31.125" style="2685" customWidth="1"/>
    <col min="15366" max="15366" width="18.875" style="2685" customWidth="1"/>
    <col min="15367" max="15367" width="17.875" style="2685" customWidth="1"/>
    <col min="15368" max="15616" width="9" style="2685"/>
    <col min="15617" max="15617" width="5" style="2685" customWidth="1"/>
    <col min="15618" max="15618" width="49.125" style="2685" customWidth="1"/>
    <col min="15619" max="15619" width="38.5" style="2685" customWidth="1"/>
    <col min="15620" max="15620" width="31.625" style="2685" customWidth="1"/>
    <col min="15621" max="15621" width="31.125" style="2685" customWidth="1"/>
    <col min="15622" max="15622" width="18.875" style="2685" customWidth="1"/>
    <col min="15623" max="15623" width="17.875" style="2685" customWidth="1"/>
    <col min="15624" max="15872" width="9" style="2685"/>
    <col min="15873" max="15873" width="5" style="2685" customWidth="1"/>
    <col min="15874" max="15874" width="49.125" style="2685" customWidth="1"/>
    <col min="15875" max="15875" width="38.5" style="2685" customWidth="1"/>
    <col min="15876" max="15876" width="31.625" style="2685" customWidth="1"/>
    <col min="15877" max="15877" width="31.125" style="2685" customWidth="1"/>
    <col min="15878" max="15878" width="18.875" style="2685" customWidth="1"/>
    <col min="15879" max="15879" width="17.875" style="2685" customWidth="1"/>
    <col min="15880" max="16128" width="9" style="2685"/>
    <col min="16129" max="16129" width="5" style="2685" customWidth="1"/>
    <col min="16130" max="16130" width="49.125" style="2685" customWidth="1"/>
    <col min="16131" max="16131" width="38.5" style="2685" customWidth="1"/>
    <col min="16132" max="16132" width="31.625" style="2685" customWidth="1"/>
    <col min="16133" max="16133" width="31.125" style="2685" customWidth="1"/>
    <col min="16134" max="16134" width="18.875" style="2685" customWidth="1"/>
    <col min="16135" max="16135" width="17.875" style="2685" customWidth="1"/>
    <col min="16136" max="16384" width="9" style="2685"/>
  </cols>
  <sheetData>
    <row r="1" spans="1:35" s="2680" customFormat="1">
      <c r="A1" s="2852" t="s">
        <v>13589</v>
      </c>
      <c r="B1" s="2852"/>
      <c r="C1" s="2852"/>
      <c r="D1" s="2852"/>
      <c r="E1" s="2852"/>
      <c r="F1" s="2678"/>
      <c r="G1" s="2679"/>
      <c r="H1" s="2679"/>
      <c r="I1" s="2679"/>
      <c r="J1" s="2679"/>
      <c r="K1" s="2679"/>
      <c r="L1" s="2679"/>
      <c r="M1" s="2679"/>
      <c r="N1" s="2679"/>
      <c r="O1" s="2679"/>
      <c r="P1" s="2679"/>
      <c r="Q1" s="2679"/>
      <c r="R1" s="2679"/>
      <c r="S1" s="2679"/>
      <c r="T1" s="2679"/>
      <c r="U1" s="2679"/>
      <c r="V1" s="2679"/>
      <c r="W1" s="2679"/>
      <c r="X1" s="2679"/>
      <c r="Y1" s="2679"/>
      <c r="Z1" s="2679"/>
      <c r="AA1" s="2679"/>
      <c r="AB1" s="2679"/>
      <c r="AC1" s="2679"/>
      <c r="AD1" s="2679"/>
      <c r="AE1" s="2679"/>
      <c r="AF1" s="2679"/>
      <c r="AG1" s="2679"/>
      <c r="AH1" s="2679"/>
      <c r="AI1" s="2679"/>
    </row>
    <row r="2" spans="1:35" s="2680" customFormat="1">
      <c r="A2" s="2853" t="s">
        <v>13590</v>
      </c>
      <c r="B2" s="2853"/>
      <c r="C2" s="2853"/>
      <c r="D2" s="2853"/>
      <c r="E2" s="2853"/>
      <c r="F2" s="2678"/>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row>
    <row r="3" spans="1:35" s="2680" customFormat="1">
      <c r="A3" s="2853" t="s">
        <v>13591</v>
      </c>
      <c r="B3" s="2853"/>
      <c r="C3" s="2853"/>
      <c r="D3" s="2853"/>
      <c r="E3" s="2853"/>
      <c r="F3" s="2678"/>
      <c r="G3" s="2679"/>
      <c r="H3" s="2679"/>
      <c r="I3" s="2679"/>
      <c r="J3" s="2679"/>
      <c r="K3" s="2679"/>
      <c r="L3" s="2679"/>
      <c r="M3" s="2679"/>
      <c r="N3" s="2679"/>
      <c r="O3" s="2679"/>
      <c r="P3" s="2679"/>
      <c r="Q3" s="2679"/>
      <c r="R3" s="2679"/>
      <c r="S3" s="2679"/>
      <c r="T3" s="2679"/>
      <c r="U3" s="2679"/>
      <c r="V3" s="2679"/>
      <c r="W3" s="2679"/>
      <c r="X3" s="2679"/>
      <c r="Y3" s="2679"/>
      <c r="Z3" s="2679"/>
      <c r="AA3" s="2679"/>
      <c r="AB3" s="2679"/>
      <c r="AC3" s="2679"/>
      <c r="AD3" s="2679"/>
      <c r="AE3" s="2679"/>
      <c r="AF3" s="2679"/>
      <c r="AG3" s="2679"/>
      <c r="AH3" s="2679"/>
      <c r="AI3" s="2679"/>
    </row>
    <row r="4" spans="1:35" s="2683" customFormat="1" ht="11.25" customHeight="1">
      <c r="A4" s="2852" t="s">
        <v>13592</v>
      </c>
      <c r="B4" s="2852"/>
      <c r="C4" s="2852"/>
      <c r="D4" s="2852"/>
      <c r="E4" s="2852"/>
      <c r="F4" s="2681"/>
      <c r="G4" s="2682"/>
      <c r="H4" s="2682"/>
      <c r="I4" s="2682"/>
      <c r="J4" s="2682"/>
      <c r="K4" s="2682"/>
      <c r="L4" s="2682"/>
      <c r="M4" s="2682"/>
      <c r="N4" s="2682"/>
      <c r="O4" s="2682"/>
      <c r="P4" s="2682"/>
      <c r="Q4" s="2682"/>
      <c r="R4" s="2682"/>
      <c r="S4" s="2682"/>
      <c r="T4" s="2682"/>
      <c r="U4" s="2682"/>
      <c r="V4" s="2682"/>
      <c r="W4" s="2682"/>
      <c r="X4" s="2682"/>
      <c r="Y4" s="2682"/>
      <c r="Z4" s="2682"/>
      <c r="AA4" s="2682"/>
      <c r="AB4" s="2682"/>
      <c r="AC4" s="2682"/>
      <c r="AD4" s="2682"/>
      <c r="AE4" s="2682"/>
      <c r="AF4" s="2682"/>
      <c r="AG4" s="2682"/>
      <c r="AH4" s="2682"/>
      <c r="AI4" s="2682"/>
    </row>
    <row r="5" spans="1:35">
      <c r="A5" s="2853" t="s">
        <v>13593</v>
      </c>
      <c r="B5" s="2853"/>
      <c r="C5" s="2853"/>
      <c r="D5" s="2853"/>
      <c r="E5" s="2853"/>
      <c r="G5" s="2684"/>
      <c r="H5" s="2684"/>
      <c r="I5" s="2684"/>
      <c r="J5" s="2684"/>
      <c r="K5" s="2684"/>
      <c r="L5" s="2684"/>
      <c r="M5" s="2684"/>
      <c r="N5" s="2684"/>
      <c r="O5" s="2684"/>
      <c r="P5" s="2684"/>
      <c r="Q5" s="2684"/>
      <c r="R5" s="2684"/>
      <c r="S5" s="2684"/>
      <c r="T5" s="2684"/>
      <c r="U5" s="2684"/>
      <c r="V5" s="2684"/>
      <c r="W5" s="2684"/>
      <c r="X5" s="2684"/>
      <c r="Y5" s="2684"/>
      <c r="Z5" s="2684"/>
      <c r="AA5" s="2684"/>
      <c r="AB5" s="2684"/>
      <c r="AC5" s="2684"/>
      <c r="AD5" s="2684"/>
      <c r="AE5" s="2684"/>
      <c r="AF5" s="2684"/>
      <c r="AG5" s="2684"/>
      <c r="AH5" s="2684"/>
      <c r="AI5" s="2684"/>
    </row>
    <row r="6" spans="1:35">
      <c r="G6" s="2684"/>
      <c r="H6" s="2684"/>
      <c r="I6" s="2684"/>
      <c r="J6" s="2684"/>
      <c r="K6" s="2684"/>
      <c r="L6" s="2684"/>
      <c r="M6" s="2684"/>
      <c r="N6" s="2684"/>
      <c r="O6" s="2684"/>
      <c r="P6" s="2684"/>
      <c r="Q6" s="2684"/>
      <c r="R6" s="2684"/>
      <c r="S6" s="2684"/>
      <c r="T6" s="2684"/>
      <c r="U6" s="2684"/>
      <c r="V6" s="2684"/>
      <c r="W6" s="2684"/>
      <c r="X6" s="2684"/>
      <c r="Y6" s="2684"/>
      <c r="Z6" s="2684"/>
      <c r="AA6" s="2684"/>
      <c r="AB6" s="2684"/>
      <c r="AC6" s="2684"/>
      <c r="AD6" s="2684"/>
      <c r="AE6" s="2684"/>
      <c r="AF6" s="2684"/>
      <c r="AG6" s="2684"/>
      <c r="AH6" s="2684"/>
      <c r="AI6" s="2684"/>
    </row>
    <row r="7" spans="1:35">
      <c r="A7" s="2687" t="s">
        <v>380</v>
      </c>
      <c r="B7" s="2688" t="s">
        <v>13594</v>
      </c>
      <c r="C7" s="2689" t="s">
        <v>13595</v>
      </c>
      <c r="D7" s="2689" t="s">
        <v>13596</v>
      </c>
      <c r="E7" s="2689" t="s">
        <v>13597</v>
      </c>
      <c r="F7" s="2690" t="s">
        <v>13598</v>
      </c>
      <c r="G7" s="2691" t="s">
        <v>13599</v>
      </c>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row>
    <row r="8" spans="1:35" s="2692" customFormat="1">
      <c r="A8" s="2692" t="s">
        <v>11105</v>
      </c>
      <c r="B8" s="2692" t="s">
        <v>13600</v>
      </c>
      <c r="C8" s="2168" t="s">
        <v>12037</v>
      </c>
      <c r="D8" s="2692" t="s">
        <v>13601</v>
      </c>
      <c r="E8" s="2692" t="s">
        <v>13602</v>
      </c>
      <c r="F8" s="2693"/>
      <c r="G8" s="2694"/>
      <c r="H8" s="2694"/>
      <c r="I8" s="2694"/>
      <c r="J8" s="2694"/>
      <c r="K8" s="2694"/>
      <c r="L8" s="2694"/>
      <c r="M8" s="2694"/>
      <c r="N8" s="2694"/>
      <c r="O8" s="2694"/>
      <c r="P8" s="2694"/>
      <c r="Q8" s="2694"/>
      <c r="R8" s="2694"/>
      <c r="S8" s="2694"/>
      <c r="T8" s="2694"/>
      <c r="U8" s="2694"/>
      <c r="V8" s="2694"/>
      <c r="W8" s="2694"/>
      <c r="X8" s="2694"/>
      <c r="Y8" s="2694"/>
      <c r="Z8" s="2694"/>
      <c r="AA8" s="2694"/>
      <c r="AB8" s="2694"/>
      <c r="AC8" s="2694"/>
      <c r="AD8" s="2694"/>
      <c r="AE8" s="2694"/>
      <c r="AF8" s="2694"/>
      <c r="AG8" s="2694"/>
      <c r="AH8" s="2694"/>
      <c r="AI8" s="2694"/>
    </row>
    <row r="9" spans="1:35" s="2692" customFormat="1">
      <c r="A9" s="2692" t="s">
        <v>11113</v>
      </c>
      <c r="B9" s="2692" t="s">
        <v>8670</v>
      </c>
      <c r="C9" s="2692" t="s">
        <v>13603</v>
      </c>
      <c r="D9" s="2692" t="s">
        <v>13604</v>
      </c>
      <c r="E9" s="2692" t="s">
        <v>13605</v>
      </c>
      <c r="F9" s="2693"/>
      <c r="G9" s="2694"/>
      <c r="H9" s="2694"/>
      <c r="I9" s="2694"/>
      <c r="J9" s="2694"/>
      <c r="K9" s="2694"/>
      <c r="L9" s="2694"/>
      <c r="M9" s="2694"/>
      <c r="N9" s="2694"/>
      <c r="O9" s="2694"/>
      <c r="P9" s="2694"/>
      <c r="Q9" s="2694"/>
      <c r="R9" s="2694"/>
      <c r="S9" s="2694"/>
      <c r="T9" s="2694"/>
      <c r="U9" s="2694"/>
      <c r="V9" s="2694"/>
      <c r="W9" s="2694"/>
      <c r="X9" s="2694"/>
      <c r="Y9" s="2694"/>
      <c r="Z9" s="2694"/>
      <c r="AA9" s="2694"/>
      <c r="AB9" s="2694"/>
      <c r="AC9" s="2694"/>
      <c r="AD9" s="2694"/>
      <c r="AE9" s="2694"/>
      <c r="AF9" s="2694"/>
      <c r="AG9" s="2694"/>
      <c r="AH9" s="2694"/>
      <c r="AI9" s="2694"/>
    </row>
    <row r="10" spans="1:35" s="2692" customFormat="1">
      <c r="A10" s="2692" t="s">
        <v>11120</v>
      </c>
      <c r="B10" s="2692" t="s">
        <v>13606</v>
      </c>
      <c r="C10" s="2695" t="s">
        <v>13607</v>
      </c>
      <c r="D10" s="2692" t="s">
        <v>13608</v>
      </c>
      <c r="E10" s="2692" t="s">
        <v>13609</v>
      </c>
      <c r="F10" s="2693"/>
      <c r="G10" s="2694"/>
      <c r="H10" s="2694"/>
      <c r="I10" s="2694"/>
      <c r="J10" s="2694"/>
      <c r="K10" s="2694"/>
      <c r="L10" s="2694"/>
      <c r="M10" s="2694"/>
      <c r="N10" s="2694"/>
      <c r="O10" s="2694"/>
      <c r="P10" s="2694"/>
      <c r="Q10" s="2694"/>
      <c r="R10" s="2694"/>
      <c r="S10" s="2694"/>
      <c r="T10" s="2694"/>
      <c r="U10" s="2694"/>
      <c r="V10" s="2694"/>
      <c r="W10" s="2694"/>
      <c r="X10" s="2694"/>
      <c r="Y10" s="2694"/>
      <c r="Z10" s="2694"/>
      <c r="AA10" s="2694"/>
      <c r="AB10" s="2694"/>
      <c r="AC10" s="2694"/>
      <c r="AD10" s="2694"/>
      <c r="AE10" s="2694"/>
      <c r="AF10" s="2694"/>
      <c r="AG10" s="2694"/>
      <c r="AH10" s="2694"/>
      <c r="AI10" s="2694"/>
    </row>
    <row r="11" spans="1:35" s="2692" customFormat="1">
      <c r="A11" s="2692" t="s">
        <v>11128</v>
      </c>
      <c r="B11" s="2692" t="s">
        <v>13610</v>
      </c>
      <c r="C11" s="2695" t="s">
        <v>13611</v>
      </c>
      <c r="E11" s="2692" t="s">
        <v>13612</v>
      </c>
      <c r="F11" s="2693"/>
      <c r="G11" s="2694"/>
      <c r="H11" s="2694"/>
      <c r="I11" s="2694"/>
      <c r="J11" s="2694"/>
      <c r="K11" s="2694"/>
      <c r="L11" s="2694"/>
      <c r="M11" s="2694"/>
      <c r="N11" s="2694"/>
      <c r="O11" s="2694"/>
      <c r="P11" s="2694"/>
      <c r="Q11" s="2694"/>
      <c r="R11" s="2694"/>
      <c r="S11" s="2694"/>
      <c r="T11" s="2694"/>
      <c r="U11" s="2694"/>
      <c r="V11" s="2694"/>
      <c r="W11" s="2694"/>
      <c r="X11" s="2694"/>
      <c r="Y11" s="2694"/>
      <c r="Z11" s="2694"/>
      <c r="AA11" s="2694"/>
      <c r="AB11" s="2694"/>
      <c r="AC11" s="2694"/>
      <c r="AD11" s="2694"/>
      <c r="AE11" s="2694"/>
      <c r="AF11" s="2694"/>
      <c r="AG11" s="2694"/>
      <c r="AH11" s="2694"/>
      <c r="AI11" s="2694"/>
    </row>
    <row r="12" spans="1:35" s="2692" customFormat="1">
      <c r="A12" s="2692" t="s">
        <v>11135</v>
      </c>
      <c r="B12" s="2692" t="s">
        <v>13613</v>
      </c>
      <c r="C12" s="2695" t="s">
        <v>13614</v>
      </c>
      <c r="D12" s="2692" t="s">
        <v>13615</v>
      </c>
      <c r="E12" s="2692" t="s">
        <v>13616</v>
      </c>
      <c r="F12" s="2693"/>
      <c r="G12" s="2694"/>
      <c r="H12" s="2694"/>
      <c r="I12" s="2694"/>
      <c r="J12" s="2694"/>
      <c r="K12" s="2694"/>
      <c r="L12" s="2694"/>
      <c r="M12" s="2694"/>
      <c r="N12" s="2694"/>
      <c r="O12" s="2694"/>
      <c r="P12" s="2694"/>
      <c r="Q12" s="2694"/>
      <c r="R12" s="2694"/>
      <c r="S12" s="2694"/>
      <c r="T12" s="2694"/>
      <c r="U12" s="2694"/>
      <c r="V12" s="2694"/>
      <c r="W12" s="2694"/>
      <c r="X12" s="2694"/>
      <c r="Y12" s="2694"/>
      <c r="Z12" s="2694"/>
      <c r="AA12" s="2694"/>
      <c r="AB12" s="2694"/>
      <c r="AC12" s="2694"/>
      <c r="AD12" s="2694"/>
      <c r="AE12" s="2694"/>
      <c r="AF12" s="2694"/>
      <c r="AG12" s="2694"/>
      <c r="AH12" s="2694"/>
      <c r="AI12" s="2694"/>
    </row>
    <row r="13" spans="1:35" s="2692" customFormat="1">
      <c r="A13" s="2692" t="s">
        <v>11142</v>
      </c>
      <c r="B13" s="2692" t="s">
        <v>13617</v>
      </c>
      <c r="C13" s="2695" t="s">
        <v>13618</v>
      </c>
      <c r="D13" s="2692" t="s">
        <v>13619</v>
      </c>
      <c r="E13" s="2692" t="s">
        <v>13620</v>
      </c>
      <c r="F13" s="2693"/>
      <c r="G13" s="2694"/>
      <c r="H13" s="2694"/>
      <c r="I13" s="2694"/>
      <c r="J13" s="2694"/>
      <c r="K13" s="2694"/>
      <c r="L13" s="2694"/>
      <c r="M13" s="2694"/>
      <c r="N13" s="2694"/>
      <c r="O13" s="2694"/>
      <c r="P13" s="2694"/>
      <c r="Q13" s="2694"/>
      <c r="R13" s="2694"/>
      <c r="S13" s="2694"/>
      <c r="T13" s="2694"/>
      <c r="U13" s="2694"/>
      <c r="V13" s="2694"/>
      <c r="W13" s="2694"/>
      <c r="X13" s="2694"/>
      <c r="Y13" s="2694"/>
      <c r="Z13" s="2694"/>
      <c r="AA13" s="2694"/>
      <c r="AB13" s="2694"/>
      <c r="AC13" s="2694"/>
      <c r="AD13" s="2694"/>
      <c r="AE13" s="2694"/>
      <c r="AF13" s="2694"/>
      <c r="AG13" s="2694"/>
      <c r="AH13" s="2694"/>
      <c r="AI13" s="2694"/>
    </row>
    <row r="14" spans="1:35" s="2692" customFormat="1">
      <c r="A14" s="2692" t="s">
        <v>11150</v>
      </c>
      <c r="B14" s="2692" t="s">
        <v>13621</v>
      </c>
      <c r="C14" s="2695" t="s">
        <v>13622</v>
      </c>
      <c r="E14" s="2692" t="s">
        <v>13623</v>
      </c>
      <c r="F14" s="2693"/>
      <c r="G14" s="2694"/>
      <c r="H14" s="2694"/>
      <c r="I14" s="2694"/>
      <c r="J14" s="2694"/>
      <c r="K14" s="2694"/>
      <c r="L14" s="2694"/>
      <c r="M14" s="2694"/>
      <c r="N14" s="2694"/>
      <c r="O14" s="2694"/>
      <c r="P14" s="2694"/>
      <c r="Q14" s="2694"/>
      <c r="R14" s="2694"/>
      <c r="S14" s="2694"/>
      <c r="T14" s="2694"/>
      <c r="U14" s="2694"/>
      <c r="V14" s="2694"/>
      <c r="W14" s="2694"/>
      <c r="X14" s="2694"/>
      <c r="Y14" s="2694"/>
      <c r="Z14" s="2694"/>
      <c r="AA14" s="2694"/>
      <c r="AB14" s="2694"/>
      <c r="AC14" s="2694"/>
      <c r="AD14" s="2694"/>
      <c r="AE14" s="2694"/>
      <c r="AF14" s="2694"/>
      <c r="AG14" s="2694"/>
      <c r="AH14" s="2694"/>
      <c r="AI14" s="2694"/>
    </row>
    <row r="15" spans="1:35" s="2692" customFormat="1">
      <c r="A15" s="2692" t="s">
        <v>11156</v>
      </c>
      <c r="B15" s="2692" t="s">
        <v>13624</v>
      </c>
      <c r="C15" s="2695" t="s">
        <v>13625</v>
      </c>
      <c r="D15" s="2692" t="s">
        <v>13626</v>
      </c>
      <c r="E15" s="2692" t="s">
        <v>13623</v>
      </c>
      <c r="F15" s="2693"/>
      <c r="G15" s="2694"/>
      <c r="H15" s="2694"/>
      <c r="I15" s="2694"/>
      <c r="J15" s="2694"/>
      <c r="K15" s="2694"/>
      <c r="L15" s="2694"/>
      <c r="M15" s="2694"/>
      <c r="N15" s="2694"/>
      <c r="O15" s="2694"/>
      <c r="P15" s="2694"/>
      <c r="Q15" s="2694"/>
      <c r="R15" s="2694"/>
      <c r="S15" s="2694"/>
      <c r="T15" s="2694"/>
      <c r="U15" s="2694"/>
      <c r="V15" s="2694"/>
      <c r="W15" s="2694"/>
      <c r="X15" s="2694"/>
      <c r="Y15" s="2694"/>
      <c r="Z15" s="2694"/>
      <c r="AA15" s="2694"/>
      <c r="AB15" s="2694"/>
      <c r="AC15" s="2694"/>
      <c r="AD15" s="2694"/>
      <c r="AE15" s="2694"/>
      <c r="AF15" s="2694"/>
      <c r="AG15" s="2694"/>
      <c r="AH15" s="2694"/>
      <c r="AI15" s="2694"/>
    </row>
    <row r="16" spans="1:35" s="2692" customFormat="1">
      <c r="A16" s="2692" t="s">
        <v>11165</v>
      </c>
      <c r="B16" s="2692" t="s">
        <v>13627</v>
      </c>
      <c r="C16" s="2695" t="s">
        <v>13628</v>
      </c>
      <c r="E16" s="2692" t="s">
        <v>13629</v>
      </c>
      <c r="F16" s="2693"/>
      <c r="G16" s="2694"/>
      <c r="H16" s="2694"/>
      <c r="I16" s="2694"/>
      <c r="J16" s="2694"/>
      <c r="K16" s="2694"/>
      <c r="L16" s="2694"/>
      <c r="M16" s="2694"/>
      <c r="N16" s="2694"/>
      <c r="O16" s="2694"/>
      <c r="P16" s="2694"/>
      <c r="Q16" s="2694"/>
      <c r="R16" s="2694"/>
      <c r="S16" s="2694"/>
      <c r="T16" s="2694"/>
      <c r="U16" s="2694"/>
      <c r="V16" s="2694"/>
      <c r="W16" s="2694"/>
      <c r="X16" s="2694"/>
      <c r="Y16" s="2694"/>
      <c r="Z16" s="2694"/>
      <c r="AA16" s="2694"/>
      <c r="AB16" s="2694"/>
      <c r="AC16" s="2694"/>
      <c r="AD16" s="2694"/>
      <c r="AE16" s="2694"/>
      <c r="AF16" s="2694"/>
      <c r="AG16" s="2694"/>
      <c r="AH16" s="2694"/>
      <c r="AI16" s="2694"/>
    </row>
    <row r="17" spans="1:35" s="2692" customFormat="1">
      <c r="A17" s="2692" t="s">
        <v>8750</v>
      </c>
      <c r="B17" s="2692" t="s">
        <v>13630</v>
      </c>
      <c r="C17" s="2695" t="s">
        <v>13631</v>
      </c>
      <c r="D17" s="2692" t="s">
        <v>13632</v>
      </c>
      <c r="E17" s="2692" t="s">
        <v>13633</v>
      </c>
      <c r="F17" s="2693"/>
      <c r="G17" s="2694"/>
      <c r="H17" s="2694"/>
      <c r="I17" s="2694"/>
      <c r="J17" s="2694"/>
      <c r="K17" s="2694"/>
      <c r="L17" s="2694"/>
      <c r="M17" s="2694"/>
      <c r="N17" s="2694"/>
      <c r="O17" s="2694"/>
      <c r="P17" s="2694"/>
      <c r="Q17" s="2694"/>
      <c r="R17" s="2694"/>
      <c r="S17" s="2694"/>
      <c r="T17" s="2694"/>
      <c r="U17" s="2694"/>
      <c r="V17" s="2694"/>
      <c r="W17" s="2694"/>
      <c r="X17" s="2694"/>
      <c r="Y17" s="2694"/>
      <c r="Z17" s="2694"/>
      <c r="AA17" s="2694"/>
      <c r="AB17" s="2694"/>
      <c r="AC17" s="2694"/>
      <c r="AD17" s="2694"/>
      <c r="AE17" s="2694"/>
      <c r="AF17" s="2694"/>
      <c r="AG17" s="2694"/>
      <c r="AH17" s="2694"/>
      <c r="AI17" s="2694"/>
    </row>
    <row r="18" spans="1:35" s="2692" customFormat="1">
      <c r="A18" s="2692" t="s">
        <v>8751</v>
      </c>
      <c r="B18" s="2692" t="s">
        <v>13634</v>
      </c>
      <c r="C18" s="2695" t="s">
        <v>13635</v>
      </c>
      <c r="E18" s="2692" t="s">
        <v>261</v>
      </c>
      <c r="F18" s="2693" t="s">
        <v>13636</v>
      </c>
      <c r="G18" s="2694"/>
      <c r="H18" s="2694"/>
      <c r="I18" s="2694"/>
      <c r="J18" s="2694"/>
      <c r="K18" s="2694"/>
      <c r="L18" s="2694"/>
      <c r="M18" s="2694"/>
      <c r="N18" s="2694"/>
      <c r="O18" s="2694"/>
      <c r="P18" s="2694"/>
      <c r="Q18" s="2694"/>
      <c r="R18" s="2694"/>
      <c r="S18" s="2694"/>
      <c r="T18" s="2694"/>
      <c r="U18" s="2694"/>
      <c r="V18" s="2694"/>
      <c r="W18" s="2694"/>
      <c r="X18" s="2694"/>
      <c r="Y18" s="2694"/>
      <c r="Z18" s="2694"/>
      <c r="AA18" s="2694"/>
      <c r="AB18" s="2694"/>
      <c r="AC18" s="2694"/>
      <c r="AD18" s="2694"/>
      <c r="AE18" s="2694"/>
      <c r="AF18" s="2694"/>
      <c r="AG18" s="2694"/>
      <c r="AH18" s="2694"/>
      <c r="AI18" s="2694"/>
    </row>
    <row r="19" spans="1:35" s="2692" customFormat="1">
      <c r="A19" s="2692" t="s">
        <v>11184</v>
      </c>
      <c r="B19" s="2692" t="s">
        <v>13637</v>
      </c>
      <c r="C19" s="2695" t="s">
        <v>13638</v>
      </c>
      <c r="D19" s="2692" t="s">
        <v>13639</v>
      </c>
      <c r="E19" s="2692" t="s">
        <v>13640</v>
      </c>
      <c r="F19" s="2693"/>
      <c r="G19" s="2694"/>
      <c r="H19" s="2694"/>
      <c r="I19" s="2694"/>
      <c r="J19" s="2694"/>
      <c r="K19" s="2694"/>
      <c r="L19" s="2694"/>
      <c r="M19" s="2694"/>
      <c r="N19" s="2694"/>
      <c r="O19" s="2694"/>
      <c r="P19" s="2694"/>
      <c r="Q19" s="2694"/>
      <c r="R19" s="2694"/>
      <c r="S19" s="2694"/>
      <c r="T19" s="2694"/>
      <c r="U19" s="2694"/>
      <c r="V19" s="2694"/>
      <c r="W19" s="2694"/>
      <c r="X19" s="2694"/>
      <c r="Y19" s="2694"/>
      <c r="Z19" s="2694"/>
      <c r="AA19" s="2694"/>
      <c r="AB19" s="2694"/>
      <c r="AC19" s="2694"/>
      <c r="AD19" s="2694"/>
      <c r="AE19" s="2694"/>
      <c r="AF19" s="2694"/>
      <c r="AG19" s="2694"/>
      <c r="AH19" s="2694"/>
      <c r="AI19" s="2694"/>
    </row>
    <row r="20" spans="1:35" s="2692" customFormat="1">
      <c r="A20" s="2692" t="s">
        <v>11189</v>
      </c>
      <c r="B20" s="2692" t="s">
        <v>13641</v>
      </c>
      <c r="C20" s="2695" t="s">
        <v>13642</v>
      </c>
      <c r="F20" s="2693" t="s">
        <v>13636</v>
      </c>
      <c r="G20" s="2694"/>
      <c r="H20" s="2694"/>
      <c r="I20" s="2694"/>
      <c r="J20" s="2694"/>
      <c r="K20" s="2694"/>
      <c r="L20" s="2694"/>
      <c r="M20" s="2694"/>
      <c r="N20" s="2694"/>
      <c r="O20" s="2694"/>
      <c r="P20" s="2694"/>
      <c r="Q20" s="2694"/>
      <c r="R20" s="2694"/>
      <c r="S20" s="2694"/>
      <c r="T20" s="2694"/>
      <c r="U20" s="2694"/>
      <c r="V20" s="2694"/>
      <c r="W20" s="2694"/>
      <c r="X20" s="2694"/>
      <c r="Y20" s="2694"/>
      <c r="Z20" s="2694"/>
      <c r="AA20" s="2694"/>
      <c r="AB20" s="2694"/>
      <c r="AC20" s="2694"/>
      <c r="AD20" s="2694"/>
      <c r="AE20" s="2694"/>
      <c r="AF20" s="2694"/>
      <c r="AG20" s="2694"/>
      <c r="AH20" s="2694"/>
      <c r="AI20" s="2694"/>
    </row>
    <row r="21" spans="1:35" s="2725" customFormat="1">
      <c r="A21" s="2725" t="s">
        <v>8752</v>
      </c>
      <c r="B21" s="2725" t="s">
        <v>13643</v>
      </c>
      <c r="C21" s="2726" t="s">
        <v>13644</v>
      </c>
      <c r="F21" s="2727"/>
      <c r="G21" s="2728"/>
      <c r="H21" s="2728"/>
      <c r="I21" s="2728"/>
      <c r="J21" s="2728"/>
      <c r="K21" s="2728"/>
      <c r="L21" s="2728"/>
      <c r="M21" s="2728"/>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row>
    <row r="22" spans="1:35" s="2692" customFormat="1">
      <c r="A22" s="2692" t="s">
        <v>11202</v>
      </c>
      <c r="B22" s="2692" t="s">
        <v>13645</v>
      </c>
      <c r="C22" s="2695" t="s">
        <v>13646</v>
      </c>
      <c r="F22" s="2693"/>
      <c r="G22" s="2694"/>
      <c r="H22" s="2694"/>
      <c r="I22" s="2694"/>
      <c r="J22" s="2694"/>
      <c r="K22" s="2694"/>
      <c r="L22" s="2694"/>
      <c r="M22" s="2694"/>
      <c r="N22" s="2694"/>
      <c r="O22" s="2694"/>
      <c r="P22" s="2694"/>
      <c r="Q22" s="2694"/>
      <c r="R22" s="2694"/>
      <c r="S22" s="2694"/>
      <c r="T22" s="2694"/>
      <c r="U22" s="2694"/>
      <c r="V22" s="2694"/>
      <c r="W22" s="2694"/>
      <c r="X22" s="2694"/>
      <c r="Y22" s="2694"/>
      <c r="Z22" s="2694"/>
      <c r="AA22" s="2694"/>
      <c r="AB22" s="2694"/>
      <c r="AC22" s="2694"/>
      <c r="AD22" s="2694"/>
      <c r="AE22" s="2694"/>
      <c r="AF22" s="2694"/>
      <c r="AG22" s="2694"/>
      <c r="AH22" s="2694"/>
      <c r="AI22" s="2694"/>
    </row>
    <row r="23" spans="1:35" s="2695" customFormat="1">
      <c r="A23" s="2692" t="s">
        <v>11209</v>
      </c>
      <c r="B23" s="2695" t="s">
        <v>13647</v>
      </c>
      <c r="C23" s="2695" t="s">
        <v>13648</v>
      </c>
      <c r="D23" s="2695" t="s">
        <v>13649</v>
      </c>
      <c r="E23" s="2695" t="s">
        <v>13650</v>
      </c>
      <c r="F23" s="2696"/>
      <c r="G23" s="2697"/>
      <c r="H23" s="2697"/>
      <c r="I23" s="2697"/>
      <c r="J23" s="2697"/>
      <c r="K23" s="2697"/>
      <c r="L23" s="2697"/>
      <c r="M23" s="2697"/>
      <c r="N23" s="2697"/>
      <c r="O23" s="2697"/>
      <c r="P23" s="2697"/>
      <c r="Q23" s="2697"/>
      <c r="R23" s="2697"/>
      <c r="S23" s="2697"/>
      <c r="T23" s="2697"/>
      <c r="U23" s="2697"/>
      <c r="V23" s="2697"/>
      <c r="W23" s="2697"/>
      <c r="X23" s="2697"/>
      <c r="Y23" s="2697"/>
      <c r="Z23" s="2697"/>
      <c r="AA23" s="2697"/>
      <c r="AB23" s="2697"/>
      <c r="AC23" s="2697"/>
      <c r="AD23" s="2697"/>
      <c r="AE23" s="2697"/>
      <c r="AF23" s="2697"/>
      <c r="AG23" s="2697"/>
      <c r="AH23" s="2697"/>
      <c r="AI23" s="2697"/>
    </row>
    <row r="24" spans="1:35" s="2692" customFormat="1">
      <c r="A24" s="2692" t="s">
        <v>11216</v>
      </c>
      <c r="B24" s="2692" t="s">
        <v>13651</v>
      </c>
      <c r="C24" s="2695" t="s">
        <v>13652</v>
      </c>
      <c r="D24" s="2692" t="s">
        <v>13653</v>
      </c>
      <c r="E24" s="2692" t="s">
        <v>13654</v>
      </c>
      <c r="F24" s="2693"/>
      <c r="G24" s="2694"/>
      <c r="H24" s="2694"/>
      <c r="I24" s="2694"/>
      <c r="J24" s="2694"/>
      <c r="K24" s="2694"/>
      <c r="L24" s="2694"/>
      <c r="M24" s="2694"/>
      <c r="N24" s="2694"/>
      <c r="O24" s="2694"/>
      <c r="P24" s="2694"/>
      <c r="Q24" s="2694"/>
      <c r="R24" s="2694"/>
      <c r="S24" s="2694"/>
      <c r="T24" s="2694"/>
      <c r="U24" s="2694"/>
      <c r="V24" s="2694"/>
      <c r="W24" s="2694"/>
      <c r="X24" s="2694"/>
      <c r="Y24" s="2694"/>
      <c r="Z24" s="2694"/>
      <c r="AA24" s="2694"/>
      <c r="AB24" s="2694"/>
      <c r="AC24" s="2694"/>
      <c r="AD24" s="2694"/>
      <c r="AE24" s="2694"/>
      <c r="AF24" s="2694"/>
      <c r="AG24" s="2694"/>
      <c r="AH24" s="2694"/>
      <c r="AI24" s="2694"/>
    </row>
    <row r="25" spans="1:35" s="2692" customFormat="1">
      <c r="A25" s="2692" t="s">
        <v>11223</v>
      </c>
      <c r="B25" s="2692" t="s">
        <v>13655</v>
      </c>
      <c r="C25" s="2695" t="s">
        <v>13656</v>
      </c>
      <c r="E25" s="2692" t="s">
        <v>13657</v>
      </c>
      <c r="F25" s="2693"/>
      <c r="G25" s="2694"/>
      <c r="H25" s="2694"/>
      <c r="I25" s="2694"/>
      <c r="J25" s="2694"/>
      <c r="K25" s="2694"/>
      <c r="L25" s="2694"/>
      <c r="M25" s="2694"/>
      <c r="N25" s="2694"/>
      <c r="O25" s="2694"/>
      <c r="P25" s="2694"/>
      <c r="Q25" s="2694"/>
      <c r="R25" s="2694"/>
      <c r="S25" s="2694"/>
      <c r="T25" s="2694"/>
      <c r="U25" s="2694"/>
      <c r="V25" s="2694"/>
      <c r="W25" s="2694"/>
      <c r="X25" s="2694"/>
      <c r="Y25" s="2694"/>
      <c r="Z25" s="2694"/>
      <c r="AA25" s="2694"/>
      <c r="AB25" s="2694"/>
      <c r="AC25" s="2694"/>
      <c r="AD25" s="2694"/>
      <c r="AE25" s="2694"/>
      <c r="AF25" s="2694"/>
      <c r="AG25" s="2694"/>
      <c r="AH25" s="2694"/>
      <c r="AI25" s="2694"/>
    </row>
    <row r="26" spans="1:35" s="2692" customFormat="1">
      <c r="A26" s="2692" t="s">
        <v>11229</v>
      </c>
      <c r="B26" s="2692" t="s">
        <v>13658</v>
      </c>
      <c r="C26" s="2695" t="s">
        <v>13659</v>
      </c>
      <c r="D26" s="2692" t="s">
        <v>13660</v>
      </c>
      <c r="E26" s="2692" t="s">
        <v>13661</v>
      </c>
      <c r="F26" s="2693" t="s">
        <v>13636</v>
      </c>
      <c r="G26" s="2694"/>
      <c r="H26" s="2694"/>
      <c r="I26" s="2694"/>
      <c r="J26" s="2694"/>
      <c r="K26" s="2694"/>
      <c r="L26" s="2694"/>
      <c r="M26" s="2694"/>
      <c r="N26" s="2694"/>
      <c r="O26" s="2694"/>
      <c r="P26" s="2694"/>
      <c r="Q26" s="2694"/>
      <c r="R26" s="2694"/>
      <c r="S26" s="2694"/>
      <c r="T26" s="2694"/>
      <c r="U26" s="2694"/>
      <c r="V26" s="2694"/>
      <c r="W26" s="2694"/>
      <c r="X26" s="2694"/>
      <c r="Y26" s="2694"/>
      <c r="Z26" s="2694"/>
      <c r="AA26" s="2694"/>
      <c r="AB26" s="2694"/>
      <c r="AC26" s="2694"/>
      <c r="AD26" s="2694"/>
      <c r="AE26" s="2694"/>
      <c r="AF26" s="2694"/>
      <c r="AG26" s="2694"/>
      <c r="AH26" s="2694"/>
      <c r="AI26" s="2694"/>
    </row>
    <row r="27" spans="1:35" s="2692" customFormat="1">
      <c r="A27" s="2692" t="s">
        <v>11239</v>
      </c>
      <c r="B27" s="2692" t="s">
        <v>13662</v>
      </c>
      <c r="C27" s="2692" t="s">
        <v>13663</v>
      </c>
      <c r="D27" s="2692" t="s">
        <v>13556</v>
      </c>
      <c r="E27" s="2692" t="s">
        <v>13664</v>
      </c>
      <c r="F27" s="2693"/>
      <c r="G27" s="2694"/>
      <c r="H27" s="2694"/>
      <c r="I27" s="2694"/>
      <c r="J27" s="2694"/>
      <c r="K27" s="2694"/>
      <c r="L27" s="2694"/>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row>
    <row r="28" spans="1:35" s="2692" customFormat="1" ht="18.75" customHeight="1">
      <c r="A28" s="2692" t="s">
        <v>11244</v>
      </c>
      <c r="B28" s="2692" t="s">
        <v>13665</v>
      </c>
      <c r="C28" s="2692" t="s">
        <v>13666</v>
      </c>
      <c r="D28" s="2692" t="s">
        <v>13667</v>
      </c>
      <c r="E28" s="2692" t="s">
        <v>13668</v>
      </c>
      <c r="F28" s="2693"/>
      <c r="G28" s="2694"/>
      <c r="H28" s="2694"/>
      <c r="I28" s="2694"/>
      <c r="J28" s="2694"/>
      <c r="K28" s="2694"/>
      <c r="L28" s="2694"/>
      <c r="M28" s="2694"/>
      <c r="N28" s="2694"/>
      <c r="O28" s="2694"/>
      <c r="P28" s="2694"/>
      <c r="Q28" s="2694"/>
      <c r="R28" s="2694"/>
      <c r="S28" s="2694"/>
      <c r="T28" s="2694"/>
      <c r="U28" s="2694"/>
      <c r="V28" s="2694"/>
      <c r="W28" s="2694"/>
      <c r="X28" s="2694"/>
      <c r="Y28" s="2694"/>
      <c r="Z28" s="2694"/>
      <c r="AA28" s="2694"/>
      <c r="AB28" s="2694"/>
      <c r="AC28" s="2694"/>
      <c r="AD28" s="2694"/>
      <c r="AE28" s="2694"/>
      <c r="AF28" s="2694"/>
      <c r="AG28" s="2694"/>
      <c r="AH28" s="2694"/>
      <c r="AI28" s="2694"/>
    </row>
    <row r="29" spans="1:35" s="2692" customFormat="1">
      <c r="A29" s="2692" t="s">
        <v>11250</v>
      </c>
      <c r="B29" s="2692" t="s">
        <v>13669</v>
      </c>
      <c r="C29" s="2692" t="s">
        <v>13670</v>
      </c>
      <c r="E29" s="2692" t="s">
        <v>13671</v>
      </c>
      <c r="F29" s="2693"/>
      <c r="G29" s="2694"/>
      <c r="H29" s="2694"/>
      <c r="I29" s="2694"/>
      <c r="J29" s="2694"/>
      <c r="K29" s="2694"/>
      <c r="L29" s="2694"/>
      <c r="M29" s="2694"/>
      <c r="N29" s="2694"/>
      <c r="O29" s="2694"/>
      <c r="P29" s="2694"/>
      <c r="Q29" s="2694"/>
      <c r="R29" s="2694"/>
      <c r="S29" s="2694"/>
      <c r="T29" s="2694"/>
      <c r="U29" s="2694"/>
      <c r="V29" s="2694"/>
      <c r="W29" s="2694"/>
      <c r="X29" s="2694"/>
      <c r="Y29" s="2694"/>
      <c r="Z29" s="2694"/>
      <c r="AA29" s="2694"/>
      <c r="AB29" s="2694"/>
      <c r="AC29" s="2694"/>
      <c r="AD29" s="2694"/>
      <c r="AE29" s="2694"/>
      <c r="AF29" s="2694"/>
      <c r="AG29" s="2694"/>
      <c r="AH29" s="2694"/>
      <c r="AI29" s="2694"/>
    </row>
    <row r="30" spans="1:35" s="2692" customFormat="1">
      <c r="A30" s="2692" t="s">
        <v>11256</v>
      </c>
      <c r="B30" s="2692" t="s">
        <v>13672</v>
      </c>
      <c r="C30" s="2692" t="s">
        <v>13673</v>
      </c>
      <c r="D30" s="2692" t="s">
        <v>13674</v>
      </c>
      <c r="E30" s="2692" t="s">
        <v>13675</v>
      </c>
      <c r="F30" s="2693"/>
      <c r="G30" s="2694"/>
      <c r="H30" s="2694"/>
      <c r="I30" s="2694"/>
      <c r="J30" s="2694"/>
      <c r="K30" s="2694"/>
      <c r="L30" s="2694"/>
      <c r="M30" s="2694"/>
      <c r="N30" s="2694"/>
      <c r="O30" s="2694"/>
      <c r="P30" s="2694"/>
      <c r="Q30" s="2694"/>
      <c r="R30" s="2694"/>
      <c r="S30" s="2694"/>
      <c r="T30" s="2694"/>
      <c r="U30" s="2694"/>
      <c r="V30" s="2694"/>
      <c r="W30" s="2694"/>
      <c r="X30" s="2694"/>
      <c r="Y30" s="2694"/>
      <c r="Z30" s="2694"/>
      <c r="AA30" s="2694"/>
      <c r="AB30" s="2694"/>
      <c r="AC30" s="2694"/>
      <c r="AD30" s="2694"/>
      <c r="AE30" s="2694"/>
      <c r="AF30" s="2694"/>
      <c r="AG30" s="2694"/>
      <c r="AH30" s="2694"/>
      <c r="AI30" s="2694"/>
    </row>
    <row r="31" spans="1:35" s="2698" customFormat="1" hidden="1">
      <c r="A31" s="2692" t="s">
        <v>11264</v>
      </c>
      <c r="B31" s="2698" t="s">
        <v>13676</v>
      </c>
      <c r="C31" s="2692" t="s">
        <v>13677</v>
      </c>
      <c r="E31" s="2698" t="s">
        <v>13678</v>
      </c>
      <c r="F31" s="2699"/>
      <c r="G31" s="2700"/>
      <c r="H31" s="2700"/>
      <c r="I31" s="2700"/>
      <c r="J31" s="2700"/>
      <c r="K31" s="2700"/>
      <c r="L31" s="2700"/>
      <c r="M31" s="2700"/>
      <c r="N31" s="2700"/>
      <c r="O31" s="2700"/>
      <c r="P31" s="2700"/>
      <c r="Q31" s="2700"/>
      <c r="R31" s="2700"/>
      <c r="S31" s="2700"/>
      <c r="T31" s="2700"/>
      <c r="U31" s="2700"/>
      <c r="V31" s="2700"/>
      <c r="W31" s="2700"/>
      <c r="X31" s="2700"/>
      <c r="Y31" s="2700"/>
      <c r="Z31" s="2700"/>
      <c r="AA31" s="2700"/>
      <c r="AB31" s="2700"/>
      <c r="AC31" s="2700"/>
      <c r="AD31" s="2700"/>
      <c r="AE31" s="2700"/>
      <c r="AF31" s="2700"/>
      <c r="AG31" s="2700"/>
      <c r="AH31" s="2700"/>
      <c r="AI31" s="2700"/>
    </row>
    <row r="32" spans="1:35" s="2692" customFormat="1">
      <c r="A32" s="2692" t="s">
        <v>11271</v>
      </c>
      <c r="B32" s="2692" t="s">
        <v>13679</v>
      </c>
      <c r="C32" s="2692" t="s">
        <v>13680</v>
      </c>
      <c r="D32" s="2692" t="s">
        <v>13681</v>
      </c>
      <c r="E32" s="2692" t="s">
        <v>13682</v>
      </c>
      <c r="F32" s="2693"/>
      <c r="G32" s="2694"/>
      <c r="H32" s="2694"/>
      <c r="I32" s="2694"/>
      <c r="J32" s="2694"/>
      <c r="K32" s="2694"/>
      <c r="L32" s="2694"/>
      <c r="M32" s="2694"/>
      <c r="N32" s="2694"/>
      <c r="O32" s="2694"/>
      <c r="P32" s="2694"/>
      <c r="Q32" s="2694"/>
      <c r="R32" s="2694"/>
      <c r="S32" s="2694"/>
      <c r="T32" s="2694"/>
      <c r="U32" s="2694"/>
      <c r="V32" s="2694"/>
      <c r="W32" s="2694"/>
      <c r="X32" s="2694"/>
      <c r="Y32" s="2694"/>
      <c r="Z32" s="2694"/>
      <c r="AA32" s="2694"/>
      <c r="AB32" s="2694"/>
      <c r="AC32" s="2694"/>
      <c r="AD32" s="2694"/>
      <c r="AE32" s="2694"/>
      <c r="AF32" s="2694"/>
      <c r="AG32" s="2694"/>
      <c r="AH32" s="2694"/>
      <c r="AI32" s="2694"/>
    </row>
    <row r="33" spans="1:35" s="2692" customFormat="1">
      <c r="A33" s="2692" t="s">
        <v>11279</v>
      </c>
      <c r="B33" s="2692" t="s">
        <v>13683</v>
      </c>
      <c r="C33" s="2692" t="s">
        <v>13561</v>
      </c>
      <c r="D33" s="2692" t="s">
        <v>13560</v>
      </c>
      <c r="E33" s="2692" t="s">
        <v>13684</v>
      </c>
      <c r="F33" s="2693"/>
      <c r="G33" s="2694"/>
      <c r="H33" s="2694"/>
      <c r="I33" s="2694"/>
      <c r="J33" s="2694"/>
      <c r="K33" s="2694"/>
      <c r="L33" s="2694"/>
      <c r="M33" s="2694"/>
      <c r="N33" s="2694"/>
      <c r="O33" s="2694"/>
      <c r="P33" s="2694"/>
      <c r="Q33" s="2694"/>
      <c r="R33" s="2694"/>
      <c r="S33" s="2694"/>
      <c r="T33" s="2694"/>
      <c r="U33" s="2694"/>
      <c r="V33" s="2694"/>
      <c r="W33" s="2694"/>
      <c r="X33" s="2694"/>
      <c r="Y33" s="2694"/>
      <c r="Z33" s="2694"/>
      <c r="AA33" s="2694"/>
      <c r="AB33" s="2694"/>
      <c r="AC33" s="2694"/>
      <c r="AD33" s="2694"/>
      <c r="AE33" s="2694"/>
      <c r="AF33" s="2694"/>
      <c r="AG33" s="2694"/>
      <c r="AH33" s="2694"/>
      <c r="AI33" s="2694"/>
    </row>
    <row r="34" spans="1:35" s="2692" customFormat="1">
      <c r="A34" s="2692" t="s">
        <v>11284</v>
      </c>
      <c r="B34" s="2692" t="s">
        <v>13685</v>
      </c>
      <c r="C34" s="2692" t="s">
        <v>13686</v>
      </c>
      <c r="E34" s="2692" t="s">
        <v>13687</v>
      </c>
      <c r="F34" s="2693"/>
      <c r="G34" s="2694"/>
      <c r="H34" s="2694"/>
      <c r="I34" s="2694"/>
      <c r="J34" s="2694"/>
      <c r="K34" s="2694"/>
      <c r="L34" s="2694"/>
      <c r="M34" s="2694"/>
      <c r="N34" s="2694"/>
      <c r="O34" s="2694"/>
      <c r="P34" s="2694"/>
      <c r="Q34" s="2694"/>
      <c r="R34" s="2694"/>
      <c r="S34" s="2694"/>
      <c r="T34" s="2694"/>
      <c r="U34" s="2694"/>
      <c r="V34" s="2694"/>
      <c r="W34" s="2694"/>
      <c r="X34" s="2694"/>
      <c r="Y34" s="2694"/>
      <c r="Z34" s="2694"/>
      <c r="AA34" s="2694"/>
      <c r="AB34" s="2694"/>
      <c r="AC34" s="2694"/>
      <c r="AD34" s="2694"/>
      <c r="AE34" s="2694"/>
      <c r="AF34" s="2694"/>
      <c r="AG34" s="2694"/>
      <c r="AH34" s="2694"/>
      <c r="AI34" s="2694"/>
    </row>
    <row r="35" spans="1:35" s="2692" customFormat="1">
      <c r="A35" s="2692" t="s">
        <v>11291</v>
      </c>
      <c r="B35" s="2692" t="s">
        <v>13688</v>
      </c>
      <c r="C35" s="2692" t="s">
        <v>5775</v>
      </c>
      <c r="E35" s="2692" t="s">
        <v>13689</v>
      </c>
      <c r="F35" s="2693"/>
      <c r="G35" s="2694"/>
      <c r="H35" s="2694"/>
      <c r="I35" s="2694"/>
      <c r="J35" s="2694"/>
      <c r="K35" s="2694"/>
      <c r="L35" s="2694"/>
      <c r="M35" s="2694"/>
      <c r="N35" s="2694"/>
      <c r="O35" s="2694"/>
      <c r="P35" s="2694"/>
      <c r="Q35" s="2694"/>
      <c r="R35" s="2694"/>
      <c r="S35" s="2694"/>
      <c r="T35" s="2694"/>
      <c r="U35" s="2694"/>
      <c r="V35" s="2694"/>
      <c r="W35" s="2694"/>
      <c r="X35" s="2694"/>
      <c r="Y35" s="2694"/>
      <c r="Z35" s="2694"/>
      <c r="AA35" s="2694"/>
      <c r="AB35" s="2694"/>
      <c r="AC35" s="2694"/>
      <c r="AD35" s="2694"/>
      <c r="AE35" s="2694"/>
      <c r="AF35" s="2694"/>
      <c r="AG35" s="2694"/>
      <c r="AH35" s="2694"/>
      <c r="AI35" s="2694"/>
    </row>
    <row r="36" spans="1:35" s="2692" customFormat="1">
      <c r="A36" s="2692" t="s">
        <v>11305</v>
      </c>
      <c r="B36" s="2692" t="s">
        <v>13690</v>
      </c>
      <c r="C36" s="2692" t="s">
        <v>13691</v>
      </c>
      <c r="D36" s="2692" t="s">
        <v>13692</v>
      </c>
      <c r="E36" s="2692" t="s">
        <v>13693</v>
      </c>
      <c r="F36" s="2693"/>
      <c r="G36" s="2694"/>
      <c r="H36" s="2694"/>
      <c r="I36" s="2694"/>
      <c r="J36" s="2694"/>
      <c r="K36" s="2694"/>
      <c r="L36" s="2694"/>
      <c r="M36" s="2694"/>
      <c r="N36" s="2694"/>
      <c r="O36" s="2694"/>
      <c r="P36" s="2694"/>
      <c r="Q36" s="2694"/>
      <c r="R36" s="2694"/>
      <c r="S36" s="2694"/>
      <c r="T36" s="2694"/>
      <c r="U36" s="2694"/>
      <c r="V36" s="2694"/>
      <c r="W36" s="2694"/>
      <c r="X36" s="2694"/>
      <c r="Y36" s="2694"/>
      <c r="Z36" s="2694"/>
      <c r="AA36" s="2694"/>
      <c r="AB36" s="2694"/>
      <c r="AC36" s="2694"/>
      <c r="AD36" s="2694"/>
      <c r="AE36" s="2694"/>
      <c r="AF36" s="2694"/>
      <c r="AG36" s="2694"/>
      <c r="AH36" s="2694"/>
      <c r="AI36" s="2694"/>
    </row>
    <row r="37" spans="1:35" s="2692" customFormat="1">
      <c r="A37" s="2692" t="s">
        <v>11312</v>
      </c>
      <c r="B37" s="2692" t="s">
        <v>13694</v>
      </c>
      <c r="C37" s="2692" t="s">
        <v>13695</v>
      </c>
      <c r="E37" s="2692" t="s">
        <v>13696</v>
      </c>
      <c r="F37" s="2693"/>
      <c r="G37" s="2694"/>
      <c r="H37" s="2694"/>
      <c r="I37" s="2694"/>
      <c r="J37" s="2694"/>
      <c r="K37" s="2694"/>
      <c r="L37" s="2694"/>
      <c r="M37" s="2694"/>
      <c r="N37" s="2694"/>
      <c r="O37" s="2694"/>
      <c r="P37" s="2694"/>
      <c r="Q37" s="2694"/>
      <c r="R37" s="2694"/>
      <c r="S37" s="2694"/>
      <c r="T37" s="2694"/>
      <c r="U37" s="2694"/>
      <c r="V37" s="2694"/>
      <c r="W37" s="2694"/>
      <c r="X37" s="2694"/>
      <c r="Y37" s="2694"/>
      <c r="Z37" s="2694"/>
      <c r="AA37" s="2694"/>
      <c r="AB37" s="2694"/>
      <c r="AC37" s="2694"/>
      <c r="AD37" s="2694"/>
      <c r="AE37" s="2694"/>
      <c r="AF37" s="2694"/>
      <c r="AG37" s="2694"/>
      <c r="AH37" s="2694"/>
      <c r="AI37" s="2694"/>
    </row>
    <row r="38" spans="1:35" s="2692" customFormat="1" ht="18.75" customHeight="1">
      <c r="A38" s="2692" t="s">
        <v>11317</v>
      </c>
      <c r="B38" s="2692" t="s">
        <v>13697</v>
      </c>
      <c r="C38" s="2692" t="s">
        <v>13698</v>
      </c>
      <c r="D38" s="2692" t="s">
        <v>13699</v>
      </c>
      <c r="E38" s="2692" t="s">
        <v>13700</v>
      </c>
      <c r="F38" s="2693"/>
      <c r="G38" s="2694"/>
      <c r="H38" s="2694"/>
      <c r="I38" s="2694"/>
      <c r="J38" s="2694"/>
      <c r="K38" s="2694"/>
      <c r="L38" s="2694"/>
      <c r="M38" s="2694"/>
      <c r="N38" s="2694"/>
      <c r="O38" s="2694"/>
      <c r="P38" s="2694"/>
      <c r="Q38" s="2694"/>
      <c r="R38" s="2694"/>
      <c r="S38" s="2694"/>
      <c r="T38" s="2694"/>
      <c r="U38" s="2694"/>
      <c r="V38" s="2694"/>
      <c r="W38" s="2694"/>
      <c r="X38" s="2694"/>
      <c r="Y38" s="2694"/>
      <c r="Z38" s="2694"/>
      <c r="AA38" s="2694"/>
      <c r="AB38" s="2694"/>
      <c r="AC38" s="2694"/>
      <c r="AD38" s="2694"/>
      <c r="AE38" s="2694"/>
      <c r="AF38" s="2694"/>
      <c r="AG38" s="2694"/>
      <c r="AH38" s="2694"/>
      <c r="AI38" s="2694"/>
    </row>
    <row r="39" spans="1:35" s="2692" customFormat="1">
      <c r="A39" s="2692" t="s">
        <v>11324</v>
      </c>
      <c r="B39" s="2692" t="s">
        <v>13701</v>
      </c>
      <c r="C39" s="2692" t="s">
        <v>13702</v>
      </c>
      <c r="E39" s="2692" t="s">
        <v>13703</v>
      </c>
      <c r="F39" s="2693"/>
      <c r="G39" s="2694"/>
      <c r="H39" s="2694"/>
      <c r="I39" s="2694"/>
      <c r="J39" s="2694"/>
      <c r="K39" s="2694"/>
      <c r="L39" s="2694"/>
      <c r="M39" s="2694"/>
      <c r="N39" s="2694"/>
      <c r="O39" s="2694"/>
      <c r="P39" s="2694"/>
      <c r="Q39" s="2694"/>
      <c r="R39" s="2694"/>
      <c r="S39" s="2694"/>
      <c r="T39" s="2694"/>
      <c r="U39" s="2694"/>
      <c r="V39" s="2694"/>
      <c r="W39" s="2694"/>
      <c r="X39" s="2694"/>
      <c r="Y39" s="2694"/>
      <c r="Z39" s="2694"/>
      <c r="AA39" s="2694"/>
      <c r="AB39" s="2694"/>
      <c r="AC39" s="2694"/>
      <c r="AD39" s="2694"/>
      <c r="AE39" s="2694"/>
      <c r="AF39" s="2694"/>
      <c r="AG39" s="2694"/>
      <c r="AH39" s="2694"/>
      <c r="AI39" s="2694"/>
    </row>
    <row r="40" spans="1:35" s="2692" customFormat="1">
      <c r="A40" s="2692" t="s">
        <v>11330</v>
      </c>
      <c r="B40" s="2692" t="s">
        <v>13704</v>
      </c>
      <c r="C40" s="2692" t="s">
        <v>13705</v>
      </c>
      <c r="E40" s="2692" t="s">
        <v>13706</v>
      </c>
      <c r="F40" s="2693"/>
      <c r="G40" s="2694"/>
      <c r="H40" s="2694"/>
      <c r="I40" s="2694"/>
      <c r="J40" s="2694"/>
      <c r="K40" s="2694"/>
      <c r="L40" s="2694"/>
      <c r="M40" s="2694"/>
      <c r="N40" s="2694"/>
      <c r="O40" s="2694"/>
      <c r="P40" s="2694"/>
      <c r="Q40" s="2694"/>
      <c r="R40" s="2694"/>
      <c r="S40" s="2694"/>
      <c r="T40" s="2694"/>
      <c r="U40" s="2694"/>
      <c r="V40" s="2694"/>
      <c r="W40" s="2694"/>
      <c r="X40" s="2694"/>
      <c r="Y40" s="2694"/>
      <c r="Z40" s="2694"/>
      <c r="AA40" s="2694"/>
      <c r="AB40" s="2694"/>
      <c r="AC40" s="2694"/>
      <c r="AD40" s="2694"/>
      <c r="AE40" s="2694"/>
      <c r="AF40" s="2694"/>
      <c r="AG40" s="2694"/>
      <c r="AH40" s="2694"/>
      <c r="AI40" s="2694"/>
    </row>
    <row r="41" spans="1:35" s="2692" customFormat="1">
      <c r="A41" s="2692" t="s">
        <v>11337</v>
      </c>
      <c r="B41" s="2692" t="s">
        <v>13707</v>
      </c>
      <c r="C41" s="2692" t="s">
        <v>13708</v>
      </c>
      <c r="E41" s="2692" t="s">
        <v>13709</v>
      </c>
      <c r="F41" s="2693"/>
      <c r="G41" s="2694"/>
      <c r="H41" s="2694"/>
      <c r="I41" s="2694"/>
      <c r="J41" s="2694"/>
      <c r="K41" s="2694"/>
      <c r="L41" s="2694"/>
      <c r="M41" s="2694"/>
      <c r="N41" s="2694"/>
      <c r="O41" s="2694"/>
      <c r="P41" s="2694"/>
      <c r="Q41" s="2694"/>
      <c r="R41" s="2694"/>
      <c r="S41" s="2694"/>
      <c r="T41" s="2694"/>
      <c r="U41" s="2694"/>
      <c r="V41" s="2694"/>
      <c r="W41" s="2694"/>
      <c r="X41" s="2694"/>
      <c r="Y41" s="2694"/>
      <c r="Z41" s="2694"/>
      <c r="AA41" s="2694"/>
      <c r="AB41" s="2694"/>
      <c r="AC41" s="2694"/>
      <c r="AD41" s="2694"/>
      <c r="AE41" s="2694"/>
      <c r="AF41" s="2694"/>
      <c r="AG41" s="2694"/>
      <c r="AH41" s="2694"/>
      <c r="AI41" s="2694"/>
    </row>
    <row r="42" spans="1:35" s="2692" customFormat="1">
      <c r="A42" s="2692" t="s">
        <v>11344</v>
      </c>
      <c r="B42" s="2692" t="s">
        <v>13710</v>
      </c>
      <c r="C42" s="2692" t="s">
        <v>13711</v>
      </c>
      <c r="E42" s="2692" t="s">
        <v>13712</v>
      </c>
      <c r="F42" s="2693"/>
      <c r="G42" s="2694"/>
      <c r="H42" s="2694"/>
      <c r="I42" s="2694"/>
      <c r="J42" s="2694"/>
      <c r="K42" s="2694"/>
      <c r="L42" s="2694"/>
      <c r="M42" s="2694"/>
      <c r="N42" s="2694"/>
      <c r="O42" s="2694"/>
      <c r="P42" s="2694"/>
      <c r="Q42" s="2694"/>
      <c r="R42" s="2694"/>
      <c r="S42" s="2694"/>
      <c r="T42" s="2694"/>
      <c r="U42" s="2694"/>
      <c r="V42" s="2694"/>
      <c r="W42" s="2694"/>
      <c r="X42" s="2694"/>
      <c r="Y42" s="2694"/>
      <c r="Z42" s="2694"/>
      <c r="AA42" s="2694"/>
      <c r="AB42" s="2694"/>
      <c r="AC42" s="2694"/>
      <c r="AD42" s="2694"/>
      <c r="AE42" s="2694"/>
      <c r="AF42" s="2694"/>
      <c r="AG42" s="2694"/>
      <c r="AH42" s="2694"/>
      <c r="AI42" s="2694"/>
    </row>
    <row r="43" spans="1:35" s="2692" customFormat="1">
      <c r="A43" s="2692" t="s">
        <v>11350</v>
      </c>
      <c r="B43" s="2692" t="s">
        <v>13713</v>
      </c>
      <c r="C43" s="2168" t="s">
        <v>13714</v>
      </c>
      <c r="D43" s="2692" t="s">
        <v>13715</v>
      </c>
      <c r="E43" s="2692" t="s">
        <v>13716</v>
      </c>
      <c r="F43" s="2693"/>
      <c r="G43" s="2694"/>
      <c r="H43" s="2694"/>
      <c r="I43" s="2694"/>
      <c r="J43" s="2694"/>
      <c r="K43" s="2694"/>
      <c r="L43" s="2694"/>
      <c r="M43" s="2694"/>
      <c r="N43" s="2694"/>
      <c r="O43" s="2694"/>
      <c r="P43" s="2694"/>
      <c r="Q43" s="2694"/>
      <c r="R43" s="2694"/>
      <c r="S43" s="2694"/>
      <c r="T43" s="2694"/>
      <c r="U43" s="2694"/>
      <c r="V43" s="2694"/>
      <c r="W43" s="2694"/>
      <c r="X43" s="2694"/>
      <c r="Y43" s="2694"/>
      <c r="Z43" s="2694"/>
      <c r="AA43" s="2694"/>
      <c r="AB43" s="2694"/>
      <c r="AC43" s="2694"/>
      <c r="AD43" s="2694"/>
      <c r="AE43" s="2694"/>
      <c r="AF43" s="2694"/>
      <c r="AG43" s="2694"/>
      <c r="AH43" s="2694"/>
      <c r="AI43" s="2694"/>
    </row>
    <row r="44" spans="1:35" s="2692" customFormat="1">
      <c r="A44" s="2692" t="s">
        <v>11357</v>
      </c>
      <c r="B44" s="2692" t="s">
        <v>13717</v>
      </c>
      <c r="C44" s="2692" t="s">
        <v>13718</v>
      </c>
      <c r="E44" s="2692" t="s">
        <v>13719</v>
      </c>
      <c r="F44" s="2693"/>
      <c r="G44" s="2694"/>
      <c r="H44" s="2694"/>
      <c r="I44" s="2694"/>
      <c r="J44" s="2694"/>
      <c r="K44" s="2694"/>
      <c r="L44" s="2694"/>
      <c r="M44" s="2694"/>
      <c r="N44" s="2694"/>
      <c r="O44" s="2694"/>
      <c r="P44" s="2694"/>
      <c r="Q44" s="2694"/>
      <c r="R44" s="2694"/>
      <c r="S44" s="2694"/>
      <c r="T44" s="2694"/>
      <c r="U44" s="2694"/>
      <c r="V44" s="2694"/>
      <c r="W44" s="2694"/>
      <c r="X44" s="2694"/>
      <c r="Y44" s="2694"/>
      <c r="Z44" s="2694"/>
      <c r="AA44" s="2694"/>
      <c r="AB44" s="2694"/>
      <c r="AC44" s="2694"/>
      <c r="AD44" s="2694"/>
      <c r="AE44" s="2694"/>
      <c r="AF44" s="2694"/>
      <c r="AG44" s="2694"/>
      <c r="AH44" s="2694"/>
      <c r="AI44" s="2694"/>
    </row>
    <row r="45" spans="1:35" s="2692" customFormat="1" ht="33" customHeight="1">
      <c r="A45" s="2692" t="s">
        <v>11363</v>
      </c>
      <c r="B45" s="2692" t="s">
        <v>13720</v>
      </c>
      <c r="C45" s="2692" t="s">
        <v>13721</v>
      </c>
      <c r="E45" s="2692" t="s">
        <v>13722</v>
      </c>
      <c r="F45" s="2693"/>
      <c r="G45" s="2694"/>
      <c r="H45" s="2694"/>
      <c r="I45" s="2694"/>
      <c r="J45" s="2694"/>
      <c r="K45" s="2694"/>
      <c r="L45" s="2694"/>
      <c r="M45" s="2694"/>
      <c r="N45" s="2694"/>
      <c r="O45" s="2694"/>
      <c r="P45" s="2694"/>
      <c r="Q45" s="2694"/>
      <c r="R45" s="2694"/>
      <c r="S45" s="2694"/>
      <c r="T45" s="2694"/>
      <c r="U45" s="2694"/>
      <c r="V45" s="2694"/>
      <c r="W45" s="2694"/>
      <c r="X45" s="2694"/>
      <c r="Y45" s="2694"/>
      <c r="Z45" s="2694"/>
      <c r="AA45" s="2694"/>
      <c r="AB45" s="2694"/>
      <c r="AC45" s="2694"/>
      <c r="AD45" s="2694"/>
      <c r="AE45" s="2694"/>
      <c r="AF45" s="2694"/>
      <c r="AG45" s="2694"/>
      <c r="AH45" s="2694"/>
      <c r="AI45" s="2694"/>
    </row>
    <row r="46" spans="1:35" s="2692" customFormat="1" ht="18.75" customHeight="1">
      <c r="A46" s="2692" t="s">
        <v>11370</v>
      </c>
      <c r="B46" s="2692" t="s">
        <v>13723</v>
      </c>
      <c r="C46" s="2692" t="s">
        <v>13724</v>
      </c>
      <c r="E46" s="2692" t="s">
        <v>13725</v>
      </c>
      <c r="F46" s="2693"/>
      <c r="G46" s="2694"/>
      <c r="H46" s="2694"/>
      <c r="I46" s="2694"/>
      <c r="J46" s="2694"/>
      <c r="K46" s="2694"/>
      <c r="L46" s="2694"/>
      <c r="M46" s="2694"/>
      <c r="N46" s="2694"/>
      <c r="O46" s="2694"/>
      <c r="P46" s="2694"/>
      <c r="Q46" s="2694"/>
      <c r="R46" s="2694"/>
      <c r="S46" s="2694"/>
      <c r="T46" s="2694"/>
      <c r="U46" s="2694"/>
      <c r="V46" s="2694"/>
      <c r="W46" s="2694"/>
      <c r="X46" s="2694"/>
      <c r="Y46" s="2694"/>
      <c r="Z46" s="2694"/>
      <c r="AA46" s="2694"/>
      <c r="AB46" s="2694"/>
      <c r="AC46" s="2694"/>
      <c r="AD46" s="2694"/>
      <c r="AE46" s="2694"/>
      <c r="AF46" s="2694"/>
      <c r="AG46" s="2694"/>
      <c r="AH46" s="2694"/>
      <c r="AI46" s="2694"/>
    </row>
    <row r="47" spans="1:35" s="2692" customFormat="1">
      <c r="A47" s="2692" t="s">
        <v>11377</v>
      </c>
      <c r="B47" s="2692" t="s">
        <v>13726</v>
      </c>
      <c r="C47" s="2692" t="s">
        <v>13727</v>
      </c>
      <c r="E47" s="2692" t="s">
        <v>13728</v>
      </c>
      <c r="F47" s="2693"/>
      <c r="G47" s="2694"/>
      <c r="H47" s="2694"/>
      <c r="I47" s="2694"/>
      <c r="J47" s="2694"/>
      <c r="K47" s="2694"/>
      <c r="L47" s="2694"/>
      <c r="M47" s="2694"/>
      <c r="N47" s="2694"/>
      <c r="O47" s="2694"/>
      <c r="P47" s="2694"/>
      <c r="Q47" s="2694"/>
      <c r="R47" s="2694"/>
      <c r="S47" s="2694"/>
      <c r="T47" s="2694"/>
      <c r="U47" s="2694"/>
      <c r="V47" s="2694"/>
      <c r="W47" s="2694"/>
      <c r="X47" s="2694"/>
      <c r="Y47" s="2694"/>
      <c r="Z47" s="2694"/>
      <c r="AA47" s="2694"/>
      <c r="AB47" s="2694"/>
      <c r="AC47" s="2694"/>
      <c r="AD47" s="2694"/>
      <c r="AE47" s="2694"/>
      <c r="AF47" s="2694"/>
      <c r="AG47" s="2694"/>
      <c r="AH47" s="2694"/>
      <c r="AI47" s="2694"/>
    </row>
    <row r="48" spans="1:35" s="2692" customFormat="1">
      <c r="A48" s="2692" t="s">
        <v>11391</v>
      </c>
      <c r="B48" s="2692" t="s">
        <v>13729</v>
      </c>
      <c r="C48" s="2692" t="s">
        <v>13730</v>
      </c>
      <c r="D48" s="2692" t="s">
        <v>13731</v>
      </c>
      <c r="E48" s="2692" t="s">
        <v>13732</v>
      </c>
      <c r="F48" s="2693"/>
      <c r="G48" s="2694"/>
      <c r="H48" s="2694"/>
      <c r="I48" s="2694"/>
      <c r="J48" s="2694"/>
      <c r="K48" s="2694"/>
      <c r="L48" s="2694"/>
      <c r="M48" s="2694"/>
      <c r="N48" s="2694"/>
      <c r="O48" s="2694"/>
      <c r="P48" s="2694"/>
      <c r="Q48" s="2694"/>
      <c r="R48" s="2694"/>
      <c r="S48" s="2694"/>
      <c r="T48" s="2694"/>
      <c r="U48" s="2694"/>
      <c r="V48" s="2694"/>
      <c r="W48" s="2694"/>
      <c r="X48" s="2694"/>
      <c r="Y48" s="2694"/>
      <c r="Z48" s="2694"/>
      <c r="AA48" s="2694"/>
      <c r="AB48" s="2694"/>
      <c r="AC48" s="2694"/>
      <c r="AD48" s="2694"/>
      <c r="AE48" s="2694"/>
      <c r="AF48" s="2694"/>
      <c r="AG48" s="2694"/>
      <c r="AH48" s="2694"/>
      <c r="AI48" s="2694"/>
    </row>
    <row r="49" spans="1:35" s="2692" customFormat="1">
      <c r="A49" s="2692" t="s">
        <v>11399</v>
      </c>
      <c r="B49" s="2692" t="s">
        <v>1644</v>
      </c>
      <c r="C49" s="2692" t="s">
        <v>13733</v>
      </c>
      <c r="E49" s="2692" t="s">
        <v>13734</v>
      </c>
      <c r="F49" s="2693"/>
      <c r="G49" s="2694"/>
      <c r="H49" s="2694"/>
      <c r="I49" s="2694"/>
      <c r="J49" s="2694"/>
      <c r="K49" s="2694"/>
      <c r="L49" s="2694"/>
      <c r="M49" s="2694"/>
      <c r="N49" s="2694"/>
      <c r="O49" s="2694"/>
      <c r="P49" s="2694"/>
      <c r="Q49" s="2694"/>
      <c r="R49" s="2694"/>
      <c r="S49" s="2694"/>
      <c r="T49" s="2694"/>
      <c r="U49" s="2694"/>
      <c r="V49" s="2694"/>
      <c r="W49" s="2694"/>
      <c r="X49" s="2694"/>
      <c r="Y49" s="2694"/>
      <c r="Z49" s="2694"/>
      <c r="AA49" s="2694"/>
      <c r="AB49" s="2694"/>
      <c r="AC49" s="2694"/>
      <c r="AD49" s="2694"/>
      <c r="AE49" s="2694"/>
      <c r="AF49" s="2694"/>
      <c r="AG49" s="2694"/>
      <c r="AH49" s="2694"/>
      <c r="AI49" s="2694"/>
    </row>
    <row r="50" spans="1:35" s="2692" customFormat="1">
      <c r="A50" s="2692" t="s">
        <v>11405</v>
      </c>
      <c r="B50" s="2692" t="s">
        <v>13735</v>
      </c>
      <c r="C50" s="2692" t="s">
        <v>13736</v>
      </c>
      <c r="E50" s="2692" t="s">
        <v>13737</v>
      </c>
      <c r="F50" s="2693"/>
      <c r="G50" s="2694"/>
      <c r="H50" s="2694"/>
      <c r="I50" s="2694"/>
      <c r="J50" s="2694"/>
      <c r="K50" s="2694"/>
      <c r="L50" s="2694"/>
      <c r="M50" s="2694"/>
      <c r="N50" s="2694"/>
      <c r="O50" s="2694"/>
      <c r="P50" s="2694"/>
      <c r="Q50" s="2694"/>
      <c r="R50" s="2694"/>
      <c r="S50" s="2694"/>
      <c r="T50" s="2694"/>
      <c r="U50" s="2694"/>
      <c r="V50" s="2694"/>
      <c r="W50" s="2694"/>
      <c r="X50" s="2694"/>
      <c r="Y50" s="2694"/>
      <c r="Z50" s="2694"/>
      <c r="AA50" s="2694"/>
      <c r="AB50" s="2694"/>
      <c r="AC50" s="2694"/>
      <c r="AD50" s="2694"/>
      <c r="AE50" s="2694"/>
      <c r="AF50" s="2694"/>
      <c r="AG50" s="2694"/>
      <c r="AH50" s="2694"/>
      <c r="AI50" s="2694"/>
    </row>
    <row r="51" spans="1:35" s="2692" customFormat="1">
      <c r="A51" s="2692" t="s">
        <v>11411</v>
      </c>
      <c r="B51" s="2692" t="s">
        <v>13738</v>
      </c>
      <c r="C51" s="2692" t="s">
        <v>13739</v>
      </c>
      <c r="D51" s="2692" t="s">
        <v>13740</v>
      </c>
      <c r="E51" s="2692" t="s">
        <v>13741</v>
      </c>
      <c r="F51" s="2693"/>
      <c r="G51" s="2694"/>
      <c r="H51" s="2694"/>
      <c r="I51" s="2694"/>
      <c r="J51" s="2694"/>
      <c r="K51" s="2694"/>
      <c r="L51" s="2694"/>
      <c r="M51" s="2694"/>
      <c r="N51" s="2694"/>
      <c r="O51" s="2694"/>
      <c r="P51" s="2694"/>
      <c r="Q51" s="2694"/>
      <c r="R51" s="2694"/>
      <c r="S51" s="2694"/>
      <c r="T51" s="2694"/>
      <c r="U51" s="2694"/>
      <c r="V51" s="2694"/>
      <c r="W51" s="2694"/>
      <c r="X51" s="2694"/>
      <c r="Y51" s="2694"/>
      <c r="Z51" s="2694"/>
      <c r="AA51" s="2694"/>
      <c r="AB51" s="2694"/>
      <c r="AC51" s="2694"/>
      <c r="AD51" s="2694"/>
      <c r="AE51" s="2694"/>
      <c r="AF51" s="2694"/>
      <c r="AG51" s="2694"/>
      <c r="AH51" s="2694"/>
      <c r="AI51" s="2694"/>
    </row>
    <row r="52" spans="1:35" s="2692" customFormat="1">
      <c r="A52" s="2692" t="s">
        <v>11417</v>
      </c>
      <c r="B52" s="2692" t="s">
        <v>13742</v>
      </c>
      <c r="C52" s="2692" t="s">
        <v>13743</v>
      </c>
      <c r="D52" s="2692" t="s">
        <v>13744</v>
      </c>
      <c r="E52" s="2692" t="s">
        <v>13745</v>
      </c>
      <c r="F52" s="2693"/>
      <c r="G52" s="2694"/>
      <c r="H52" s="2694"/>
      <c r="I52" s="2694"/>
      <c r="J52" s="2694"/>
      <c r="K52" s="2694"/>
      <c r="L52" s="2694"/>
      <c r="M52" s="2694"/>
      <c r="N52" s="2694"/>
      <c r="O52" s="2694"/>
      <c r="P52" s="2694"/>
      <c r="Q52" s="2694"/>
      <c r="R52" s="2694"/>
      <c r="S52" s="2694"/>
      <c r="T52" s="2694"/>
      <c r="U52" s="2694"/>
      <c r="V52" s="2694"/>
      <c r="W52" s="2694"/>
      <c r="X52" s="2694"/>
      <c r="Y52" s="2694"/>
      <c r="Z52" s="2694"/>
      <c r="AA52" s="2694"/>
      <c r="AB52" s="2694"/>
      <c r="AC52" s="2694"/>
      <c r="AD52" s="2694"/>
      <c r="AE52" s="2694"/>
      <c r="AF52" s="2694"/>
      <c r="AG52" s="2694"/>
      <c r="AH52" s="2694"/>
      <c r="AI52" s="2694"/>
    </row>
    <row r="53" spans="1:35" s="2692" customFormat="1">
      <c r="A53" s="2692" t="s">
        <v>11423</v>
      </c>
      <c r="B53" s="2692" t="s">
        <v>13746</v>
      </c>
      <c r="C53" s="2692" t="s">
        <v>5804</v>
      </c>
      <c r="D53" s="2692" t="s">
        <v>13747</v>
      </c>
      <c r="E53" s="2692" t="s">
        <v>13748</v>
      </c>
      <c r="F53" s="2693"/>
      <c r="G53" s="2694"/>
      <c r="H53" s="2694"/>
      <c r="I53" s="2694"/>
      <c r="J53" s="2694"/>
      <c r="K53" s="2694"/>
      <c r="L53" s="2694"/>
      <c r="M53" s="2694"/>
      <c r="N53" s="2694"/>
      <c r="O53" s="2694"/>
      <c r="P53" s="2694"/>
      <c r="Q53" s="2694"/>
      <c r="R53" s="2694"/>
      <c r="S53" s="2694"/>
      <c r="T53" s="2694"/>
      <c r="U53" s="2694"/>
      <c r="V53" s="2694"/>
      <c r="W53" s="2694"/>
      <c r="X53" s="2694"/>
      <c r="Y53" s="2694"/>
      <c r="Z53" s="2694"/>
      <c r="AA53" s="2694"/>
      <c r="AB53" s="2694"/>
      <c r="AC53" s="2694"/>
      <c r="AD53" s="2694"/>
      <c r="AE53" s="2694"/>
      <c r="AF53" s="2694"/>
      <c r="AG53" s="2694"/>
      <c r="AH53" s="2694"/>
      <c r="AI53" s="2694"/>
    </row>
    <row r="54" spans="1:35" s="2692" customFormat="1">
      <c r="A54" s="2692" t="s">
        <v>11429</v>
      </c>
      <c r="B54" s="2692" t="s">
        <v>13749</v>
      </c>
      <c r="C54" s="2692" t="s">
        <v>13750</v>
      </c>
      <c r="D54" s="2692" t="s">
        <v>13751</v>
      </c>
      <c r="E54" s="2692" t="s">
        <v>13752</v>
      </c>
      <c r="F54" s="2693"/>
      <c r="G54" s="2694"/>
      <c r="H54" s="2694"/>
      <c r="I54" s="2694"/>
      <c r="J54" s="2694"/>
      <c r="K54" s="2694"/>
      <c r="L54" s="2694"/>
      <c r="M54" s="2694"/>
      <c r="N54" s="2694"/>
      <c r="O54" s="2694"/>
      <c r="P54" s="2694"/>
      <c r="Q54" s="2694"/>
      <c r="R54" s="2694"/>
      <c r="S54" s="2694"/>
      <c r="T54" s="2694"/>
      <c r="U54" s="2694"/>
      <c r="V54" s="2694"/>
      <c r="W54" s="2694"/>
      <c r="X54" s="2694"/>
      <c r="Y54" s="2694"/>
      <c r="Z54" s="2694"/>
      <c r="AA54" s="2694"/>
      <c r="AB54" s="2694"/>
      <c r="AC54" s="2694"/>
      <c r="AD54" s="2694"/>
      <c r="AE54" s="2694"/>
      <c r="AF54" s="2694"/>
      <c r="AG54" s="2694"/>
      <c r="AH54" s="2694"/>
      <c r="AI54" s="2694"/>
    </row>
    <row r="55" spans="1:35" s="2692" customFormat="1" ht="18.75" customHeight="1">
      <c r="A55" s="2692" t="s">
        <v>11435</v>
      </c>
      <c r="B55" s="2692" t="s">
        <v>13753</v>
      </c>
      <c r="C55" s="2692" t="s">
        <v>13754</v>
      </c>
      <c r="D55" s="2692" t="s">
        <v>13755</v>
      </c>
      <c r="E55" s="2692" t="s">
        <v>13756</v>
      </c>
      <c r="F55" s="2693"/>
      <c r="G55" s="2694"/>
      <c r="H55" s="2694"/>
      <c r="I55" s="2694"/>
      <c r="J55" s="2694"/>
      <c r="K55" s="2694"/>
      <c r="L55" s="2694"/>
      <c r="M55" s="2694"/>
      <c r="N55" s="2694"/>
      <c r="O55" s="2694"/>
      <c r="P55" s="2694"/>
      <c r="Q55" s="2694"/>
      <c r="R55" s="2694"/>
      <c r="S55" s="2694"/>
      <c r="T55" s="2694"/>
      <c r="U55" s="2694"/>
      <c r="V55" s="2694"/>
      <c r="W55" s="2694"/>
      <c r="X55" s="2694"/>
      <c r="Y55" s="2694"/>
      <c r="Z55" s="2694"/>
      <c r="AA55" s="2694"/>
      <c r="AB55" s="2694"/>
      <c r="AC55" s="2694"/>
      <c r="AD55" s="2694"/>
      <c r="AE55" s="2694"/>
      <c r="AF55" s="2694"/>
      <c r="AG55" s="2694"/>
      <c r="AH55" s="2694"/>
      <c r="AI55" s="2694"/>
    </row>
    <row r="56" spans="1:35" s="2692" customFormat="1" ht="18.75" customHeight="1">
      <c r="A56" s="2692" t="s">
        <v>11440</v>
      </c>
      <c r="B56" s="2692" t="s">
        <v>13757</v>
      </c>
      <c r="C56" s="2692" t="s">
        <v>13758</v>
      </c>
      <c r="D56" s="2692" t="s">
        <v>13759</v>
      </c>
      <c r="F56" s="2693"/>
      <c r="G56" s="2694"/>
      <c r="H56" s="2694"/>
      <c r="I56" s="2694"/>
      <c r="J56" s="2694"/>
      <c r="K56" s="2694"/>
      <c r="L56" s="2694"/>
      <c r="M56" s="2694"/>
      <c r="N56" s="2694"/>
      <c r="O56" s="2694"/>
      <c r="P56" s="2694"/>
      <c r="Q56" s="2694"/>
      <c r="R56" s="2694"/>
      <c r="S56" s="2694"/>
      <c r="T56" s="2694"/>
      <c r="U56" s="2694"/>
      <c r="V56" s="2694"/>
      <c r="W56" s="2694"/>
      <c r="X56" s="2694"/>
      <c r="Y56" s="2694"/>
      <c r="Z56" s="2694"/>
      <c r="AA56" s="2694"/>
      <c r="AB56" s="2694"/>
      <c r="AC56" s="2694"/>
      <c r="AD56" s="2694"/>
      <c r="AE56" s="2694"/>
      <c r="AF56" s="2694"/>
      <c r="AG56" s="2694"/>
      <c r="AH56" s="2694"/>
      <c r="AI56" s="2694"/>
    </row>
    <row r="57" spans="1:35" s="2692" customFormat="1">
      <c r="A57" s="2692" t="s">
        <v>11445</v>
      </c>
      <c r="B57" s="2692" t="s">
        <v>13760</v>
      </c>
      <c r="E57" s="2692" t="s">
        <v>13761</v>
      </c>
      <c r="F57" s="2693"/>
      <c r="G57" s="2694"/>
      <c r="H57" s="2694"/>
      <c r="I57" s="2694"/>
      <c r="J57" s="2694"/>
      <c r="K57" s="2694"/>
      <c r="L57" s="2694"/>
      <c r="M57" s="2694"/>
      <c r="N57" s="2694"/>
      <c r="O57" s="2694"/>
      <c r="P57" s="2694"/>
      <c r="Q57" s="2694"/>
      <c r="R57" s="2694"/>
      <c r="S57" s="2694"/>
      <c r="T57" s="2694"/>
      <c r="U57" s="2694"/>
      <c r="V57" s="2694"/>
      <c r="W57" s="2694"/>
      <c r="X57" s="2694"/>
      <c r="Y57" s="2694"/>
      <c r="Z57" s="2694"/>
      <c r="AA57" s="2694"/>
      <c r="AB57" s="2694"/>
      <c r="AC57" s="2694"/>
      <c r="AD57" s="2694"/>
      <c r="AE57" s="2694"/>
      <c r="AF57" s="2694"/>
      <c r="AG57" s="2694"/>
      <c r="AH57" s="2694"/>
      <c r="AI57" s="2694"/>
    </row>
    <row r="58" spans="1:35" s="2692" customFormat="1">
      <c r="A58" s="2692" t="s">
        <v>11450</v>
      </c>
      <c r="B58" s="2692" t="s">
        <v>13762</v>
      </c>
      <c r="C58" s="2692" t="s">
        <v>13763</v>
      </c>
      <c r="D58" s="2692" t="s">
        <v>13764</v>
      </c>
      <c r="E58" s="2692" t="s">
        <v>13765</v>
      </c>
      <c r="F58" s="2693"/>
      <c r="G58" s="2694"/>
      <c r="H58" s="2694"/>
      <c r="I58" s="2694"/>
      <c r="J58" s="2694"/>
      <c r="K58" s="2694"/>
      <c r="L58" s="2694"/>
      <c r="M58" s="2694"/>
      <c r="N58" s="2694"/>
      <c r="O58" s="2694"/>
      <c r="P58" s="2694"/>
      <c r="Q58" s="2694"/>
      <c r="R58" s="2694"/>
      <c r="S58" s="2694"/>
      <c r="T58" s="2694"/>
      <c r="U58" s="2694"/>
      <c r="V58" s="2694"/>
      <c r="W58" s="2694"/>
      <c r="X58" s="2694"/>
      <c r="Y58" s="2694"/>
      <c r="Z58" s="2694"/>
      <c r="AA58" s="2694"/>
      <c r="AB58" s="2694"/>
      <c r="AC58" s="2694"/>
      <c r="AD58" s="2694"/>
      <c r="AE58" s="2694"/>
      <c r="AF58" s="2694"/>
      <c r="AG58" s="2694"/>
      <c r="AH58" s="2694"/>
      <c r="AI58" s="2694"/>
    </row>
    <row r="59" spans="1:35" s="2692" customFormat="1">
      <c r="A59" s="2692" t="s">
        <v>11458</v>
      </c>
      <c r="B59" s="2692" t="s">
        <v>13766</v>
      </c>
      <c r="C59" s="2692" t="s">
        <v>13767</v>
      </c>
      <c r="E59" s="2692" t="s">
        <v>13768</v>
      </c>
      <c r="F59" s="2693"/>
      <c r="G59" s="2694"/>
      <c r="H59" s="2694"/>
      <c r="I59" s="2694"/>
      <c r="J59" s="2694"/>
      <c r="K59" s="2694"/>
      <c r="L59" s="2694"/>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row>
    <row r="60" spans="1:35" s="2692" customFormat="1">
      <c r="A60" s="2692" t="s">
        <v>11466</v>
      </c>
      <c r="B60" s="2692" t="s">
        <v>13769</v>
      </c>
      <c r="C60" s="2692" t="s">
        <v>13770</v>
      </c>
      <c r="E60" s="2692" t="s">
        <v>13771</v>
      </c>
      <c r="F60" s="2693"/>
      <c r="G60" s="2694"/>
      <c r="H60" s="2694"/>
      <c r="I60" s="2694"/>
      <c r="J60" s="2694"/>
      <c r="K60" s="2694"/>
      <c r="L60" s="2694"/>
      <c r="M60" s="2694"/>
      <c r="N60" s="2694"/>
      <c r="O60" s="2694"/>
      <c r="P60" s="2694"/>
      <c r="Q60" s="2694"/>
      <c r="R60" s="2694"/>
      <c r="S60" s="2694"/>
      <c r="T60" s="2694"/>
      <c r="U60" s="2694"/>
      <c r="V60" s="2694"/>
      <c r="W60" s="2694"/>
      <c r="X60" s="2694"/>
      <c r="Y60" s="2694"/>
      <c r="Z60" s="2694"/>
      <c r="AA60" s="2694"/>
      <c r="AB60" s="2694"/>
      <c r="AC60" s="2694"/>
      <c r="AD60" s="2694"/>
      <c r="AE60" s="2694"/>
      <c r="AF60" s="2694"/>
      <c r="AG60" s="2694"/>
      <c r="AH60" s="2694"/>
      <c r="AI60" s="2694"/>
    </row>
    <row r="61" spans="1:35" s="2692" customFormat="1">
      <c r="A61" s="2692" t="s">
        <v>11474</v>
      </c>
      <c r="B61" s="2692" t="s">
        <v>13772</v>
      </c>
      <c r="C61" s="2692" t="s">
        <v>13773</v>
      </c>
      <c r="E61" s="2692" t="s">
        <v>13774</v>
      </c>
      <c r="F61" s="2693"/>
      <c r="G61" s="2694"/>
      <c r="H61" s="2694"/>
      <c r="I61" s="2694"/>
      <c r="J61" s="2694"/>
      <c r="K61" s="2694"/>
      <c r="L61" s="2694"/>
      <c r="M61" s="2694"/>
      <c r="N61" s="2694"/>
      <c r="O61" s="2694"/>
      <c r="P61" s="2694"/>
      <c r="Q61" s="2694"/>
      <c r="R61" s="2694"/>
      <c r="S61" s="2694"/>
      <c r="T61" s="2694"/>
      <c r="U61" s="2694"/>
      <c r="V61" s="2694"/>
      <c r="W61" s="2694"/>
      <c r="X61" s="2694"/>
      <c r="Y61" s="2694"/>
      <c r="Z61" s="2694"/>
      <c r="AA61" s="2694"/>
      <c r="AB61" s="2694"/>
      <c r="AC61" s="2694"/>
      <c r="AD61" s="2694"/>
      <c r="AE61" s="2694"/>
      <c r="AF61" s="2694"/>
      <c r="AG61" s="2694"/>
      <c r="AH61" s="2694"/>
      <c r="AI61" s="2694"/>
    </row>
    <row r="62" spans="1:35" s="2692" customFormat="1">
      <c r="A62" s="2692" t="s">
        <v>11480</v>
      </c>
      <c r="B62" s="2692" t="s">
        <v>13775</v>
      </c>
      <c r="C62" s="2692" t="s">
        <v>13776</v>
      </c>
      <c r="D62" s="2692" t="s">
        <v>13777</v>
      </c>
      <c r="E62" s="2692" t="s">
        <v>13778</v>
      </c>
      <c r="F62" s="2693"/>
      <c r="G62" s="2694"/>
      <c r="H62" s="2694"/>
      <c r="I62" s="2694"/>
      <c r="J62" s="2694"/>
      <c r="K62" s="2694"/>
      <c r="L62" s="2694"/>
      <c r="M62" s="2694"/>
      <c r="N62" s="2694"/>
      <c r="O62" s="2694"/>
      <c r="P62" s="2694"/>
      <c r="Q62" s="2694"/>
      <c r="R62" s="2694"/>
      <c r="S62" s="2694"/>
      <c r="T62" s="2694"/>
      <c r="U62" s="2694"/>
      <c r="V62" s="2694"/>
      <c r="W62" s="2694"/>
      <c r="X62" s="2694"/>
      <c r="Y62" s="2694"/>
      <c r="Z62" s="2694"/>
      <c r="AA62" s="2694"/>
      <c r="AB62" s="2694"/>
      <c r="AC62" s="2694"/>
      <c r="AD62" s="2694"/>
      <c r="AE62" s="2694"/>
      <c r="AF62" s="2694"/>
      <c r="AG62" s="2694"/>
      <c r="AH62" s="2694"/>
      <c r="AI62" s="2694"/>
    </row>
    <row r="63" spans="1:35" s="2692" customFormat="1">
      <c r="A63" s="2692" t="s">
        <v>11490</v>
      </c>
      <c r="B63" s="2692" t="s">
        <v>13779</v>
      </c>
      <c r="C63" s="2692" t="s">
        <v>13780</v>
      </c>
      <c r="D63" s="2692" t="s">
        <v>13781</v>
      </c>
      <c r="E63" s="2692" t="s">
        <v>13782</v>
      </c>
      <c r="F63" s="2693"/>
      <c r="G63" s="2694"/>
      <c r="H63" s="2694"/>
      <c r="I63" s="2694"/>
      <c r="J63" s="2694"/>
      <c r="K63" s="2694"/>
      <c r="L63" s="2694"/>
      <c r="M63" s="2694"/>
      <c r="N63" s="2694"/>
      <c r="O63" s="2694"/>
      <c r="P63" s="2694"/>
      <c r="Q63" s="2694"/>
      <c r="R63" s="2694"/>
      <c r="S63" s="2694"/>
      <c r="T63" s="2694"/>
      <c r="U63" s="2694"/>
      <c r="V63" s="2694"/>
      <c r="W63" s="2694"/>
      <c r="X63" s="2694"/>
      <c r="Y63" s="2694"/>
      <c r="Z63" s="2694"/>
      <c r="AA63" s="2694"/>
      <c r="AB63" s="2694"/>
      <c r="AC63" s="2694"/>
      <c r="AD63" s="2694"/>
      <c r="AE63" s="2694"/>
      <c r="AF63" s="2694"/>
      <c r="AG63" s="2694"/>
      <c r="AH63" s="2694"/>
      <c r="AI63" s="2694"/>
    </row>
    <row r="64" spans="1:35" s="2692" customFormat="1">
      <c r="A64" s="2692" t="s">
        <v>11497</v>
      </c>
      <c r="B64" s="2692" t="s">
        <v>13783</v>
      </c>
      <c r="C64" s="2692" t="s">
        <v>13784</v>
      </c>
      <c r="D64" s="2692" t="s">
        <v>13785</v>
      </c>
      <c r="E64" s="2692" t="s">
        <v>13786</v>
      </c>
      <c r="F64" s="2693"/>
      <c r="G64" s="2694"/>
      <c r="H64" s="2694"/>
      <c r="I64" s="2694"/>
      <c r="J64" s="2694"/>
      <c r="K64" s="2694"/>
      <c r="L64" s="2694"/>
      <c r="M64" s="2694"/>
      <c r="N64" s="2694"/>
      <c r="O64" s="2694"/>
      <c r="P64" s="2694"/>
      <c r="Q64" s="2694"/>
      <c r="R64" s="2694"/>
      <c r="S64" s="2694"/>
      <c r="T64" s="2694"/>
      <c r="U64" s="2694"/>
      <c r="V64" s="2694"/>
      <c r="W64" s="2694"/>
      <c r="X64" s="2694"/>
      <c r="Y64" s="2694"/>
      <c r="Z64" s="2694"/>
      <c r="AA64" s="2694"/>
      <c r="AB64" s="2694"/>
      <c r="AC64" s="2694"/>
      <c r="AD64" s="2694"/>
      <c r="AE64" s="2694"/>
      <c r="AF64" s="2694"/>
      <c r="AG64" s="2694"/>
      <c r="AH64" s="2694"/>
      <c r="AI64" s="2694"/>
    </row>
    <row r="65" spans="1:35" s="2692" customFormat="1" ht="18.75" customHeight="1">
      <c r="A65" s="2692" t="s">
        <v>11503</v>
      </c>
      <c r="B65" s="2692" t="s">
        <v>13787</v>
      </c>
      <c r="C65" s="2692" t="s">
        <v>13788</v>
      </c>
      <c r="E65" s="2692" t="s">
        <v>13789</v>
      </c>
      <c r="F65" s="2693"/>
      <c r="G65" s="2694"/>
      <c r="H65" s="2694"/>
      <c r="I65" s="2694"/>
      <c r="J65" s="2694"/>
      <c r="K65" s="2694"/>
      <c r="L65" s="2694"/>
      <c r="M65" s="2694"/>
      <c r="N65" s="2694"/>
      <c r="O65" s="2694"/>
      <c r="P65" s="2694"/>
      <c r="Q65" s="2694"/>
      <c r="R65" s="2694"/>
      <c r="S65" s="2694"/>
      <c r="T65" s="2694"/>
      <c r="U65" s="2694"/>
      <c r="V65" s="2694"/>
      <c r="W65" s="2694"/>
      <c r="X65" s="2694"/>
      <c r="Y65" s="2694"/>
      <c r="Z65" s="2694"/>
      <c r="AA65" s="2694"/>
      <c r="AB65" s="2694"/>
      <c r="AC65" s="2694"/>
      <c r="AD65" s="2694"/>
      <c r="AE65" s="2694"/>
      <c r="AF65" s="2694"/>
      <c r="AG65" s="2694"/>
      <c r="AH65" s="2694"/>
      <c r="AI65" s="2694"/>
    </row>
    <row r="66" spans="1:35" s="2692" customFormat="1">
      <c r="A66" s="2692" t="s">
        <v>11512</v>
      </c>
      <c r="B66" s="2692" t="s">
        <v>13790</v>
      </c>
      <c r="C66" s="2692" t="s">
        <v>13791</v>
      </c>
      <c r="D66" s="2692" t="s">
        <v>13792</v>
      </c>
      <c r="E66" s="2692" t="s">
        <v>13793</v>
      </c>
      <c r="F66" s="2693"/>
      <c r="G66" s="2694"/>
      <c r="H66" s="2694"/>
      <c r="I66" s="2694"/>
      <c r="J66" s="2694"/>
      <c r="K66" s="2694"/>
      <c r="L66" s="2694"/>
      <c r="M66" s="2694"/>
      <c r="N66" s="2694"/>
      <c r="O66" s="2694"/>
      <c r="P66" s="2694"/>
      <c r="Q66" s="2694"/>
      <c r="R66" s="2694"/>
      <c r="S66" s="2694"/>
      <c r="T66" s="2694"/>
      <c r="U66" s="2694"/>
      <c r="V66" s="2694"/>
      <c r="W66" s="2694"/>
      <c r="X66" s="2694"/>
      <c r="Y66" s="2694"/>
      <c r="Z66" s="2694"/>
      <c r="AA66" s="2694"/>
      <c r="AB66" s="2694"/>
      <c r="AC66" s="2694"/>
      <c r="AD66" s="2694"/>
      <c r="AE66" s="2694"/>
      <c r="AF66" s="2694"/>
      <c r="AG66" s="2694"/>
      <c r="AH66" s="2694"/>
      <c r="AI66" s="2694"/>
    </row>
    <row r="67" spans="1:35" s="2692" customFormat="1" ht="18.75" customHeight="1">
      <c r="A67" s="2692" t="s">
        <v>11521</v>
      </c>
      <c r="B67" s="2692" t="s">
        <v>13794</v>
      </c>
      <c r="C67" s="2692" t="s">
        <v>13795</v>
      </c>
      <c r="D67" s="2692" t="s">
        <v>13796</v>
      </c>
      <c r="E67" s="2692" t="s">
        <v>13797</v>
      </c>
      <c r="F67" s="2693"/>
      <c r="G67" s="2694"/>
      <c r="H67" s="2694"/>
      <c r="I67" s="2694"/>
      <c r="J67" s="2694"/>
      <c r="K67" s="2694"/>
      <c r="L67" s="2694"/>
      <c r="M67" s="2694"/>
      <c r="N67" s="2694"/>
      <c r="O67" s="2694"/>
      <c r="P67" s="2694"/>
      <c r="Q67" s="2694"/>
      <c r="R67" s="2694"/>
      <c r="S67" s="2694"/>
      <c r="T67" s="2694"/>
      <c r="U67" s="2694"/>
      <c r="V67" s="2694"/>
      <c r="W67" s="2694"/>
      <c r="X67" s="2694"/>
      <c r="Y67" s="2694"/>
      <c r="Z67" s="2694"/>
      <c r="AA67" s="2694"/>
      <c r="AB67" s="2694"/>
      <c r="AC67" s="2694"/>
      <c r="AD67" s="2694"/>
      <c r="AE67" s="2694"/>
      <c r="AF67" s="2694"/>
      <c r="AG67" s="2694"/>
      <c r="AH67" s="2694"/>
      <c r="AI67" s="2694"/>
    </row>
    <row r="68" spans="1:35" s="2692" customFormat="1">
      <c r="A68" s="2692" t="s">
        <v>11525</v>
      </c>
      <c r="B68" s="2692" t="s">
        <v>13798</v>
      </c>
      <c r="C68" s="2692" t="s">
        <v>13244</v>
      </c>
      <c r="F68" s="2693"/>
      <c r="G68" s="2694"/>
      <c r="H68" s="2694"/>
      <c r="I68" s="2694"/>
      <c r="J68" s="2694"/>
      <c r="K68" s="2694"/>
      <c r="L68" s="2694"/>
      <c r="M68" s="2694"/>
      <c r="N68" s="2694"/>
      <c r="O68" s="2694"/>
      <c r="P68" s="2694"/>
      <c r="Q68" s="2694"/>
      <c r="R68" s="2694"/>
      <c r="S68" s="2694"/>
      <c r="T68" s="2694"/>
      <c r="U68" s="2694"/>
      <c r="V68" s="2694"/>
      <c r="W68" s="2694"/>
      <c r="X68" s="2694"/>
      <c r="Y68" s="2694"/>
      <c r="Z68" s="2694"/>
      <c r="AA68" s="2694"/>
      <c r="AB68" s="2694"/>
      <c r="AC68" s="2694"/>
      <c r="AD68" s="2694"/>
      <c r="AE68" s="2694"/>
      <c r="AF68" s="2694"/>
      <c r="AG68" s="2694"/>
      <c r="AH68" s="2694"/>
      <c r="AI68" s="2694"/>
    </row>
    <row r="69" spans="1:35" s="2692" customFormat="1">
      <c r="A69" s="2692" t="s">
        <v>11532</v>
      </c>
      <c r="B69" s="2692" t="s">
        <v>13799</v>
      </c>
      <c r="C69" s="2692" t="s">
        <v>13800</v>
      </c>
      <c r="D69" s="2692" t="s">
        <v>13801</v>
      </c>
      <c r="E69" s="2692" t="s">
        <v>13802</v>
      </c>
      <c r="F69" s="2693"/>
      <c r="G69" s="2694"/>
      <c r="H69" s="2694"/>
      <c r="I69" s="2694"/>
      <c r="J69" s="2694"/>
      <c r="K69" s="2694"/>
      <c r="L69" s="2694"/>
      <c r="M69" s="2694"/>
      <c r="N69" s="2694"/>
      <c r="O69" s="2694"/>
      <c r="P69" s="2694"/>
      <c r="Q69" s="2694"/>
      <c r="R69" s="2694"/>
      <c r="S69" s="2694"/>
      <c r="T69" s="2694"/>
      <c r="U69" s="2694"/>
      <c r="V69" s="2694"/>
      <c r="W69" s="2694"/>
      <c r="X69" s="2694"/>
      <c r="Y69" s="2694"/>
      <c r="Z69" s="2694"/>
      <c r="AA69" s="2694"/>
      <c r="AB69" s="2694"/>
      <c r="AC69" s="2694"/>
      <c r="AD69" s="2694"/>
      <c r="AE69" s="2694"/>
      <c r="AF69" s="2694"/>
      <c r="AG69" s="2694"/>
      <c r="AH69" s="2694"/>
      <c r="AI69" s="2694"/>
    </row>
    <row r="70" spans="1:35" s="2692" customFormat="1">
      <c r="A70" s="2692" t="s">
        <v>11537</v>
      </c>
      <c r="B70" s="2692" t="s">
        <v>13803</v>
      </c>
      <c r="C70" s="2692" t="s">
        <v>13804</v>
      </c>
      <c r="D70" s="2692" t="s">
        <v>13805</v>
      </c>
      <c r="E70" s="2692" t="s">
        <v>13806</v>
      </c>
      <c r="F70" s="2693"/>
      <c r="G70" s="2694"/>
      <c r="H70" s="2694"/>
      <c r="I70" s="2694"/>
      <c r="J70" s="2694"/>
      <c r="K70" s="2694"/>
      <c r="L70" s="2694"/>
      <c r="M70" s="2694"/>
      <c r="N70" s="2694"/>
      <c r="O70" s="2694"/>
      <c r="P70" s="2694"/>
      <c r="Q70" s="2694"/>
      <c r="R70" s="2694"/>
      <c r="S70" s="2694"/>
      <c r="T70" s="2694"/>
      <c r="U70" s="2694"/>
      <c r="V70" s="2694"/>
      <c r="W70" s="2694"/>
      <c r="X70" s="2694"/>
      <c r="Y70" s="2694"/>
      <c r="Z70" s="2694"/>
      <c r="AA70" s="2694"/>
      <c r="AB70" s="2694"/>
      <c r="AC70" s="2694"/>
      <c r="AD70" s="2694"/>
      <c r="AE70" s="2694"/>
      <c r="AF70" s="2694"/>
      <c r="AG70" s="2694"/>
      <c r="AH70" s="2694"/>
      <c r="AI70" s="2694"/>
    </row>
    <row r="71" spans="1:35" s="2692" customFormat="1">
      <c r="A71" s="2692" t="s">
        <v>11542</v>
      </c>
      <c r="B71" s="2692" t="s">
        <v>13807</v>
      </c>
      <c r="C71" s="2692" t="s">
        <v>13808</v>
      </c>
      <c r="E71" s="2692" t="s">
        <v>13809</v>
      </c>
      <c r="F71" s="2693"/>
      <c r="G71" s="2694"/>
      <c r="H71" s="2694"/>
      <c r="I71" s="2694"/>
      <c r="J71" s="2694"/>
      <c r="K71" s="2694"/>
      <c r="L71" s="2694"/>
      <c r="M71" s="2694"/>
      <c r="N71" s="2694"/>
      <c r="O71" s="2694"/>
      <c r="P71" s="2694"/>
      <c r="Q71" s="2694"/>
      <c r="R71" s="2694"/>
      <c r="S71" s="2694"/>
      <c r="T71" s="2694"/>
      <c r="U71" s="2694"/>
      <c r="V71" s="2694"/>
      <c r="W71" s="2694"/>
      <c r="X71" s="2694"/>
      <c r="Y71" s="2694"/>
      <c r="Z71" s="2694"/>
      <c r="AA71" s="2694"/>
      <c r="AB71" s="2694"/>
      <c r="AC71" s="2694"/>
      <c r="AD71" s="2694"/>
      <c r="AE71" s="2694"/>
      <c r="AF71" s="2694"/>
      <c r="AG71" s="2694"/>
      <c r="AH71" s="2694"/>
      <c r="AI71" s="2694"/>
    </row>
    <row r="72" spans="1:35" s="2692" customFormat="1">
      <c r="A72" s="2692" t="s">
        <v>11550</v>
      </c>
      <c r="B72" s="2692" t="s">
        <v>13810</v>
      </c>
      <c r="C72" s="2692" t="s">
        <v>13811</v>
      </c>
      <c r="E72" s="2692" t="s">
        <v>13812</v>
      </c>
      <c r="F72" s="2693"/>
      <c r="G72" s="2694"/>
      <c r="H72" s="2694"/>
      <c r="I72" s="2694"/>
      <c r="J72" s="2694"/>
      <c r="K72" s="2694"/>
      <c r="L72" s="2694"/>
      <c r="M72" s="2694"/>
      <c r="N72" s="2694"/>
      <c r="O72" s="2694"/>
      <c r="P72" s="2694"/>
      <c r="Q72" s="2694"/>
      <c r="R72" s="2694"/>
      <c r="S72" s="2694"/>
      <c r="T72" s="2694"/>
      <c r="U72" s="2694"/>
      <c r="V72" s="2694"/>
      <c r="W72" s="2694"/>
      <c r="X72" s="2694"/>
      <c r="Y72" s="2694"/>
      <c r="Z72" s="2694"/>
      <c r="AA72" s="2694"/>
      <c r="AB72" s="2694"/>
      <c r="AC72" s="2694"/>
      <c r="AD72" s="2694"/>
      <c r="AE72" s="2694"/>
      <c r="AF72" s="2694"/>
      <c r="AG72" s="2694"/>
      <c r="AH72" s="2694"/>
      <c r="AI72" s="2694"/>
    </row>
    <row r="73" spans="1:35" s="2692" customFormat="1">
      <c r="A73" s="2692" t="s">
        <v>11556</v>
      </c>
      <c r="B73" s="2692" t="s">
        <v>13813</v>
      </c>
      <c r="C73" s="2692" t="s">
        <v>13814</v>
      </c>
      <c r="E73" s="2692" t="s">
        <v>13815</v>
      </c>
      <c r="F73" s="2693"/>
      <c r="G73" s="2694"/>
      <c r="H73" s="2694"/>
      <c r="I73" s="2694"/>
      <c r="J73" s="2694"/>
      <c r="K73" s="2694"/>
      <c r="L73" s="2694"/>
      <c r="M73" s="2694"/>
      <c r="N73" s="2694"/>
      <c r="O73" s="2694"/>
      <c r="P73" s="2694"/>
      <c r="Q73" s="2694"/>
      <c r="R73" s="2694"/>
      <c r="S73" s="2694"/>
      <c r="T73" s="2694"/>
      <c r="U73" s="2694"/>
      <c r="V73" s="2694"/>
      <c r="W73" s="2694"/>
      <c r="X73" s="2694"/>
      <c r="Y73" s="2694"/>
      <c r="Z73" s="2694"/>
      <c r="AA73" s="2694"/>
      <c r="AB73" s="2694"/>
      <c r="AC73" s="2694"/>
      <c r="AD73" s="2694"/>
      <c r="AE73" s="2694"/>
      <c r="AF73" s="2694"/>
      <c r="AG73" s="2694"/>
      <c r="AH73" s="2694"/>
      <c r="AI73" s="2694"/>
    </row>
    <row r="74" spans="1:35" s="2692" customFormat="1">
      <c r="A74" s="2692" t="s">
        <v>11562</v>
      </c>
      <c r="B74" s="2692" t="s">
        <v>13816</v>
      </c>
      <c r="C74" s="2692" t="s">
        <v>13817</v>
      </c>
      <c r="E74" s="2692" t="s">
        <v>13818</v>
      </c>
      <c r="F74" s="2693"/>
      <c r="G74" s="2694"/>
      <c r="H74" s="2694"/>
      <c r="I74" s="2694"/>
      <c r="J74" s="2694"/>
      <c r="K74" s="2694"/>
      <c r="L74" s="2694"/>
      <c r="M74" s="2694"/>
      <c r="N74" s="2694"/>
      <c r="O74" s="2694"/>
      <c r="P74" s="2694"/>
      <c r="Q74" s="2694"/>
      <c r="R74" s="2694"/>
      <c r="S74" s="2694"/>
      <c r="T74" s="2694"/>
      <c r="U74" s="2694"/>
      <c r="V74" s="2694"/>
      <c r="W74" s="2694"/>
      <c r="X74" s="2694"/>
      <c r="Y74" s="2694"/>
      <c r="Z74" s="2694"/>
      <c r="AA74" s="2694"/>
      <c r="AB74" s="2694"/>
      <c r="AC74" s="2694"/>
      <c r="AD74" s="2694"/>
      <c r="AE74" s="2694"/>
      <c r="AF74" s="2694"/>
      <c r="AG74" s="2694"/>
      <c r="AH74" s="2694"/>
      <c r="AI74" s="2694"/>
    </row>
    <row r="75" spans="1:35" s="2725" customFormat="1">
      <c r="A75" s="2725" t="s">
        <v>11566</v>
      </c>
      <c r="B75" s="2725" t="s">
        <v>13819</v>
      </c>
      <c r="C75" s="2725" t="s">
        <v>13820</v>
      </c>
      <c r="F75" s="2727"/>
      <c r="G75" s="2728"/>
      <c r="H75" s="2728"/>
      <c r="I75" s="2728"/>
      <c r="J75" s="2728"/>
      <c r="K75" s="2728"/>
      <c r="L75" s="2728"/>
      <c r="M75" s="2728"/>
      <c r="N75" s="2728"/>
      <c r="O75" s="2728"/>
      <c r="P75" s="2728"/>
      <c r="Q75" s="2728"/>
      <c r="R75" s="2728"/>
      <c r="S75" s="2728"/>
      <c r="T75" s="2728"/>
      <c r="U75" s="2728"/>
      <c r="V75" s="2728"/>
      <c r="W75" s="2728"/>
      <c r="X75" s="2728"/>
      <c r="Y75" s="2728"/>
      <c r="Z75" s="2728"/>
      <c r="AA75" s="2728"/>
      <c r="AB75" s="2728"/>
      <c r="AC75" s="2728"/>
      <c r="AD75" s="2728"/>
      <c r="AE75" s="2728"/>
      <c r="AF75" s="2728"/>
      <c r="AG75" s="2728"/>
      <c r="AH75" s="2728"/>
      <c r="AI75" s="2728"/>
    </row>
    <row r="76" spans="1:35" s="2692" customFormat="1">
      <c r="A76" s="2692" t="s">
        <v>11573</v>
      </c>
      <c r="B76" s="2692" t="s">
        <v>13821</v>
      </c>
      <c r="C76" s="2692" t="s">
        <v>13822</v>
      </c>
      <c r="E76" s="2692" t="s">
        <v>13823</v>
      </c>
      <c r="F76" s="2693"/>
      <c r="G76" s="2694"/>
      <c r="H76" s="2694"/>
      <c r="I76" s="2694"/>
      <c r="J76" s="2694"/>
      <c r="K76" s="2694"/>
      <c r="L76" s="2694"/>
      <c r="M76" s="2694"/>
      <c r="N76" s="2694"/>
      <c r="O76" s="2694"/>
      <c r="P76" s="2694"/>
      <c r="Q76" s="2694"/>
      <c r="R76" s="2694"/>
      <c r="S76" s="2694"/>
      <c r="T76" s="2694"/>
      <c r="U76" s="2694"/>
      <c r="V76" s="2694"/>
      <c r="W76" s="2694"/>
      <c r="X76" s="2694"/>
      <c r="Y76" s="2694"/>
      <c r="Z76" s="2694"/>
      <c r="AA76" s="2694"/>
      <c r="AB76" s="2694"/>
      <c r="AC76" s="2694"/>
      <c r="AD76" s="2694"/>
      <c r="AE76" s="2694"/>
      <c r="AF76" s="2694"/>
      <c r="AG76" s="2694"/>
      <c r="AH76" s="2694"/>
      <c r="AI76" s="2694"/>
    </row>
    <row r="77" spans="1:35" s="2692" customFormat="1">
      <c r="A77" s="2692" t="s">
        <v>11575</v>
      </c>
      <c r="B77" s="2692" t="s">
        <v>13824</v>
      </c>
      <c r="C77" s="2692" t="s">
        <v>13603</v>
      </c>
      <c r="D77" s="2692" t="s">
        <v>13825</v>
      </c>
      <c r="E77" s="2692" t="s">
        <v>13826</v>
      </c>
      <c r="F77" s="2693"/>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c r="AH77" s="2694"/>
      <c r="AI77" s="2694"/>
    </row>
    <row r="78" spans="1:35" s="2692" customFormat="1">
      <c r="A78" s="2692" t="s">
        <v>11578</v>
      </c>
      <c r="B78" s="2692" t="s">
        <v>13827</v>
      </c>
      <c r="C78" s="2692" t="s">
        <v>13828</v>
      </c>
      <c r="D78" s="2692" t="s">
        <v>13829</v>
      </c>
      <c r="E78" s="2692" t="s">
        <v>13830</v>
      </c>
      <c r="F78" s="2693"/>
      <c r="G78" s="2694"/>
      <c r="H78" s="2694"/>
      <c r="I78" s="2694"/>
      <c r="J78" s="2694"/>
      <c r="K78" s="2694"/>
      <c r="L78" s="2694"/>
      <c r="M78" s="2694"/>
      <c r="N78" s="2694"/>
      <c r="O78" s="2694"/>
      <c r="P78" s="2694"/>
      <c r="Q78" s="2694"/>
      <c r="R78" s="2694"/>
      <c r="S78" s="2694"/>
      <c r="T78" s="2694"/>
      <c r="U78" s="2694"/>
      <c r="V78" s="2694"/>
      <c r="W78" s="2694"/>
      <c r="X78" s="2694"/>
      <c r="Y78" s="2694"/>
      <c r="Z78" s="2694"/>
      <c r="AA78" s="2694"/>
      <c r="AB78" s="2694"/>
      <c r="AC78" s="2694"/>
      <c r="AD78" s="2694"/>
      <c r="AE78" s="2694"/>
      <c r="AF78" s="2694"/>
      <c r="AG78" s="2694"/>
      <c r="AH78" s="2694"/>
      <c r="AI78" s="2694"/>
    </row>
    <row r="79" spans="1:35" s="2692" customFormat="1">
      <c r="A79" s="2692" t="s">
        <v>11582</v>
      </c>
      <c r="B79" s="2692" t="s">
        <v>13831</v>
      </c>
      <c r="C79" s="2692" t="s">
        <v>13832</v>
      </c>
      <c r="E79" s="2692" t="s">
        <v>13833</v>
      </c>
      <c r="F79" s="2693"/>
      <c r="G79" s="2694"/>
      <c r="H79" s="2694"/>
      <c r="I79" s="2694"/>
      <c r="J79" s="2694"/>
      <c r="K79" s="2694"/>
      <c r="L79" s="2694"/>
      <c r="M79" s="2694"/>
      <c r="N79" s="2694"/>
      <c r="O79" s="2694"/>
      <c r="P79" s="2694"/>
      <c r="Q79" s="2694"/>
      <c r="R79" s="2694"/>
      <c r="S79" s="2694"/>
      <c r="T79" s="2694"/>
      <c r="U79" s="2694"/>
      <c r="V79" s="2694"/>
      <c r="W79" s="2694"/>
      <c r="X79" s="2694"/>
      <c r="Y79" s="2694"/>
      <c r="Z79" s="2694"/>
      <c r="AA79" s="2694"/>
      <c r="AB79" s="2694"/>
      <c r="AC79" s="2694"/>
      <c r="AD79" s="2694"/>
      <c r="AE79" s="2694"/>
      <c r="AF79" s="2694"/>
      <c r="AG79" s="2694"/>
      <c r="AH79" s="2694"/>
      <c r="AI79" s="2694"/>
    </row>
    <row r="80" spans="1:35" s="2692" customFormat="1" ht="18.75" customHeight="1">
      <c r="A80" s="2692" t="s">
        <v>11588</v>
      </c>
      <c r="B80" s="2692" t="s">
        <v>13834</v>
      </c>
      <c r="C80" s="2692" t="s">
        <v>13835</v>
      </c>
      <c r="E80" s="2692" t="s">
        <v>13836</v>
      </c>
      <c r="F80" s="2693"/>
      <c r="G80" s="2694"/>
      <c r="H80" s="2694"/>
      <c r="I80" s="2694"/>
      <c r="J80" s="2694"/>
      <c r="K80" s="2694"/>
      <c r="L80" s="2694"/>
      <c r="M80" s="2694"/>
      <c r="N80" s="2694"/>
      <c r="O80" s="2694"/>
      <c r="P80" s="2694"/>
      <c r="Q80" s="2694"/>
      <c r="R80" s="2694"/>
      <c r="S80" s="2694"/>
      <c r="T80" s="2694"/>
      <c r="U80" s="2694"/>
      <c r="V80" s="2694"/>
      <c r="W80" s="2694"/>
      <c r="X80" s="2694"/>
      <c r="Y80" s="2694"/>
      <c r="Z80" s="2694"/>
      <c r="AA80" s="2694"/>
      <c r="AB80" s="2694"/>
      <c r="AC80" s="2694"/>
      <c r="AD80" s="2694"/>
      <c r="AE80" s="2694"/>
      <c r="AF80" s="2694"/>
      <c r="AG80" s="2694"/>
      <c r="AH80" s="2694"/>
      <c r="AI80" s="2694"/>
    </row>
    <row r="81" spans="1:35" s="2725" customFormat="1">
      <c r="A81" s="2725" t="s">
        <v>11593</v>
      </c>
      <c r="B81" s="2725" t="s">
        <v>13837</v>
      </c>
      <c r="C81" s="2725" t="s">
        <v>13838</v>
      </c>
      <c r="D81" s="2725" t="s">
        <v>13839</v>
      </c>
      <c r="E81" s="2725" t="s">
        <v>13840</v>
      </c>
      <c r="F81" s="2727"/>
      <c r="G81" s="2728"/>
      <c r="H81" s="2728"/>
      <c r="I81" s="2728"/>
      <c r="J81" s="2728"/>
      <c r="K81" s="2728"/>
      <c r="L81" s="2728"/>
      <c r="M81" s="2728"/>
      <c r="N81" s="2728"/>
      <c r="O81" s="2728"/>
      <c r="P81" s="2728"/>
      <c r="Q81" s="2728"/>
      <c r="R81" s="2728"/>
      <c r="S81" s="2728"/>
      <c r="T81" s="2728"/>
      <c r="U81" s="2728"/>
      <c r="V81" s="2728"/>
      <c r="W81" s="2728"/>
      <c r="X81" s="2728"/>
      <c r="Y81" s="2728"/>
      <c r="Z81" s="2728"/>
      <c r="AA81" s="2728"/>
      <c r="AB81" s="2728"/>
      <c r="AC81" s="2728"/>
      <c r="AD81" s="2728"/>
      <c r="AE81" s="2728"/>
      <c r="AF81" s="2728"/>
      <c r="AG81" s="2728"/>
      <c r="AH81" s="2728"/>
      <c r="AI81" s="2728"/>
    </row>
    <row r="82" spans="1:35" s="2695" customFormat="1">
      <c r="A82" s="2692" t="s">
        <v>11596</v>
      </c>
      <c r="B82" s="2695" t="s">
        <v>13841</v>
      </c>
      <c r="C82" s="2692" t="s">
        <v>13842</v>
      </c>
      <c r="E82" s="2695" t="s">
        <v>13843</v>
      </c>
      <c r="F82" s="2696"/>
      <c r="G82" s="2697"/>
      <c r="H82" s="2697"/>
      <c r="I82" s="2697"/>
      <c r="J82" s="2697"/>
      <c r="K82" s="2697"/>
      <c r="L82" s="2697"/>
      <c r="M82" s="2697"/>
      <c r="N82" s="2697"/>
      <c r="O82" s="2697"/>
      <c r="P82" s="2697"/>
      <c r="Q82" s="2697"/>
      <c r="R82" s="2697"/>
      <c r="S82" s="2697"/>
      <c r="T82" s="2697"/>
      <c r="U82" s="2697"/>
      <c r="V82" s="2697"/>
      <c r="W82" s="2697"/>
      <c r="X82" s="2697"/>
      <c r="Y82" s="2697"/>
      <c r="Z82" s="2697"/>
      <c r="AA82" s="2697"/>
      <c r="AB82" s="2697"/>
      <c r="AC82" s="2697"/>
      <c r="AD82" s="2697"/>
      <c r="AE82" s="2697"/>
      <c r="AF82" s="2697"/>
      <c r="AG82" s="2697"/>
      <c r="AH82" s="2697"/>
      <c r="AI82" s="2697"/>
    </row>
    <row r="83" spans="1:35" s="2695" customFormat="1">
      <c r="A83" s="2692" t="s">
        <v>11600</v>
      </c>
      <c r="B83" s="2695" t="s">
        <v>13844</v>
      </c>
      <c r="C83" s="2692"/>
      <c r="D83" s="2695" t="s">
        <v>13845</v>
      </c>
      <c r="E83" s="2695" t="s">
        <v>13846</v>
      </c>
      <c r="F83" s="2696"/>
      <c r="G83" s="2697"/>
      <c r="H83" s="2697"/>
      <c r="I83" s="2697"/>
      <c r="J83" s="2697"/>
      <c r="K83" s="2697"/>
      <c r="L83" s="2697"/>
      <c r="M83" s="2697"/>
      <c r="N83" s="2697"/>
      <c r="O83" s="2697"/>
      <c r="P83" s="2697"/>
      <c r="Q83" s="2697"/>
      <c r="R83" s="2697"/>
      <c r="S83" s="2697"/>
      <c r="T83" s="2697"/>
      <c r="U83" s="2697"/>
      <c r="V83" s="2697"/>
      <c r="W83" s="2697"/>
      <c r="X83" s="2697"/>
      <c r="Y83" s="2697"/>
      <c r="Z83" s="2697"/>
      <c r="AA83" s="2697"/>
      <c r="AB83" s="2697"/>
      <c r="AC83" s="2697"/>
      <c r="AD83" s="2697"/>
      <c r="AE83" s="2697"/>
      <c r="AF83" s="2697"/>
      <c r="AG83" s="2697"/>
      <c r="AH83" s="2697"/>
      <c r="AI83" s="2697"/>
    </row>
    <row r="84" spans="1:35" s="2726" customFormat="1" ht="18.75" customHeight="1">
      <c r="A84" s="2725" t="s">
        <v>11605</v>
      </c>
      <c r="B84" s="2726" t="s">
        <v>13847</v>
      </c>
      <c r="C84" s="2725" t="s">
        <v>15154</v>
      </c>
      <c r="E84" s="2726" t="s">
        <v>13848</v>
      </c>
      <c r="F84" s="2729"/>
      <c r="G84" s="2730"/>
      <c r="H84" s="2730"/>
      <c r="I84" s="2730"/>
      <c r="J84" s="2730"/>
      <c r="K84" s="2730"/>
      <c r="L84" s="2730"/>
      <c r="M84" s="2730"/>
      <c r="N84" s="2730"/>
      <c r="O84" s="2730"/>
      <c r="P84" s="2730"/>
      <c r="Q84" s="2730"/>
      <c r="R84" s="2730"/>
      <c r="S84" s="2730"/>
      <c r="T84" s="2730"/>
      <c r="U84" s="2730"/>
      <c r="V84" s="2730"/>
      <c r="W84" s="2730"/>
      <c r="X84" s="2730"/>
      <c r="Y84" s="2730"/>
      <c r="Z84" s="2730"/>
      <c r="AA84" s="2730"/>
      <c r="AB84" s="2730"/>
      <c r="AC84" s="2730"/>
      <c r="AD84" s="2730"/>
      <c r="AE84" s="2730"/>
      <c r="AF84" s="2730"/>
      <c r="AG84" s="2730"/>
      <c r="AH84" s="2730"/>
      <c r="AI84" s="2730"/>
    </row>
    <row r="85" spans="1:35" s="2695" customFormat="1">
      <c r="A85" s="2692" t="s">
        <v>11612</v>
      </c>
      <c r="B85" s="2695" t="s">
        <v>13849</v>
      </c>
      <c r="C85" s="2692" t="s">
        <v>13850</v>
      </c>
      <c r="E85" s="2695" t="s">
        <v>13851</v>
      </c>
      <c r="F85" s="2696"/>
      <c r="G85" s="2697"/>
      <c r="H85" s="2697"/>
      <c r="I85" s="2697"/>
      <c r="J85" s="2697"/>
      <c r="K85" s="2697"/>
      <c r="L85" s="2697"/>
      <c r="M85" s="2697"/>
      <c r="N85" s="2697"/>
      <c r="O85" s="2697"/>
      <c r="P85" s="2697"/>
      <c r="Q85" s="2697"/>
      <c r="R85" s="2697"/>
      <c r="S85" s="2697"/>
      <c r="T85" s="2697"/>
      <c r="U85" s="2697"/>
      <c r="V85" s="2697"/>
      <c r="W85" s="2697"/>
      <c r="X85" s="2697"/>
      <c r="Y85" s="2697"/>
      <c r="Z85" s="2697"/>
      <c r="AA85" s="2697"/>
      <c r="AB85" s="2697"/>
      <c r="AC85" s="2697"/>
      <c r="AD85" s="2697"/>
      <c r="AE85" s="2697"/>
      <c r="AF85" s="2697"/>
      <c r="AG85" s="2697"/>
      <c r="AH85" s="2697"/>
      <c r="AI85" s="2697"/>
    </row>
    <row r="86" spans="1:35" s="2695" customFormat="1">
      <c r="A86" s="2692" t="s">
        <v>11619</v>
      </c>
      <c r="B86" s="2695" t="s">
        <v>13852</v>
      </c>
      <c r="C86" s="2692" t="s">
        <v>13853</v>
      </c>
      <c r="E86" s="2695" t="s">
        <v>13854</v>
      </c>
      <c r="F86" s="2696"/>
      <c r="G86" s="2697"/>
      <c r="H86" s="2697"/>
      <c r="I86" s="2697"/>
      <c r="J86" s="2697"/>
      <c r="K86" s="2697"/>
      <c r="L86" s="2697"/>
      <c r="M86" s="2697"/>
      <c r="N86" s="2697"/>
      <c r="O86" s="2697"/>
      <c r="P86" s="2697"/>
      <c r="Q86" s="2697"/>
      <c r="R86" s="2697"/>
      <c r="S86" s="2697"/>
      <c r="T86" s="2697"/>
      <c r="U86" s="2697"/>
      <c r="V86" s="2697"/>
      <c r="W86" s="2697"/>
      <c r="X86" s="2697"/>
      <c r="Y86" s="2697"/>
      <c r="Z86" s="2697"/>
      <c r="AA86" s="2697"/>
      <c r="AB86" s="2697"/>
      <c r="AC86" s="2697"/>
      <c r="AD86" s="2697"/>
      <c r="AE86" s="2697"/>
      <c r="AF86" s="2697"/>
      <c r="AG86" s="2697"/>
      <c r="AH86" s="2697"/>
      <c r="AI86" s="2697"/>
    </row>
    <row r="87" spans="1:35" s="2692" customFormat="1">
      <c r="A87" s="2692" t="s">
        <v>13855</v>
      </c>
      <c r="B87" s="2692" t="s">
        <v>13856</v>
      </c>
      <c r="C87" s="2692" t="s">
        <v>13857</v>
      </c>
      <c r="D87" s="2692" t="s">
        <v>13857</v>
      </c>
      <c r="E87" s="2692" t="s">
        <v>13858</v>
      </c>
      <c r="F87" s="2693"/>
      <c r="G87" s="2694"/>
      <c r="H87" s="2694"/>
      <c r="I87" s="2694"/>
      <c r="J87" s="2694"/>
      <c r="K87" s="2694"/>
      <c r="L87" s="2694"/>
      <c r="M87" s="2694"/>
      <c r="N87" s="2694"/>
      <c r="O87" s="2694"/>
      <c r="P87" s="2694"/>
      <c r="Q87" s="2694"/>
      <c r="R87" s="2694"/>
      <c r="S87" s="2694"/>
      <c r="T87" s="2694"/>
      <c r="U87" s="2694"/>
      <c r="V87" s="2694"/>
      <c r="W87" s="2694"/>
      <c r="X87" s="2694"/>
      <c r="Y87" s="2694"/>
      <c r="Z87" s="2694"/>
      <c r="AA87" s="2694"/>
      <c r="AB87" s="2694"/>
      <c r="AC87" s="2694"/>
      <c r="AD87" s="2694"/>
      <c r="AE87" s="2694"/>
      <c r="AF87" s="2694"/>
      <c r="AG87" s="2694"/>
      <c r="AH87" s="2694"/>
      <c r="AI87" s="2694"/>
    </row>
    <row r="88" spans="1:35" s="2692" customFormat="1" ht="18.75" customHeight="1">
      <c r="A88" s="2692" t="s">
        <v>13859</v>
      </c>
      <c r="B88" s="2692" t="s">
        <v>13860</v>
      </c>
      <c r="C88" s="2692" t="s">
        <v>13861</v>
      </c>
      <c r="D88" s="2692" t="s">
        <v>13862</v>
      </c>
      <c r="E88" s="2692" t="s">
        <v>13863</v>
      </c>
      <c r="F88" s="2693"/>
      <c r="G88" s="2694"/>
      <c r="H88" s="2694"/>
      <c r="I88" s="2694"/>
      <c r="J88" s="2694"/>
      <c r="K88" s="2694"/>
      <c r="L88" s="2694"/>
      <c r="M88" s="2694"/>
      <c r="N88" s="2694"/>
      <c r="O88" s="2694"/>
      <c r="P88" s="2694"/>
      <c r="Q88" s="2694"/>
      <c r="R88" s="2694"/>
      <c r="S88" s="2694"/>
      <c r="T88" s="2694"/>
      <c r="U88" s="2694"/>
      <c r="V88" s="2694"/>
      <c r="W88" s="2694"/>
      <c r="X88" s="2694"/>
      <c r="Y88" s="2694"/>
      <c r="Z88" s="2694"/>
      <c r="AA88" s="2694"/>
      <c r="AB88" s="2694"/>
      <c r="AC88" s="2694"/>
      <c r="AD88" s="2694"/>
      <c r="AE88" s="2694"/>
      <c r="AF88" s="2694"/>
      <c r="AG88" s="2694"/>
      <c r="AH88" s="2694"/>
      <c r="AI88" s="2694"/>
    </row>
    <row r="89" spans="1:35" s="2692" customFormat="1">
      <c r="A89" s="2692" t="s">
        <v>13864</v>
      </c>
      <c r="B89" s="2692" t="s">
        <v>13865</v>
      </c>
      <c r="C89" s="2692" t="s">
        <v>13866</v>
      </c>
      <c r="E89" s="2692" t="s">
        <v>13867</v>
      </c>
      <c r="F89" s="2693"/>
      <c r="G89" s="2694"/>
      <c r="H89" s="2694"/>
      <c r="I89" s="2694"/>
      <c r="J89" s="2694"/>
      <c r="K89" s="2694"/>
      <c r="L89" s="2694"/>
      <c r="M89" s="2694"/>
      <c r="N89" s="2694"/>
      <c r="O89" s="2694"/>
      <c r="P89" s="2694"/>
      <c r="Q89" s="2694"/>
      <c r="R89" s="2694"/>
      <c r="S89" s="2694"/>
      <c r="T89" s="2694"/>
      <c r="U89" s="2694"/>
      <c r="V89" s="2694"/>
      <c r="W89" s="2694"/>
      <c r="X89" s="2694"/>
      <c r="Y89" s="2694"/>
      <c r="Z89" s="2694"/>
      <c r="AA89" s="2694"/>
      <c r="AB89" s="2694"/>
      <c r="AC89" s="2694"/>
      <c r="AD89" s="2694"/>
      <c r="AE89" s="2694"/>
      <c r="AF89" s="2694"/>
      <c r="AG89" s="2694"/>
      <c r="AH89" s="2694"/>
      <c r="AI89" s="2694"/>
    </row>
    <row r="90" spans="1:35" s="2692" customFormat="1">
      <c r="A90" s="2692" t="s">
        <v>13868</v>
      </c>
      <c r="B90" s="2692" t="s">
        <v>13869</v>
      </c>
      <c r="C90" s="2692" t="s">
        <v>13870</v>
      </c>
      <c r="E90" s="2692" t="s">
        <v>13871</v>
      </c>
      <c r="F90" s="2693"/>
      <c r="G90" s="2694"/>
      <c r="H90" s="2694"/>
      <c r="I90" s="2694"/>
      <c r="J90" s="2694"/>
      <c r="K90" s="2694"/>
      <c r="L90" s="2694"/>
      <c r="M90" s="2694"/>
      <c r="N90" s="2694"/>
      <c r="O90" s="2694"/>
      <c r="P90" s="2694"/>
      <c r="Q90" s="2694"/>
      <c r="R90" s="2694"/>
      <c r="S90" s="2694"/>
      <c r="T90" s="2694"/>
      <c r="U90" s="2694"/>
      <c r="V90" s="2694"/>
      <c r="W90" s="2694"/>
      <c r="X90" s="2694"/>
      <c r="Y90" s="2694"/>
      <c r="Z90" s="2694"/>
      <c r="AA90" s="2694"/>
      <c r="AB90" s="2694"/>
      <c r="AC90" s="2694"/>
      <c r="AD90" s="2694"/>
      <c r="AE90" s="2694"/>
      <c r="AF90" s="2694"/>
      <c r="AG90" s="2694"/>
      <c r="AH90" s="2694"/>
      <c r="AI90" s="2694"/>
    </row>
    <row r="91" spans="1:35" s="2692" customFormat="1">
      <c r="A91" s="2692" t="s">
        <v>13872</v>
      </c>
      <c r="B91" s="2692" t="s">
        <v>13873</v>
      </c>
      <c r="C91" s="2692" t="s">
        <v>13874</v>
      </c>
      <c r="F91" s="2693"/>
      <c r="G91" s="2694"/>
      <c r="H91" s="2694"/>
      <c r="I91" s="2694"/>
      <c r="J91" s="2694"/>
      <c r="K91" s="2694"/>
      <c r="L91" s="2694"/>
      <c r="M91" s="2694"/>
      <c r="N91" s="2694"/>
      <c r="O91" s="2694"/>
      <c r="P91" s="2694"/>
      <c r="Q91" s="2694"/>
      <c r="R91" s="2694"/>
      <c r="S91" s="2694"/>
      <c r="T91" s="2694"/>
      <c r="U91" s="2694"/>
      <c r="V91" s="2694"/>
      <c r="W91" s="2694"/>
      <c r="X91" s="2694"/>
      <c r="Y91" s="2694"/>
      <c r="Z91" s="2694"/>
      <c r="AA91" s="2694"/>
      <c r="AB91" s="2694"/>
      <c r="AC91" s="2694"/>
      <c r="AD91" s="2694"/>
      <c r="AE91" s="2694"/>
      <c r="AF91" s="2694"/>
      <c r="AG91" s="2694"/>
      <c r="AH91" s="2694"/>
      <c r="AI91" s="2694"/>
    </row>
    <row r="92" spans="1:35" s="2692" customFormat="1">
      <c r="A92" s="2692" t="s">
        <v>13875</v>
      </c>
      <c r="B92" s="2692" t="s">
        <v>13876</v>
      </c>
      <c r="C92" s="2692" t="s">
        <v>13877</v>
      </c>
      <c r="E92" s="2692" t="s">
        <v>13878</v>
      </c>
      <c r="F92" s="2693"/>
      <c r="G92" s="2694"/>
      <c r="H92" s="2694"/>
      <c r="I92" s="2694"/>
      <c r="J92" s="2694"/>
      <c r="K92" s="2694"/>
      <c r="L92" s="2694"/>
      <c r="M92" s="2694"/>
      <c r="N92" s="2694"/>
      <c r="O92" s="2694"/>
      <c r="P92" s="2694"/>
      <c r="Q92" s="2694"/>
      <c r="R92" s="2694"/>
      <c r="S92" s="2694"/>
      <c r="T92" s="2694"/>
      <c r="U92" s="2694"/>
      <c r="V92" s="2694"/>
      <c r="W92" s="2694"/>
      <c r="X92" s="2694"/>
      <c r="Y92" s="2694"/>
      <c r="Z92" s="2694"/>
      <c r="AA92" s="2694"/>
      <c r="AB92" s="2694"/>
      <c r="AC92" s="2694"/>
      <c r="AD92" s="2694"/>
      <c r="AE92" s="2694"/>
      <c r="AF92" s="2694"/>
      <c r="AG92" s="2694"/>
      <c r="AH92" s="2694"/>
      <c r="AI92" s="2694"/>
    </row>
    <row r="93" spans="1:35" s="2692" customFormat="1" ht="18.75" customHeight="1">
      <c r="A93" s="2692" t="s">
        <v>13879</v>
      </c>
      <c r="B93" s="2692" t="s">
        <v>13880</v>
      </c>
      <c r="C93" s="2692" t="s">
        <v>13881</v>
      </c>
      <c r="D93" s="2692" t="s">
        <v>13882</v>
      </c>
      <c r="E93" s="2692" t="s">
        <v>13883</v>
      </c>
      <c r="F93" s="2693"/>
      <c r="G93" s="2694"/>
      <c r="H93" s="2694"/>
      <c r="I93" s="2694"/>
      <c r="J93" s="2694"/>
      <c r="K93" s="2694"/>
      <c r="L93" s="2694"/>
      <c r="M93" s="2694"/>
      <c r="N93" s="2694"/>
      <c r="O93" s="2694"/>
      <c r="P93" s="2694"/>
      <c r="Q93" s="2694"/>
      <c r="R93" s="2694"/>
      <c r="S93" s="2694"/>
      <c r="T93" s="2694"/>
      <c r="U93" s="2694"/>
      <c r="V93" s="2694"/>
      <c r="W93" s="2694"/>
      <c r="X93" s="2694"/>
      <c r="Y93" s="2694"/>
      <c r="Z93" s="2694"/>
      <c r="AA93" s="2694"/>
      <c r="AB93" s="2694"/>
      <c r="AC93" s="2694"/>
      <c r="AD93" s="2694"/>
      <c r="AE93" s="2694"/>
      <c r="AF93" s="2694"/>
      <c r="AG93" s="2694"/>
      <c r="AH93" s="2694"/>
      <c r="AI93" s="2694"/>
    </row>
    <row r="94" spans="1:35" s="2692" customFormat="1" ht="32.25" customHeight="1">
      <c r="A94" s="2692" t="s">
        <v>13884</v>
      </c>
      <c r="B94" s="2692" t="s">
        <v>13885</v>
      </c>
      <c r="C94" s="2692" t="s">
        <v>13886</v>
      </c>
      <c r="E94" s="2692" t="s">
        <v>13887</v>
      </c>
      <c r="F94" s="2693"/>
      <c r="G94" s="2694"/>
      <c r="H94" s="2694"/>
      <c r="I94" s="2694"/>
      <c r="J94" s="2694"/>
      <c r="K94" s="2694"/>
      <c r="L94" s="2694"/>
      <c r="M94" s="2694"/>
      <c r="N94" s="2694"/>
      <c r="O94" s="2694"/>
      <c r="P94" s="2694"/>
      <c r="Q94" s="2694"/>
      <c r="R94" s="2694"/>
      <c r="S94" s="2694"/>
      <c r="T94" s="2694"/>
      <c r="U94" s="2694"/>
      <c r="V94" s="2694"/>
      <c r="W94" s="2694"/>
      <c r="X94" s="2694"/>
      <c r="Y94" s="2694"/>
      <c r="Z94" s="2694"/>
      <c r="AA94" s="2694"/>
      <c r="AB94" s="2694"/>
      <c r="AC94" s="2694"/>
      <c r="AD94" s="2694"/>
      <c r="AE94" s="2694"/>
      <c r="AF94" s="2694"/>
      <c r="AG94" s="2694"/>
      <c r="AH94" s="2694"/>
      <c r="AI94" s="2694"/>
    </row>
    <row r="95" spans="1:35" s="2692" customFormat="1">
      <c r="A95" s="2692" t="s">
        <v>13888</v>
      </c>
      <c r="B95" s="2692" t="s">
        <v>13889</v>
      </c>
      <c r="C95" s="2692" t="s">
        <v>13890</v>
      </c>
      <c r="E95" s="2692" t="s">
        <v>13891</v>
      </c>
      <c r="F95" s="2693"/>
      <c r="G95" s="2694"/>
      <c r="H95" s="2694"/>
      <c r="I95" s="2694"/>
      <c r="J95" s="2694"/>
      <c r="K95" s="2694"/>
      <c r="L95" s="2694"/>
      <c r="M95" s="2694"/>
      <c r="N95" s="2694"/>
      <c r="O95" s="2694"/>
      <c r="P95" s="2694"/>
      <c r="Q95" s="2694"/>
      <c r="R95" s="2694"/>
      <c r="S95" s="2694"/>
      <c r="T95" s="2694"/>
      <c r="U95" s="2694"/>
      <c r="V95" s="2694"/>
      <c r="W95" s="2694"/>
      <c r="X95" s="2694"/>
      <c r="Y95" s="2694"/>
      <c r="Z95" s="2694"/>
      <c r="AA95" s="2694"/>
      <c r="AB95" s="2694"/>
      <c r="AC95" s="2694"/>
      <c r="AD95" s="2694"/>
      <c r="AE95" s="2694"/>
      <c r="AF95" s="2694"/>
      <c r="AG95" s="2694"/>
      <c r="AH95" s="2694"/>
      <c r="AI95" s="2694"/>
    </row>
    <row r="96" spans="1:35" s="2692" customFormat="1">
      <c r="A96" s="2692" t="s">
        <v>13892</v>
      </c>
      <c r="B96" s="2692" t="s">
        <v>13893</v>
      </c>
      <c r="C96" s="2692" t="s">
        <v>13894</v>
      </c>
      <c r="E96" s="2692" t="s">
        <v>544</v>
      </c>
      <c r="F96" s="2693"/>
      <c r="G96" s="2694"/>
      <c r="H96" s="2694"/>
      <c r="I96" s="2694"/>
      <c r="J96" s="2694"/>
      <c r="K96" s="2694"/>
      <c r="L96" s="2694"/>
      <c r="M96" s="2694"/>
      <c r="N96" s="2694"/>
      <c r="O96" s="2694"/>
      <c r="P96" s="2694"/>
      <c r="Q96" s="2694"/>
      <c r="R96" s="2694"/>
      <c r="S96" s="2694"/>
      <c r="T96" s="2694"/>
      <c r="U96" s="2694"/>
      <c r="V96" s="2694"/>
      <c r="W96" s="2694"/>
      <c r="X96" s="2694"/>
      <c r="Y96" s="2694"/>
      <c r="Z96" s="2694"/>
      <c r="AA96" s="2694"/>
      <c r="AB96" s="2694"/>
      <c r="AC96" s="2694"/>
      <c r="AD96" s="2694"/>
      <c r="AE96" s="2694"/>
      <c r="AF96" s="2694"/>
      <c r="AG96" s="2694"/>
      <c r="AH96" s="2694"/>
      <c r="AI96" s="2694"/>
    </row>
    <row r="97" spans="1:35" s="2695" customFormat="1">
      <c r="A97" s="2692" t="s">
        <v>13895</v>
      </c>
      <c r="B97" s="2695" t="s">
        <v>13896</v>
      </c>
      <c r="C97" s="2692" t="s">
        <v>13897</v>
      </c>
      <c r="E97" s="2695" t="s">
        <v>13898</v>
      </c>
      <c r="F97" s="2696"/>
      <c r="G97" s="2697"/>
      <c r="H97" s="2697"/>
      <c r="I97" s="2697"/>
      <c r="J97" s="2697"/>
      <c r="K97" s="2697"/>
      <c r="L97" s="2697"/>
      <c r="M97" s="2697"/>
      <c r="N97" s="2697"/>
      <c r="O97" s="2697"/>
      <c r="P97" s="2697"/>
      <c r="Q97" s="2697"/>
      <c r="R97" s="2697"/>
      <c r="S97" s="2697"/>
      <c r="T97" s="2697"/>
      <c r="U97" s="2697"/>
      <c r="V97" s="2697"/>
      <c r="W97" s="2697"/>
      <c r="X97" s="2697"/>
      <c r="Y97" s="2697"/>
      <c r="Z97" s="2697"/>
      <c r="AA97" s="2697"/>
      <c r="AB97" s="2697"/>
      <c r="AC97" s="2697"/>
      <c r="AD97" s="2697"/>
      <c r="AE97" s="2697"/>
      <c r="AF97" s="2697"/>
      <c r="AG97" s="2697"/>
      <c r="AH97" s="2697"/>
      <c r="AI97" s="2697"/>
    </row>
    <row r="98" spans="1:35" s="2695" customFormat="1">
      <c r="A98" s="2692" t="s">
        <v>13899</v>
      </c>
      <c r="B98" s="2695" t="s">
        <v>13900</v>
      </c>
      <c r="C98" s="2695" t="s">
        <v>13901</v>
      </c>
      <c r="E98" s="2695" t="s">
        <v>13902</v>
      </c>
      <c r="F98" s="2696" t="s">
        <v>13636</v>
      </c>
      <c r="G98" s="2697"/>
      <c r="H98" s="2697"/>
      <c r="I98" s="2697"/>
      <c r="J98" s="2697"/>
      <c r="K98" s="2697"/>
      <c r="L98" s="2697"/>
      <c r="M98" s="2697"/>
      <c r="N98" s="2697"/>
      <c r="O98" s="2697"/>
      <c r="P98" s="2697"/>
      <c r="Q98" s="2697"/>
      <c r="R98" s="2697"/>
      <c r="S98" s="2697"/>
      <c r="T98" s="2697"/>
      <c r="U98" s="2697"/>
      <c r="V98" s="2697"/>
      <c r="W98" s="2697"/>
      <c r="X98" s="2697"/>
      <c r="Y98" s="2697"/>
      <c r="Z98" s="2697"/>
      <c r="AA98" s="2697"/>
      <c r="AB98" s="2697"/>
      <c r="AC98" s="2697"/>
      <c r="AD98" s="2697"/>
      <c r="AE98" s="2697"/>
      <c r="AF98" s="2697"/>
      <c r="AG98" s="2697"/>
      <c r="AH98" s="2697"/>
      <c r="AI98" s="2697"/>
    </row>
    <row r="99" spans="1:35" s="2695" customFormat="1">
      <c r="A99" s="2692" t="s">
        <v>13903</v>
      </c>
      <c r="B99" s="2695" t="s">
        <v>13904</v>
      </c>
      <c r="C99" s="2695" t="s">
        <v>13905</v>
      </c>
      <c r="D99" s="2695" t="s">
        <v>13906</v>
      </c>
      <c r="E99" s="2695" t="s">
        <v>13907</v>
      </c>
      <c r="F99" s="2696"/>
      <c r="G99" s="2697"/>
      <c r="H99" s="2697"/>
      <c r="I99" s="2697"/>
      <c r="J99" s="2697"/>
      <c r="K99" s="2697"/>
      <c r="L99" s="2697"/>
      <c r="M99" s="2697"/>
      <c r="N99" s="2697"/>
      <c r="O99" s="2697"/>
      <c r="P99" s="2697"/>
      <c r="Q99" s="2697"/>
      <c r="R99" s="2697"/>
      <c r="S99" s="2697"/>
      <c r="T99" s="2697"/>
      <c r="U99" s="2697"/>
      <c r="V99" s="2697"/>
      <c r="W99" s="2697"/>
      <c r="X99" s="2697"/>
      <c r="Y99" s="2697"/>
      <c r="Z99" s="2697"/>
      <c r="AA99" s="2697"/>
      <c r="AB99" s="2697"/>
      <c r="AC99" s="2697"/>
      <c r="AD99" s="2697"/>
      <c r="AE99" s="2697"/>
      <c r="AF99" s="2697"/>
      <c r="AG99" s="2697"/>
      <c r="AH99" s="2697"/>
      <c r="AI99" s="2697"/>
    </row>
    <row r="100" spans="1:35" s="2695" customFormat="1">
      <c r="A100" s="2692" t="s">
        <v>13908</v>
      </c>
      <c r="B100" s="2695" t="s">
        <v>13909</v>
      </c>
      <c r="C100" s="2695" t="s">
        <v>13910</v>
      </c>
      <c r="E100" s="2695" t="s">
        <v>13911</v>
      </c>
      <c r="F100" s="2696" t="s">
        <v>13636</v>
      </c>
      <c r="G100" s="2697"/>
      <c r="H100" s="2697"/>
      <c r="I100" s="2697"/>
      <c r="J100" s="2697"/>
      <c r="K100" s="2697"/>
      <c r="L100" s="2697"/>
      <c r="M100" s="2697"/>
      <c r="N100" s="2697"/>
      <c r="O100" s="2697"/>
      <c r="P100" s="2697"/>
      <c r="Q100" s="2697"/>
      <c r="R100" s="2697"/>
      <c r="S100" s="2697"/>
      <c r="T100" s="2697"/>
      <c r="U100" s="2697"/>
      <c r="V100" s="2697"/>
      <c r="W100" s="2697"/>
      <c r="X100" s="2697"/>
      <c r="Y100" s="2697"/>
      <c r="Z100" s="2697"/>
      <c r="AA100" s="2697"/>
      <c r="AB100" s="2697"/>
      <c r="AC100" s="2697"/>
      <c r="AD100" s="2697"/>
      <c r="AE100" s="2697"/>
      <c r="AF100" s="2697"/>
      <c r="AG100" s="2697"/>
      <c r="AH100" s="2697"/>
      <c r="AI100" s="2697"/>
    </row>
    <row r="101" spans="1:35" s="2695" customFormat="1">
      <c r="A101" s="2692" t="s">
        <v>13912</v>
      </c>
      <c r="B101" s="2695" t="s">
        <v>13913</v>
      </c>
      <c r="C101" s="2695" t="s">
        <v>13914</v>
      </c>
      <c r="D101" s="2695" t="s">
        <v>13915</v>
      </c>
      <c r="E101" s="2695" t="s">
        <v>13916</v>
      </c>
      <c r="F101" s="2696"/>
      <c r="G101" s="2697"/>
      <c r="H101" s="2697"/>
      <c r="I101" s="2697"/>
      <c r="J101" s="2697"/>
      <c r="K101" s="2697"/>
      <c r="L101" s="2697"/>
      <c r="M101" s="2697"/>
      <c r="N101" s="2697"/>
      <c r="O101" s="2697"/>
      <c r="P101" s="2697"/>
      <c r="Q101" s="2697"/>
      <c r="R101" s="2697"/>
      <c r="S101" s="2697"/>
      <c r="T101" s="2697"/>
      <c r="U101" s="2697"/>
      <c r="V101" s="2697"/>
      <c r="W101" s="2697"/>
      <c r="X101" s="2697"/>
      <c r="Y101" s="2697"/>
      <c r="Z101" s="2697"/>
      <c r="AA101" s="2697"/>
      <c r="AB101" s="2697"/>
      <c r="AC101" s="2697"/>
      <c r="AD101" s="2697"/>
      <c r="AE101" s="2697"/>
      <c r="AF101" s="2697"/>
      <c r="AG101" s="2697"/>
      <c r="AH101" s="2697"/>
      <c r="AI101" s="2697"/>
    </row>
    <row r="102" spans="1:35" s="2695" customFormat="1">
      <c r="A102" s="2692" t="s">
        <v>13917</v>
      </c>
      <c r="B102" s="2695" t="s">
        <v>13918</v>
      </c>
      <c r="C102" s="2695" t="s">
        <v>13919</v>
      </c>
      <c r="D102" s="2695" t="s">
        <v>13920</v>
      </c>
      <c r="E102" s="2695" t="s">
        <v>13921</v>
      </c>
      <c r="F102" s="2696"/>
      <c r="G102" s="2697"/>
      <c r="H102" s="2697"/>
      <c r="I102" s="2697"/>
      <c r="J102" s="2697"/>
      <c r="K102" s="2697"/>
      <c r="L102" s="2697"/>
      <c r="M102" s="2697"/>
      <c r="N102" s="2697"/>
      <c r="O102" s="2697"/>
      <c r="P102" s="2697"/>
      <c r="Q102" s="2697"/>
      <c r="R102" s="2697"/>
      <c r="S102" s="2697"/>
      <c r="T102" s="2697"/>
      <c r="U102" s="2697"/>
      <c r="V102" s="2697"/>
      <c r="W102" s="2697"/>
      <c r="X102" s="2697"/>
      <c r="Y102" s="2697"/>
      <c r="Z102" s="2697"/>
      <c r="AA102" s="2697"/>
      <c r="AB102" s="2697"/>
      <c r="AC102" s="2697"/>
      <c r="AD102" s="2697"/>
      <c r="AE102" s="2697"/>
      <c r="AF102" s="2697"/>
      <c r="AG102" s="2697"/>
      <c r="AH102" s="2697"/>
      <c r="AI102" s="2697"/>
    </row>
    <row r="103" spans="1:35" s="2695" customFormat="1">
      <c r="A103" s="2692" t="s">
        <v>13922</v>
      </c>
      <c r="B103" s="2695" t="s">
        <v>13923</v>
      </c>
      <c r="C103" s="2695" t="s">
        <v>13924</v>
      </c>
      <c r="D103" s="2695" t="s">
        <v>13925</v>
      </c>
      <c r="E103" s="2695" t="s">
        <v>13926</v>
      </c>
      <c r="F103" s="2696"/>
      <c r="G103" s="2697"/>
      <c r="H103" s="2697"/>
      <c r="I103" s="2697"/>
      <c r="J103" s="2697"/>
      <c r="K103" s="2697"/>
      <c r="L103" s="2697"/>
      <c r="M103" s="2697"/>
      <c r="N103" s="2697"/>
      <c r="O103" s="2697"/>
      <c r="P103" s="2697"/>
      <c r="Q103" s="2697"/>
      <c r="R103" s="2697"/>
      <c r="S103" s="2697"/>
      <c r="T103" s="2697"/>
      <c r="U103" s="2697"/>
      <c r="V103" s="2697"/>
      <c r="W103" s="2697"/>
      <c r="X103" s="2697"/>
      <c r="Y103" s="2697"/>
      <c r="Z103" s="2697"/>
      <c r="AA103" s="2697"/>
      <c r="AB103" s="2697"/>
      <c r="AC103" s="2697"/>
      <c r="AD103" s="2697"/>
      <c r="AE103" s="2697"/>
      <c r="AF103" s="2697"/>
      <c r="AG103" s="2697"/>
      <c r="AH103" s="2697"/>
      <c r="AI103" s="2697"/>
    </row>
    <row r="104" spans="1:35" s="2695" customFormat="1">
      <c r="A104" s="2692" t="s">
        <v>13927</v>
      </c>
      <c r="B104" s="2695" t="s">
        <v>13928</v>
      </c>
      <c r="C104" s="2695" t="s">
        <v>13929</v>
      </c>
      <c r="D104" s="2695" t="s">
        <v>13930</v>
      </c>
      <c r="E104" s="2695" t="s">
        <v>13931</v>
      </c>
      <c r="F104" s="2696"/>
      <c r="G104" s="2697"/>
      <c r="H104" s="2697"/>
      <c r="I104" s="2697"/>
      <c r="J104" s="2697"/>
      <c r="K104" s="2697"/>
      <c r="L104" s="2697"/>
      <c r="M104" s="2697"/>
      <c r="N104" s="2697"/>
      <c r="O104" s="2697"/>
      <c r="P104" s="2697"/>
      <c r="Q104" s="2697"/>
      <c r="R104" s="2697"/>
      <c r="S104" s="2697"/>
      <c r="T104" s="2697"/>
      <c r="U104" s="2697"/>
      <c r="V104" s="2697"/>
      <c r="W104" s="2697"/>
      <c r="X104" s="2697"/>
      <c r="Y104" s="2697"/>
      <c r="Z104" s="2697"/>
      <c r="AA104" s="2697"/>
      <c r="AB104" s="2697"/>
      <c r="AC104" s="2697"/>
      <c r="AD104" s="2697"/>
      <c r="AE104" s="2697"/>
      <c r="AF104" s="2697"/>
      <c r="AG104" s="2697"/>
      <c r="AH104" s="2697"/>
      <c r="AI104" s="2697"/>
    </row>
    <row r="105" spans="1:35" s="2695" customFormat="1">
      <c r="A105" s="2692" t="s">
        <v>13932</v>
      </c>
      <c r="B105" s="2695" t="s">
        <v>13933</v>
      </c>
      <c r="C105" s="2695" t="s">
        <v>13934</v>
      </c>
      <c r="D105" s="2695" t="s">
        <v>13935</v>
      </c>
      <c r="E105" s="2695" t="s">
        <v>13936</v>
      </c>
      <c r="F105" s="2696" t="s">
        <v>13636</v>
      </c>
      <c r="G105" s="2697"/>
      <c r="H105" s="2697"/>
      <c r="I105" s="2697"/>
      <c r="J105" s="2697"/>
      <c r="K105" s="2697"/>
      <c r="L105" s="2697"/>
      <c r="M105" s="2697"/>
      <c r="N105" s="2697"/>
      <c r="O105" s="2697"/>
      <c r="P105" s="2697"/>
      <c r="Q105" s="2697"/>
      <c r="R105" s="2697"/>
      <c r="S105" s="2697"/>
      <c r="T105" s="2697"/>
      <c r="U105" s="2697"/>
      <c r="V105" s="2697"/>
      <c r="W105" s="2697"/>
      <c r="X105" s="2697"/>
      <c r="Y105" s="2697"/>
      <c r="Z105" s="2697"/>
      <c r="AA105" s="2697"/>
      <c r="AB105" s="2697"/>
      <c r="AC105" s="2697"/>
      <c r="AD105" s="2697"/>
      <c r="AE105" s="2697"/>
      <c r="AF105" s="2697"/>
      <c r="AG105" s="2697"/>
      <c r="AH105" s="2697"/>
      <c r="AI105" s="2697"/>
    </row>
    <row r="106" spans="1:35" s="2695" customFormat="1">
      <c r="A106" s="2692" t="s">
        <v>13937</v>
      </c>
      <c r="B106" s="2695" t="s">
        <v>13938</v>
      </c>
      <c r="C106" s="2695" t="s">
        <v>13939</v>
      </c>
      <c r="D106" s="2695" t="s">
        <v>13940</v>
      </c>
      <c r="E106" s="2695" t="s">
        <v>13941</v>
      </c>
      <c r="F106" s="2696"/>
      <c r="G106" s="2697"/>
      <c r="H106" s="2697"/>
      <c r="I106" s="2697"/>
      <c r="J106" s="2697"/>
      <c r="K106" s="2697"/>
      <c r="L106" s="2697"/>
      <c r="M106" s="2697"/>
      <c r="N106" s="2697"/>
      <c r="O106" s="2697"/>
      <c r="P106" s="2697"/>
      <c r="Q106" s="2697"/>
      <c r="R106" s="2697"/>
      <c r="S106" s="2697"/>
      <c r="T106" s="2697"/>
      <c r="U106" s="2697"/>
      <c r="V106" s="2697"/>
      <c r="W106" s="2697"/>
      <c r="X106" s="2697"/>
      <c r="Y106" s="2697"/>
      <c r="Z106" s="2697"/>
      <c r="AA106" s="2697"/>
      <c r="AB106" s="2697"/>
      <c r="AC106" s="2697"/>
      <c r="AD106" s="2697"/>
      <c r="AE106" s="2697"/>
      <c r="AF106" s="2697"/>
      <c r="AG106" s="2697"/>
      <c r="AH106" s="2697"/>
      <c r="AI106" s="2697"/>
    </row>
    <row r="107" spans="1:35" s="2695" customFormat="1">
      <c r="A107" s="2692" t="s">
        <v>13942</v>
      </c>
      <c r="B107" s="2695" t="s">
        <v>13943</v>
      </c>
      <c r="C107" s="2695" t="s">
        <v>13944</v>
      </c>
      <c r="D107" s="2695" t="s">
        <v>13945</v>
      </c>
      <c r="E107" s="2695" t="s">
        <v>13946</v>
      </c>
      <c r="F107" s="2696" t="s">
        <v>13636</v>
      </c>
      <c r="G107" s="2697"/>
      <c r="H107" s="2697"/>
      <c r="I107" s="2697"/>
      <c r="J107" s="2697"/>
      <c r="K107" s="2697"/>
      <c r="L107" s="2697"/>
      <c r="M107" s="2697"/>
      <c r="N107" s="2697"/>
      <c r="O107" s="2697"/>
      <c r="P107" s="2697"/>
      <c r="Q107" s="2697"/>
      <c r="R107" s="2697"/>
      <c r="S107" s="2697"/>
      <c r="T107" s="2697"/>
      <c r="U107" s="2697"/>
      <c r="V107" s="2697"/>
      <c r="W107" s="2697"/>
      <c r="X107" s="2697"/>
      <c r="Y107" s="2697"/>
      <c r="Z107" s="2697"/>
      <c r="AA107" s="2697"/>
      <c r="AB107" s="2697"/>
      <c r="AC107" s="2697"/>
      <c r="AD107" s="2697"/>
      <c r="AE107" s="2697"/>
      <c r="AF107" s="2697"/>
      <c r="AG107" s="2697"/>
      <c r="AH107" s="2697"/>
      <c r="AI107" s="2697"/>
    </row>
    <row r="108" spans="1:35" s="2695" customFormat="1">
      <c r="A108" s="2692" t="s">
        <v>13947</v>
      </c>
      <c r="B108" s="2695" t="s">
        <v>13948</v>
      </c>
      <c r="C108" s="2695" t="s">
        <v>13949</v>
      </c>
      <c r="E108" s="2695" t="s">
        <v>13950</v>
      </c>
      <c r="F108" s="2696"/>
      <c r="G108" s="2697"/>
      <c r="H108" s="2697"/>
      <c r="I108" s="2697"/>
      <c r="J108" s="2697"/>
      <c r="K108" s="2697"/>
      <c r="L108" s="2697"/>
      <c r="M108" s="2697"/>
      <c r="N108" s="2697"/>
      <c r="O108" s="2697"/>
      <c r="P108" s="2697"/>
      <c r="Q108" s="2697"/>
      <c r="R108" s="2697"/>
      <c r="S108" s="2697"/>
      <c r="T108" s="2697"/>
      <c r="U108" s="2697"/>
      <c r="V108" s="2697"/>
      <c r="W108" s="2697"/>
      <c r="X108" s="2697"/>
      <c r="Y108" s="2697"/>
      <c r="Z108" s="2697"/>
      <c r="AA108" s="2697"/>
      <c r="AB108" s="2697"/>
      <c r="AC108" s="2697"/>
      <c r="AD108" s="2697"/>
      <c r="AE108" s="2697"/>
      <c r="AF108" s="2697"/>
      <c r="AG108" s="2697"/>
      <c r="AH108" s="2697"/>
      <c r="AI108" s="2697"/>
    </row>
    <row r="109" spans="1:35" s="2695" customFormat="1" ht="18.75" customHeight="1">
      <c r="A109" s="2692" t="s">
        <v>13951</v>
      </c>
      <c r="B109" s="2695" t="s">
        <v>13952</v>
      </c>
      <c r="C109" s="2695" t="s">
        <v>13953</v>
      </c>
      <c r="E109" s="2695" t="s">
        <v>545</v>
      </c>
      <c r="F109" s="2696"/>
      <c r="G109" s="2697"/>
      <c r="H109" s="2697"/>
      <c r="I109" s="2697"/>
      <c r="J109" s="2697"/>
      <c r="K109" s="2697"/>
      <c r="L109" s="2697"/>
      <c r="M109" s="2697"/>
      <c r="N109" s="2697"/>
      <c r="O109" s="2697"/>
      <c r="P109" s="2697"/>
      <c r="Q109" s="2697"/>
      <c r="R109" s="2697"/>
      <c r="S109" s="2697"/>
      <c r="T109" s="2697"/>
      <c r="U109" s="2697"/>
      <c r="V109" s="2697"/>
      <c r="W109" s="2697"/>
      <c r="X109" s="2697"/>
      <c r="Y109" s="2697"/>
      <c r="Z109" s="2697"/>
      <c r="AA109" s="2697"/>
      <c r="AB109" s="2697"/>
      <c r="AC109" s="2697"/>
      <c r="AD109" s="2697"/>
      <c r="AE109" s="2697"/>
      <c r="AF109" s="2697"/>
      <c r="AG109" s="2697"/>
      <c r="AH109" s="2697"/>
      <c r="AI109" s="2697"/>
    </row>
    <row r="110" spans="1:35" s="2695" customFormat="1" ht="32.25" customHeight="1">
      <c r="A110" s="2692" t="s">
        <v>13954</v>
      </c>
      <c r="B110" s="2695" t="s">
        <v>13955</v>
      </c>
      <c r="C110" s="2695" t="s">
        <v>13956</v>
      </c>
      <c r="D110" s="2695" t="s">
        <v>13957</v>
      </c>
      <c r="E110" s="2695" t="s">
        <v>13958</v>
      </c>
      <c r="F110" s="2696"/>
      <c r="G110" s="2697"/>
      <c r="H110" s="2697"/>
      <c r="I110" s="2697"/>
      <c r="J110" s="2697"/>
      <c r="K110" s="2697"/>
      <c r="L110" s="2697"/>
      <c r="M110" s="2697"/>
      <c r="N110" s="2697"/>
      <c r="O110" s="2697"/>
      <c r="P110" s="2697"/>
      <c r="Q110" s="2697"/>
      <c r="R110" s="2697"/>
      <c r="S110" s="2697"/>
      <c r="T110" s="2697"/>
      <c r="U110" s="2697"/>
      <c r="V110" s="2697"/>
      <c r="W110" s="2697"/>
      <c r="X110" s="2697"/>
      <c r="Y110" s="2697"/>
      <c r="Z110" s="2697"/>
      <c r="AA110" s="2697"/>
      <c r="AB110" s="2697"/>
      <c r="AC110" s="2697"/>
      <c r="AD110" s="2697"/>
      <c r="AE110" s="2697"/>
      <c r="AF110" s="2697"/>
      <c r="AG110" s="2697"/>
      <c r="AH110" s="2697"/>
      <c r="AI110" s="2697"/>
    </row>
    <row r="111" spans="1:35" s="2695" customFormat="1">
      <c r="A111" s="2692" t="s">
        <v>13959</v>
      </c>
      <c r="B111" s="2695" t="s">
        <v>13960</v>
      </c>
      <c r="C111" s="2695" t="s">
        <v>13961</v>
      </c>
      <c r="D111" s="2695" t="s">
        <v>13962</v>
      </c>
      <c r="E111" s="2695" t="s">
        <v>13963</v>
      </c>
      <c r="F111" s="2696"/>
      <c r="G111" s="2697"/>
      <c r="H111" s="2697"/>
      <c r="I111" s="2697"/>
      <c r="J111" s="2697"/>
      <c r="K111" s="2697"/>
      <c r="L111" s="2697"/>
      <c r="M111" s="2697"/>
      <c r="N111" s="2697"/>
      <c r="O111" s="2697"/>
      <c r="P111" s="2697"/>
      <c r="Q111" s="2697"/>
      <c r="R111" s="2697"/>
      <c r="S111" s="2697"/>
      <c r="T111" s="2697"/>
      <c r="U111" s="2697"/>
      <c r="V111" s="2697"/>
      <c r="W111" s="2697"/>
      <c r="X111" s="2697"/>
      <c r="Y111" s="2697"/>
      <c r="Z111" s="2697"/>
      <c r="AA111" s="2697"/>
      <c r="AB111" s="2697"/>
      <c r="AC111" s="2697"/>
      <c r="AD111" s="2697"/>
      <c r="AE111" s="2697"/>
      <c r="AF111" s="2697"/>
      <c r="AG111" s="2697"/>
      <c r="AH111" s="2697"/>
      <c r="AI111" s="2697"/>
    </row>
    <row r="112" spans="1:35" s="2695" customFormat="1">
      <c r="A112" s="2692" t="s">
        <v>13964</v>
      </c>
      <c r="B112" s="2695" t="s">
        <v>13965</v>
      </c>
      <c r="C112" s="2695" t="s">
        <v>13966</v>
      </c>
      <c r="D112" s="2695" t="s">
        <v>13967</v>
      </c>
      <c r="E112" s="2695" t="s">
        <v>13968</v>
      </c>
      <c r="F112" s="2696"/>
      <c r="G112" s="2697"/>
      <c r="H112" s="2697"/>
      <c r="I112" s="2697"/>
      <c r="J112" s="2697"/>
      <c r="K112" s="2697"/>
      <c r="L112" s="2697"/>
      <c r="M112" s="2697"/>
      <c r="N112" s="2697"/>
      <c r="O112" s="2697"/>
      <c r="P112" s="2697"/>
      <c r="Q112" s="2697"/>
      <c r="R112" s="2697"/>
      <c r="S112" s="2697"/>
      <c r="T112" s="2697"/>
      <c r="U112" s="2697"/>
      <c r="V112" s="2697"/>
      <c r="W112" s="2697"/>
      <c r="X112" s="2697"/>
      <c r="Y112" s="2697"/>
      <c r="Z112" s="2697"/>
      <c r="AA112" s="2697"/>
      <c r="AB112" s="2697"/>
      <c r="AC112" s="2697"/>
      <c r="AD112" s="2697"/>
      <c r="AE112" s="2697"/>
      <c r="AF112" s="2697"/>
      <c r="AG112" s="2697"/>
      <c r="AH112" s="2697"/>
      <c r="AI112" s="2697"/>
    </row>
    <row r="113" spans="1:35" s="2695" customFormat="1">
      <c r="A113" s="2692" t="s">
        <v>13969</v>
      </c>
      <c r="B113" s="2695" t="s">
        <v>13970</v>
      </c>
      <c r="C113" s="2695" t="s">
        <v>13971</v>
      </c>
      <c r="D113" s="2695" t="s">
        <v>13972</v>
      </c>
      <c r="E113" s="2695" t="s">
        <v>13973</v>
      </c>
      <c r="F113" s="2696"/>
      <c r="G113" s="2697"/>
      <c r="H113" s="2697"/>
      <c r="I113" s="2697"/>
      <c r="J113" s="2697"/>
      <c r="K113" s="2697"/>
      <c r="L113" s="2697"/>
      <c r="M113" s="2697"/>
      <c r="N113" s="2697"/>
      <c r="O113" s="2697"/>
      <c r="P113" s="2697"/>
      <c r="Q113" s="2697"/>
      <c r="R113" s="2697"/>
      <c r="S113" s="2697"/>
      <c r="T113" s="2697"/>
      <c r="U113" s="2697"/>
      <c r="V113" s="2697"/>
      <c r="W113" s="2697"/>
      <c r="X113" s="2697"/>
      <c r="Y113" s="2697"/>
      <c r="Z113" s="2697"/>
      <c r="AA113" s="2697"/>
      <c r="AB113" s="2697"/>
      <c r="AC113" s="2697"/>
      <c r="AD113" s="2697"/>
      <c r="AE113" s="2697"/>
      <c r="AF113" s="2697"/>
      <c r="AG113" s="2697"/>
      <c r="AH113" s="2697"/>
      <c r="AI113" s="2697"/>
    </row>
    <row r="114" spans="1:35" s="2726" customFormat="1">
      <c r="A114" s="2725" t="s">
        <v>13974</v>
      </c>
      <c r="B114" s="2726" t="s">
        <v>13960</v>
      </c>
      <c r="C114" s="2726" t="s">
        <v>13961</v>
      </c>
      <c r="D114" s="2726" t="s">
        <v>13962</v>
      </c>
      <c r="E114" s="2726" t="s">
        <v>13963</v>
      </c>
      <c r="F114" s="2729"/>
      <c r="G114" s="2730"/>
      <c r="H114" s="2730"/>
      <c r="I114" s="2730"/>
      <c r="J114" s="2730"/>
      <c r="K114" s="2730"/>
      <c r="L114" s="2730"/>
      <c r="M114" s="2730"/>
      <c r="N114" s="2730"/>
      <c r="O114" s="2730"/>
      <c r="P114" s="2730"/>
      <c r="Q114" s="2730"/>
      <c r="R114" s="2730"/>
      <c r="S114" s="2730"/>
      <c r="T114" s="2730"/>
      <c r="U114" s="2730"/>
      <c r="V114" s="2730"/>
      <c r="W114" s="2730"/>
      <c r="X114" s="2730"/>
      <c r="Y114" s="2730"/>
      <c r="Z114" s="2730"/>
      <c r="AA114" s="2730"/>
      <c r="AB114" s="2730"/>
      <c r="AC114" s="2730"/>
      <c r="AD114" s="2730"/>
      <c r="AE114" s="2730"/>
      <c r="AF114" s="2730"/>
      <c r="AG114" s="2730"/>
      <c r="AH114" s="2730"/>
      <c r="AI114" s="2730"/>
    </row>
    <row r="115" spans="1:35" s="2695" customFormat="1">
      <c r="A115" s="2692" t="s">
        <v>13975</v>
      </c>
      <c r="B115" s="2695" t="s">
        <v>13976</v>
      </c>
      <c r="C115" s="2695" t="s">
        <v>13977</v>
      </c>
      <c r="E115" s="2695" t="s">
        <v>13978</v>
      </c>
      <c r="F115" s="2696"/>
      <c r="G115" s="2697"/>
      <c r="H115" s="2697"/>
      <c r="I115" s="2697"/>
      <c r="J115" s="2697"/>
      <c r="K115" s="2697"/>
      <c r="L115" s="2697"/>
      <c r="M115" s="2697"/>
      <c r="N115" s="2697"/>
      <c r="O115" s="2697"/>
      <c r="P115" s="2697"/>
      <c r="Q115" s="2697"/>
      <c r="R115" s="2697"/>
      <c r="S115" s="2697"/>
      <c r="T115" s="2697"/>
      <c r="U115" s="2697"/>
      <c r="V115" s="2697"/>
      <c r="W115" s="2697"/>
      <c r="X115" s="2697"/>
      <c r="Y115" s="2697"/>
      <c r="Z115" s="2697"/>
      <c r="AA115" s="2697"/>
      <c r="AB115" s="2697"/>
      <c r="AC115" s="2697"/>
      <c r="AD115" s="2697"/>
      <c r="AE115" s="2697"/>
      <c r="AF115" s="2697"/>
      <c r="AG115" s="2697"/>
      <c r="AH115" s="2697"/>
      <c r="AI115" s="2697"/>
    </row>
    <row r="116" spans="1:35" s="2695" customFormat="1">
      <c r="A116" s="2692" t="s">
        <v>13979</v>
      </c>
      <c r="B116" s="2695" t="s">
        <v>13980</v>
      </c>
      <c r="C116" s="2695" t="s">
        <v>13981</v>
      </c>
      <c r="D116" s="2695" t="s">
        <v>13982</v>
      </c>
      <c r="E116" s="2695" t="s">
        <v>13983</v>
      </c>
      <c r="F116" s="2696" t="s">
        <v>13636</v>
      </c>
      <c r="G116" s="2697"/>
      <c r="H116" s="2697"/>
      <c r="I116" s="2697"/>
      <c r="J116" s="2697"/>
      <c r="K116" s="2697"/>
      <c r="L116" s="2697"/>
      <c r="M116" s="2697"/>
      <c r="N116" s="2697"/>
      <c r="O116" s="2697"/>
      <c r="P116" s="2697"/>
      <c r="Q116" s="2697"/>
      <c r="R116" s="2697"/>
      <c r="S116" s="2697"/>
      <c r="T116" s="2697"/>
      <c r="U116" s="2697"/>
      <c r="V116" s="2697"/>
      <c r="W116" s="2697"/>
      <c r="X116" s="2697"/>
      <c r="Y116" s="2697"/>
      <c r="Z116" s="2697"/>
      <c r="AA116" s="2697"/>
      <c r="AB116" s="2697"/>
      <c r="AC116" s="2697"/>
      <c r="AD116" s="2697"/>
      <c r="AE116" s="2697"/>
      <c r="AF116" s="2697"/>
      <c r="AG116" s="2697"/>
      <c r="AH116" s="2697"/>
      <c r="AI116" s="2697"/>
    </row>
    <row r="117" spans="1:35" s="2695" customFormat="1">
      <c r="A117" s="2692" t="s">
        <v>13984</v>
      </c>
      <c r="B117" s="2695" t="s">
        <v>13985</v>
      </c>
      <c r="C117" s="2692" t="s">
        <v>13986</v>
      </c>
      <c r="D117" s="2695" t="s">
        <v>13987</v>
      </c>
      <c r="E117" s="2695" t="s">
        <v>13988</v>
      </c>
      <c r="F117" s="2696"/>
      <c r="G117" s="2697"/>
      <c r="H117" s="2697"/>
      <c r="I117" s="2697"/>
      <c r="J117" s="2697"/>
      <c r="K117" s="2697"/>
      <c r="L117" s="2697"/>
      <c r="M117" s="2697"/>
      <c r="N117" s="2697"/>
      <c r="O117" s="2697"/>
      <c r="P117" s="2697"/>
      <c r="Q117" s="2697"/>
      <c r="R117" s="2697"/>
      <c r="S117" s="2697"/>
      <c r="T117" s="2697"/>
      <c r="U117" s="2697"/>
      <c r="V117" s="2697"/>
      <c r="W117" s="2697"/>
      <c r="X117" s="2697"/>
      <c r="Y117" s="2697"/>
      <c r="Z117" s="2697"/>
      <c r="AA117" s="2697"/>
      <c r="AB117" s="2697"/>
      <c r="AC117" s="2697"/>
      <c r="AD117" s="2697"/>
      <c r="AE117" s="2697"/>
      <c r="AF117" s="2697"/>
      <c r="AG117" s="2697"/>
      <c r="AH117" s="2697"/>
      <c r="AI117" s="2697"/>
    </row>
    <row r="118" spans="1:35" s="2695" customFormat="1">
      <c r="A118" s="2692" t="s">
        <v>13989</v>
      </c>
      <c r="B118" s="2695" t="s">
        <v>13990</v>
      </c>
      <c r="C118" s="2692" t="s">
        <v>13991</v>
      </c>
      <c r="E118" s="2695" t="s">
        <v>13992</v>
      </c>
      <c r="F118" s="2696"/>
      <c r="G118" s="2697"/>
      <c r="H118" s="2697"/>
      <c r="I118" s="2697"/>
      <c r="J118" s="2697"/>
      <c r="K118" s="2697"/>
      <c r="L118" s="2697"/>
      <c r="M118" s="2697"/>
      <c r="N118" s="2697"/>
      <c r="O118" s="2697"/>
      <c r="P118" s="2697"/>
      <c r="Q118" s="2697"/>
      <c r="R118" s="2697"/>
      <c r="S118" s="2697"/>
      <c r="T118" s="2697"/>
      <c r="U118" s="2697"/>
      <c r="V118" s="2697"/>
      <c r="W118" s="2697"/>
      <c r="X118" s="2697"/>
      <c r="Y118" s="2697"/>
      <c r="Z118" s="2697"/>
      <c r="AA118" s="2697"/>
      <c r="AB118" s="2697"/>
      <c r="AC118" s="2697"/>
      <c r="AD118" s="2697"/>
      <c r="AE118" s="2697"/>
      <c r="AF118" s="2697"/>
      <c r="AG118" s="2697"/>
      <c r="AH118" s="2697"/>
      <c r="AI118" s="2697"/>
    </row>
    <row r="119" spans="1:35" s="2695" customFormat="1">
      <c r="A119" s="2692" t="s">
        <v>13993</v>
      </c>
      <c r="B119" s="2695" t="s">
        <v>13994</v>
      </c>
      <c r="C119" s="2692" t="s">
        <v>13995</v>
      </c>
      <c r="D119" s="2695" t="s">
        <v>13996</v>
      </c>
      <c r="E119" s="2695" t="s">
        <v>13997</v>
      </c>
      <c r="F119" s="2696"/>
      <c r="G119" s="2697"/>
      <c r="H119" s="2697"/>
      <c r="I119" s="2697"/>
      <c r="J119" s="2697"/>
      <c r="K119" s="2697"/>
      <c r="L119" s="2697"/>
      <c r="M119" s="2697"/>
      <c r="N119" s="2697"/>
      <c r="O119" s="2697"/>
      <c r="P119" s="2697"/>
      <c r="Q119" s="2697"/>
      <c r="R119" s="2697"/>
      <c r="S119" s="2697"/>
      <c r="T119" s="2697"/>
      <c r="U119" s="2697"/>
      <c r="V119" s="2697"/>
      <c r="W119" s="2697"/>
      <c r="X119" s="2697"/>
      <c r="Y119" s="2697"/>
      <c r="Z119" s="2697"/>
      <c r="AA119" s="2697"/>
      <c r="AB119" s="2697"/>
      <c r="AC119" s="2697"/>
      <c r="AD119" s="2697"/>
      <c r="AE119" s="2697"/>
      <c r="AF119" s="2697"/>
      <c r="AG119" s="2697"/>
      <c r="AH119" s="2697"/>
      <c r="AI119" s="2697"/>
    </row>
    <row r="120" spans="1:35" s="2695" customFormat="1">
      <c r="A120" s="2692" t="s">
        <v>13998</v>
      </c>
      <c r="B120" s="2695" t="s">
        <v>13999</v>
      </c>
      <c r="C120" s="2692" t="s">
        <v>14000</v>
      </c>
      <c r="D120" s="2695" t="s">
        <v>14001</v>
      </c>
      <c r="E120" s="2695" t="s">
        <v>2821</v>
      </c>
      <c r="F120" s="2696"/>
      <c r="G120" s="2697"/>
      <c r="H120" s="2697"/>
      <c r="I120" s="2697"/>
      <c r="J120" s="2697"/>
      <c r="K120" s="2697"/>
      <c r="L120" s="2697"/>
      <c r="M120" s="2697"/>
      <c r="N120" s="2697"/>
      <c r="O120" s="2697"/>
      <c r="P120" s="2697"/>
      <c r="Q120" s="2697"/>
      <c r="R120" s="2697"/>
      <c r="S120" s="2697"/>
      <c r="T120" s="2697"/>
      <c r="U120" s="2697"/>
      <c r="V120" s="2697"/>
      <c r="W120" s="2697"/>
      <c r="X120" s="2697"/>
      <c r="Y120" s="2697"/>
      <c r="Z120" s="2697"/>
      <c r="AA120" s="2697"/>
      <c r="AB120" s="2697"/>
      <c r="AC120" s="2697"/>
      <c r="AD120" s="2697"/>
      <c r="AE120" s="2697"/>
      <c r="AF120" s="2697"/>
      <c r="AG120" s="2697"/>
      <c r="AH120" s="2697"/>
      <c r="AI120" s="2697"/>
    </row>
    <row r="121" spans="1:35" s="2692" customFormat="1">
      <c r="A121" s="2692" t="s">
        <v>14002</v>
      </c>
      <c r="B121" s="2692" t="s">
        <v>14003</v>
      </c>
      <c r="C121" s="2692" t="s">
        <v>14004</v>
      </c>
      <c r="E121" s="2692" t="s">
        <v>14005</v>
      </c>
      <c r="F121" s="2693"/>
      <c r="G121" s="2694"/>
      <c r="H121" s="2694"/>
      <c r="I121" s="2694"/>
      <c r="J121" s="2694"/>
      <c r="K121" s="2694"/>
      <c r="L121" s="2694"/>
      <c r="M121" s="2694"/>
      <c r="N121" s="2694"/>
      <c r="O121" s="2694"/>
      <c r="P121" s="2694"/>
      <c r="Q121" s="2694"/>
      <c r="R121" s="2694"/>
      <c r="S121" s="2694"/>
      <c r="T121" s="2694"/>
      <c r="U121" s="2694"/>
      <c r="V121" s="2694"/>
      <c r="W121" s="2694"/>
      <c r="X121" s="2694"/>
      <c r="Y121" s="2694"/>
      <c r="Z121" s="2694"/>
      <c r="AA121" s="2694"/>
      <c r="AB121" s="2694"/>
      <c r="AC121" s="2694"/>
      <c r="AD121" s="2694"/>
      <c r="AE121" s="2694"/>
      <c r="AF121" s="2694"/>
      <c r="AG121" s="2694"/>
      <c r="AH121" s="2694"/>
      <c r="AI121" s="2694"/>
    </row>
    <row r="122" spans="1:35" s="2695" customFormat="1">
      <c r="A122" s="2692" t="s">
        <v>14006</v>
      </c>
      <c r="B122" s="2695" t="s">
        <v>14007</v>
      </c>
      <c r="C122" s="2692" t="s">
        <v>14008</v>
      </c>
      <c r="E122" s="2695" t="s">
        <v>14009</v>
      </c>
      <c r="F122" s="2696"/>
      <c r="G122" s="2697"/>
      <c r="H122" s="2697"/>
      <c r="I122" s="2697"/>
      <c r="J122" s="2697"/>
      <c r="K122" s="2697"/>
      <c r="L122" s="2697"/>
      <c r="M122" s="2697"/>
      <c r="N122" s="2697"/>
      <c r="O122" s="2697"/>
      <c r="P122" s="2697"/>
      <c r="Q122" s="2697"/>
      <c r="R122" s="2697"/>
      <c r="S122" s="2697"/>
      <c r="T122" s="2697"/>
      <c r="U122" s="2697"/>
      <c r="V122" s="2697"/>
      <c r="W122" s="2697"/>
      <c r="X122" s="2697"/>
      <c r="Y122" s="2697"/>
      <c r="Z122" s="2697"/>
      <c r="AA122" s="2697"/>
      <c r="AB122" s="2697"/>
      <c r="AC122" s="2697"/>
      <c r="AD122" s="2697"/>
      <c r="AE122" s="2697"/>
      <c r="AF122" s="2697"/>
      <c r="AG122" s="2697"/>
      <c r="AH122" s="2697"/>
      <c r="AI122" s="2697"/>
    </row>
    <row r="123" spans="1:35" s="2695" customFormat="1">
      <c r="A123" s="2692" t="s">
        <v>14010</v>
      </c>
      <c r="B123" s="2695" t="s">
        <v>14011</v>
      </c>
      <c r="C123" s="2692" t="s">
        <v>14012</v>
      </c>
      <c r="D123" s="2695" t="s">
        <v>14013</v>
      </c>
      <c r="E123" s="2695" t="s">
        <v>14014</v>
      </c>
      <c r="F123" s="2696"/>
      <c r="G123" s="2697"/>
      <c r="H123" s="2697"/>
      <c r="I123" s="2697"/>
      <c r="J123" s="2697"/>
      <c r="K123" s="2697"/>
      <c r="L123" s="2697"/>
      <c r="M123" s="2697"/>
      <c r="N123" s="2697"/>
      <c r="O123" s="2697"/>
      <c r="P123" s="2697"/>
      <c r="Q123" s="2697"/>
      <c r="R123" s="2697"/>
      <c r="S123" s="2697"/>
      <c r="T123" s="2697"/>
      <c r="U123" s="2697"/>
      <c r="V123" s="2697"/>
      <c r="W123" s="2697"/>
      <c r="X123" s="2697"/>
      <c r="Y123" s="2697"/>
      <c r="Z123" s="2697"/>
      <c r="AA123" s="2697"/>
      <c r="AB123" s="2697"/>
      <c r="AC123" s="2697"/>
      <c r="AD123" s="2697"/>
      <c r="AE123" s="2697"/>
      <c r="AF123" s="2697"/>
      <c r="AG123" s="2697"/>
      <c r="AH123" s="2697"/>
      <c r="AI123" s="2697"/>
    </row>
    <row r="124" spans="1:35" s="2692" customFormat="1">
      <c r="A124" s="2692" t="s">
        <v>14015</v>
      </c>
      <c r="B124" s="2692" t="s">
        <v>14016</v>
      </c>
      <c r="C124" s="2692" t="s">
        <v>14017</v>
      </c>
      <c r="E124" s="2692" t="s">
        <v>14018</v>
      </c>
      <c r="F124" s="2693"/>
      <c r="G124" s="2694"/>
      <c r="H124" s="2694"/>
      <c r="I124" s="2694"/>
      <c r="J124" s="2694"/>
      <c r="K124" s="2694"/>
      <c r="L124" s="2694"/>
      <c r="M124" s="2694"/>
      <c r="N124" s="2694"/>
      <c r="O124" s="2694"/>
      <c r="P124" s="2694"/>
      <c r="Q124" s="2694"/>
      <c r="R124" s="2694"/>
      <c r="S124" s="2694"/>
      <c r="T124" s="2694"/>
      <c r="U124" s="2694"/>
      <c r="V124" s="2694"/>
      <c r="W124" s="2694"/>
      <c r="X124" s="2694"/>
      <c r="Y124" s="2694"/>
      <c r="Z124" s="2694"/>
      <c r="AA124" s="2694"/>
      <c r="AB124" s="2694"/>
      <c r="AC124" s="2694"/>
      <c r="AD124" s="2694"/>
      <c r="AE124" s="2694"/>
      <c r="AF124" s="2694"/>
      <c r="AG124" s="2694"/>
      <c r="AH124" s="2694"/>
      <c r="AI124" s="2694"/>
    </row>
    <row r="125" spans="1:35" s="2692" customFormat="1">
      <c r="A125" s="2692" t="s">
        <v>14019</v>
      </c>
      <c r="B125" s="2692" t="s">
        <v>14020</v>
      </c>
      <c r="C125" s="2692" t="s">
        <v>14021</v>
      </c>
      <c r="E125" s="2692" t="s">
        <v>14022</v>
      </c>
      <c r="F125" s="2693"/>
      <c r="G125" s="2694"/>
      <c r="H125" s="2694"/>
      <c r="I125" s="2694"/>
      <c r="J125" s="2694"/>
      <c r="K125" s="2694"/>
      <c r="L125" s="2694"/>
      <c r="M125" s="2694"/>
      <c r="N125" s="2694"/>
      <c r="O125" s="2694"/>
      <c r="P125" s="2694"/>
      <c r="Q125" s="2694"/>
      <c r="R125" s="2694"/>
      <c r="S125" s="2694"/>
      <c r="T125" s="2694"/>
      <c r="U125" s="2694"/>
      <c r="V125" s="2694"/>
      <c r="W125" s="2694"/>
      <c r="X125" s="2694"/>
      <c r="Y125" s="2694"/>
      <c r="Z125" s="2694"/>
      <c r="AA125" s="2694"/>
      <c r="AB125" s="2694"/>
      <c r="AC125" s="2694"/>
      <c r="AD125" s="2694"/>
      <c r="AE125" s="2694"/>
      <c r="AF125" s="2694"/>
      <c r="AG125" s="2694"/>
      <c r="AH125" s="2694"/>
      <c r="AI125" s="2694"/>
    </row>
    <row r="126" spans="1:35" s="2692" customFormat="1">
      <c r="A126" s="2692" t="s">
        <v>14023</v>
      </c>
      <c r="B126" s="2692" t="s">
        <v>14024</v>
      </c>
      <c r="C126" s="2692" t="s">
        <v>14025</v>
      </c>
      <c r="D126" s="2692" t="s">
        <v>14026</v>
      </c>
      <c r="E126" s="2692" t="s">
        <v>14027</v>
      </c>
      <c r="F126" s="2693"/>
      <c r="G126" s="2694"/>
      <c r="H126" s="2694"/>
      <c r="I126" s="2694"/>
      <c r="J126" s="2694"/>
      <c r="K126" s="2694"/>
      <c r="L126" s="2694"/>
      <c r="M126" s="2694"/>
      <c r="N126" s="2694"/>
      <c r="O126" s="2694"/>
      <c r="P126" s="2694"/>
      <c r="Q126" s="2694"/>
      <c r="R126" s="2694"/>
      <c r="S126" s="2694"/>
      <c r="T126" s="2694"/>
      <c r="U126" s="2694"/>
      <c r="V126" s="2694"/>
      <c r="W126" s="2694"/>
      <c r="X126" s="2694"/>
      <c r="Y126" s="2694"/>
      <c r="Z126" s="2694"/>
      <c r="AA126" s="2694"/>
      <c r="AB126" s="2694"/>
      <c r="AC126" s="2694"/>
      <c r="AD126" s="2694"/>
      <c r="AE126" s="2694"/>
      <c r="AF126" s="2694"/>
      <c r="AG126" s="2694"/>
      <c r="AH126" s="2694"/>
      <c r="AI126" s="2694"/>
    </row>
    <row r="127" spans="1:35" s="2692" customFormat="1">
      <c r="A127" s="2692" t="s">
        <v>14028</v>
      </c>
      <c r="B127" s="2692" t="s">
        <v>14029</v>
      </c>
      <c r="C127" s="2692" t="s">
        <v>14030</v>
      </c>
      <c r="D127" s="2692" t="s">
        <v>14031</v>
      </c>
      <c r="E127" s="2692" t="s">
        <v>2736</v>
      </c>
      <c r="F127" s="2693"/>
      <c r="G127" s="2694"/>
      <c r="H127" s="2694"/>
      <c r="I127" s="2694"/>
      <c r="J127" s="2694"/>
      <c r="K127" s="2694"/>
      <c r="L127" s="2694"/>
      <c r="M127" s="2694"/>
      <c r="N127" s="2694"/>
      <c r="O127" s="2694"/>
      <c r="P127" s="2694"/>
      <c r="Q127" s="2694"/>
      <c r="R127" s="2694"/>
      <c r="S127" s="2694"/>
      <c r="T127" s="2694"/>
      <c r="U127" s="2694"/>
      <c r="V127" s="2694"/>
      <c r="W127" s="2694"/>
      <c r="X127" s="2694"/>
      <c r="Y127" s="2694"/>
      <c r="Z127" s="2694"/>
      <c r="AA127" s="2694"/>
      <c r="AB127" s="2694"/>
      <c r="AC127" s="2694"/>
      <c r="AD127" s="2694"/>
      <c r="AE127" s="2694"/>
      <c r="AF127" s="2694"/>
      <c r="AG127" s="2694"/>
      <c r="AH127" s="2694"/>
      <c r="AI127" s="2694"/>
    </row>
    <row r="128" spans="1:35" s="2692" customFormat="1">
      <c r="A128" s="2692" t="s">
        <v>14032</v>
      </c>
      <c r="B128" s="2731" t="s">
        <v>14033</v>
      </c>
      <c r="C128" s="2692" t="s">
        <v>5358</v>
      </c>
      <c r="E128" s="2692" t="s">
        <v>14034</v>
      </c>
      <c r="F128" s="2693"/>
      <c r="G128" s="2694"/>
      <c r="H128" s="2694"/>
      <c r="I128" s="2694"/>
      <c r="J128" s="2694"/>
      <c r="K128" s="2694"/>
      <c r="L128" s="2694"/>
      <c r="M128" s="2694"/>
      <c r="N128" s="2694"/>
      <c r="O128" s="2694"/>
      <c r="P128" s="2694"/>
      <c r="Q128" s="2694"/>
      <c r="R128" s="2694"/>
      <c r="S128" s="2694"/>
      <c r="T128" s="2694"/>
      <c r="U128" s="2694"/>
      <c r="V128" s="2694"/>
      <c r="W128" s="2694"/>
      <c r="X128" s="2694"/>
      <c r="Y128" s="2694"/>
      <c r="Z128" s="2694"/>
      <c r="AA128" s="2694"/>
      <c r="AB128" s="2694"/>
      <c r="AC128" s="2694"/>
      <c r="AD128" s="2694"/>
      <c r="AE128" s="2694"/>
      <c r="AF128" s="2694"/>
      <c r="AG128" s="2694"/>
      <c r="AH128" s="2694"/>
      <c r="AI128" s="2694"/>
    </row>
    <row r="129" spans="1:35" s="2692" customFormat="1">
      <c r="A129" s="2692" t="s">
        <v>14035</v>
      </c>
      <c r="B129" s="2692" t="s">
        <v>14036</v>
      </c>
      <c r="C129" s="2692" t="s">
        <v>14037</v>
      </c>
      <c r="E129" s="2692" t="s">
        <v>14038</v>
      </c>
      <c r="F129" s="2693"/>
      <c r="G129" s="2694"/>
      <c r="H129" s="2694"/>
      <c r="I129" s="2694"/>
      <c r="J129" s="2694"/>
      <c r="K129" s="2694"/>
      <c r="L129" s="2694"/>
      <c r="M129" s="2694"/>
      <c r="N129" s="2694"/>
      <c r="O129" s="2694"/>
      <c r="P129" s="2694"/>
      <c r="Q129" s="2694"/>
      <c r="R129" s="2694"/>
      <c r="S129" s="2694"/>
      <c r="T129" s="2694"/>
      <c r="U129" s="2694"/>
      <c r="V129" s="2694"/>
      <c r="W129" s="2694"/>
      <c r="X129" s="2694"/>
      <c r="Y129" s="2694"/>
      <c r="Z129" s="2694"/>
      <c r="AA129" s="2694"/>
      <c r="AB129" s="2694"/>
      <c r="AC129" s="2694"/>
      <c r="AD129" s="2694"/>
      <c r="AE129" s="2694"/>
      <c r="AF129" s="2694"/>
      <c r="AG129" s="2694"/>
      <c r="AH129" s="2694"/>
      <c r="AI129" s="2694"/>
    </row>
    <row r="130" spans="1:35" s="2692" customFormat="1">
      <c r="A130" s="2692" t="s">
        <v>14039</v>
      </c>
      <c r="B130" s="2692" t="s">
        <v>14040</v>
      </c>
      <c r="C130" s="2692" t="s">
        <v>14041</v>
      </c>
      <c r="E130" s="2692" t="s">
        <v>14042</v>
      </c>
      <c r="F130" s="2693"/>
      <c r="G130" s="2694"/>
      <c r="H130" s="2694"/>
      <c r="I130" s="2694"/>
      <c r="J130" s="2694"/>
      <c r="K130" s="2694"/>
      <c r="L130" s="2694"/>
      <c r="M130" s="2694"/>
      <c r="N130" s="2694"/>
      <c r="O130" s="2694"/>
      <c r="P130" s="2694"/>
      <c r="Q130" s="2694"/>
      <c r="R130" s="2694"/>
      <c r="S130" s="2694"/>
      <c r="T130" s="2694"/>
      <c r="U130" s="2694"/>
      <c r="V130" s="2694"/>
      <c r="W130" s="2694"/>
      <c r="X130" s="2694"/>
      <c r="Y130" s="2694"/>
      <c r="Z130" s="2694"/>
      <c r="AA130" s="2694"/>
      <c r="AB130" s="2694"/>
      <c r="AC130" s="2694"/>
      <c r="AD130" s="2694"/>
      <c r="AE130" s="2694"/>
      <c r="AF130" s="2694"/>
      <c r="AG130" s="2694"/>
      <c r="AH130" s="2694"/>
      <c r="AI130" s="2694"/>
    </row>
    <row r="131" spans="1:35" s="2692" customFormat="1">
      <c r="A131" s="2692" t="s">
        <v>14043</v>
      </c>
      <c r="B131" s="2692" t="s">
        <v>14044</v>
      </c>
      <c r="C131" s="2692" t="s">
        <v>14045</v>
      </c>
      <c r="E131" s="2692" t="s">
        <v>14046</v>
      </c>
      <c r="F131" s="2693"/>
      <c r="G131" s="2694"/>
      <c r="H131" s="2694"/>
      <c r="I131" s="2694"/>
      <c r="J131" s="2694"/>
      <c r="K131" s="2694"/>
      <c r="L131" s="2694"/>
      <c r="M131" s="2694"/>
      <c r="N131" s="2694"/>
      <c r="O131" s="2694"/>
      <c r="P131" s="2694"/>
      <c r="Q131" s="2694"/>
      <c r="R131" s="2694"/>
      <c r="S131" s="2694"/>
      <c r="T131" s="2694"/>
      <c r="U131" s="2694"/>
      <c r="V131" s="2694"/>
      <c r="W131" s="2694"/>
      <c r="X131" s="2694"/>
      <c r="Y131" s="2694"/>
      <c r="Z131" s="2694"/>
      <c r="AA131" s="2694"/>
      <c r="AB131" s="2694"/>
      <c r="AC131" s="2694"/>
      <c r="AD131" s="2694"/>
      <c r="AE131" s="2694"/>
      <c r="AF131" s="2694"/>
      <c r="AG131" s="2694"/>
      <c r="AH131" s="2694"/>
      <c r="AI131" s="2694"/>
    </row>
    <row r="132" spans="1:35" s="2692" customFormat="1">
      <c r="A132" s="2692" t="s">
        <v>14047</v>
      </c>
      <c r="B132" s="2692" t="s">
        <v>14048</v>
      </c>
      <c r="C132" s="2692" t="s">
        <v>14049</v>
      </c>
      <c r="E132" s="2692" t="s">
        <v>14050</v>
      </c>
      <c r="F132" s="2693"/>
      <c r="G132" s="2694"/>
      <c r="H132" s="2694"/>
      <c r="I132" s="2694"/>
      <c r="J132" s="2694"/>
      <c r="K132" s="2694"/>
      <c r="L132" s="2694"/>
      <c r="M132" s="2694"/>
      <c r="N132" s="2694"/>
      <c r="O132" s="2694"/>
      <c r="P132" s="2694"/>
      <c r="Q132" s="2694"/>
      <c r="R132" s="2694"/>
      <c r="S132" s="2694"/>
      <c r="T132" s="2694"/>
      <c r="U132" s="2694"/>
      <c r="V132" s="2694"/>
      <c r="W132" s="2694"/>
      <c r="X132" s="2694"/>
      <c r="Y132" s="2694"/>
      <c r="Z132" s="2694"/>
      <c r="AA132" s="2694"/>
      <c r="AB132" s="2694"/>
      <c r="AC132" s="2694"/>
      <c r="AD132" s="2694"/>
      <c r="AE132" s="2694"/>
      <c r="AF132" s="2694"/>
      <c r="AG132" s="2694"/>
      <c r="AH132" s="2694"/>
      <c r="AI132" s="2694"/>
    </row>
    <row r="133" spans="1:35" s="2692" customFormat="1" ht="18.75" customHeight="1">
      <c r="A133" s="2692" t="s">
        <v>14051</v>
      </c>
      <c r="B133" s="2692" t="s">
        <v>14052</v>
      </c>
      <c r="C133" s="2692" t="s">
        <v>14053</v>
      </c>
      <c r="E133" s="2692" t="s">
        <v>14054</v>
      </c>
      <c r="F133" s="2693"/>
      <c r="G133" s="2694"/>
      <c r="H133" s="2694"/>
      <c r="I133" s="2694"/>
      <c r="J133" s="2694"/>
      <c r="K133" s="2694"/>
      <c r="L133" s="2694"/>
      <c r="M133" s="2694"/>
      <c r="N133" s="2694"/>
      <c r="O133" s="2694"/>
      <c r="P133" s="2694"/>
      <c r="Q133" s="2694"/>
      <c r="R133" s="2694"/>
      <c r="S133" s="2694"/>
      <c r="T133" s="2694"/>
      <c r="U133" s="2694"/>
      <c r="V133" s="2694"/>
      <c r="W133" s="2694"/>
      <c r="X133" s="2694"/>
      <c r="Y133" s="2694"/>
      <c r="Z133" s="2694"/>
      <c r="AA133" s="2694"/>
      <c r="AB133" s="2694"/>
      <c r="AC133" s="2694"/>
      <c r="AD133" s="2694"/>
      <c r="AE133" s="2694"/>
      <c r="AF133" s="2694"/>
      <c r="AG133" s="2694"/>
      <c r="AH133" s="2694"/>
      <c r="AI133" s="2694"/>
    </row>
    <row r="134" spans="1:35" s="2692" customFormat="1">
      <c r="A134" s="2692" t="s">
        <v>14055</v>
      </c>
      <c r="B134" s="2692" t="s">
        <v>14056</v>
      </c>
      <c r="C134" s="2701" t="s">
        <v>14057</v>
      </c>
      <c r="E134" s="2692" t="s">
        <v>14058</v>
      </c>
      <c r="F134" s="2693"/>
      <c r="G134" s="2694"/>
      <c r="H134" s="2694"/>
      <c r="I134" s="2694"/>
      <c r="J134" s="2694"/>
      <c r="K134" s="2694"/>
      <c r="L134" s="2694"/>
      <c r="M134" s="2694"/>
      <c r="N134" s="2694"/>
      <c r="O134" s="2694"/>
      <c r="P134" s="2694"/>
      <c r="Q134" s="2694"/>
      <c r="R134" s="2694"/>
      <c r="S134" s="2694"/>
      <c r="T134" s="2694"/>
      <c r="U134" s="2694"/>
      <c r="V134" s="2694"/>
      <c r="W134" s="2694"/>
      <c r="X134" s="2694"/>
      <c r="Y134" s="2694"/>
      <c r="Z134" s="2694"/>
      <c r="AA134" s="2694"/>
      <c r="AB134" s="2694"/>
      <c r="AC134" s="2694"/>
      <c r="AD134" s="2694"/>
      <c r="AE134" s="2694"/>
      <c r="AF134" s="2694"/>
      <c r="AG134" s="2694"/>
      <c r="AH134" s="2694"/>
      <c r="AI134" s="2694"/>
    </row>
    <row r="135" spans="1:35" s="2692" customFormat="1">
      <c r="A135" s="2692" t="s">
        <v>14059</v>
      </c>
      <c r="B135" s="2692" t="s">
        <v>14060</v>
      </c>
      <c r="C135" s="2701" t="s">
        <v>14061</v>
      </c>
      <c r="E135" s="2692" t="s">
        <v>14062</v>
      </c>
      <c r="F135" s="2693"/>
      <c r="G135" s="2694"/>
      <c r="H135" s="2694"/>
      <c r="I135" s="2694"/>
      <c r="J135" s="2694"/>
      <c r="K135" s="2694"/>
      <c r="L135" s="2694"/>
      <c r="M135" s="2694"/>
      <c r="N135" s="2694"/>
      <c r="O135" s="2694"/>
      <c r="P135" s="2694"/>
      <c r="Q135" s="2694"/>
      <c r="R135" s="2694"/>
      <c r="S135" s="2694"/>
      <c r="T135" s="2694"/>
      <c r="U135" s="2694"/>
      <c r="V135" s="2694"/>
      <c r="W135" s="2694"/>
      <c r="X135" s="2694"/>
      <c r="Y135" s="2694"/>
      <c r="Z135" s="2694"/>
      <c r="AA135" s="2694"/>
      <c r="AB135" s="2694"/>
      <c r="AC135" s="2694"/>
      <c r="AD135" s="2694"/>
      <c r="AE135" s="2694"/>
      <c r="AF135" s="2694"/>
      <c r="AG135" s="2694"/>
      <c r="AH135" s="2694"/>
      <c r="AI135" s="2694"/>
    </row>
    <row r="136" spans="1:35">
      <c r="A136" s="2692" t="s">
        <v>14063</v>
      </c>
      <c r="B136" s="2702" t="s">
        <v>14064</v>
      </c>
      <c r="C136" s="2701" t="s">
        <v>14065</v>
      </c>
      <c r="D136" s="2703"/>
      <c r="E136" s="2702" t="s">
        <v>14066</v>
      </c>
      <c r="F136" s="2704"/>
      <c r="G136" s="2684"/>
      <c r="H136" s="2684"/>
      <c r="I136" s="2684"/>
      <c r="J136" s="2684"/>
      <c r="K136" s="2684"/>
      <c r="L136" s="2684"/>
      <c r="M136" s="2684"/>
      <c r="N136" s="2684"/>
      <c r="O136" s="2684"/>
      <c r="P136" s="2684"/>
      <c r="Q136" s="2684"/>
      <c r="R136" s="2684"/>
      <c r="S136" s="2684"/>
      <c r="T136" s="2684"/>
      <c r="U136" s="2684"/>
      <c r="V136" s="2684"/>
      <c r="W136" s="2684"/>
      <c r="X136" s="2684"/>
      <c r="Y136" s="2684"/>
      <c r="Z136" s="2684"/>
      <c r="AA136" s="2684"/>
      <c r="AB136" s="2684"/>
      <c r="AC136" s="2684"/>
      <c r="AD136" s="2684"/>
      <c r="AE136" s="2684"/>
      <c r="AF136" s="2684"/>
      <c r="AG136" s="2684"/>
      <c r="AH136" s="2684"/>
      <c r="AI136" s="2684"/>
    </row>
    <row r="137" spans="1:35" s="2702" customFormat="1">
      <c r="A137" s="2692" t="s">
        <v>14067</v>
      </c>
      <c r="B137" s="2702" t="s">
        <v>14068</v>
      </c>
      <c r="C137" s="2701" t="s">
        <v>14069</v>
      </c>
      <c r="D137" s="2702" t="s">
        <v>14070</v>
      </c>
      <c r="E137" s="2702" t="s">
        <v>14071</v>
      </c>
      <c r="F137" s="2704"/>
      <c r="G137" s="2705"/>
      <c r="H137" s="2705"/>
      <c r="I137" s="2705"/>
      <c r="J137" s="2705"/>
      <c r="K137" s="2705"/>
      <c r="L137" s="2705"/>
      <c r="M137" s="2705"/>
      <c r="N137" s="2705"/>
      <c r="O137" s="2705"/>
      <c r="P137" s="2705"/>
      <c r="Q137" s="2705"/>
      <c r="R137" s="2705"/>
      <c r="S137" s="2705"/>
      <c r="T137" s="2705"/>
      <c r="U137" s="2705"/>
      <c r="V137" s="2705"/>
      <c r="W137" s="2705"/>
      <c r="X137" s="2705"/>
      <c r="Y137" s="2705"/>
      <c r="Z137" s="2705"/>
      <c r="AA137" s="2705"/>
      <c r="AB137" s="2705"/>
      <c r="AC137" s="2705"/>
      <c r="AD137" s="2705"/>
      <c r="AE137" s="2705"/>
      <c r="AF137" s="2705"/>
      <c r="AG137" s="2705"/>
      <c r="AH137" s="2705"/>
      <c r="AI137" s="2705"/>
    </row>
    <row r="138" spans="1:35" s="2701" customFormat="1">
      <c r="A138" s="2692" t="s">
        <v>14072</v>
      </c>
      <c r="B138" s="2701" t="s">
        <v>14073</v>
      </c>
      <c r="C138" s="2701" t="s">
        <v>14074</v>
      </c>
      <c r="E138" s="2701" t="s">
        <v>14075</v>
      </c>
      <c r="F138" s="2706"/>
      <c r="G138" s="2707"/>
      <c r="H138" s="2707"/>
      <c r="I138" s="2707"/>
      <c r="J138" s="2707"/>
      <c r="K138" s="2707"/>
      <c r="L138" s="2707"/>
      <c r="M138" s="2707"/>
      <c r="N138" s="2707"/>
      <c r="O138" s="2707"/>
      <c r="P138" s="2707"/>
      <c r="Q138" s="2707"/>
      <c r="R138" s="2707"/>
      <c r="S138" s="2707"/>
      <c r="T138" s="2707"/>
      <c r="U138" s="2707"/>
      <c r="V138" s="2707"/>
      <c r="W138" s="2707"/>
      <c r="X138" s="2707"/>
      <c r="Y138" s="2707"/>
      <c r="Z138" s="2707"/>
      <c r="AA138" s="2707"/>
      <c r="AB138" s="2707"/>
      <c r="AC138" s="2707"/>
      <c r="AD138" s="2707"/>
      <c r="AE138" s="2707"/>
      <c r="AF138" s="2707"/>
      <c r="AG138" s="2707"/>
      <c r="AH138" s="2707"/>
      <c r="AI138" s="2707"/>
    </row>
    <row r="139" spans="1:35" s="2701" customFormat="1">
      <c r="A139" s="2692" t="s">
        <v>14076</v>
      </c>
      <c r="B139" s="2701" t="s">
        <v>14077</v>
      </c>
      <c r="C139" s="2701" t="s">
        <v>14078</v>
      </c>
      <c r="D139" s="2701" t="s">
        <v>14079</v>
      </c>
      <c r="E139" s="2701" t="s">
        <v>14080</v>
      </c>
      <c r="F139" s="2706"/>
      <c r="G139" s="2707"/>
      <c r="H139" s="2707"/>
      <c r="I139" s="2707"/>
      <c r="J139" s="2707"/>
      <c r="K139" s="2707"/>
      <c r="L139" s="2707"/>
      <c r="M139" s="2707"/>
      <c r="N139" s="2707"/>
      <c r="O139" s="2707"/>
      <c r="P139" s="2707"/>
      <c r="Q139" s="2707"/>
      <c r="R139" s="2707"/>
      <c r="S139" s="2707"/>
      <c r="T139" s="2707"/>
      <c r="U139" s="2707"/>
      <c r="V139" s="2707"/>
      <c r="W139" s="2707"/>
      <c r="X139" s="2707"/>
      <c r="Y139" s="2707"/>
      <c r="Z139" s="2707"/>
      <c r="AA139" s="2707"/>
      <c r="AB139" s="2707"/>
      <c r="AC139" s="2707"/>
      <c r="AD139" s="2707"/>
      <c r="AE139" s="2707"/>
      <c r="AF139" s="2707"/>
      <c r="AG139" s="2707"/>
      <c r="AH139" s="2707"/>
      <c r="AI139" s="2707"/>
    </row>
    <row r="140" spans="1:35" s="2701" customFormat="1">
      <c r="A140" s="2692" t="s">
        <v>14081</v>
      </c>
      <c r="B140" s="2701" t="s">
        <v>14082</v>
      </c>
      <c r="C140" s="2701" t="s">
        <v>14083</v>
      </c>
      <c r="D140" s="2701" t="s">
        <v>14084</v>
      </c>
      <c r="E140" s="2701" t="s">
        <v>14085</v>
      </c>
      <c r="F140" s="2706"/>
      <c r="G140" s="2707"/>
      <c r="H140" s="2707"/>
      <c r="I140" s="2707"/>
      <c r="J140" s="2707"/>
      <c r="K140" s="2707"/>
      <c r="L140" s="2707"/>
      <c r="M140" s="2707"/>
      <c r="N140" s="2707"/>
      <c r="O140" s="2707"/>
      <c r="P140" s="2707"/>
      <c r="Q140" s="2707"/>
      <c r="R140" s="2707"/>
      <c r="S140" s="2707"/>
      <c r="T140" s="2707"/>
      <c r="U140" s="2707"/>
      <c r="V140" s="2707"/>
      <c r="W140" s="2707"/>
      <c r="X140" s="2707"/>
      <c r="Y140" s="2707"/>
      <c r="Z140" s="2707"/>
      <c r="AA140" s="2707"/>
      <c r="AB140" s="2707"/>
      <c r="AC140" s="2707"/>
      <c r="AD140" s="2707"/>
      <c r="AE140" s="2707"/>
      <c r="AF140" s="2707"/>
      <c r="AG140" s="2707"/>
      <c r="AH140" s="2707"/>
      <c r="AI140" s="2707"/>
    </row>
    <row r="141" spans="1:35" s="2701" customFormat="1" ht="18.75" customHeight="1">
      <c r="A141" s="2692" t="s">
        <v>14086</v>
      </c>
      <c r="B141" s="2701" t="s">
        <v>14087</v>
      </c>
      <c r="C141" s="2701" t="s">
        <v>14088</v>
      </c>
      <c r="D141" s="2701" t="s">
        <v>14089</v>
      </c>
      <c r="E141" s="2701" t="s">
        <v>14090</v>
      </c>
      <c r="F141" s="2706"/>
      <c r="G141" s="2707"/>
      <c r="H141" s="2707"/>
      <c r="I141" s="2707"/>
      <c r="J141" s="2707"/>
      <c r="K141" s="2707"/>
      <c r="L141" s="2707"/>
      <c r="M141" s="2707"/>
      <c r="N141" s="2707"/>
      <c r="O141" s="2707"/>
      <c r="P141" s="2707"/>
      <c r="Q141" s="2707"/>
      <c r="R141" s="2707"/>
      <c r="S141" s="2707"/>
      <c r="T141" s="2707"/>
      <c r="U141" s="2707"/>
      <c r="V141" s="2707"/>
      <c r="W141" s="2707"/>
      <c r="X141" s="2707"/>
      <c r="Y141" s="2707"/>
      <c r="Z141" s="2707"/>
      <c r="AA141" s="2707"/>
      <c r="AB141" s="2707"/>
      <c r="AC141" s="2707"/>
      <c r="AD141" s="2707"/>
      <c r="AE141" s="2707"/>
      <c r="AF141" s="2707"/>
      <c r="AG141" s="2707"/>
      <c r="AH141" s="2707"/>
      <c r="AI141" s="2707"/>
    </row>
    <row r="142" spans="1:35" s="2701" customFormat="1">
      <c r="A142" s="2692" t="s">
        <v>14091</v>
      </c>
      <c r="B142" s="2701" t="s">
        <v>14092</v>
      </c>
      <c r="C142" s="2701" t="s">
        <v>14093</v>
      </c>
      <c r="D142" s="2701" t="s">
        <v>14094</v>
      </c>
      <c r="E142" s="2701" t="s">
        <v>14095</v>
      </c>
      <c r="F142" s="2706"/>
      <c r="G142" s="2707"/>
      <c r="H142" s="2707"/>
      <c r="I142" s="2707"/>
      <c r="J142" s="2707"/>
      <c r="K142" s="2707"/>
      <c r="L142" s="2707"/>
      <c r="M142" s="2707"/>
      <c r="N142" s="2707"/>
      <c r="O142" s="2707"/>
      <c r="P142" s="2707"/>
      <c r="Q142" s="2707"/>
      <c r="R142" s="2707"/>
      <c r="S142" s="2707"/>
      <c r="T142" s="2707"/>
      <c r="U142" s="2707"/>
      <c r="V142" s="2707"/>
      <c r="W142" s="2707"/>
      <c r="X142" s="2707"/>
      <c r="Y142" s="2707"/>
      <c r="Z142" s="2707"/>
      <c r="AA142" s="2707"/>
      <c r="AB142" s="2707"/>
      <c r="AC142" s="2707"/>
      <c r="AD142" s="2707"/>
      <c r="AE142" s="2707"/>
      <c r="AF142" s="2707"/>
      <c r="AG142" s="2707"/>
      <c r="AH142" s="2707"/>
      <c r="AI142" s="2707"/>
    </row>
    <row r="143" spans="1:35" s="2701" customFormat="1">
      <c r="A143" s="2692" t="s">
        <v>14096</v>
      </c>
      <c r="B143" s="2701" t="s">
        <v>14097</v>
      </c>
      <c r="C143" s="2701" t="s">
        <v>14098</v>
      </c>
      <c r="D143" s="2701" t="s">
        <v>14099</v>
      </c>
      <c r="E143" s="2701" t="s">
        <v>14100</v>
      </c>
      <c r="F143" s="2706"/>
      <c r="G143" s="2707"/>
      <c r="H143" s="2707"/>
      <c r="I143" s="2707"/>
      <c r="J143" s="2707"/>
      <c r="K143" s="2707"/>
      <c r="L143" s="2707"/>
      <c r="M143" s="2707"/>
      <c r="N143" s="2707"/>
      <c r="O143" s="2707"/>
      <c r="P143" s="2707"/>
      <c r="Q143" s="2707"/>
      <c r="R143" s="2707"/>
      <c r="S143" s="2707"/>
      <c r="T143" s="2707"/>
      <c r="U143" s="2707"/>
      <c r="V143" s="2707"/>
      <c r="W143" s="2707"/>
      <c r="X143" s="2707"/>
      <c r="Y143" s="2707"/>
      <c r="Z143" s="2707"/>
      <c r="AA143" s="2707"/>
      <c r="AB143" s="2707"/>
      <c r="AC143" s="2707"/>
      <c r="AD143" s="2707"/>
      <c r="AE143" s="2707"/>
      <c r="AF143" s="2707"/>
      <c r="AG143" s="2707"/>
      <c r="AH143" s="2707"/>
      <c r="AI143" s="2707"/>
    </row>
    <row r="144" spans="1:35" s="2701" customFormat="1">
      <c r="A144" s="2692" t="s">
        <v>14101</v>
      </c>
      <c r="B144" s="2701" t="s">
        <v>14102</v>
      </c>
      <c r="C144" s="2701" t="s">
        <v>14103</v>
      </c>
      <c r="E144" s="2701" t="s">
        <v>14104</v>
      </c>
      <c r="F144" s="2706"/>
      <c r="G144" s="2707"/>
      <c r="H144" s="2707"/>
      <c r="I144" s="2707"/>
      <c r="J144" s="2707"/>
      <c r="K144" s="2707"/>
      <c r="L144" s="2707"/>
      <c r="M144" s="2707"/>
      <c r="N144" s="2707"/>
      <c r="O144" s="2707"/>
      <c r="P144" s="2707"/>
      <c r="Q144" s="2707"/>
      <c r="R144" s="2707"/>
      <c r="S144" s="2707"/>
      <c r="T144" s="2707"/>
      <c r="U144" s="2707"/>
      <c r="V144" s="2707"/>
      <c r="W144" s="2707"/>
      <c r="X144" s="2707"/>
      <c r="Y144" s="2707"/>
      <c r="Z144" s="2707"/>
      <c r="AA144" s="2707"/>
      <c r="AB144" s="2707"/>
      <c r="AC144" s="2707"/>
      <c r="AD144" s="2707"/>
      <c r="AE144" s="2707"/>
      <c r="AF144" s="2707"/>
      <c r="AG144" s="2707"/>
      <c r="AH144" s="2707"/>
      <c r="AI144" s="2707"/>
    </row>
    <row r="145" spans="1:35" s="2701" customFormat="1">
      <c r="A145" s="2692" t="s">
        <v>14105</v>
      </c>
      <c r="B145" s="2701" t="s">
        <v>14106</v>
      </c>
      <c r="C145" s="2701" t="s">
        <v>14107</v>
      </c>
      <c r="E145" s="2701" t="s">
        <v>14108</v>
      </c>
      <c r="F145" s="2706"/>
      <c r="G145" s="2707"/>
      <c r="H145" s="2707"/>
      <c r="I145" s="2707"/>
      <c r="J145" s="2707"/>
      <c r="K145" s="2707"/>
      <c r="L145" s="2707"/>
      <c r="M145" s="2707"/>
      <c r="N145" s="2707"/>
      <c r="O145" s="2707"/>
      <c r="P145" s="2707"/>
      <c r="Q145" s="2707"/>
      <c r="R145" s="2707"/>
      <c r="S145" s="2707"/>
      <c r="T145" s="2707"/>
      <c r="U145" s="2707"/>
      <c r="V145" s="2707"/>
      <c r="W145" s="2707"/>
      <c r="X145" s="2707"/>
      <c r="Y145" s="2707"/>
      <c r="Z145" s="2707"/>
      <c r="AA145" s="2707"/>
      <c r="AB145" s="2707"/>
      <c r="AC145" s="2707"/>
      <c r="AD145" s="2707"/>
      <c r="AE145" s="2707"/>
      <c r="AF145" s="2707"/>
      <c r="AG145" s="2707"/>
      <c r="AH145" s="2707"/>
      <c r="AI145" s="2707"/>
    </row>
    <row r="146" spans="1:35" s="2701" customFormat="1">
      <c r="A146" s="2692" t="s">
        <v>14109</v>
      </c>
      <c r="B146" s="2701" t="s">
        <v>14110</v>
      </c>
      <c r="C146" s="2701" t="s">
        <v>14111</v>
      </c>
      <c r="D146" s="2701" t="s">
        <v>14112</v>
      </c>
      <c r="E146" s="2701" t="s">
        <v>14113</v>
      </c>
      <c r="F146" s="2706"/>
      <c r="G146" s="2707"/>
      <c r="H146" s="2707"/>
      <c r="I146" s="2707"/>
      <c r="J146" s="2707"/>
      <c r="K146" s="2707"/>
      <c r="L146" s="2707"/>
      <c r="M146" s="2707"/>
      <c r="N146" s="2707"/>
      <c r="O146" s="2707"/>
      <c r="P146" s="2707"/>
      <c r="Q146" s="2707"/>
      <c r="R146" s="2707"/>
      <c r="S146" s="2707"/>
      <c r="T146" s="2707"/>
      <c r="U146" s="2707"/>
      <c r="V146" s="2707"/>
      <c r="W146" s="2707"/>
      <c r="X146" s="2707"/>
      <c r="Y146" s="2707"/>
      <c r="Z146" s="2707"/>
      <c r="AA146" s="2707"/>
      <c r="AB146" s="2707"/>
      <c r="AC146" s="2707"/>
      <c r="AD146" s="2707"/>
      <c r="AE146" s="2707"/>
      <c r="AF146" s="2707"/>
      <c r="AG146" s="2707"/>
      <c r="AH146" s="2707"/>
      <c r="AI146" s="2707"/>
    </row>
    <row r="147" spans="1:35" s="2714" customFormat="1">
      <c r="A147" s="2725" t="s">
        <v>14114</v>
      </c>
      <c r="B147" s="2714" t="s">
        <v>14115</v>
      </c>
      <c r="C147" s="2714" t="s">
        <v>14116</v>
      </c>
      <c r="E147" s="2714" t="s">
        <v>14117</v>
      </c>
      <c r="F147" s="2715"/>
      <c r="G147" s="2716"/>
      <c r="H147" s="2716"/>
      <c r="I147" s="2716"/>
      <c r="J147" s="2716"/>
      <c r="K147" s="2716"/>
      <c r="L147" s="2716"/>
      <c r="M147" s="2716"/>
      <c r="N147" s="2716"/>
      <c r="O147" s="2716"/>
      <c r="P147" s="2716"/>
      <c r="Q147" s="2716"/>
      <c r="R147" s="2716"/>
      <c r="S147" s="2716"/>
      <c r="T147" s="2716"/>
      <c r="U147" s="2716"/>
      <c r="V147" s="2716"/>
      <c r="W147" s="2716"/>
      <c r="X147" s="2716"/>
      <c r="Y147" s="2716"/>
      <c r="Z147" s="2716"/>
      <c r="AA147" s="2716"/>
      <c r="AB147" s="2716"/>
      <c r="AC147" s="2716"/>
      <c r="AD147" s="2716"/>
      <c r="AE147" s="2716"/>
      <c r="AF147" s="2716"/>
      <c r="AG147" s="2716"/>
      <c r="AH147" s="2716"/>
      <c r="AI147" s="2716"/>
    </row>
    <row r="148" spans="1:35" s="2701" customFormat="1">
      <c r="A148" s="2692" t="s">
        <v>14118</v>
      </c>
      <c r="B148" s="2701" t="s">
        <v>14119</v>
      </c>
      <c r="C148" s="2701" t="s">
        <v>14120</v>
      </c>
      <c r="E148" s="2701" t="s">
        <v>14121</v>
      </c>
      <c r="F148" s="2706"/>
      <c r="G148" s="2707"/>
      <c r="H148" s="2707"/>
      <c r="I148" s="2707"/>
      <c r="J148" s="2707"/>
      <c r="K148" s="2707"/>
      <c r="L148" s="2707"/>
      <c r="M148" s="2707"/>
      <c r="N148" s="2707"/>
      <c r="O148" s="2707"/>
      <c r="P148" s="2707"/>
      <c r="Q148" s="2707"/>
      <c r="R148" s="2707"/>
      <c r="S148" s="2707"/>
      <c r="T148" s="2707"/>
      <c r="U148" s="2707"/>
      <c r="V148" s="2707"/>
      <c r="W148" s="2707"/>
      <c r="X148" s="2707"/>
      <c r="Y148" s="2707"/>
      <c r="Z148" s="2707"/>
      <c r="AA148" s="2707"/>
      <c r="AB148" s="2707"/>
      <c r="AC148" s="2707"/>
      <c r="AD148" s="2707"/>
      <c r="AE148" s="2707"/>
      <c r="AF148" s="2707"/>
      <c r="AG148" s="2707"/>
      <c r="AH148" s="2707"/>
      <c r="AI148" s="2707"/>
    </row>
    <row r="149" spans="1:35" s="2701" customFormat="1">
      <c r="A149" s="2692" t="s">
        <v>14122</v>
      </c>
      <c r="B149" s="2701" t="s">
        <v>14123</v>
      </c>
      <c r="C149" s="2701" t="s">
        <v>14124</v>
      </c>
      <c r="D149" s="2701" t="s">
        <v>14125</v>
      </c>
      <c r="E149" s="2701" t="s">
        <v>14126</v>
      </c>
      <c r="F149" s="2706"/>
      <c r="G149" s="2707"/>
      <c r="H149" s="2707"/>
      <c r="I149" s="2707"/>
      <c r="J149" s="2707"/>
      <c r="K149" s="2707"/>
      <c r="L149" s="2707"/>
      <c r="M149" s="2707"/>
      <c r="N149" s="2707"/>
      <c r="O149" s="2707"/>
      <c r="P149" s="2707"/>
      <c r="Q149" s="2707"/>
      <c r="R149" s="2707"/>
      <c r="S149" s="2707"/>
      <c r="T149" s="2707"/>
      <c r="U149" s="2707"/>
      <c r="V149" s="2707"/>
      <c r="W149" s="2707"/>
      <c r="X149" s="2707"/>
      <c r="Y149" s="2707"/>
      <c r="Z149" s="2707"/>
      <c r="AA149" s="2707"/>
      <c r="AB149" s="2707"/>
      <c r="AC149" s="2707"/>
      <c r="AD149" s="2707"/>
      <c r="AE149" s="2707"/>
      <c r="AF149" s="2707"/>
      <c r="AG149" s="2707"/>
      <c r="AH149" s="2707"/>
      <c r="AI149" s="2707"/>
    </row>
    <row r="150" spans="1:35" s="2701" customFormat="1">
      <c r="A150" s="2692" t="s">
        <v>14127</v>
      </c>
      <c r="B150" s="2701" t="s">
        <v>14128</v>
      </c>
      <c r="C150" s="2701" t="s">
        <v>14129</v>
      </c>
      <c r="E150" s="2701" t="s">
        <v>14130</v>
      </c>
      <c r="F150" s="2706"/>
      <c r="G150" s="2707"/>
      <c r="H150" s="2707"/>
      <c r="I150" s="2707"/>
      <c r="J150" s="2707"/>
      <c r="K150" s="2707"/>
      <c r="L150" s="2707"/>
      <c r="M150" s="2707"/>
      <c r="N150" s="2707"/>
      <c r="O150" s="2707"/>
      <c r="P150" s="2707"/>
      <c r="Q150" s="2707"/>
      <c r="R150" s="2707"/>
      <c r="S150" s="2707"/>
      <c r="T150" s="2707"/>
      <c r="U150" s="2707"/>
      <c r="V150" s="2707"/>
      <c r="W150" s="2707"/>
      <c r="X150" s="2707"/>
      <c r="Y150" s="2707"/>
      <c r="Z150" s="2707"/>
      <c r="AA150" s="2707"/>
      <c r="AB150" s="2707"/>
      <c r="AC150" s="2707"/>
      <c r="AD150" s="2707"/>
      <c r="AE150" s="2707"/>
      <c r="AF150" s="2707"/>
      <c r="AG150" s="2707"/>
      <c r="AH150" s="2707"/>
      <c r="AI150" s="2707"/>
    </row>
    <row r="151" spans="1:35" s="2701" customFormat="1">
      <c r="A151" s="2692" t="s">
        <v>14131</v>
      </c>
      <c r="B151" s="2701" t="s">
        <v>14132</v>
      </c>
      <c r="C151" s="2701" t="s">
        <v>14133</v>
      </c>
      <c r="E151" s="2701" t="s">
        <v>14134</v>
      </c>
      <c r="F151" s="2706"/>
      <c r="G151" s="2707"/>
      <c r="H151" s="2707"/>
      <c r="I151" s="2707"/>
      <c r="J151" s="2707"/>
      <c r="K151" s="2707"/>
      <c r="L151" s="2707"/>
      <c r="M151" s="2707"/>
      <c r="N151" s="2707"/>
      <c r="O151" s="2707"/>
      <c r="P151" s="2707"/>
      <c r="Q151" s="2707"/>
      <c r="R151" s="2707"/>
      <c r="S151" s="2707"/>
      <c r="T151" s="2707"/>
      <c r="U151" s="2707"/>
      <c r="V151" s="2707"/>
      <c r="W151" s="2707"/>
      <c r="X151" s="2707"/>
      <c r="Y151" s="2707"/>
      <c r="Z151" s="2707"/>
      <c r="AA151" s="2707"/>
      <c r="AB151" s="2707"/>
      <c r="AC151" s="2707"/>
      <c r="AD151" s="2707"/>
      <c r="AE151" s="2707"/>
      <c r="AF151" s="2707"/>
      <c r="AG151" s="2707"/>
      <c r="AH151" s="2707"/>
      <c r="AI151" s="2707"/>
    </row>
    <row r="152" spans="1:35" s="2701" customFormat="1">
      <c r="A152" s="2692" t="s">
        <v>14135</v>
      </c>
      <c r="B152" s="2701" t="s">
        <v>14136</v>
      </c>
      <c r="C152" s="2701" t="s">
        <v>14137</v>
      </c>
      <c r="E152" s="2701" t="s">
        <v>14138</v>
      </c>
      <c r="F152" s="2706" t="s">
        <v>13636</v>
      </c>
      <c r="G152" s="2707"/>
      <c r="H152" s="2707"/>
      <c r="I152" s="2707"/>
      <c r="J152" s="2707"/>
      <c r="K152" s="2707"/>
      <c r="L152" s="2707"/>
      <c r="M152" s="2707"/>
      <c r="N152" s="2707"/>
      <c r="O152" s="2707"/>
      <c r="P152" s="2707"/>
      <c r="Q152" s="2707"/>
      <c r="R152" s="2707"/>
      <c r="S152" s="2707"/>
      <c r="T152" s="2707"/>
      <c r="U152" s="2707"/>
      <c r="V152" s="2707"/>
      <c r="W152" s="2707"/>
      <c r="X152" s="2707"/>
      <c r="Y152" s="2707"/>
      <c r="Z152" s="2707"/>
      <c r="AA152" s="2707"/>
      <c r="AB152" s="2707"/>
      <c r="AC152" s="2707"/>
      <c r="AD152" s="2707"/>
      <c r="AE152" s="2707"/>
      <c r="AF152" s="2707"/>
      <c r="AG152" s="2707"/>
      <c r="AH152" s="2707"/>
      <c r="AI152" s="2707"/>
    </row>
    <row r="153" spans="1:35" s="2701" customFormat="1">
      <c r="A153" s="2692" t="s">
        <v>14139</v>
      </c>
      <c r="B153" s="2701" t="s">
        <v>14140</v>
      </c>
      <c r="C153" s="2701" t="s">
        <v>14141</v>
      </c>
      <c r="D153" s="2701" t="s">
        <v>14142</v>
      </c>
      <c r="E153" s="2701" t="s">
        <v>14143</v>
      </c>
      <c r="F153" s="2706"/>
      <c r="G153" s="2707"/>
      <c r="H153" s="2707"/>
      <c r="I153" s="2707"/>
      <c r="J153" s="2707"/>
      <c r="K153" s="2707"/>
      <c r="L153" s="2707"/>
      <c r="M153" s="2707"/>
      <c r="N153" s="2707"/>
      <c r="O153" s="2707"/>
      <c r="P153" s="2707"/>
      <c r="Q153" s="2707"/>
      <c r="R153" s="2707"/>
      <c r="S153" s="2707"/>
      <c r="T153" s="2707"/>
      <c r="U153" s="2707"/>
      <c r="V153" s="2707"/>
      <c r="W153" s="2707"/>
      <c r="X153" s="2707"/>
      <c r="Y153" s="2707"/>
      <c r="Z153" s="2707"/>
      <c r="AA153" s="2707"/>
      <c r="AB153" s="2707"/>
      <c r="AC153" s="2707"/>
      <c r="AD153" s="2707"/>
      <c r="AE153" s="2707"/>
      <c r="AF153" s="2707"/>
      <c r="AG153" s="2707"/>
      <c r="AH153" s="2707"/>
      <c r="AI153" s="2707"/>
    </row>
    <row r="154" spans="1:35" s="2701" customFormat="1" ht="18.75" customHeight="1">
      <c r="A154" s="2692" t="s">
        <v>14144</v>
      </c>
      <c r="B154" s="2701" t="s">
        <v>14145</v>
      </c>
      <c r="C154" s="2701" t="s">
        <v>14146</v>
      </c>
      <c r="E154" s="2701" t="s">
        <v>14147</v>
      </c>
      <c r="F154" s="2706"/>
      <c r="G154" s="2707"/>
      <c r="H154" s="2707"/>
      <c r="I154" s="2707"/>
      <c r="J154" s="2707"/>
      <c r="K154" s="2707"/>
      <c r="L154" s="2707"/>
      <c r="M154" s="2707"/>
      <c r="N154" s="2707"/>
      <c r="O154" s="2707"/>
      <c r="P154" s="2707"/>
      <c r="Q154" s="2707"/>
      <c r="R154" s="2707"/>
      <c r="S154" s="2707"/>
      <c r="T154" s="2707"/>
      <c r="U154" s="2707"/>
      <c r="V154" s="2707"/>
      <c r="W154" s="2707"/>
      <c r="X154" s="2707"/>
      <c r="Y154" s="2707"/>
      <c r="Z154" s="2707"/>
      <c r="AA154" s="2707"/>
      <c r="AB154" s="2707"/>
      <c r="AC154" s="2707"/>
      <c r="AD154" s="2707"/>
      <c r="AE154" s="2707"/>
      <c r="AF154" s="2707"/>
      <c r="AG154" s="2707"/>
      <c r="AH154" s="2707"/>
      <c r="AI154" s="2707"/>
    </row>
    <row r="155" spans="1:35" s="2709" customFormat="1">
      <c r="A155" s="2692" t="s">
        <v>14148</v>
      </c>
      <c r="B155" s="2701" t="s">
        <v>14149</v>
      </c>
      <c r="C155" s="2701" t="s">
        <v>14150</v>
      </c>
      <c r="D155" s="2701" t="s">
        <v>14151</v>
      </c>
      <c r="E155" s="2701" t="s">
        <v>14152</v>
      </c>
      <c r="F155" s="2706"/>
      <c r="G155" s="2708"/>
      <c r="H155" s="2708"/>
      <c r="I155" s="2708"/>
      <c r="J155" s="2708"/>
      <c r="K155" s="2708"/>
      <c r="L155" s="2708"/>
      <c r="M155" s="2708"/>
      <c r="N155" s="2708"/>
      <c r="O155" s="2708"/>
      <c r="P155" s="2708"/>
      <c r="Q155" s="2708"/>
      <c r="R155" s="2708"/>
      <c r="S155" s="2708"/>
      <c r="T155" s="2708"/>
      <c r="U155" s="2708"/>
      <c r="V155" s="2708"/>
      <c r="W155" s="2708"/>
      <c r="X155" s="2708"/>
      <c r="Y155" s="2708"/>
      <c r="Z155" s="2708"/>
      <c r="AA155" s="2708"/>
      <c r="AB155" s="2708"/>
      <c r="AC155" s="2708"/>
      <c r="AD155" s="2708"/>
      <c r="AE155" s="2708"/>
      <c r="AF155" s="2708"/>
      <c r="AG155" s="2708"/>
      <c r="AH155" s="2708"/>
      <c r="AI155" s="2708"/>
    </row>
    <row r="156" spans="1:35" s="2709" customFormat="1" ht="23.25">
      <c r="A156" s="2692" t="s">
        <v>14153</v>
      </c>
      <c r="B156" s="2701" t="s">
        <v>14154</v>
      </c>
      <c r="C156" s="2701" t="s">
        <v>14155</v>
      </c>
      <c r="D156" s="2701"/>
      <c r="E156" s="2701" t="s">
        <v>14156</v>
      </c>
      <c r="F156" s="2706"/>
      <c r="G156" s="2708"/>
      <c r="H156" s="2708"/>
      <c r="I156" s="2708"/>
      <c r="J156" s="2708"/>
      <c r="K156" s="2708"/>
      <c r="L156" s="2708"/>
      <c r="M156" s="2708"/>
      <c r="N156" s="2708"/>
      <c r="O156" s="2708"/>
      <c r="P156" s="2708"/>
      <c r="Q156" s="2708"/>
      <c r="R156" s="2708"/>
      <c r="S156" s="2708"/>
      <c r="T156" s="2708"/>
      <c r="U156" s="2708"/>
      <c r="V156" s="2708"/>
      <c r="W156" s="2708"/>
      <c r="X156" s="2708"/>
      <c r="Y156" s="2708"/>
      <c r="Z156" s="2708"/>
      <c r="AA156" s="2708"/>
      <c r="AB156" s="2708"/>
      <c r="AC156" s="2708"/>
      <c r="AD156" s="2708"/>
      <c r="AE156" s="2708"/>
      <c r="AF156" s="2708"/>
      <c r="AG156" s="2708"/>
      <c r="AH156" s="2708"/>
      <c r="AI156" s="2708"/>
    </row>
    <row r="157" spans="1:35" s="2709" customFormat="1">
      <c r="A157" s="2692" t="s">
        <v>14157</v>
      </c>
      <c r="B157" s="2701" t="s">
        <v>14158</v>
      </c>
      <c r="C157" s="2701" t="s">
        <v>14159</v>
      </c>
      <c r="D157" s="2701" t="s">
        <v>14160</v>
      </c>
      <c r="E157" s="2701" t="s">
        <v>14161</v>
      </c>
      <c r="F157" s="2706"/>
      <c r="G157" s="2708"/>
      <c r="H157" s="2708"/>
      <c r="I157" s="2708"/>
      <c r="J157" s="2708"/>
      <c r="K157" s="2708"/>
      <c r="L157" s="2708"/>
      <c r="M157" s="2708"/>
      <c r="N157" s="2708"/>
      <c r="O157" s="2708"/>
      <c r="P157" s="2708"/>
      <c r="Q157" s="2708"/>
      <c r="R157" s="2708"/>
      <c r="S157" s="2708"/>
      <c r="T157" s="2708"/>
      <c r="U157" s="2708"/>
      <c r="V157" s="2708"/>
      <c r="W157" s="2708"/>
      <c r="X157" s="2708"/>
      <c r="Y157" s="2708"/>
      <c r="Z157" s="2708"/>
      <c r="AA157" s="2708"/>
      <c r="AB157" s="2708"/>
      <c r="AC157" s="2708"/>
      <c r="AD157" s="2708"/>
      <c r="AE157" s="2708"/>
      <c r="AF157" s="2708"/>
      <c r="AG157" s="2708"/>
      <c r="AH157" s="2708"/>
      <c r="AI157" s="2708"/>
    </row>
    <row r="158" spans="1:35" s="2701" customFormat="1">
      <c r="A158" s="2692" t="s">
        <v>14162</v>
      </c>
      <c r="B158" s="2701" t="s">
        <v>14163</v>
      </c>
      <c r="C158" s="2701" t="s">
        <v>14164</v>
      </c>
      <c r="E158" s="2701" t="s">
        <v>14165</v>
      </c>
      <c r="F158" s="2706"/>
      <c r="G158" s="2707"/>
      <c r="H158" s="2707"/>
      <c r="I158" s="2707"/>
      <c r="J158" s="2707"/>
      <c r="K158" s="2707"/>
      <c r="L158" s="2707"/>
      <c r="M158" s="2707"/>
      <c r="N158" s="2707"/>
      <c r="O158" s="2707"/>
      <c r="P158" s="2707"/>
      <c r="Q158" s="2707"/>
      <c r="R158" s="2707"/>
      <c r="S158" s="2707"/>
      <c r="T158" s="2707"/>
      <c r="U158" s="2707"/>
      <c r="V158" s="2707"/>
      <c r="W158" s="2707"/>
      <c r="X158" s="2707"/>
      <c r="Y158" s="2707"/>
      <c r="Z158" s="2707"/>
      <c r="AA158" s="2707"/>
      <c r="AB158" s="2707"/>
      <c r="AC158" s="2707"/>
      <c r="AD158" s="2707"/>
      <c r="AE158" s="2707"/>
      <c r="AF158" s="2707"/>
      <c r="AG158" s="2707"/>
      <c r="AH158" s="2707"/>
      <c r="AI158" s="2707"/>
    </row>
    <row r="159" spans="1:35" s="2701" customFormat="1">
      <c r="A159" s="2692" t="s">
        <v>14166</v>
      </c>
      <c r="B159" s="2701" t="s">
        <v>14167</v>
      </c>
      <c r="C159" s="2701" t="s">
        <v>14168</v>
      </c>
      <c r="E159" s="2701" t="s">
        <v>14169</v>
      </c>
      <c r="F159" s="2706"/>
      <c r="G159" s="2707"/>
      <c r="H159" s="2707"/>
      <c r="I159" s="2707"/>
      <c r="J159" s="2707"/>
      <c r="K159" s="2707"/>
      <c r="L159" s="2707"/>
      <c r="M159" s="2707"/>
      <c r="N159" s="2707"/>
      <c r="O159" s="2707"/>
      <c r="P159" s="2707"/>
      <c r="Q159" s="2707"/>
      <c r="R159" s="2707"/>
      <c r="S159" s="2707"/>
      <c r="T159" s="2707"/>
      <c r="U159" s="2707"/>
      <c r="V159" s="2707"/>
      <c r="W159" s="2707"/>
      <c r="X159" s="2707"/>
      <c r="Y159" s="2707"/>
      <c r="Z159" s="2707"/>
      <c r="AA159" s="2707"/>
      <c r="AB159" s="2707"/>
      <c r="AC159" s="2707"/>
      <c r="AD159" s="2707"/>
      <c r="AE159" s="2707"/>
      <c r="AF159" s="2707"/>
      <c r="AG159" s="2707"/>
      <c r="AH159" s="2707"/>
      <c r="AI159" s="2707"/>
    </row>
    <row r="160" spans="1:35" s="2701" customFormat="1">
      <c r="A160" s="2692" t="s">
        <v>14170</v>
      </c>
      <c r="B160" s="2701" t="s">
        <v>14171</v>
      </c>
      <c r="C160" s="2701" t="s">
        <v>14172</v>
      </c>
      <c r="E160" s="2701" t="s">
        <v>14173</v>
      </c>
      <c r="F160" s="2706"/>
      <c r="G160" s="2707"/>
      <c r="H160" s="2707"/>
      <c r="I160" s="2707"/>
      <c r="J160" s="2707"/>
      <c r="K160" s="2707"/>
      <c r="L160" s="2707"/>
      <c r="M160" s="2707"/>
      <c r="N160" s="2707"/>
      <c r="O160" s="2707"/>
      <c r="P160" s="2707"/>
      <c r="Q160" s="2707"/>
      <c r="R160" s="2707"/>
      <c r="S160" s="2707"/>
      <c r="T160" s="2707"/>
      <c r="U160" s="2707"/>
      <c r="V160" s="2707"/>
      <c r="W160" s="2707"/>
      <c r="X160" s="2707"/>
      <c r="Y160" s="2707"/>
      <c r="Z160" s="2707"/>
      <c r="AA160" s="2707"/>
      <c r="AB160" s="2707"/>
      <c r="AC160" s="2707"/>
      <c r="AD160" s="2707"/>
      <c r="AE160" s="2707"/>
      <c r="AF160" s="2707"/>
      <c r="AG160" s="2707"/>
      <c r="AH160" s="2707"/>
      <c r="AI160" s="2707"/>
    </row>
    <row r="161" spans="1:35" s="2701" customFormat="1">
      <c r="A161" s="2692" t="s">
        <v>14174</v>
      </c>
      <c r="B161" s="2701" t="s">
        <v>14175</v>
      </c>
      <c r="C161" s="2701" t="s">
        <v>14176</v>
      </c>
      <c r="E161" s="2701" t="s">
        <v>14177</v>
      </c>
      <c r="F161" s="2706"/>
      <c r="G161" s="2707"/>
      <c r="H161" s="2707"/>
      <c r="I161" s="2707"/>
      <c r="J161" s="2707"/>
      <c r="K161" s="2707"/>
      <c r="L161" s="2707"/>
      <c r="M161" s="2707"/>
      <c r="N161" s="2707"/>
      <c r="O161" s="2707"/>
      <c r="P161" s="2707"/>
      <c r="Q161" s="2707"/>
      <c r="R161" s="2707"/>
      <c r="S161" s="2707"/>
      <c r="T161" s="2707"/>
      <c r="U161" s="2707"/>
      <c r="V161" s="2707"/>
      <c r="W161" s="2707"/>
      <c r="X161" s="2707"/>
      <c r="Y161" s="2707"/>
      <c r="Z161" s="2707"/>
      <c r="AA161" s="2707"/>
      <c r="AB161" s="2707"/>
      <c r="AC161" s="2707"/>
      <c r="AD161" s="2707"/>
      <c r="AE161" s="2707"/>
      <c r="AF161" s="2707"/>
      <c r="AG161" s="2707"/>
      <c r="AH161" s="2707"/>
      <c r="AI161" s="2707"/>
    </row>
    <row r="162" spans="1:35" s="2701" customFormat="1">
      <c r="A162" s="2692" t="s">
        <v>14178</v>
      </c>
      <c r="B162" s="2701" t="s">
        <v>14179</v>
      </c>
      <c r="C162" s="2701" t="s">
        <v>14180</v>
      </c>
      <c r="E162" s="2701" t="s">
        <v>14181</v>
      </c>
      <c r="F162" s="2706" t="s">
        <v>13636</v>
      </c>
      <c r="G162" s="2707"/>
      <c r="H162" s="2707"/>
      <c r="I162" s="2707"/>
      <c r="J162" s="2707"/>
      <c r="K162" s="2707"/>
      <c r="L162" s="2707"/>
      <c r="M162" s="2707"/>
      <c r="N162" s="2707"/>
      <c r="O162" s="2707"/>
      <c r="P162" s="2707"/>
      <c r="Q162" s="2707"/>
      <c r="R162" s="2707"/>
      <c r="S162" s="2707"/>
      <c r="T162" s="2707"/>
      <c r="U162" s="2707"/>
      <c r="V162" s="2707"/>
      <c r="W162" s="2707"/>
      <c r="X162" s="2707"/>
      <c r="Y162" s="2707"/>
      <c r="Z162" s="2707"/>
      <c r="AA162" s="2707"/>
      <c r="AB162" s="2707"/>
      <c r="AC162" s="2707"/>
      <c r="AD162" s="2707"/>
      <c r="AE162" s="2707"/>
      <c r="AF162" s="2707"/>
      <c r="AG162" s="2707"/>
      <c r="AH162" s="2707"/>
      <c r="AI162" s="2707"/>
    </row>
    <row r="163" spans="1:35" s="2702" customFormat="1">
      <c r="A163" s="2692" t="s">
        <v>14182</v>
      </c>
      <c r="B163" s="2702" t="s">
        <v>14183</v>
      </c>
      <c r="C163" s="2701" t="s">
        <v>14184</v>
      </c>
      <c r="E163" s="2702" t="s">
        <v>14185</v>
      </c>
      <c r="F163" s="2704"/>
      <c r="G163" s="2705"/>
      <c r="H163" s="2705"/>
      <c r="I163" s="2705"/>
      <c r="J163" s="2705"/>
      <c r="K163" s="2705"/>
      <c r="L163" s="2705"/>
      <c r="M163" s="2705"/>
      <c r="N163" s="2705"/>
      <c r="O163" s="2705"/>
      <c r="P163" s="2705"/>
      <c r="Q163" s="2705"/>
      <c r="R163" s="2705"/>
      <c r="S163" s="2705"/>
      <c r="T163" s="2705"/>
      <c r="U163" s="2705"/>
      <c r="V163" s="2705"/>
      <c r="W163" s="2705"/>
      <c r="X163" s="2705"/>
      <c r="Y163" s="2705"/>
      <c r="Z163" s="2705"/>
      <c r="AA163" s="2705"/>
      <c r="AB163" s="2705"/>
      <c r="AC163" s="2705"/>
      <c r="AD163" s="2705"/>
      <c r="AE163" s="2705"/>
      <c r="AF163" s="2705"/>
      <c r="AG163" s="2705"/>
      <c r="AH163" s="2705"/>
      <c r="AI163" s="2705"/>
    </row>
    <row r="164" spans="1:35" s="2702" customFormat="1">
      <c r="A164" s="2692" t="s">
        <v>14186</v>
      </c>
      <c r="B164" s="2702" t="s">
        <v>14187</v>
      </c>
      <c r="C164" s="2701" t="s">
        <v>14188</v>
      </c>
      <c r="E164" s="2702" t="s">
        <v>14189</v>
      </c>
      <c r="F164" s="2704"/>
      <c r="G164" s="2705"/>
      <c r="H164" s="2705"/>
      <c r="I164" s="2705"/>
      <c r="J164" s="2705"/>
      <c r="K164" s="2705"/>
      <c r="L164" s="2705"/>
      <c r="M164" s="2705"/>
      <c r="N164" s="2705"/>
      <c r="O164" s="2705"/>
      <c r="P164" s="2705"/>
      <c r="Q164" s="2705"/>
      <c r="R164" s="2705"/>
      <c r="S164" s="2705"/>
      <c r="T164" s="2705"/>
      <c r="U164" s="2705"/>
      <c r="V164" s="2705"/>
      <c r="W164" s="2705"/>
      <c r="X164" s="2705"/>
      <c r="Y164" s="2705"/>
      <c r="Z164" s="2705"/>
      <c r="AA164" s="2705"/>
      <c r="AB164" s="2705"/>
      <c r="AC164" s="2705"/>
      <c r="AD164" s="2705"/>
      <c r="AE164" s="2705"/>
      <c r="AF164" s="2705"/>
      <c r="AG164" s="2705"/>
      <c r="AH164" s="2705"/>
      <c r="AI164" s="2705"/>
    </row>
    <row r="165" spans="1:35" s="2702" customFormat="1">
      <c r="A165" s="2692" t="s">
        <v>14190</v>
      </c>
      <c r="B165" s="2702" t="s">
        <v>14191</v>
      </c>
      <c r="C165" s="2701" t="s">
        <v>14192</v>
      </c>
      <c r="E165" s="2702" t="s">
        <v>14193</v>
      </c>
      <c r="F165" s="2704"/>
      <c r="G165" s="2705"/>
      <c r="H165" s="2705"/>
      <c r="I165" s="2705"/>
      <c r="J165" s="2705"/>
      <c r="K165" s="2705"/>
      <c r="L165" s="2705"/>
      <c r="M165" s="2705"/>
      <c r="N165" s="2705"/>
      <c r="O165" s="2705"/>
      <c r="P165" s="2705"/>
      <c r="Q165" s="2705"/>
      <c r="R165" s="2705"/>
      <c r="S165" s="2705"/>
      <c r="T165" s="2705"/>
      <c r="U165" s="2705"/>
      <c r="V165" s="2705"/>
      <c r="W165" s="2705"/>
      <c r="X165" s="2705"/>
      <c r="Y165" s="2705"/>
      <c r="Z165" s="2705"/>
      <c r="AA165" s="2705"/>
      <c r="AB165" s="2705"/>
      <c r="AC165" s="2705"/>
      <c r="AD165" s="2705"/>
      <c r="AE165" s="2705"/>
      <c r="AF165" s="2705"/>
      <c r="AG165" s="2705"/>
      <c r="AH165" s="2705"/>
      <c r="AI165" s="2705"/>
    </row>
    <row r="166" spans="1:35" s="2702" customFormat="1" ht="18.75" customHeight="1">
      <c r="A166" s="2692" t="s">
        <v>14194</v>
      </c>
      <c r="B166" s="2702" t="s">
        <v>14195</v>
      </c>
      <c r="C166" s="2701" t="s">
        <v>14196</v>
      </c>
      <c r="D166" s="2702" t="s">
        <v>14197</v>
      </c>
      <c r="E166" s="2702" t="s">
        <v>14198</v>
      </c>
      <c r="F166" s="2704"/>
      <c r="G166" s="2705"/>
      <c r="H166" s="2705"/>
      <c r="I166" s="2705"/>
      <c r="J166" s="2705"/>
      <c r="K166" s="2705"/>
      <c r="L166" s="2705"/>
      <c r="M166" s="2705"/>
      <c r="N166" s="2705"/>
      <c r="O166" s="2705"/>
      <c r="P166" s="2705"/>
      <c r="Q166" s="2705"/>
      <c r="R166" s="2705"/>
      <c r="S166" s="2705"/>
      <c r="T166" s="2705"/>
      <c r="U166" s="2705"/>
      <c r="V166" s="2705"/>
      <c r="W166" s="2705"/>
      <c r="X166" s="2705"/>
      <c r="Y166" s="2705"/>
      <c r="Z166" s="2705"/>
      <c r="AA166" s="2705"/>
      <c r="AB166" s="2705"/>
      <c r="AC166" s="2705"/>
      <c r="AD166" s="2705"/>
      <c r="AE166" s="2705"/>
      <c r="AF166" s="2705"/>
      <c r="AG166" s="2705"/>
      <c r="AH166" s="2705"/>
      <c r="AI166" s="2705"/>
    </row>
    <row r="167" spans="1:35" s="2702" customFormat="1">
      <c r="A167" s="2692" t="s">
        <v>14199</v>
      </c>
      <c r="B167" s="2702" t="s">
        <v>2856</v>
      </c>
      <c r="C167" s="2701" t="s">
        <v>14200</v>
      </c>
      <c r="E167" s="2702" t="s">
        <v>14201</v>
      </c>
      <c r="F167" s="2704"/>
      <c r="G167" s="2705"/>
      <c r="H167" s="2705"/>
      <c r="I167" s="2705"/>
      <c r="J167" s="2705"/>
      <c r="K167" s="2705"/>
      <c r="L167" s="2705"/>
      <c r="M167" s="2705"/>
      <c r="N167" s="2705"/>
      <c r="O167" s="2705"/>
      <c r="P167" s="2705"/>
      <c r="Q167" s="2705"/>
      <c r="R167" s="2705"/>
      <c r="S167" s="2705"/>
      <c r="T167" s="2705"/>
      <c r="U167" s="2705"/>
      <c r="V167" s="2705"/>
      <c r="W167" s="2705"/>
      <c r="X167" s="2705"/>
      <c r="Y167" s="2705"/>
      <c r="Z167" s="2705"/>
      <c r="AA167" s="2705"/>
      <c r="AB167" s="2705"/>
      <c r="AC167" s="2705"/>
      <c r="AD167" s="2705"/>
      <c r="AE167" s="2705"/>
      <c r="AF167" s="2705"/>
      <c r="AG167" s="2705"/>
      <c r="AH167" s="2705"/>
      <c r="AI167" s="2705"/>
    </row>
    <row r="168" spans="1:35" s="2702" customFormat="1">
      <c r="A168" s="2692" t="s">
        <v>14202</v>
      </c>
      <c r="B168" s="2702" t="s">
        <v>14203</v>
      </c>
      <c r="C168" s="2701" t="s">
        <v>14204</v>
      </c>
      <c r="E168" s="2702" t="s">
        <v>14205</v>
      </c>
      <c r="F168" s="2704" t="s">
        <v>13636</v>
      </c>
      <c r="G168" s="2705"/>
      <c r="H168" s="2705"/>
      <c r="I168" s="2705"/>
      <c r="J168" s="2705"/>
      <c r="K168" s="2705"/>
      <c r="L168" s="2705"/>
      <c r="M168" s="2705"/>
      <c r="N168" s="2705"/>
      <c r="O168" s="2705"/>
      <c r="P168" s="2705"/>
      <c r="Q168" s="2705"/>
      <c r="R168" s="2705"/>
      <c r="S168" s="2705"/>
      <c r="T168" s="2705"/>
      <c r="U168" s="2705"/>
      <c r="V168" s="2705"/>
      <c r="W168" s="2705"/>
      <c r="X168" s="2705"/>
      <c r="Y168" s="2705"/>
      <c r="Z168" s="2705"/>
      <c r="AA168" s="2705"/>
      <c r="AB168" s="2705"/>
      <c r="AC168" s="2705"/>
      <c r="AD168" s="2705"/>
      <c r="AE168" s="2705"/>
      <c r="AF168" s="2705"/>
      <c r="AG168" s="2705"/>
      <c r="AH168" s="2705"/>
      <c r="AI168" s="2705"/>
    </row>
    <row r="169" spans="1:35" s="2701" customFormat="1">
      <c r="A169" s="2692" t="s">
        <v>14206</v>
      </c>
      <c r="B169" s="2701" t="s">
        <v>2541</v>
      </c>
      <c r="C169" s="2701" t="s">
        <v>14207</v>
      </c>
      <c r="E169" s="2701" t="s">
        <v>14208</v>
      </c>
      <c r="F169" s="2706"/>
      <c r="G169" s="2707"/>
      <c r="H169" s="2707"/>
      <c r="I169" s="2707"/>
      <c r="J169" s="2707"/>
      <c r="K169" s="2707"/>
      <c r="L169" s="2707"/>
      <c r="M169" s="2707"/>
      <c r="N169" s="2707"/>
      <c r="O169" s="2707"/>
      <c r="P169" s="2707"/>
      <c r="Q169" s="2707"/>
      <c r="R169" s="2707"/>
      <c r="S169" s="2707"/>
      <c r="T169" s="2707"/>
      <c r="U169" s="2707"/>
      <c r="V169" s="2707"/>
      <c r="W169" s="2707"/>
      <c r="X169" s="2707"/>
      <c r="Y169" s="2707"/>
      <c r="Z169" s="2707"/>
      <c r="AA169" s="2707"/>
      <c r="AB169" s="2707"/>
      <c r="AC169" s="2707"/>
      <c r="AD169" s="2707"/>
      <c r="AE169" s="2707"/>
      <c r="AF169" s="2707"/>
      <c r="AG169" s="2707"/>
      <c r="AH169" s="2707"/>
      <c r="AI169" s="2707"/>
    </row>
    <row r="170" spans="1:35" s="2701" customFormat="1">
      <c r="A170" s="2692" t="s">
        <v>14209</v>
      </c>
      <c r="B170" s="2701" t="s">
        <v>14210</v>
      </c>
      <c r="C170" s="2701" t="s">
        <v>14211</v>
      </c>
      <c r="E170" s="2701" t="s">
        <v>2799</v>
      </c>
      <c r="F170" s="2706"/>
      <c r="G170" s="2707"/>
      <c r="H170" s="2707"/>
      <c r="I170" s="2707"/>
      <c r="J170" s="2707"/>
      <c r="K170" s="2707"/>
      <c r="L170" s="2707"/>
      <c r="M170" s="2707"/>
      <c r="N170" s="2707"/>
      <c r="O170" s="2707"/>
      <c r="P170" s="2707"/>
      <c r="Q170" s="2707"/>
      <c r="R170" s="2707"/>
      <c r="S170" s="2707"/>
      <c r="T170" s="2707"/>
      <c r="U170" s="2707"/>
      <c r="V170" s="2707"/>
      <c r="W170" s="2707"/>
      <c r="X170" s="2707"/>
      <c r="Y170" s="2707"/>
      <c r="Z170" s="2707"/>
      <c r="AA170" s="2707"/>
      <c r="AB170" s="2707"/>
      <c r="AC170" s="2707"/>
      <c r="AD170" s="2707"/>
      <c r="AE170" s="2707"/>
      <c r="AF170" s="2707"/>
      <c r="AG170" s="2707"/>
      <c r="AH170" s="2707"/>
      <c r="AI170" s="2707"/>
    </row>
    <row r="171" spans="1:35" s="2701" customFormat="1">
      <c r="A171" s="2692" t="s">
        <v>14212</v>
      </c>
      <c r="B171" s="2701" t="s">
        <v>14213</v>
      </c>
      <c r="C171" s="2701" t="s">
        <v>14214</v>
      </c>
      <c r="D171" s="2701" t="s">
        <v>14215</v>
      </c>
      <c r="E171" s="2701" t="s">
        <v>14216</v>
      </c>
      <c r="F171" s="2706"/>
      <c r="G171" s="2707"/>
      <c r="H171" s="2707"/>
      <c r="I171" s="2707"/>
      <c r="J171" s="2707"/>
      <c r="K171" s="2707"/>
      <c r="L171" s="2707"/>
      <c r="M171" s="2707"/>
      <c r="N171" s="2707"/>
      <c r="O171" s="2707"/>
      <c r="P171" s="2707"/>
      <c r="Q171" s="2707"/>
      <c r="R171" s="2707"/>
      <c r="S171" s="2707"/>
      <c r="T171" s="2707"/>
      <c r="U171" s="2707"/>
      <c r="V171" s="2707"/>
      <c r="W171" s="2707"/>
      <c r="X171" s="2707"/>
      <c r="Y171" s="2707"/>
      <c r="Z171" s="2707"/>
      <c r="AA171" s="2707"/>
      <c r="AB171" s="2707"/>
      <c r="AC171" s="2707"/>
      <c r="AD171" s="2707"/>
      <c r="AE171" s="2707"/>
      <c r="AF171" s="2707"/>
      <c r="AG171" s="2707"/>
      <c r="AH171" s="2707"/>
      <c r="AI171" s="2707"/>
    </row>
    <row r="172" spans="1:35" s="2701" customFormat="1">
      <c r="A172" s="2692" t="s">
        <v>14217</v>
      </c>
      <c r="B172" s="2701" t="s">
        <v>14218</v>
      </c>
      <c r="C172" s="2701" t="s">
        <v>14219</v>
      </c>
      <c r="E172" s="2701" t="s">
        <v>14220</v>
      </c>
      <c r="F172" s="2706"/>
      <c r="G172" s="2707"/>
      <c r="H172" s="2707"/>
      <c r="I172" s="2707"/>
      <c r="J172" s="2707"/>
      <c r="K172" s="2707"/>
      <c r="L172" s="2707"/>
      <c r="M172" s="2707"/>
      <c r="N172" s="2707"/>
      <c r="O172" s="2707"/>
      <c r="P172" s="2707"/>
      <c r="Q172" s="2707"/>
      <c r="R172" s="2707"/>
      <c r="S172" s="2707"/>
      <c r="T172" s="2707"/>
      <c r="U172" s="2707"/>
      <c r="V172" s="2707"/>
      <c r="W172" s="2707"/>
      <c r="X172" s="2707"/>
      <c r="Y172" s="2707"/>
      <c r="Z172" s="2707"/>
      <c r="AA172" s="2707"/>
      <c r="AB172" s="2707"/>
      <c r="AC172" s="2707"/>
      <c r="AD172" s="2707"/>
      <c r="AE172" s="2707"/>
      <c r="AF172" s="2707"/>
      <c r="AG172" s="2707"/>
      <c r="AH172" s="2707"/>
      <c r="AI172" s="2707"/>
    </row>
    <row r="173" spans="1:35" s="2702" customFormat="1" ht="18.75" customHeight="1">
      <c r="A173" s="2692" t="s">
        <v>14221</v>
      </c>
      <c r="B173" s="2702" t="s">
        <v>14222</v>
      </c>
      <c r="C173" s="2701" t="s">
        <v>14223</v>
      </c>
      <c r="E173" s="2702" t="s">
        <v>14224</v>
      </c>
      <c r="F173" s="2704" t="s">
        <v>13636</v>
      </c>
      <c r="G173" s="2705"/>
      <c r="H173" s="2705"/>
      <c r="I173" s="2705"/>
      <c r="J173" s="2705"/>
      <c r="K173" s="2705"/>
      <c r="L173" s="2705"/>
      <c r="M173" s="2705"/>
      <c r="N173" s="2705"/>
      <c r="O173" s="2705"/>
      <c r="P173" s="2705"/>
      <c r="Q173" s="2705"/>
      <c r="R173" s="2705"/>
      <c r="S173" s="2705"/>
      <c r="T173" s="2705"/>
      <c r="U173" s="2705"/>
      <c r="V173" s="2705"/>
      <c r="W173" s="2705"/>
      <c r="X173" s="2705"/>
      <c r="Y173" s="2705"/>
      <c r="Z173" s="2705"/>
      <c r="AA173" s="2705"/>
      <c r="AB173" s="2705"/>
      <c r="AC173" s="2705"/>
      <c r="AD173" s="2705"/>
      <c r="AE173" s="2705"/>
      <c r="AF173" s="2705"/>
      <c r="AG173" s="2705"/>
      <c r="AH173" s="2705"/>
      <c r="AI173" s="2705"/>
    </row>
    <row r="174" spans="1:35" s="2702" customFormat="1">
      <c r="A174" s="2692" t="s">
        <v>14225</v>
      </c>
      <c r="B174" s="2702" t="s">
        <v>14226</v>
      </c>
      <c r="C174" s="2701" t="s">
        <v>14227</v>
      </c>
      <c r="D174" s="2702" t="s">
        <v>14228</v>
      </c>
      <c r="E174" s="2702" t="s">
        <v>14229</v>
      </c>
      <c r="F174" s="2704"/>
      <c r="G174" s="2705"/>
      <c r="H174" s="2705"/>
      <c r="I174" s="2705"/>
      <c r="J174" s="2705"/>
      <c r="K174" s="2705"/>
      <c r="L174" s="2705"/>
      <c r="M174" s="2705"/>
      <c r="N174" s="2705"/>
      <c r="O174" s="2705"/>
      <c r="P174" s="2705"/>
      <c r="Q174" s="2705"/>
      <c r="R174" s="2705"/>
      <c r="S174" s="2705"/>
      <c r="T174" s="2705"/>
      <c r="U174" s="2705"/>
      <c r="V174" s="2705"/>
      <c r="W174" s="2705"/>
      <c r="X174" s="2705"/>
      <c r="Y174" s="2705"/>
      <c r="Z174" s="2705"/>
      <c r="AA174" s="2705"/>
      <c r="AB174" s="2705"/>
      <c r="AC174" s="2705"/>
      <c r="AD174" s="2705"/>
      <c r="AE174" s="2705"/>
      <c r="AF174" s="2705"/>
      <c r="AG174" s="2705"/>
      <c r="AH174" s="2705"/>
      <c r="AI174" s="2705"/>
    </row>
    <row r="175" spans="1:35" s="2710" customFormat="1">
      <c r="A175" s="2692" t="s">
        <v>14230</v>
      </c>
      <c r="B175" s="2702" t="s">
        <v>14231</v>
      </c>
      <c r="C175" s="2701" t="s">
        <v>14232</v>
      </c>
      <c r="E175" s="2710" t="s">
        <v>14233</v>
      </c>
      <c r="F175" s="2711"/>
      <c r="G175" s="2712"/>
      <c r="H175" s="2712"/>
      <c r="I175" s="2712"/>
      <c r="J175" s="2712"/>
      <c r="K175" s="2712"/>
      <c r="L175" s="2712"/>
      <c r="M175" s="2712"/>
      <c r="N175" s="2712"/>
      <c r="O175" s="2712"/>
      <c r="P175" s="2712"/>
      <c r="Q175" s="2712"/>
      <c r="R175" s="2712"/>
      <c r="S175" s="2712"/>
      <c r="T175" s="2712"/>
      <c r="U175" s="2712"/>
      <c r="V175" s="2712"/>
      <c r="W175" s="2712"/>
      <c r="X175" s="2712"/>
      <c r="Y175" s="2712"/>
      <c r="Z175" s="2712"/>
      <c r="AA175" s="2712"/>
      <c r="AB175" s="2712"/>
      <c r="AC175" s="2712"/>
      <c r="AD175" s="2712"/>
      <c r="AE175" s="2712"/>
      <c r="AF175" s="2712"/>
      <c r="AG175" s="2712"/>
      <c r="AH175" s="2712"/>
      <c r="AI175" s="2712"/>
    </row>
    <row r="176" spans="1:35" s="2702" customFormat="1">
      <c r="A176" s="2692" t="s">
        <v>14234</v>
      </c>
      <c r="B176" s="2702" t="s">
        <v>14235</v>
      </c>
      <c r="C176" s="2701" t="s">
        <v>5879</v>
      </c>
      <c r="E176" s="2702" t="s">
        <v>14236</v>
      </c>
      <c r="F176" s="2704"/>
      <c r="G176" s="2705"/>
      <c r="H176" s="2705"/>
      <c r="I176" s="2705"/>
      <c r="J176" s="2705"/>
      <c r="K176" s="2705"/>
      <c r="L176" s="2705"/>
      <c r="M176" s="2705"/>
      <c r="N176" s="2705"/>
      <c r="O176" s="2705"/>
      <c r="P176" s="2705"/>
      <c r="Q176" s="2705"/>
      <c r="R176" s="2705"/>
      <c r="S176" s="2705"/>
      <c r="T176" s="2705"/>
      <c r="U176" s="2705"/>
      <c r="V176" s="2705"/>
      <c r="W176" s="2705"/>
      <c r="X176" s="2705"/>
      <c r="Y176" s="2705"/>
      <c r="Z176" s="2705"/>
      <c r="AA176" s="2705"/>
      <c r="AB176" s="2705"/>
      <c r="AC176" s="2705"/>
      <c r="AD176" s="2705"/>
      <c r="AE176" s="2705"/>
      <c r="AF176" s="2705"/>
      <c r="AG176" s="2705"/>
      <c r="AH176" s="2705"/>
      <c r="AI176" s="2705"/>
    </row>
    <row r="177" spans="1:35" s="2702" customFormat="1">
      <c r="A177" s="2692" t="s">
        <v>14237</v>
      </c>
      <c r="B177" s="2702" t="s">
        <v>14238</v>
      </c>
      <c r="C177" s="2701" t="s">
        <v>14239</v>
      </c>
      <c r="E177" s="2702" t="s">
        <v>4361</v>
      </c>
      <c r="F177" s="2704"/>
      <c r="G177" s="2705"/>
      <c r="H177" s="2705"/>
      <c r="I177" s="2705"/>
      <c r="J177" s="2705"/>
      <c r="K177" s="2705"/>
      <c r="L177" s="2705"/>
      <c r="M177" s="2705"/>
      <c r="N177" s="2705"/>
      <c r="O177" s="2705"/>
      <c r="P177" s="2705"/>
      <c r="Q177" s="2705"/>
      <c r="R177" s="2705"/>
      <c r="S177" s="2705"/>
      <c r="T177" s="2705"/>
      <c r="U177" s="2705"/>
      <c r="V177" s="2705"/>
      <c r="W177" s="2705"/>
      <c r="X177" s="2705"/>
      <c r="Y177" s="2705"/>
      <c r="Z177" s="2705"/>
      <c r="AA177" s="2705"/>
      <c r="AB177" s="2705"/>
      <c r="AC177" s="2705"/>
      <c r="AD177" s="2705"/>
      <c r="AE177" s="2705"/>
      <c r="AF177" s="2705"/>
      <c r="AG177" s="2705"/>
      <c r="AH177" s="2705"/>
      <c r="AI177" s="2705"/>
    </row>
    <row r="178" spans="1:35" s="2701" customFormat="1">
      <c r="A178" s="2692" t="s">
        <v>14240</v>
      </c>
      <c r="B178" s="2701" t="s">
        <v>14241</v>
      </c>
      <c r="C178" s="2701" t="s">
        <v>14242</v>
      </c>
      <c r="D178" s="2701" t="s">
        <v>14243</v>
      </c>
      <c r="E178" s="2701" t="s">
        <v>14244</v>
      </c>
      <c r="F178" s="2706"/>
      <c r="G178" s="2707"/>
      <c r="H178" s="2707"/>
      <c r="I178" s="2707"/>
      <c r="J178" s="2707"/>
      <c r="K178" s="2707"/>
      <c r="L178" s="2707"/>
      <c r="M178" s="2707"/>
      <c r="N178" s="2707"/>
      <c r="O178" s="2707"/>
      <c r="P178" s="2707"/>
      <c r="Q178" s="2707"/>
      <c r="R178" s="2707"/>
      <c r="S178" s="2707"/>
      <c r="T178" s="2707"/>
      <c r="U178" s="2707"/>
      <c r="V178" s="2707"/>
      <c r="W178" s="2707"/>
      <c r="X178" s="2707"/>
      <c r="Y178" s="2707"/>
      <c r="Z178" s="2707"/>
      <c r="AA178" s="2707"/>
      <c r="AB178" s="2707"/>
      <c r="AC178" s="2707"/>
      <c r="AD178" s="2707"/>
      <c r="AE178" s="2707"/>
      <c r="AF178" s="2707"/>
      <c r="AG178" s="2707"/>
      <c r="AH178" s="2707"/>
      <c r="AI178" s="2707"/>
    </row>
    <row r="179" spans="1:35" s="2701" customFormat="1" ht="18.75" customHeight="1">
      <c r="A179" s="2692" t="s">
        <v>14245</v>
      </c>
      <c r="B179" s="2701" t="s">
        <v>14246</v>
      </c>
      <c r="C179" s="2701" t="s">
        <v>14247</v>
      </c>
      <c r="E179" s="2701" t="s">
        <v>4128</v>
      </c>
      <c r="F179" s="2706" t="s">
        <v>13636</v>
      </c>
      <c r="G179" s="2707"/>
      <c r="H179" s="2707"/>
      <c r="I179" s="2707"/>
      <c r="J179" s="2707"/>
      <c r="K179" s="2707"/>
      <c r="L179" s="2707"/>
      <c r="M179" s="2707"/>
      <c r="N179" s="2707"/>
      <c r="O179" s="2707"/>
      <c r="P179" s="2707"/>
      <c r="Q179" s="2707"/>
      <c r="R179" s="2707"/>
      <c r="S179" s="2707"/>
      <c r="T179" s="2707"/>
      <c r="U179" s="2707"/>
      <c r="V179" s="2707"/>
      <c r="W179" s="2707"/>
      <c r="X179" s="2707"/>
      <c r="Y179" s="2707"/>
      <c r="Z179" s="2707"/>
      <c r="AA179" s="2707"/>
      <c r="AB179" s="2707"/>
      <c r="AC179" s="2707"/>
      <c r="AD179" s="2707"/>
      <c r="AE179" s="2707"/>
      <c r="AF179" s="2707"/>
      <c r="AG179" s="2707"/>
      <c r="AH179" s="2707"/>
      <c r="AI179" s="2707"/>
    </row>
    <row r="180" spans="1:35" s="2701" customFormat="1" ht="18.75" customHeight="1">
      <c r="A180" s="2692" t="s">
        <v>14248</v>
      </c>
      <c r="B180" s="2701" t="s">
        <v>14249</v>
      </c>
      <c r="C180" s="2701" t="s">
        <v>14250</v>
      </c>
      <c r="D180" s="2701" t="s">
        <v>14251</v>
      </c>
      <c r="E180" s="2701" t="s">
        <v>14252</v>
      </c>
      <c r="F180" s="2706"/>
      <c r="G180" s="2707"/>
      <c r="H180" s="2707"/>
      <c r="I180" s="2707"/>
      <c r="J180" s="2707"/>
      <c r="K180" s="2707"/>
      <c r="L180" s="2707"/>
      <c r="M180" s="2707"/>
      <c r="N180" s="2707"/>
      <c r="O180" s="2707"/>
      <c r="P180" s="2707"/>
      <c r="Q180" s="2707"/>
      <c r="R180" s="2707"/>
      <c r="S180" s="2707"/>
      <c r="T180" s="2707"/>
      <c r="U180" s="2707"/>
      <c r="V180" s="2707"/>
      <c r="W180" s="2707"/>
      <c r="X180" s="2707"/>
      <c r="Y180" s="2707"/>
      <c r="Z180" s="2707"/>
      <c r="AA180" s="2707"/>
      <c r="AB180" s="2707"/>
      <c r="AC180" s="2707"/>
      <c r="AD180" s="2707"/>
      <c r="AE180" s="2707"/>
      <c r="AF180" s="2707"/>
      <c r="AG180" s="2707"/>
      <c r="AH180" s="2707"/>
      <c r="AI180" s="2707"/>
    </row>
    <row r="181" spans="1:35" s="2701" customFormat="1">
      <c r="A181" s="2692" t="s">
        <v>14253</v>
      </c>
      <c r="B181" s="2701" t="s">
        <v>14254</v>
      </c>
      <c r="C181" s="2701" t="s">
        <v>14255</v>
      </c>
      <c r="E181" s="2701" t="s">
        <v>14256</v>
      </c>
      <c r="F181" s="2706"/>
      <c r="G181" s="2707"/>
      <c r="H181" s="2707"/>
      <c r="I181" s="2707"/>
      <c r="J181" s="2707"/>
      <c r="K181" s="2707"/>
      <c r="L181" s="2707"/>
      <c r="M181" s="2707"/>
      <c r="N181" s="2707"/>
      <c r="O181" s="2707"/>
      <c r="P181" s="2707"/>
      <c r="Q181" s="2707"/>
      <c r="R181" s="2707"/>
      <c r="S181" s="2707"/>
      <c r="T181" s="2707"/>
      <c r="U181" s="2707"/>
      <c r="V181" s="2707"/>
      <c r="W181" s="2707"/>
      <c r="X181" s="2707"/>
      <c r="Y181" s="2707"/>
      <c r="Z181" s="2707"/>
      <c r="AA181" s="2707"/>
      <c r="AB181" s="2707"/>
      <c r="AC181" s="2707"/>
      <c r="AD181" s="2707"/>
      <c r="AE181" s="2707"/>
      <c r="AF181" s="2707"/>
      <c r="AG181" s="2707"/>
      <c r="AH181" s="2707"/>
      <c r="AI181" s="2707"/>
    </row>
    <row r="182" spans="1:35" s="2701" customFormat="1">
      <c r="A182" s="2692" t="s">
        <v>14257</v>
      </c>
      <c r="B182" s="2701" t="s">
        <v>14258</v>
      </c>
      <c r="C182" s="2701" t="s">
        <v>14259</v>
      </c>
      <c r="D182" s="2701" t="s">
        <v>14260</v>
      </c>
      <c r="E182" s="2701" t="s">
        <v>14261</v>
      </c>
      <c r="F182" s="2706"/>
      <c r="G182" s="2707"/>
      <c r="H182" s="2707"/>
      <c r="I182" s="2707"/>
      <c r="J182" s="2707"/>
      <c r="K182" s="2707"/>
      <c r="L182" s="2707"/>
      <c r="M182" s="2707"/>
      <c r="N182" s="2707"/>
      <c r="O182" s="2707"/>
      <c r="P182" s="2707"/>
      <c r="Q182" s="2707"/>
      <c r="R182" s="2707"/>
      <c r="S182" s="2707"/>
      <c r="T182" s="2707"/>
      <c r="U182" s="2707"/>
      <c r="V182" s="2707"/>
      <c r="W182" s="2707"/>
      <c r="X182" s="2707"/>
      <c r="Y182" s="2707"/>
      <c r="Z182" s="2707"/>
      <c r="AA182" s="2707"/>
      <c r="AB182" s="2707"/>
      <c r="AC182" s="2707"/>
      <c r="AD182" s="2707"/>
      <c r="AE182" s="2707"/>
      <c r="AF182" s="2707"/>
      <c r="AG182" s="2707"/>
      <c r="AH182" s="2707"/>
      <c r="AI182" s="2707"/>
    </row>
    <row r="183" spans="1:35" s="2709" customFormat="1">
      <c r="A183" s="2692" t="s">
        <v>14262</v>
      </c>
      <c r="B183" s="2701" t="s">
        <v>14263</v>
      </c>
      <c r="C183" s="2701" t="s">
        <v>14264</v>
      </c>
      <c r="D183" s="2713"/>
      <c r="E183" s="2701" t="s">
        <v>14265</v>
      </c>
      <c r="F183" s="2706"/>
      <c r="G183" s="2708"/>
      <c r="H183" s="2708"/>
      <c r="I183" s="2708"/>
      <c r="J183" s="2708"/>
      <c r="K183" s="2708"/>
      <c r="L183" s="2708"/>
      <c r="M183" s="2708"/>
      <c r="N183" s="2708"/>
      <c r="O183" s="2708"/>
      <c r="P183" s="2708"/>
      <c r="Q183" s="2708"/>
      <c r="R183" s="2708"/>
      <c r="S183" s="2708"/>
      <c r="T183" s="2708"/>
      <c r="U183" s="2708"/>
      <c r="V183" s="2708"/>
      <c r="W183" s="2708"/>
      <c r="X183" s="2708"/>
      <c r="Y183" s="2708"/>
      <c r="Z183" s="2708"/>
      <c r="AA183" s="2708"/>
      <c r="AB183" s="2708"/>
      <c r="AC183" s="2708"/>
      <c r="AD183" s="2708"/>
      <c r="AE183" s="2708"/>
      <c r="AF183" s="2708"/>
      <c r="AG183" s="2708"/>
      <c r="AH183" s="2708"/>
      <c r="AI183" s="2708"/>
    </row>
    <row r="184" spans="1:35" s="2701" customFormat="1" ht="18.75" customHeight="1">
      <c r="A184" s="2692" t="s">
        <v>14266</v>
      </c>
      <c r="B184" s="2701" t="s">
        <v>14267</v>
      </c>
      <c r="C184" s="2701" t="s">
        <v>14268</v>
      </c>
      <c r="D184" s="2701" t="s">
        <v>14269</v>
      </c>
      <c r="E184" s="2701" t="s">
        <v>14270</v>
      </c>
      <c r="F184" s="2706"/>
      <c r="G184" s="2707"/>
      <c r="H184" s="2707"/>
      <c r="I184" s="2707"/>
      <c r="J184" s="2707"/>
      <c r="K184" s="2707"/>
      <c r="L184" s="2707"/>
      <c r="M184" s="2707"/>
      <c r="N184" s="2707"/>
      <c r="O184" s="2707"/>
      <c r="P184" s="2707"/>
      <c r="Q184" s="2707"/>
      <c r="R184" s="2707"/>
      <c r="S184" s="2707"/>
      <c r="T184" s="2707"/>
      <c r="U184" s="2707"/>
      <c r="V184" s="2707"/>
      <c r="W184" s="2707"/>
      <c r="X184" s="2707"/>
      <c r="Y184" s="2707"/>
      <c r="Z184" s="2707"/>
      <c r="AA184" s="2707"/>
      <c r="AB184" s="2707"/>
      <c r="AC184" s="2707"/>
      <c r="AD184" s="2707"/>
      <c r="AE184" s="2707"/>
      <c r="AF184" s="2707"/>
      <c r="AG184" s="2707"/>
      <c r="AH184" s="2707"/>
      <c r="AI184" s="2707"/>
    </row>
    <row r="185" spans="1:35" s="2701" customFormat="1">
      <c r="A185" s="2692" t="s">
        <v>14271</v>
      </c>
      <c r="B185" s="2701" t="s">
        <v>14272</v>
      </c>
      <c r="C185" s="2701" t="s">
        <v>14273</v>
      </c>
      <c r="D185" s="2701" t="s">
        <v>14274</v>
      </c>
      <c r="E185" s="2701" t="s">
        <v>14275</v>
      </c>
      <c r="F185" s="2706"/>
      <c r="G185" s="2707"/>
      <c r="H185" s="2707"/>
      <c r="I185" s="2707"/>
      <c r="J185" s="2707"/>
      <c r="K185" s="2707"/>
      <c r="L185" s="2707"/>
      <c r="M185" s="2707"/>
      <c r="N185" s="2707"/>
      <c r="O185" s="2707"/>
      <c r="P185" s="2707"/>
      <c r="Q185" s="2707"/>
      <c r="R185" s="2707"/>
      <c r="S185" s="2707"/>
      <c r="T185" s="2707"/>
      <c r="U185" s="2707"/>
      <c r="V185" s="2707"/>
      <c r="W185" s="2707"/>
      <c r="X185" s="2707"/>
      <c r="Y185" s="2707"/>
      <c r="Z185" s="2707"/>
      <c r="AA185" s="2707"/>
      <c r="AB185" s="2707"/>
      <c r="AC185" s="2707"/>
      <c r="AD185" s="2707"/>
      <c r="AE185" s="2707"/>
      <c r="AF185" s="2707"/>
      <c r="AG185" s="2707"/>
      <c r="AH185" s="2707"/>
      <c r="AI185" s="2707"/>
    </row>
    <row r="186" spans="1:35" s="2701" customFormat="1">
      <c r="A186" s="2692" t="s">
        <v>14276</v>
      </c>
      <c r="B186" s="2701" t="s">
        <v>14277</v>
      </c>
      <c r="C186" s="2701" t="s">
        <v>14278</v>
      </c>
      <c r="E186" s="2701" t="s">
        <v>14279</v>
      </c>
      <c r="F186" s="2706"/>
      <c r="G186" s="2707"/>
      <c r="H186" s="2707"/>
      <c r="I186" s="2707"/>
      <c r="J186" s="2707"/>
      <c r="K186" s="2707"/>
      <c r="L186" s="2707"/>
      <c r="M186" s="2707"/>
      <c r="N186" s="2707"/>
      <c r="O186" s="2707"/>
      <c r="P186" s="2707"/>
      <c r="Q186" s="2707"/>
      <c r="R186" s="2707"/>
      <c r="S186" s="2707"/>
      <c r="T186" s="2707"/>
      <c r="U186" s="2707"/>
      <c r="V186" s="2707"/>
      <c r="W186" s="2707"/>
      <c r="X186" s="2707"/>
      <c r="Y186" s="2707"/>
      <c r="Z186" s="2707"/>
      <c r="AA186" s="2707"/>
      <c r="AB186" s="2707"/>
      <c r="AC186" s="2707"/>
      <c r="AD186" s="2707"/>
      <c r="AE186" s="2707"/>
      <c r="AF186" s="2707"/>
      <c r="AG186" s="2707"/>
      <c r="AH186" s="2707"/>
      <c r="AI186" s="2707"/>
    </row>
    <row r="187" spans="1:35" s="2701" customFormat="1">
      <c r="A187" s="2692" t="s">
        <v>14280</v>
      </c>
      <c r="B187" s="2701" t="s">
        <v>14281</v>
      </c>
      <c r="C187" s="2701" t="s">
        <v>14282</v>
      </c>
      <c r="E187" s="2701" t="s">
        <v>14283</v>
      </c>
      <c r="F187" s="2706"/>
      <c r="G187" s="2707"/>
      <c r="H187" s="2707"/>
      <c r="I187" s="2707"/>
      <c r="J187" s="2707"/>
      <c r="K187" s="2707"/>
      <c r="L187" s="2707"/>
      <c r="M187" s="2707"/>
      <c r="N187" s="2707"/>
      <c r="O187" s="2707"/>
      <c r="P187" s="2707"/>
      <c r="Q187" s="2707"/>
      <c r="R187" s="2707"/>
      <c r="S187" s="2707"/>
      <c r="T187" s="2707"/>
      <c r="U187" s="2707"/>
      <c r="V187" s="2707"/>
      <c r="W187" s="2707"/>
      <c r="X187" s="2707"/>
      <c r="Y187" s="2707"/>
      <c r="Z187" s="2707"/>
      <c r="AA187" s="2707"/>
      <c r="AB187" s="2707"/>
      <c r="AC187" s="2707"/>
      <c r="AD187" s="2707"/>
      <c r="AE187" s="2707"/>
      <c r="AF187" s="2707"/>
      <c r="AG187" s="2707"/>
      <c r="AH187" s="2707"/>
      <c r="AI187" s="2707"/>
    </row>
    <row r="188" spans="1:35" s="2701" customFormat="1">
      <c r="A188" s="2692" t="s">
        <v>14284</v>
      </c>
      <c r="B188" s="2701" t="s">
        <v>14285</v>
      </c>
      <c r="C188" s="2701" t="s">
        <v>14286</v>
      </c>
      <c r="E188" s="2701" t="s">
        <v>14287</v>
      </c>
      <c r="F188" s="2706"/>
      <c r="G188" s="2707"/>
      <c r="H188" s="2707"/>
      <c r="I188" s="2707"/>
      <c r="J188" s="2707"/>
      <c r="K188" s="2707"/>
      <c r="L188" s="2707"/>
      <c r="M188" s="2707"/>
      <c r="N188" s="2707"/>
      <c r="O188" s="2707"/>
      <c r="P188" s="2707"/>
      <c r="Q188" s="2707"/>
      <c r="R188" s="2707"/>
      <c r="S188" s="2707"/>
      <c r="T188" s="2707"/>
      <c r="U188" s="2707"/>
      <c r="V188" s="2707"/>
      <c r="W188" s="2707"/>
      <c r="X188" s="2707"/>
      <c r="Y188" s="2707"/>
      <c r="Z188" s="2707"/>
      <c r="AA188" s="2707"/>
      <c r="AB188" s="2707"/>
      <c r="AC188" s="2707"/>
      <c r="AD188" s="2707"/>
      <c r="AE188" s="2707"/>
      <c r="AF188" s="2707"/>
      <c r="AG188" s="2707"/>
      <c r="AH188" s="2707"/>
      <c r="AI188" s="2707"/>
    </row>
    <row r="189" spans="1:35" s="2701" customFormat="1" ht="18.75" customHeight="1">
      <c r="A189" s="2692" t="s">
        <v>14288</v>
      </c>
      <c r="B189" s="2701" t="s">
        <v>14289</v>
      </c>
      <c r="C189" s="2701" t="s">
        <v>14290</v>
      </c>
      <c r="E189" s="2701" t="s">
        <v>14291</v>
      </c>
      <c r="F189" s="2706"/>
      <c r="G189" s="2707"/>
      <c r="H189" s="2707"/>
      <c r="I189" s="2707"/>
      <c r="J189" s="2707"/>
      <c r="K189" s="2707"/>
      <c r="L189" s="2707"/>
      <c r="M189" s="2707"/>
      <c r="N189" s="2707"/>
      <c r="O189" s="2707"/>
      <c r="P189" s="2707"/>
      <c r="Q189" s="2707"/>
      <c r="R189" s="2707"/>
      <c r="S189" s="2707"/>
      <c r="T189" s="2707"/>
      <c r="U189" s="2707"/>
      <c r="V189" s="2707"/>
      <c r="W189" s="2707"/>
      <c r="X189" s="2707"/>
      <c r="Y189" s="2707"/>
      <c r="Z189" s="2707"/>
      <c r="AA189" s="2707"/>
      <c r="AB189" s="2707"/>
      <c r="AC189" s="2707"/>
      <c r="AD189" s="2707"/>
      <c r="AE189" s="2707"/>
      <c r="AF189" s="2707"/>
      <c r="AG189" s="2707"/>
      <c r="AH189" s="2707"/>
      <c r="AI189" s="2707"/>
    </row>
    <row r="190" spans="1:35" s="2701" customFormat="1">
      <c r="A190" s="2692" t="s">
        <v>14292</v>
      </c>
      <c r="B190" s="2701" t="s">
        <v>14293</v>
      </c>
      <c r="C190" s="2701" t="s">
        <v>14294</v>
      </c>
      <c r="D190" s="2701" t="s">
        <v>14295</v>
      </c>
      <c r="E190" s="2701" t="s">
        <v>14296</v>
      </c>
      <c r="F190" s="2706"/>
      <c r="G190" s="2707"/>
      <c r="H190" s="2707"/>
      <c r="I190" s="2707"/>
      <c r="J190" s="2707"/>
      <c r="K190" s="2707"/>
      <c r="L190" s="2707"/>
      <c r="M190" s="2707"/>
      <c r="N190" s="2707"/>
      <c r="O190" s="2707"/>
      <c r="P190" s="2707"/>
      <c r="Q190" s="2707"/>
      <c r="R190" s="2707"/>
      <c r="S190" s="2707"/>
      <c r="T190" s="2707"/>
      <c r="U190" s="2707"/>
      <c r="V190" s="2707"/>
      <c r="W190" s="2707"/>
      <c r="X190" s="2707"/>
      <c r="Y190" s="2707"/>
      <c r="Z190" s="2707"/>
      <c r="AA190" s="2707"/>
      <c r="AB190" s="2707"/>
      <c r="AC190" s="2707"/>
      <c r="AD190" s="2707"/>
      <c r="AE190" s="2707"/>
      <c r="AF190" s="2707"/>
      <c r="AG190" s="2707"/>
      <c r="AH190" s="2707"/>
      <c r="AI190" s="2707"/>
    </row>
    <row r="191" spans="1:35" s="2702" customFormat="1">
      <c r="A191" s="2692" t="s">
        <v>14297</v>
      </c>
      <c r="B191" s="2702" t="s">
        <v>14298</v>
      </c>
      <c r="C191" s="2701" t="s">
        <v>14299</v>
      </c>
      <c r="E191" s="2702" t="s">
        <v>14300</v>
      </c>
      <c r="F191" s="2704"/>
      <c r="G191" s="2705"/>
      <c r="H191" s="2705"/>
      <c r="I191" s="2705"/>
      <c r="J191" s="2705"/>
      <c r="K191" s="2705"/>
      <c r="L191" s="2705"/>
      <c r="M191" s="2705"/>
      <c r="N191" s="2705"/>
      <c r="O191" s="2705"/>
      <c r="P191" s="2705"/>
      <c r="Q191" s="2705"/>
      <c r="R191" s="2705"/>
      <c r="S191" s="2705"/>
      <c r="T191" s="2705"/>
      <c r="U191" s="2705"/>
      <c r="V191" s="2705"/>
      <c r="W191" s="2705"/>
      <c r="X191" s="2705"/>
      <c r="Y191" s="2705"/>
      <c r="Z191" s="2705"/>
      <c r="AA191" s="2705"/>
      <c r="AB191" s="2705"/>
      <c r="AC191" s="2705"/>
      <c r="AD191" s="2705"/>
      <c r="AE191" s="2705"/>
      <c r="AF191" s="2705"/>
      <c r="AG191" s="2705"/>
      <c r="AH191" s="2705"/>
      <c r="AI191" s="2705"/>
    </row>
    <row r="192" spans="1:35" s="2702" customFormat="1">
      <c r="A192" s="2692" t="s">
        <v>14301</v>
      </c>
      <c r="B192" s="2702" t="s">
        <v>14302</v>
      </c>
      <c r="C192" s="2701" t="s">
        <v>14303</v>
      </c>
      <c r="E192" s="2702" t="s">
        <v>14304</v>
      </c>
      <c r="F192" s="2704" t="s">
        <v>13636</v>
      </c>
      <c r="G192" s="2705"/>
      <c r="H192" s="2705"/>
      <c r="I192" s="2705"/>
      <c r="J192" s="2705"/>
      <c r="K192" s="2705"/>
      <c r="L192" s="2705"/>
      <c r="M192" s="2705"/>
      <c r="N192" s="2705"/>
      <c r="O192" s="2705"/>
      <c r="P192" s="2705"/>
      <c r="Q192" s="2705"/>
      <c r="R192" s="2705"/>
      <c r="S192" s="2705"/>
      <c r="T192" s="2705"/>
      <c r="U192" s="2705"/>
      <c r="V192" s="2705"/>
      <c r="W192" s="2705"/>
      <c r="X192" s="2705"/>
      <c r="Y192" s="2705"/>
      <c r="Z192" s="2705"/>
      <c r="AA192" s="2705"/>
      <c r="AB192" s="2705"/>
      <c r="AC192" s="2705"/>
      <c r="AD192" s="2705"/>
      <c r="AE192" s="2705"/>
      <c r="AF192" s="2705"/>
      <c r="AG192" s="2705"/>
      <c r="AH192" s="2705"/>
      <c r="AI192" s="2705"/>
    </row>
    <row r="193" spans="1:35" s="2702" customFormat="1">
      <c r="A193" s="2692" t="s">
        <v>14305</v>
      </c>
      <c r="B193" s="2702" t="s">
        <v>14306</v>
      </c>
      <c r="C193" s="2701" t="s">
        <v>14307</v>
      </c>
      <c r="E193" s="2702" t="s">
        <v>14308</v>
      </c>
      <c r="F193" s="2704"/>
      <c r="G193" s="2705"/>
      <c r="H193" s="2705"/>
      <c r="I193" s="2705"/>
      <c r="J193" s="2705"/>
      <c r="K193" s="2705"/>
      <c r="L193" s="2705"/>
      <c r="M193" s="2705"/>
      <c r="N193" s="2705"/>
      <c r="O193" s="2705"/>
      <c r="P193" s="2705"/>
      <c r="Q193" s="2705"/>
      <c r="R193" s="2705"/>
      <c r="S193" s="2705"/>
      <c r="T193" s="2705"/>
      <c r="U193" s="2705"/>
      <c r="V193" s="2705"/>
      <c r="W193" s="2705"/>
      <c r="X193" s="2705"/>
      <c r="Y193" s="2705"/>
      <c r="Z193" s="2705"/>
      <c r="AA193" s="2705"/>
      <c r="AB193" s="2705"/>
      <c r="AC193" s="2705"/>
      <c r="AD193" s="2705"/>
      <c r="AE193" s="2705"/>
      <c r="AF193" s="2705"/>
      <c r="AG193" s="2705"/>
      <c r="AH193" s="2705"/>
      <c r="AI193" s="2705"/>
    </row>
    <row r="194" spans="1:35" s="2702" customFormat="1">
      <c r="A194" s="2692" t="s">
        <v>14309</v>
      </c>
      <c r="B194" s="2702" t="s">
        <v>14310</v>
      </c>
      <c r="C194" s="2701" t="s">
        <v>13780</v>
      </c>
      <c r="E194" s="2702" t="s">
        <v>14311</v>
      </c>
      <c r="F194" s="2704"/>
      <c r="G194" s="2705"/>
      <c r="H194" s="2705"/>
      <c r="I194" s="2705"/>
      <c r="J194" s="2705"/>
      <c r="K194" s="2705"/>
      <c r="L194" s="2705"/>
      <c r="M194" s="2705"/>
      <c r="N194" s="2705"/>
      <c r="O194" s="2705"/>
      <c r="P194" s="2705"/>
      <c r="Q194" s="2705"/>
      <c r="R194" s="2705"/>
      <c r="S194" s="2705"/>
      <c r="T194" s="2705"/>
      <c r="U194" s="2705"/>
      <c r="V194" s="2705"/>
      <c r="W194" s="2705"/>
      <c r="X194" s="2705"/>
      <c r="Y194" s="2705"/>
      <c r="Z194" s="2705"/>
      <c r="AA194" s="2705"/>
      <c r="AB194" s="2705"/>
      <c r="AC194" s="2705"/>
      <c r="AD194" s="2705"/>
      <c r="AE194" s="2705"/>
      <c r="AF194" s="2705"/>
      <c r="AG194" s="2705"/>
      <c r="AH194" s="2705"/>
      <c r="AI194" s="2705"/>
    </row>
    <row r="195" spans="1:35" s="2702" customFormat="1">
      <c r="A195" s="2692" t="s">
        <v>14312</v>
      </c>
      <c r="B195" s="2702" t="s">
        <v>14313</v>
      </c>
      <c r="C195" s="2701" t="s">
        <v>14314</v>
      </c>
      <c r="E195" s="2702" t="s">
        <v>14315</v>
      </c>
      <c r="F195" s="2704"/>
      <c r="G195" s="2705"/>
      <c r="H195" s="2705"/>
      <c r="I195" s="2705"/>
      <c r="J195" s="2705"/>
      <c r="K195" s="2705"/>
      <c r="L195" s="2705"/>
      <c r="M195" s="2705"/>
      <c r="N195" s="2705"/>
      <c r="O195" s="2705"/>
      <c r="P195" s="2705"/>
      <c r="Q195" s="2705"/>
      <c r="R195" s="2705"/>
      <c r="S195" s="2705"/>
      <c r="T195" s="2705"/>
      <c r="U195" s="2705"/>
      <c r="V195" s="2705"/>
      <c r="W195" s="2705"/>
      <c r="X195" s="2705"/>
      <c r="Y195" s="2705"/>
      <c r="Z195" s="2705"/>
      <c r="AA195" s="2705"/>
      <c r="AB195" s="2705"/>
      <c r="AC195" s="2705"/>
      <c r="AD195" s="2705"/>
      <c r="AE195" s="2705"/>
      <c r="AF195" s="2705"/>
      <c r="AG195" s="2705"/>
      <c r="AH195" s="2705"/>
      <c r="AI195" s="2705"/>
    </row>
    <row r="196" spans="1:35" s="2701" customFormat="1">
      <c r="A196" s="2692" t="s">
        <v>14316</v>
      </c>
      <c r="B196" s="2701" t="s">
        <v>14317</v>
      </c>
      <c r="C196" s="2701" t="s">
        <v>14318</v>
      </c>
      <c r="D196" s="2701" t="s">
        <v>14319</v>
      </c>
      <c r="E196" s="2701" t="s">
        <v>14320</v>
      </c>
      <c r="F196" s="2706"/>
      <c r="G196" s="2707"/>
      <c r="H196" s="2707"/>
      <c r="I196" s="2707"/>
      <c r="J196" s="2707"/>
      <c r="K196" s="2707"/>
      <c r="L196" s="2707"/>
      <c r="M196" s="2707"/>
      <c r="N196" s="2707"/>
      <c r="O196" s="2707"/>
      <c r="P196" s="2707"/>
      <c r="Q196" s="2707"/>
      <c r="R196" s="2707"/>
      <c r="S196" s="2707"/>
      <c r="T196" s="2707"/>
      <c r="U196" s="2707"/>
      <c r="V196" s="2707"/>
      <c r="W196" s="2707"/>
      <c r="X196" s="2707"/>
      <c r="Y196" s="2707"/>
      <c r="Z196" s="2707"/>
      <c r="AA196" s="2707"/>
      <c r="AB196" s="2707"/>
      <c r="AC196" s="2707"/>
      <c r="AD196" s="2707"/>
      <c r="AE196" s="2707"/>
      <c r="AF196" s="2707"/>
      <c r="AG196" s="2707"/>
      <c r="AH196" s="2707"/>
      <c r="AI196" s="2707"/>
    </row>
    <row r="197" spans="1:35" s="2701" customFormat="1">
      <c r="A197" s="2692" t="s">
        <v>14321</v>
      </c>
      <c r="B197" s="2701" t="s">
        <v>14322</v>
      </c>
      <c r="C197" s="2701" t="s">
        <v>14323</v>
      </c>
      <c r="D197" s="2701" t="s">
        <v>14324</v>
      </c>
      <c r="E197" s="2701" t="s">
        <v>14325</v>
      </c>
      <c r="F197" s="2706"/>
      <c r="G197" s="2707"/>
      <c r="H197" s="2707"/>
      <c r="I197" s="2707"/>
      <c r="J197" s="2707"/>
      <c r="K197" s="2707"/>
      <c r="L197" s="2707"/>
      <c r="M197" s="2707"/>
      <c r="N197" s="2707"/>
      <c r="O197" s="2707"/>
      <c r="P197" s="2707"/>
      <c r="Q197" s="2707"/>
      <c r="R197" s="2707"/>
      <c r="S197" s="2707"/>
      <c r="T197" s="2707"/>
      <c r="U197" s="2707"/>
      <c r="V197" s="2707"/>
      <c r="W197" s="2707"/>
      <c r="X197" s="2707"/>
      <c r="Y197" s="2707"/>
      <c r="Z197" s="2707"/>
      <c r="AA197" s="2707"/>
      <c r="AB197" s="2707"/>
      <c r="AC197" s="2707"/>
      <c r="AD197" s="2707"/>
      <c r="AE197" s="2707"/>
      <c r="AF197" s="2707"/>
      <c r="AG197" s="2707"/>
      <c r="AH197" s="2707"/>
      <c r="AI197" s="2707"/>
    </row>
    <row r="198" spans="1:35" s="2701" customFormat="1">
      <c r="A198" s="2692" t="s">
        <v>14326</v>
      </c>
      <c r="B198" s="2701" t="s">
        <v>14327</v>
      </c>
      <c r="C198" s="2701" t="s">
        <v>14328</v>
      </c>
      <c r="D198" s="2701" t="s">
        <v>14329</v>
      </c>
      <c r="E198" s="2701" t="s">
        <v>14330</v>
      </c>
      <c r="F198" s="2706"/>
      <c r="G198" s="2707"/>
      <c r="H198" s="2707"/>
      <c r="I198" s="2707"/>
      <c r="J198" s="2707"/>
      <c r="K198" s="2707"/>
      <c r="L198" s="2707"/>
      <c r="M198" s="2707"/>
      <c r="N198" s="2707"/>
      <c r="O198" s="2707"/>
      <c r="P198" s="2707"/>
      <c r="Q198" s="2707"/>
      <c r="R198" s="2707"/>
      <c r="S198" s="2707"/>
      <c r="T198" s="2707"/>
      <c r="U198" s="2707"/>
      <c r="V198" s="2707"/>
      <c r="W198" s="2707"/>
      <c r="X198" s="2707"/>
      <c r="Y198" s="2707"/>
      <c r="Z198" s="2707"/>
      <c r="AA198" s="2707"/>
      <c r="AB198" s="2707"/>
      <c r="AC198" s="2707"/>
      <c r="AD198" s="2707"/>
      <c r="AE198" s="2707"/>
      <c r="AF198" s="2707"/>
      <c r="AG198" s="2707"/>
      <c r="AH198" s="2707"/>
      <c r="AI198" s="2707"/>
    </row>
    <row r="199" spans="1:35" s="2702" customFormat="1">
      <c r="A199" s="2692" t="s">
        <v>14331</v>
      </c>
      <c r="B199" s="2702" t="s">
        <v>14332</v>
      </c>
      <c r="C199" s="2702" t="s">
        <v>14333</v>
      </c>
      <c r="E199" s="2702" t="s">
        <v>14334</v>
      </c>
      <c r="F199" s="2704"/>
      <c r="G199" s="2705"/>
      <c r="H199" s="2705"/>
      <c r="I199" s="2705"/>
      <c r="J199" s="2705"/>
      <c r="K199" s="2705"/>
      <c r="L199" s="2705"/>
      <c r="M199" s="2705"/>
      <c r="N199" s="2705"/>
      <c r="O199" s="2705"/>
      <c r="P199" s="2705"/>
      <c r="Q199" s="2705"/>
      <c r="R199" s="2705"/>
      <c r="S199" s="2705"/>
      <c r="T199" s="2705"/>
      <c r="U199" s="2705"/>
      <c r="V199" s="2705"/>
      <c r="W199" s="2705"/>
      <c r="X199" s="2705"/>
      <c r="Y199" s="2705"/>
      <c r="Z199" s="2705"/>
      <c r="AA199" s="2705"/>
      <c r="AB199" s="2705"/>
      <c r="AC199" s="2705"/>
      <c r="AD199" s="2705"/>
      <c r="AE199" s="2705"/>
      <c r="AF199" s="2705"/>
      <c r="AG199" s="2705"/>
      <c r="AH199" s="2705"/>
      <c r="AI199" s="2705"/>
    </row>
    <row r="200" spans="1:35" s="2702" customFormat="1">
      <c r="A200" s="2692" t="s">
        <v>14335</v>
      </c>
      <c r="B200" s="2702" t="s">
        <v>14336</v>
      </c>
      <c r="C200" s="2732" t="s">
        <v>14337</v>
      </c>
      <c r="D200" s="2702" t="s">
        <v>14338</v>
      </c>
      <c r="E200" s="2702" t="s">
        <v>14339</v>
      </c>
      <c r="F200" s="2704"/>
      <c r="G200" s="2705"/>
      <c r="H200" s="2705"/>
      <c r="I200" s="2705"/>
      <c r="J200" s="2705"/>
      <c r="K200" s="2705"/>
      <c r="L200" s="2705"/>
      <c r="M200" s="2705"/>
      <c r="N200" s="2705"/>
      <c r="O200" s="2705"/>
      <c r="P200" s="2705"/>
      <c r="Q200" s="2705"/>
      <c r="R200" s="2705"/>
      <c r="S200" s="2705"/>
      <c r="T200" s="2705"/>
      <c r="U200" s="2705"/>
      <c r="V200" s="2705"/>
      <c r="W200" s="2705"/>
      <c r="X200" s="2705"/>
      <c r="Y200" s="2705"/>
      <c r="Z200" s="2705"/>
      <c r="AA200" s="2705"/>
      <c r="AB200" s="2705"/>
      <c r="AC200" s="2705"/>
      <c r="AD200" s="2705"/>
      <c r="AE200" s="2705"/>
      <c r="AF200" s="2705"/>
      <c r="AG200" s="2705"/>
      <c r="AH200" s="2705"/>
      <c r="AI200" s="2705"/>
    </row>
    <row r="201" spans="1:35">
      <c r="A201" s="2692" t="s">
        <v>14340</v>
      </c>
      <c r="B201" s="2702" t="s">
        <v>14341</v>
      </c>
      <c r="C201" s="2702" t="s">
        <v>14342</v>
      </c>
      <c r="D201" s="2702"/>
      <c r="E201" s="2702" t="s">
        <v>14343</v>
      </c>
      <c r="F201" s="2704"/>
      <c r="G201" s="2684"/>
      <c r="H201" s="2684"/>
      <c r="I201" s="2684"/>
      <c r="J201" s="2684"/>
      <c r="K201" s="2684"/>
      <c r="L201" s="2684"/>
      <c r="M201" s="2684"/>
      <c r="N201" s="2684"/>
      <c r="O201" s="2684"/>
      <c r="P201" s="2684"/>
      <c r="Q201" s="2684"/>
      <c r="R201" s="2684"/>
      <c r="S201" s="2684"/>
      <c r="T201" s="2684"/>
      <c r="U201" s="2684"/>
      <c r="V201" s="2684"/>
      <c r="W201" s="2684"/>
      <c r="X201" s="2684"/>
      <c r="Y201" s="2684"/>
      <c r="Z201" s="2684"/>
      <c r="AA201" s="2684"/>
      <c r="AB201" s="2684"/>
      <c r="AC201" s="2684"/>
      <c r="AD201" s="2684"/>
      <c r="AE201" s="2684"/>
      <c r="AF201" s="2684"/>
      <c r="AG201" s="2684"/>
      <c r="AH201" s="2684"/>
      <c r="AI201" s="2684"/>
    </row>
    <row r="202" spans="1:35" s="2701" customFormat="1">
      <c r="A202" s="2692" t="s">
        <v>14344</v>
      </c>
      <c r="B202" s="2701" t="s">
        <v>14345</v>
      </c>
      <c r="C202" s="2702" t="s">
        <v>14346</v>
      </c>
      <c r="D202" s="2701" t="s">
        <v>14347</v>
      </c>
      <c r="E202" s="2701" t="s">
        <v>14348</v>
      </c>
      <c r="F202" s="2706" t="s">
        <v>13636</v>
      </c>
      <c r="G202" s="2707"/>
      <c r="H202" s="2707"/>
      <c r="I202" s="2707"/>
      <c r="J202" s="2707"/>
      <c r="K202" s="2707"/>
      <c r="L202" s="2707"/>
      <c r="M202" s="2707"/>
      <c r="N202" s="2707"/>
      <c r="O202" s="2707"/>
      <c r="P202" s="2707"/>
      <c r="Q202" s="2707"/>
      <c r="R202" s="2707"/>
      <c r="S202" s="2707"/>
      <c r="T202" s="2707"/>
      <c r="U202" s="2707"/>
      <c r="V202" s="2707"/>
      <c r="W202" s="2707"/>
      <c r="X202" s="2707"/>
      <c r="Y202" s="2707"/>
      <c r="Z202" s="2707"/>
      <c r="AA202" s="2707"/>
      <c r="AB202" s="2707"/>
      <c r="AC202" s="2707"/>
      <c r="AD202" s="2707"/>
      <c r="AE202" s="2707"/>
      <c r="AF202" s="2707"/>
      <c r="AG202" s="2707"/>
      <c r="AH202" s="2707"/>
      <c r="AI202" s="2707"/>
    </row>
    <row r="203" spans="1:35" s="2701" customFormat="1" ht="28.5" customHeight="1">
      <c r="A203" s="2692" t="s">
        <v>14349</v>
      </c>
      <c r="B203" s="2701" t="s">
        <v>14350</v>
      </c>
      <c r="C203" s="2702" t="s">
        <v>14351</v>
      </c>
      <c r="E203" s="2701" t="s">
        <v>14352</v>
      </c>
      <c r="F203" s="2706"/>
      <c r="G203" s="2707"/>
      <c r="H203" s="2707"/>
      <c r="I203" s="2707"/>
      <c r="J203" s="2707"/>
      <c r="K203" s="2707"/>
      <c r="L203" s="2707"/>
      <c r="M203" s="2707"/>
      <c r="N203" s="2707"/>
      <c r="O203" s="2707"/>
      <c r="P203" s="2707"/>
      <c r="Q203" s="2707"/>
      <c r="R203" s="2707"/>
      <c r="S203" s="2707"/>
      <c r="T203" s="2707"/>
      <c r="U203" s="2707"/>
      <c r="V203" s="2707"/>
      <c r="W203" s="2707"/>
      <c r="X203" s="2707"/>
      <c r="Y203" s="2707"/>
      <c r="Z203" s="2707"/>
      <c r="AA203" s="2707"/>
      <c r="AB203" s="2707"/>
      <c r="AC203" s="2707"/>
      <c r="AD203" s="2707"/>
      <c r="AE203" s="2707"/>
      <c r="AF203" s="2707"/>
      <c r="AG203" s="2707"/>
      <c r="AH203" s="2707"/>
      <c r="AI203" s="2707"/>
    </row>
    <row r="204" spans="1:35" s="2701" customFormat="1">
      <c r="A204" s="2692" t="s">
        <v>14353</v>
      </c>
      <c r="B204" s="2701" t="s">
        <v>14354</v>
      </c>
      <c r="C204" s="2702" t="s">
        <v>5799</v>
      </c>
      <c r="E204" s="2701" t="s">
        <v>14355</v>
      </c>
      <c r="F204" s="2706"/>
      <c r="G204" s="2707"/>
      <c r="H204" s="2707"/>
      <c r="I204" s="2707"/>
      <c r="J204" s="2707"/>
      <c r="K204" s="2707"/>
      <c r="L204" s="2707"/>
      <c r="M204" s="2707"/>
      <c r="N204" s="2707"/>
      <c r="O204" s="2707"/>
      <c r="P204" s="2707"/>
      <c r="Q204" s="2707"/>
      <c r="R204" s="2707"/>
      <c r="S204" s="2707"/>
      <c r="T204" s="2707"/>
      <c r="U204" s="2707"/>
      <c r="V204" s="2707"/>
      <c r="W204" s="2707"/>
      <c r="X204" s="2707"/>
      <c r="Y204" s="2707"/>
      <c r="Z204" s="2707"/>
      <c r="AA204" s="2707"/>
      <c r="AB204" s="2707"/>
      <c r="AC204" s="2707"/>
      <c r="AD204" s="2707"/>
      <c r="AE204" s="2707"/>
      <c r="AF204" s="2707"/>
      <c r="AG204" s="2707"/>
      <c r="AH204" s="2707"/>
      <c r="AI204" s="2707"/>
    </row>
    <row r="205" spans="1:35" s="2701" customFormat="1">
      <c r="A205" s="2692" t="s">
        <v>14356</v>
      </c>
      <c r="B205" s="2701" t="s">
        <v>14357</v>
      </c>
      <c r="C205" s="2702" t="s">
        <v>14358</v>
      </c>
      <c r="D205" s="2701" t="s">
        <v>14359</v>
      </c>
      <c r="E205" s="2701" t="s">
        <v>14360</v>
      </c>
      <c r="F205" s="2706"/>
      <c r="G205" s="2707"/>
      <c r="H205" s="2707"/>
      <c r="I205" s="2707"/>
      <c r="J205" s="2707"/>
      <c r="K205" s="2707"/>
      <c r="L205" s="2707"/>
      <c r="M205" s="2707"/>
      <c r="N205" s="2707"/>
      <c r="O205" s="2707"/>
      <c r="P205" s="2707"/>
      <c r="Q205" s="2707"/>
      <c r="R205" s="2707"/>
      <c r="S205" s="2707"/>
      <c r="T205" s="2707"/>
      <c r="U205" s="2707"/>
      <c r="V205" s="2707"/>
      <c r="W205" s="2707"/>
      <c r="X205" s="2707"/>
      <c r="Y205" s="2707"/>
      <c r="Z205" s="2707"/>
      <c r="AA205" s="2707"/>
      <c r="AB205" s="2707"/>
      <c r="AC205" s="2707"/>
      <c r="AD205" s="2707"/>
      <c r="AE205" s="2707"/>
      <c r="AF205" s="2707"/>
      <c r="AG205" s="2707"/>
      <c r="AH205" s="2707"/>
      <c r="AI205" s="2707"/>
    </row>
    <row r="206" spans="1:35" s="2714" customFormat="1">
      <c r="A206" s="2692" t="s">
        <v>14361</v>
      </c>
      <c r="B206" s="2714" t="s">
        <v>14362</v>
      </c>
      <c r="C206" s="2702" t="s">
        <v>14363</v>
      </c>
      <c r="D206" s="2714" t="s">
        <v>14364</v>
      </c>
      <c r="E206" s="2714" t="s">
        <v>14365</v>
      </c>
      <c r="F206" s="2715"/>
      <c r="G206" s="2716"/>
      <c r="H206" s="2716"/>
      <c r="I206" s="2716"/>
      <c r="J206" s="2716"/>
      <c r="K206" s="2716"/>
      <c r="L206" s="2716"/>
      <c r="M206" s="2716"/>
      <c r="N206" s="2716"/>
      <c r="O206" s="2716"/>
      <c r="P206" s="2716"/>
      <c r="Q206" s="2716"/>
      <c r="R206" s="2716"/>
      <c r="S206" s="2716"/>
      <c r="T206" s="2716"/>
      <c r="U206" s="2716"/>
      <c r="V206" s="2716"/>
      <c r="W206" s="2716"/>
      <c r="X206" s="2716"/>
      <c r="Y206" s="2716"/>
      <c r="Z206" s="2716"/>
      <c r="AA206" s="2716"/>
      <c r="AB206" s="2716"/>
      <c r="AC206" s="2716"/>
      <c r="AD206" s="2716"/>
      <c r="AE206" s="2716"/>
      <c r="AF206" s="2716"/>
      <c r="AG206" s="2716"/>
      <c r="AH206" s="2716"/>
      <c r="AI206" s="2716"/>
    </row>
    <row r="207" spans="1:35" s="2701" customFormat="1">
      <c r="A207" s="2692" t="s">
        <v>14366</v>
      </c>
      <c r="B207" s="2701" t="s">
        <v>14367</v>
      </c>
      <c r="C207" s="2702" t="s">
        <v>14368</v>
      </c>
      <c r="D207" s="2701" t="s">
        <v>14369</v>
      </c>
      <c r="E207" s="2701" t="s">
        <v>14370</v>
      </c>
      <c r="F207" s="2706"/>
      <c r="G207" s="2707"/>
      <c r="H207" s="2707"/>
      <c r="I207" s="2707"/>
      <c r="J207" s="2707"/>
      <c r="K207" s="2707"/>
      <c r="L207" s="2707"/>
      <c r="M207" s="2707"/>
      <c r="N207" s="2707"/>
      <c r="O207" s="2707"/>
      <c r="P207" s="2707"/>
      <c r="Q207" s="2707"/>
      <c r="R207" s="2707"/>
      <c r="S207" s="2707"/>
      <c r="T207" s="2707"/>
      <c r="U207" s="2707"/>
      <c r="V207" s="2707"/>
      <c r="W207" s="2707"/>
      <c r="X207" s="2707"/>
      <c r="Y207" s="2707"/>
      <c r="Z207" s="2707"/>
      <c r="AA207" s="2707"/>
      <c r="AB207" s="2707"/>
      <c r="AC207" s="2707"/>
      <c r="AD207" s="2707"/>
      <c r="AE207" s="2707"/>
      <c r="AF207" s="2707"/>
      <c r="AG207" s="2707"/>
      <c r="AH207" s="2707"/>
      <c r="AI207" s="2707"/>
    </row>
    <row r="208" spans="1:35" s="2701" customFormat="1">
      <c r="A208" s="2692" t="s">
        <v>14371</v>
      </c>
      <c r="B208" s="2701" t="s">
        <v>14372</v>
      </c>
      <c r="C208" s="2702" t="s">
        <v>14373</v>
      </c>
      <c r="D208" s="2701" t="s">
        <v>14374</v>
      </c>
      <c r="E208" s="2701" t="s">
        <v>14375</v>
      </c>
      <c r="F208" s="2706"/>
      <c r="G208" s="2707"/>
      <c r="H208" s="2707"/>
      <c r="I208" s="2707"/>
      <c r="J208" s="2707"/>
      <c r="K208" s="2707"/>
      <c r="L208" s="2707"/>
      <c r="M208" s="2707"/>
      <c r="N208" s="2707"/>
      <c r="O208" s="2707"/>
      <c r="P208" s="2707"/>
      <c r="Q208" s="2707"/>
      <c r="R208" s="2707"/>
      <c r="S208" s="2707"/>
      <c r="T208" s="2707"/>
      <c r="U208" s="2707"/>
      <c r="V208" s="2707"/>
      <c r="W208" s="2707"/>
      <c r="X208" s="2707"/>
      <c r="Y208" s="2707"/>
      <c r="Z208" s="2707"/>
      <c r="AA208" s="2707"/>
      <c r="AB208" s="2707"/>
      <c r="AC208" s="2707"/>
      <c r="AD208" s="2707"/>
      <c r="AE208" s="2707"/>
      <c r="AF208" s="2707"/>
      <c r="AG208" s="2707"/>
      <c r="AH208" s="2707"/>
      <c r="AI208" s="2707"/>
    </row>
    <row r="209" spans="1:35" s="2701" customFormat="1">
      <c r="A209" s="2692" t="s">
        <v>14376</v>
      </c>
      <c r="B209" s="2701" t="s">
        <v>14377</v>
      </c>
      <c r="C209" s="2702" t="s">
        <v>14378</v>
      </c>
      <c r="D209" s="2701" t="s">
        <v>14379</v>
      </c>
      <c r="E209" s="2701" t="s">
        <v>14380</v>
      </c>
      <c r="F209" s="2706"/>
      <c r="G209" s="2707"/>
      <c r="H209" s="2707"/>
      <c r="I209" s="2707"/>
      <c r="J209" s="2707"/>
      <c r="K209" s="2707"/>
      <c r="L209" s="2707"/>
      <c r="M209" s="2707"/>
      <c r="N209" s="2707"/>
      <c r="O209" s="2707"/>
      <c r="P209" s="2707"/>
      <c r="Q209" s="2707"/>
      <c r="R209" s="2707"/>
      <c r="S209" s="2707"/>
      <c r="T209" s="2707"/>
      <c r="U209" s="2707"/>
      <c r="V209" s="2707"/>
      <c r="W209" s="2707"/>
      <c r="X209" s="2707"/>
      <c r="Y209" s="2707"/>
      <c r="Z209" s="2707"/>
      <c r="AA209" s="2707"/>
      <c r="AB209" s="2707"/>
      <c r="AC209" s="2707"/>
      <c r="AD209" s="2707"/>
      <c r="AE209" s="2707"/>
      <c r="AF209" s="2707"/>
      <c r="AG209" s="2707"/>
      <c r="AH209" s="2707"/>
      <c r="AI209" s="2707"/>
    </row>
    <row r="210" spans="1:35" s="2701" customFormat="1">
      <c r="A210" s="2692" t="s">
        <v>14381</v>
      </c>
      <c r="B210" s="2701" t="s">
        <v>14382</v>
      </c>
      <c r="C210" s="2702" t="s">
        <v>14383</v>
      </c>
      <c r="D210" s="2701" t="s">
        <v>14384</v>
      </c>
      <c r="E210" s="2701" t="s">
        <v>14385</v>
      </c>
      <c r="F210" s="2706" t="s">
        <v>13636</v>
      </c>
      <c r="G210" s="2707"/>
      <c r="H210" s="2707"/>
      <c r="I210" s="2707"/>
      <c r="J210" s="2707"/>
      <c r="K210" s="2707"/>
      <c r="L210" s="2707"/>
      <c r="M210" s="2707"/>
      <c r="N210" s="2707"/>
      <c r="O210" s="2707"/>
      <c r="P210" s="2707"/>
      <c r="Q210" s="2707"/>
      <c r="R210" s="2707"/>
      <c r="S210" s="2707"/>
      <c r="T210" s="2707"/>
      <c r="U210" s="2707"/>
      <c r="V210" s="2707"/>
      <c r="W210" s="2707"/>
      <c r="X210" s="2707"/>
      <c r="Y210" s="2707"/>
      <c r="Z210" s="2707"/>
      <c r="AA210" s="2707"/>
      <c r="AB210" s="2707"/>
      <c r="AC210" s="2707"/>
      <c r="AD210" s="2707"/>
      <c r="AE210" s="2707"/>
      <c r="AF210" s="2707"/>
      <c r="AG210" s="2707"/>
      <c r="AH210" s="2707"/>
      <c r="AI210" s="2707"/>
    </row>
    <row r="211" spans="1:35" s="2701" customFormat="1">
      <c r="A211" s="2692" t="s">
        <v>14386</v>
      </c>
      <c r="B211" s="2701" t="s">
        <v>14387</v>
      </c>
      <c r="C211" s="2702" t="s">
        <v>14388</v>
      </c>
      <c r="D211" s="2701" t="s">
        <v>14389</v>
      </c>
      <c r="E211" s="2701" t="s">
        <v>14390</v>
      </c>
      <c r="F211" s="2706"/>
      <c r="G211" s="2707"/>
      <c r="H211" s="2707"/>
      <c r="I211" s="2707"/>
      <c r="J211" s="2707"/>
      <c r="K211" s="2707"/>
      <c r="L211" s="2707"/>
      <c r="M211" s="2707"/>
      <c r="N211" s="2707"/>
      <c r="O211" s="2707"/>
      <c r="P211" s="2707"/>
      <c r="Q211" s="2707"/>
      <c r="R211" s="2707"/>
      <c r="S211" s="2707"/>
      <c r="T211" s="2707"/>
      <c r="U211" s="2707"/>
      <c r="V211" s="2707"/>
      <c r="W211" s="2707"/>
      <c r="X211" s="2707"/>
      <c r="Y211" s="2707"/>
      <c r="Z211" s="2707"/>
      <c r="AA211" s="2707"/>
      <c r="AB211" s="2707"/>
      <c r="AC211" s="2707"/>
      <c r="AD211" s="2707"/>
      <c r="AE211" s="2707"/>
      <c r="AF211" s="2707"/>
      <c r="AG211" s="2707"/>
      <c r="AH211" s="2707"/>
      <c r="AI211" s="2707"/>
    </row>
    <row r="212" spans="1:35" s="2702" customFormat="1">
      <c r="A212" s="2692" t="s">
        <v>14391</v>
      </c>
      <c r="B212" s="2702" t="s">
        <v>14392</v>
      </c>
      <c r="C212" s="2702" t="s">
        <v>14393</v>
      </c>
      <c r="D212" s="2702" t="s">
        <v>14394</v>
      </c>
      <c r="E212" s="2702" t="s">
        <v>14395</v>
      </c>
      <c r="F212" s="2704"/>
      <c r="G212" s="2705"/>
      <c r="H212" s="2705"/>
      <c r="I212" s="2705"/>
      <c r="J212" s="2705"/>
      <c r="K212" s="2705"/>
      <c r="L212" s="2705"/>
      <c r="M212" s="2705"/>
      <c r="N212" s="2705"/>
      <c r="O212" s="2705"/>
      <c r="P212" s="2705"/>
      <c r="Q212" s="2705"/>
      <c r="R212" s="2705"/>
      <c r="S212" s="2705"/>
      <c r="T212" s="2705"/>
      <c r="U212" s="2705"/>
      <c r="V212" s="2705"/>
      <c r="W212" s="2705"/>
      <c r="X212" s="2705"/>
      <c r="Y212" s="2705"/>
      <c r="Z212" s="2705"/>
      <c r="AA212" s="2705"/>
      <c r="AB212" s="2705"/>
      <c r="AC212" s="2705"/>
      <c r="AD212" s="2705"/>
      <c r="AE212" s="2705"/>
      <c r="AF212" s="2705"/>
      <c r="AG212" s="2705"/>
      <c r="AH212" s="2705"/>
      <c r="AI212" s="2705"/>
    </row>
    <row r="213" spans="1:35" s="2702" customFormat="1">
      <c r="A213" s="2692" t="s">
        <v>14396</v>
      </c>
      <c r="B213" s="2702" t="s">
        <v>14397</v>
      </c>
      <c r="C213" s="2702" t="s">
        <v>13894</v>
      </c>
      <c r="E213" s="2702" t="s">
        <v>14398</v>
      </c>
      <c r="F213" s="2704"/>
      <c r="G213" s="2705"/>
      <c r="H213" s="2705"/>
      <c r="I213" s="2705"/>
      <c r="J213" s="2705"/>
      <c r="K213" s="2705"/>
      <c r="L213" s="2705"/>
      <c r="M213" s="2705"/>
      <c r="N213" s="2705"/>
      <c r="O213" s="2705"/>
      <c r="P213" s="2705"/>
      <c r="Q213" s="2705"/>
      <c r="R213" s="2705"/>
      <c r="S213" s="2705"/>
      <c r="T213" s="2705"/>
      <c r="U213" s="2705"/>
      <c r="V213" s="2705"/>
      <c r="W213" s="2705"/>
      <c r="X213" s="2705"/>
      <c r="Y213" s="2705"/>
      <c r="Z213" s="2705"/>
      <c r="AA213" s="2705"/>
      <c r="AB213" s="2705"/>
      <c r="AC213" s="2705"/>
      <c r="AD213" s="2705"/>
      <c r="AE213" s="2705"/>
      <c r="AF213" s="2705"/>
      <c r="AG213" s="2705"/>
      <c r="AH213" s="2705"/>
      <c r="AI213" s="2705"/>
    </row>
    <row r="214" spans="1:35" s="2702" customFormat="1">
      <c r="A214" s="2692" t="s">
        <v>14399</v>
      </c>
      <c r="B214" s="2702" t="s">
        <v>14400</v>
      </c>
      <c r="C214" s="2702" t="s">
        <v>14401</v>
      </c>
      <c r="D214" s="2702" t="s">
        <v>14402</v>
      </c>
      <c r="E214" s="2702" t="s">
        <v>14403</v>
      </c>
      <c r="F214" s="2704"/>
      <c r="G214" s="2705"/>
      <c r="H214" s="2705"/>
      <c r="I214" s="2705"/>
      <c r="J214" s="2705"/>
      <c r="K214" s="2705"/>
      <c r="L214" s="2705"/>
      <c r="M214" s="2705"/>
      <c r="N214" s="2705"/>
      <c r="O214" s="2705"/>
      <c r="P214" s="2705"/>
      <c r="Q214" s="2705"/>
      <c r="R214" s="2705"/>
      <c r="S214" s="2705"/>
      <c r="T214" s="2705"/>
      <c r="U214" s="2705"/>
      <c r="V214" s="2705"/>
      <c r="W214" s="2705"/>
      <c r="X214" s="2705"/>
      <c r="Y214" s="2705"/>
      <c r="Z214" s="2705"/>
      <c r="AA214" s="2705"/>
      <c r="AB214" s="2705"/>
      <c r="AC214" s="2705"/>
      <c r="AD214" s="2705"/>
      <c r="AE214" s="2705"/>
      <c r="AF214" s="2705"/>
      <c r="AG214" s="2705"/>
      <c r="AH214" s="2705"/>
      <c r="AI214" s="2705"/>
    </row>
    <row r="215" spans="1:35" s="2702" customFormat="1">
      <c r="A215" s="2692" t="s">
        <v>14404</v>
      </c>
      <c r="B215" s="2702" t="s">
        <v>14405</v>
      </c>
      <c r="C215" s="2702" t="s">
        <v>14406</v>
      </c>
      <c r="D215" s="2702" t="s">
        <v>14407</v>
      </c>
      <c r="E215" s="2702" t="s">
        <v>14408</v>
      </c>
      <c r="F215" s="2704" t="s">
        <v>13636</v>
      </c>
      <c r="G215" s="2705"/>
      <c r="H215" s="2705"/>
      <c r="I215" s="2705"/>
      <c r="J215" s="2705"/>
      <c r="K215" s="2705"/>
      <c r="L215" s="2705"/>
      <c r="M215" s="2705"/>
      <c r="N215" s="2705"/>
      <c r="O215" s="2705"/>
      <c r="P215" s="2705"/>
      <c r="Q215" s="2705"/>
      <c r="R215" s="2705"/>
      <c r="S215" s="2705"/>
      <c r="T215" s="2705"/>
      <c r="U215" s="2705"/>
      <c r="V215" s="2705"/>
      <c r="W215" s="2705"/>
      <c r="X215" s="2705"/>
      <c r="Y215" s="2705"/>
      <c r="Z215" s="2705"/>
      <c r="AA215" s="2705"/>
      <c r="AB215" s="2705"/>
      <c r="AC215" s="2705"/>
      <c r="AD215" s="2705"/>
      <c r="AE215" s="2705"/>
      <c r="AF215" s="2705"/>
      <c r="AG215" s="2705"/>
      <c r="AH215" s="2705"/>
      <c r="AI215" s="2705"/>
    </row>
    <row r="216" spans="1:35" s="2702" customFormat="1">
      <c r="A216" s="2692" t="s">
        <v>14409</v>
      </c>
      <c r="B216" s="2702" t="s">
        <v>14410</v>
      </c>
      <c r="C216" s="2702" t="s">
        <v>14411</v>
      </c>
      <c r="E216" s="2702" t="s">
        <v>14412</v>
      </c>
      <c r="F216" s="2704"/>
      <c r="G216" s="2705"/>
      <c r="H216" s="2705"/>
      <c r="I216" s="2705"/>
      <c r="J216" s="2705"/>
      <c r="K216" s="2705"/>
      <c r="L216" s="2705"/>
      <c r="M216" s="2705"/>
      <c r="N216" s="2705"/>
      <c r="O216" s="2705"/>
      <c r="P216" s="2705"/>
      <c r="Q216" s="2705"/>
      <c r="R216" s="2705"/>
      <c r="S216" s="2705"/>
      <c r="T216" s="2705"/>
      <c r="U216" s="2705"/>
      <c r="V216" s="2705"/>
      <c r="W216" s="2705"/>
      <c r="X216" s="2705"/>
      <c r="Y216" s="2705"/>
      <c r="Z216" s="2705"/>
      <c r="AA216" s="2705"/>
      <c r="AB216" s="2705"/>
      <c r="AC216" s="2705"/>
      <c r="AD216" s="2705"/>
      <c r="AE216" s="2705"/>
      <c r="AF216" s="2705"/>
      <c r="AG216" s="2705"/>
      <c r="AH216" s="2705"/>
      <c r="AI216" s="2705"/>
    </row>
    <row r="217" spans="1:35" s="2701" customFormat="1">
      <c r="A217" s="2692" t="s">
        <v>14413</v>
      </c>
      <c r="B217" s="2701" t="s">
        <v>14414</v>
      </c>
      <c r="C217" s="2702" t="s">
        <v>14415</v>
      </c>
      <c r="E217" s="2701" t="s">
        <v>14416</v>
      </c>
      <c r="F217" s="2706"/>
      <c r="G217" s="2707"/>
      <c r="H217" s="2707"/>
      <c r="I217" s="2707"/>
      <c r="J217" s="2707"/>
      <c r="K217" s="2707"/>
      <c r="L217" s="2707"/>
      <c r="M217" s="2707"/>
      <c r="N217" s="2707"/>
      <c r="O217" s="2707"/>
      <c r="P217" s="2707"/>
      <c r="Q217" s="2707"/>
      <c r="R217" s="2707"/>
      <c r="S217" s="2707"/>
      <c r="T217" s="2707"/>
      <c r="U217" s="2707"/>
      <c r="V217" s="2707"/>
      <c r="W217" s="2707"/>
      <c r="X217" s="2707"/>
      <c r="Y217" s="2707"/>
      <c r="Z217" s="2707"/>
      <c r="AA217" s="2707"/>
      <c r="AB217" s="2707"/>
      <c r="AC217" s="2707"/>
      <c r="AD217" s="2707"/>
      <c r="AE217" s="2707"/>
      <c r="AF217" s="2707"/>
      <c r="AG217" s="2707"/>
      <c r="AH217" s="2707"/>
      <c r="AI217" s="2707"/>
    </row>
    <row r="218" spans="1:35" s="2701" customFormat="1" ht="18.75" customHeight="1">
      <c r="A218" s="2692" t="s">
        <v>14417</v>
      </c>
      <c r="B218" s="2701" t="s">
        <v>14418</v>
      </c>
      <c r="C218" s="2702" t="s">
        <v>14419</v>
      </c>
      <c r="E218" s="2701" t="s">
        <v>14420</v>
      </c>
      <c r="F218" s="2706"/>
      <c r="G218" s="2707"/>
      <c r="H218" s="2707"/>
      <c r="I218" s="2707"/>
      <c r="J218" s="2707"/>
      <c r="K218" s="2707"/>
      <c r="L218" s="2707"/>
      <c r="M218" s="2707"/>
      <c r="N218" s="2707"/>
      <c r="O218" s="2707"/>
      <c r="P218" s="2707"/>
      <c r="Q218" s="2707"/>
      <c r="R218" s="2707"/>
      <c r="S218" s="2707"/>
      <c r="T218" s="2707"/>
      <c r="U218" s="2707"/>
      <c r="V218" s="2707"/>
      <c r="W218" s="2707"/>
      <c r="X218" s="2707"/>
      <c r="Y218" s="2707"/>
      <c r="Z218" s="2707"/>
      <c r="AA218" s="2707"/>
      <c r="AB218" s="2707"/>
      <c r="AC218" s="2707"/>
      <c r="AD218" s="2707"/>
      <c r="AE218" s="2707"/>
      <c r="AF218" s="2707"/>
      <c r="AG218" s="2707"/>
      <c r="AH218" s="2707"/>
      <c r="AI218" s="2707"/>
    </row>
    <row r="219" spans="1:35" s="2701" customFormat="1">
      <c r="A219" s="2692" t="s">
        <v>14421</v>
      </c>
      <c r="B219" s="2701" t="s">
        <v>14422</v>
      </c>
      <c r="C219" s="2702" t="s">
        <v>14423</v>
      </c>
      <c r="E219" s="2701" t="s">
        <v>14424</v>
      </c>
      <c r="F219" s="2706"/>
      <c r="G219" s="2707"/>
      <c r="H219" s="2707"/>
      <c r="I219" s="2707"/>
      <c r="J219" s="2707"/>
      <c r="K219" s="2707"/>
      <c r="L219" s="2707"/>
      <c r="M219" s="2707"/>
      <c r="N219" s="2707"/>
      <c r="O219" s="2707"/>
      <c r="P219" s="2707"/>
      <c r="Q219" s="2707"/>
      <c r="R219" s="2707"/>
      <c r="S219" s="2707"/>
      <c r="T219" s="2707"/>
      <c r="U219" s="2707"/>
      <c r="V219" s="2707"/>
      <c r="W219" s="2707"/>
      <c r="X219" s="2707"/>
      <c r="Y219" s="2707"/>
      <c r="Z219" s="2707"/>
      <c r="AA219" s="2707"/>
      <c r="AB219" s="2707"/>
      <c r="AC219" s="2707"/>
      <c r="AD219" s="2707"/>
      <c r="AE219" s="2707"/>
      <c r="AF219" s="2707"/>
      <c r="AG219" s="2707"/>
      <c r="AH219" s="2707"/>
      <c r="AI219" s="2707"/>
    </row>
    <row r="220" spans="1:35" s="2701" customFormat="1">
      <c r="A220" s="2692" t="s">
        <v>14425</v>
      </c>
      <c r="B220" s="2701" t="s">
        <v>14426</v>
      </c>
      <c r="C220" s="2702" t="s">
        <v>14427</v>
      </c>
      <c r="E220" s="2701" t="s">
        <v>14428</v>
      </c>
      <c r="F220" s="2706"/>
      <c r="G220" s="2707"/>
      <c r="H220" s="2707"/>
      <c r="I220" s="2707"/>
      <c r="J220" s="2707"/>
      <c r="K220" s="2707"/>
      <c r="L220" s="2707"/>
      <c r="M220" s="2707"/>
      <c r="N220" s="2707"/>
      <c r="O220" s="2707"/>
      <c r="P220" s="2707"/>
      <c r="Q220" s="2707"/>
      <c r="R220" s="2707"/>
      <c r="S220" s="2707"/>
      <c r="T220" s="2707"/>
      <c r="U220" s="2707"/>
      <c r="V220" s="2707"/>
      <c r="W220" s="2707"/>
      <c r="X220" s="2707"/>
      <c r="Y220" s="2707"/>
      <c r="Z220" s="2707"/>
      <c r="AA220" s="2707"/>
      <c r="AB220" s="2707"/>
      <c r="AC220" s="2707"/>
      <c r="AD220" s="2707"/>
      <c r="AE220" s="2707"/>
      <c r="AF220" s="2707"/>
      <c r="AG220" s="2707"/>
      <c r="AH220" s="2707"/>
      <c r="AI220" s="2707"/>
    </row>
    <row r="221" spans="1:35" s="2701" customFormat="1">
      <c r="A221" s="2692" t="s">
        <v>14429</v>
      </c>
      <c r="B221" s="2701" t="s">
        <v>14430</v>
      </c>
      <c r="C221" s="2702" t="s">
        <v>14431</v>
      </c>
      <c r="D221" s="2701" t="s">
        <v>14432</v>
      </c>
      <c r="E221" s="2701" t="s">
        <v>14433</v>
      </c>
      <c r="F221" s="2706"/>
      <c r="G221" s="2707"/>
      <c r="H221" s="2707"/>
      <c r="I221" s="2707"/>
      <c r="J221" s="2707"/>
      <c r="K221" s="2707"/>
      <c r="L221" s="2707"/>
      <c r="M221" s="2707"/>
      <c r="N221" s="2707"/>
      <c r="O221" s="2707"/>
      <c r="P221" s="2707"/>
      <c r="Q221" s="2707"/>
      <c r="R221" s="2707"/>
      <c r="S221" s="2707"/>
      <c r="T221" s="2707"/>
      <c r="U221" s="2707"/>
      <c r="V221" s="2707"/>
      <c r="W221" s="2707"/>
      <c r="X221" s="2707"/>
      <c r="Y221" s="2707"/>
      <c r="Z221" s="2707"/>
      <c r="AA221" s="2707"/>
      <c r="AB221" s="2707"/>
      <c r="AC221" s="2707"/>
      <c r="AD221" s="2707"/>
      <c r="AE221" s="2707"/>
      <c r="AF221" s="2707"/>
      <c r="AG221" s="2707"/>
      <c r="AH221" s="2707"/>
      <c r="AI221" s="2707"/>
    </row>
    <row r="222" spans="1:35" s="2714" customFormat="1">
      <c r="A222" s="2725" t="s">
        <v>14434</v>
      </c>
      <c r="B222" s="2714" t="s">
        <v>14435</v>
      </c>
      <c r="C222" s="2710" t="s">
        <v>14436</v>
      </c>
      <c r="E222" s="2714" t="s">
        <v>14437</v>
      </c>
      <c r="F222" s="2715"/>
      <c r="G222" s="2716"/>
      <c r="H222" s="2716"/>
      <c r="I222" s="2716"/>
      <c r="J222" s="2716"/>
      <c r="K222" s="2716"/>
      <c r="L222" s="2716"/>
      <c r="M222" s="2716"/>
      <c r="N222" s="2716"/>
      <c r="O222" s="2716"/>
      <c r="P222" s="2716"/>
      <c r="Q222" s="2716"/>
      <c r="R222" s="2716"/>
      <c r="S222" s="2716"/>
      <c r="T222" s="2716"/>
      <c r="U222" s="2716"/>
      <c r="V222" s="2716"/>
      <c r="W222" s="2716"/>
      <c r="X222" s="2716"/>
      <c r="Y222" s="2716"/>
      <c r="Z222" s="2716"/>
      <c r="AA222" s="2716"/>
      <c r="AB222" s="2716"/>
      <c r="AC222" s="2716"/>
      <c r="AD222" s="2716"/>
      <c r="AE222" s="2716"/>
      <c r="AF222" s="2716"/>
      <c r="AG222" s="2716"/>
      <c r="AH222" s="2716"/>
      <c r="AI222" s="2716"/>
    </row>
    <row r="223" spans="1:35" s="2701" customFormat="1">
      <c r="A223" s="2692" t="s">
        <v>14438</v>
      </c>
      <c r="B223" s="2701" t="s">
        <v>14439</v>
      </c>
      <c r="C223" s="2702" t="s">
        <v>14440</v>
      </c>
      <c r="E223" s="2701" t="s">
        <v>14441</v>
      </c>
      <c r="F223" s="2706"/>
      <c r="G223" s="2707"/>
      <c r="H223" s="2707"/>
      <c r="I223" s="2707"/>
      <c r="J223" s="2707"/>
      <c r="K223" s="2707"/>
      <c r="L223" s="2707"/>
      <c r="M223" s="2707"/>
      <c r="N223" s="2707"/>
      <c r="O223" s="2707"/>
      <c r="P223" s="2707"/>
      <c r="Q223" s="2707"/>
      <c r="R223" s="2707"/>
      <c r="S223" s="2707"/>
      <c r="T223" s="2707"/>
      <c r="U223" s="2707"/>
      <c r="V223" s="2707"/>
      <c r="W223" s="2707"/>
      <c r="X223" s="2707"/>
      <c r="Y223" s="2707"/>
      <c r="Z223" s="2707"/>
      <c r="AA223" s="2707"/>
      <c r="AB223" s="2707"/>
      <c r="AC223" s="2707"/>
      <c r="AD223" s="2707"/>
      <c r="AE223" s="2707"/>
      <c r="AF223" s="2707"/>
      <c r="AG223" s="2707"/>
      <c r="AH223" s="2707"/>
      <c r="AI223" s="2707"/>
    </row>
    <row r="224" spans="1:35" s="2701" customFormat="1">
      <c r="A224" s="2692" t="s">
        <v>14442</v>
      </c>
      <c r="B224" s="2701" t="s">
        <v>14443</v>
      </c>
      <c r="C224" s="2702" t="s">
        <v>14444</v>
      </c>
      <c r="E224" s="2701" t="s">
        <v>14445</v>
      </c>
      <c r="F224" s="2706"/>
      <c r="G224" s="2707"/>
      <c r="H224" s="2707"/>
      <c r="I224" s="2707"/>
      <c r="J224" s="2707"/>
      <c r="K224" s="2707"/>
      <c r="L224" s="2707"/>
      <c r="M224" s="2707"/>
      <c r="N224" s="2707"/>
      <c r="O224" s="2707"/>
      <c r="P224" s="2707"/>
      <c r="Q224" s="2707"/>
      <c r="R224" s="2707"/>
      <c r="S224" s="2707"/>
      <c r="T224" s="2707"/>
      <c r="U224" s="2707"/>
      <c r="V224" s="2707"/>
      <c r="W224" s="2707"/>
      <c r="X224" s="2707"/>
      <c r="Y224" s="2707"/>
      <c r="Z224" s="2707"/>
      <c r="AA224" s="2707"/>
      <c r="AB224" s="2707"/>
      <c r="AC224" s="2707"/>
      <c r="AD224" s="2707"/>
      <c r="AE224" s="2707"/>
      <c r="AF224" s="2707"/>
      <c r="AG224" s="2707"/>
      <c r="AH224" s="2707"/>
      <c r="AI224" s="2707"/>
    </row>
    <row r="225" spans="1:35" s="2701" customFormat="1">
      <c r="A225" s="2692" t="s">
        <v>14446</v>
      </c>
      <c r="B225" s="2701" t="s">
        <v>14447</v>
      </c>
      <c r="C225" s="2702" t="s">
        <v>14448</v>
      </c>
      <c r="D225" s="2701" t="s">
        <v>14449</v>
      </c>
      <c r="E225" s="2701" t="s">
        <v>14450</v>
      </c>
      <c r="F225" s="2706"/>
      <c r="G225" s="2707"/>
      <c r="H225" s="2707"/>
      <c r="I225" s="2707"/>
      <c r="J225" s="2707"/>
      <c r="K225" s="2707"/>
      <c r="L225" s="2707"/>
      <c r="M225" s="2707"/>
      <c r="N225" s="2707"/>
      <c r="O225" s="2707"/>
      <c r="P225" s="2707"/>
      <c r="Q225" s="2707"/>
      <c r="R225" s="2707"/>
      <c r="S225" s="2707"/>
      <c r="T225" s="2707"/>
      <c r="U225" s="2707"/>
      <c r="V225" s="2707"/>
      <c r="W225" s="2707"/>
      <c r="X225" s="2707"/>
      <c r="Y225" s="2707"/>
      <c r="Z225" s="2707"/>
      <c r="AA225" s="2707"/>
      <c r="AB225" s="2707"/>
      <c r="AC225" s="2707"/>
      <c r="AD225" s="2707"/>
      <c r="AE225" s="2707"/>
      <c r="AF225" s="2707"/>
      <c r="AG225" s="2707"/>
      <c r="AH225" s="2707"/>
      <c r="AI225" s="2707"/>
    </row>
    <row r="226" spans="1:35" s="2702" customFormat="1">
      <c r="A226" s="2692" t="s">
        <v>14451</v>
      </c>
      <c r="B226" s="2702" t="s">
        <v>14452</v>
      </c>
      <c r="C226" s="2713" t="s">
        <v>14453</v>
      </c>
      <c r="E226" s="2702" t="s">
        <v>248</v>
      </c>
      <c r="F226" s="2704"/>
      <c r="G226" s="2705"/>
      <c r="H226" s="2705"/>
      <c r="I226" s="2705"/>
      <c r="J226" s="2705"/>
      <c r="K226" s="2705"/>
      <c r="L226" s="2705"/>
      <c r="M226" s="2705"/>
      <c r="N226" s="2705"/>
      <c r="O226" s="2705"/>
      <c r="P226" s="2705"/>
      <c r="Q226" s="2705"/>
      <c r="R226" s="2705"/>
      <c r="S226" s="2705"/>
      <c r="T226" s="2705"/>
      <c r="U226" s="2705"/>
      <c r="V226" s="2705"/>
      <c r="W226" s="2705"/>
      <c r="X226" s="2705"/>
      <c r="Y226" s="2705"/>
      <c r="Z226" s="2705"/>
      <c r="AA226" s="2705"/>
      <c r="AB226" s="2705"/>
      <c r="AC226" s="2705"/>
      <c r="AD226" s="2705"/>
      <c r="AE226" s="2705"/>
      <c r="AF226" s="2705"/>
      <c r="AG226" s="2705"/>
      <c r="AH226" s="2705"/>
      <c r="AI226" s="2705"/>
    </row>
    <row r="227" spans="1:35" s="2701" customFormat="1">
      <c r="A227" s="2692" t="s">
        <v>14454</v>
      </c>
      <c r="B227" s="2701" t="s">
        <v>14455</v>
      </c>
      <c r="C227" s="2713" t="s">
        <v>14456</v>
      </c>
      <c r="E227" s="2701" t="s">
        <v>14457</v>
      </c>
      <c r="F227" s="2706"/>
      <c r="G227" s="2707"/>
      <c r="H227" s="2707"/>
      <c r="I227" s="2707"/>
      <c r="J227" s="2707"/>
      <c r="K227" s="2707"/>
      <c r="L227" s="2707"/>
      <c r="M227" s="2707"/>
      <c r="N227" s="2707"/>
      <c r="O227" s="2707"/>
      <c r="P227" s="2707"/>
      <c r="Q227" s="2707"/>
      <c r="R227" s="2707"/>
      <c r="S227" s="2707"/>
      <c r="T227" s="2707"/>
      <c r="U227" s="2707"/>
      <c r="V227" s="2707"/>
      <c r="W227" s="2707"/>
      <c r="X227" s="2707"/>
      <c r="Y227" s="2707"/>
      <c r="Z227" s="2707"/>
      <c r="AA227" s="2707"/>
      <c r="AB227" s="2707"/>
      <c r="AC227" s="2707"/>
      <c r="AD227" s="2707"/>
      <c r="AE227" s="2707"/>
      <c r="AF227" s="2707"/>
      <c r="AG227" s="2707"/>
      <c r="AH227" s="2707"/>
      <c r="AI227" s="2707"/>
    </row>
    <row r="228" spans="1:35" s="2701" customFormat="1">
      <c r="A228" s="2692" t="s">
        <v>14458</v>
      </c>
      <c r="B228" s="2701" t="s">
        <v>14459</v>
      </c>
      <c r="C228" s="2713" t="s">
        <v>14460</v>
      </c>
      <c r="E228" s="2701" t="s">
        <v>14461</v>
      </c>
      <c r="F228" s="2706"/>
      <c r="G228" s="2707"/>
      <c r="H228" s="2707"/>
      <c r="I228" s="2707"/>
      <c r="J228" s="2707"/>
      <c r="K228" s="2707"/>
      <c r="L228" s="2707"/>
      <c r="M228" s="2707"/>
      <c r="N228" s="2707"/>
      <c r="O228" s="2707"/>
      <c r="P228" s="2707"/>
      <c r="Q228" s="2707"/>
      <c r="R228" s="2707"/>
      <c r="S228" s="2707"/>
      <c r="T228" s="2707"/>
      <c r="U228" s="2707"/>
      <c r="V228" s="2707"/>
      <c r="W228" s="2707"/>
      <c r="X228" s="2707"/>
      <c r="Y228" s="2707"/>
      <c r="Z228" s="2707"/>
      <c r="AA228" s="2707"/>
      <c r="AB228" s="2707"/>
      <c r="AC228" s="2707"/>
      <c r="AD228" s="2707"/>
      <c r="AE228" s="2707"/>
      <c r="AF228" s="2707"/>
      <c r="AG228" s="2707"/>
      <c r="AH228" s="2707"/>
      <c r="AI228" s="2707"/>
    </row>
    <row r="229" spans="1:35" s="2701" customFormat="1">
      <c r="A229" s="2692" t="s">
        <v>14462</v>
      </c>
      <c r="B229" s="2701" t="s">
        <v>14463</v>
      </c>
      <c r="C229" s="2713" t="s">
        <v>5739</v>
      </c>
      <c r="E229" s="2701" t="s">
        <v>14464</v>
      </c>
      <c r="F229" s="2706"/>
      <c r="G229" s="2707"/>
      <c r="H229" s="2707"/>
      <c r="I229" s="2707"/>
      <c r="J229" s="2707"/>
      <c r="K229" s="2707"/>
      <c r="L229" s="2707"/>
      <c r="M229" s="2707"/>
      <c r="N229" s="2707"/>
      <c r="O229" s="2707"/>
      <c r="P229" s="2707"/>
      <c r="Q229" s="2707"/>
      <c r="R229" s="2707"/>
      <c r="S229" s="2707"/>
      <c r="T229" s="2707"/>
      <c r="U229" s="2707"/>
      <c r="V229" s="2707"/>
      <c r="W229" s="2707"/>
      <c r="X229" s="2707"/>
      <c r="Y229" s="2707"/>
      <c r="Z229" s="2707"/>
      <c r="AA229" s="2707"/>
      <c r="AB229" s="2707"/>
      <c r="AC229" s="2707"/>
      <c r="AD229" s="2707"/>
      <c r="AE229" s="2707"/>
      <c r="AF229" s="2707"/>
      <c r="AG229" s="2707"/>
      <c r="AH229" s="2707"/>
      <c r="AI229" s="2707"/>
    </row>
    <row r="230" spans="1:35" s="2701" customFormat="1">
      <c r="A230" s="2692" t="s">
        <v>14465</v>
      </c>
      <c r="B230" s="2701" t="s">
        <v>14466</v>
      </c>
      <c r="C230" s="2713" t="s">
        <v>14467</v>
      </c>
      <c r="E230" s="2701" t="s">
        <v>14464</v>
      </c>
      <c r="F230" s="2706"/>
      <c r="G230" s="2707"/>
      <c r="H230" s="2707"/>
      <c r="I230" s="2707"/>
      <c r="J230" s="2707"/>
      <c r="K230" s="2707"/>
      <c r="L230" s="2707"/>
      <c r="M230" s="2707"/>
      <c r="N230" s="2707"/>
      <c r="O230" s="2707"/>
      <c r="P230" s="2707"/>
      <c r="Q230" s="2707"/>
      <c r="R230" s="2707"/>
      <c r="S230" s="2707"/>
      <c r="T230" s="2707"/>
      <c r="U230" s="2707"/>
      <c r="V230" s="2707"/>
      <c r="W230" s="2707"/>
      <c r="X230" s="2707"/>
      <c r="Y230" s="2707"/>
      <c r="Z230" s="2707"/>
      <c r="AA230" s="2707"/>
      <c r="AB230" s="2707"/>
      <c r="AC230" s="2707"/>
      <c r="AD230" s="2707"/>
      <c r="AE230" s="2707"/>
      <c r="AF230" s="2707"/>
      <c r="AG230" s="2707"/>
      <c r="AH230" s="2707"/>
      <c r="AI230" s="2707"/>
    </row>
    <row r="231" spans="1:35" s="2702" customFormat="1">
      <c r="A231" s="2692" t="s">
        <v>14468</v>
      </c>
      <c r="B231" s="2702" t="s">
        <v>14469</v>
      </c>
      <c r="C231" s="2713" t="s">
        <v>14470</v>
      </c>
      <c r="E231" s="2702" t="s">
        <v>14471</v>
      </c>
      <c r="F231" s="2704"/>
      <c r="G231" s="2705"/>
      <c r="H231" s="2705"/>
      <c r="I231" s="2705"/>
      <c r="J231" s="2705"/>
      <c r="K231" s="2705"/>
      <c r="L231" s="2705"/>
      <c r="M231" s="2705"/>
      <c r="N231" s="2705"/>
      <c r="O231" s="2705"/>
      <c r="P231" s="2705"/>
      <c r="Q231" s="2705"/>
      <c r="R231" s="2705"/>
      <c r="S231" s="2705"/>
      <c r="T231" s="2705"/>
      <c r="U231" s="2705"/>
      <c r="V231" s="2705"/>
      <c r="W231" s="2705"/>
      <c r="X231" s="2705"/>
      <c r="Y231" s="2705"/>
      <c r="Z231" s="2705"/>
      <c r="AA231" s="2705"/>
      <c r="AB231" s="2705"/>
      <c r="AC231" s="2705"/>
      <c r="AD231" s="2705"/>
      <c r="AE231" s="2705"/>
      <c r="AF231" s="2705"/>
      <c r="AG231" s="2705"/>
      <c r="AH231" s="2705"/>
      <c r="AI231" s="2705"/>
    </row>
    <row r="232" spans="1:35" s="2702" customFormat="1">
      <c r="A232" s="2692" t="s">
        <v>14472</v>
      </c>
      <c r="B232" s="2702" t="s">
        <v>14473</v>
      </c>
      <c r="C232" s="2713" t="s">
        <v>14474</v>
      </c>
      <c r="E232" s="2702" t="s">
        <v>14475</v>
      </c>
      <c r="F232" s="2704"/>
      <c r="G232" s="2705"/>
      <c r="H232" s="2705"/>
      <c r="I232" s="2705"/>
      <c r="J232" s="2705"/>
      <c r="K232" s="2705"/>
      <c r="L232" s="2705"/>
      <c r="M232" s="2705"/>
      <c r="N232" s="2705"/>
      <c r="O232" s="2705"/>
      <c r="P232" s="2705"/>
      <c r="Q232" s="2705"/>
      <c r="R232" s="2705"/>
      <c r="S232" s="2705"/>
      <c r="T232" s="2705"/>
      <c r="U232" s="2705"/>
      <c r="V232" s="2705"/>
      <c r="W232" s="2705"/>
      <c r="X232" s="2705"/>
      <c r="Y232" s="2705"/>
      <c r="Z232" s="2705"/>
      <c r="AA232" s="2705"/>
      <c r="AB232" s="2705"/>
      <c r="AC232" s="2705"/>
      <c r="AD232" s="2705"/>
      <c r="AE232" s="2705"/>
      <c r="AF232" s="2705"/>
      <c r="AG232" s="2705"/>
      <c r="AH232" s="2705"/>
      <c r="AI232" s="2705"/>
    </row>
    <row r="233" spans="1:35" s="2702" customFormat="1">
      <c r="A233" s="2692" t="s">
        <v>14476</v>
      </c>
      <c r="B233" s="2702" t="s">
        <v>14477</v>
      </c>
      <c r="C233" s="2713" t="s">
        <v>14478</v>
      </c>
      <c r="E233" s="2702" t="s">
        <v>14479</v>
      </c>
      <c r="F233" s="2704"/>
      <c r="G233" s="2705"/>
      <c r="H233" s="2705"/>
      <c r="I233" s="2705"/>
      <c r="J233" s="2705"/>
      <c r="K233" s="2705"/>
      <c r="L233" s="2705"/>
      <c r="M233" s="2705"/>
      <c r="N233" s="2705"/>
      <c r="O233" s="2705"/>
      <c r="P233" s="2705"/>
      <c r="Q233" s="2705"/>
      <c r="R233" s="2705"/>
      <c r="S233" s="2705"/>
      <c r="T233" s="2705"/>
      <c r="U233" s="2705"/>
      <c r="V233" s="2705"/>
      <c r="W233" s="2705"/>
      <c r="X233" s="2705"/>
      <c r="Y233" s="2705"/>
      <c r="Z233" s="2705"/>
      <c r="AA233" s="2705"/>
      <c r="AB233" s="2705"/>
      <c r="AC233" s="2705"/>
      <c r="AD233" s="2705"/>
      <c r="AE233" s="2705"/>
      <c r="AF233" s="2705"/>
      <c r="AG233" s="2705"/>
      <c r="AH233" s="2705"/>
      <c r="AI233" s="2705"/>
    </row>
    <row r="234" spans="1:35" s="2702" customFormat="1" ht="18.75" customHeight="1">
      <c r="A234" s="2692" t="s">
        <v>14480</v>
      </c>
      <c r="B234" s="2702" t="s">
        <v>14481</v>
      </c>
      <c r="C234" s="2713" t="s">
        <v>14482</v>
      </c>
      <c r="E234" s="2702" t="s">
        <v>14483</v>
      </c>
      <c r="F234" s="2704"/>
      <c r="G234" s="2705"/>
      <c r="H234" s="2705"/>
      <c r="I234" s="2705"/>
      <c r="J234" s="2705"/>
      <c r="K234" s="2705"/>
      <c r="L234" s="2705"/>
      <c r="M234" s="2705"/>
      <c r="N234" s="2705"/>
      <c r="O234" s="2705"/>
      <c r="P234" s="2705"/>
      <c r="Q234" s="2705"/>
      <c r="R234" s="2705"/>
      <c r="S234" s="2705"/>
      <c r="T234" s="2705"/>
      <c r="U234" s="2705"/>
      <c r="V234" s="2705"/>
      <c r="W234" s="2705"/>
      <c r="X234" s="2705"/>
      <c r="Y234" s="2705"/>
      <c r="Z234" s="2705"/>
      <c r="AA234" s="2705"/>
      <c r="AB234" s="2705"/>
      <c r="AC234" s="2705"/>
      <c r="AD234" s="2705"/>
      <c r="AE234" s="2705"/>
      <c r="AF234" s="2705"/>
      <c r="AG234" s="2705"/>
      <c r="AH234" s="2705"/>
      <c r="AI234" s="2705"/>
    </row>
    <row r="235" spans="1:35" s="2701" customFormat="1" ht="18.75" customHeight="1">
      <c r="A235" s="2692" t="s">
        <v>14484</v>
      </c>
      <c r="B235" s="2701" t="s">
        <v>14485</v>
      </c>
      <c r="C235" s="2713" t="s">
        <v>14486</v>
      </c>
      <c r="E235" s="2701" t="s">
        <v>14487</v>
      </c>
      <c r="F235" s="2706"/>
      <c r="G235" s="2707"/>
      <c r="H235" s="2707"/>
      <c r="I235" s="2707"/>
      <c r="J235" s="2707"/>
      <c r="K235" s="2707"/>
      <c r="L235" s="2707"/>
      <c r="M235" s="2707"/>
      <c r="N235" s="2707"/>
      <c r="O235" s="2707"/>
      <c r="P235" s="2707"/>
      <c r="Q235" s="2707"/>
      <c r="R235" s="2707"/>
      <c r="S235" s="2707"/>
      <c r="T235" s="2707"/>
      <c r="U235" s="2707"/>
      <c r="V235" s="2707"/>
      <c r="W235" s="2707"/>
      <c r="X235" s="2707"/>
      <c r="Y235" s="2707"/>
      <c r="Z235" s="2707"/>
      <c r="AA235" s="2707"/>
      <c r="AB235" s="2707"/>
      <c r="AC235" s="2707"/>
      <c r="AD235" s="2707"/>
      <c r="AE235" s="2707"/>
      <c r="AF235" s="2707"/>
      <c r="AG235" s="2707"/>
      <c r="AH235" s="2707"/>
      <c r="AI235" s="2707"/>
    </row>
    <row r="236" spans="1:35" s="2701" customFormat="1">
      <c r="A236" s="2692" t="s">
        <v>14488</v>
      </c>
      <c r="B236" s="2701" t="s">
        <v>14489</v>
      </c>
      <c r="C236" s="2713" t="s">
        <v>14490</v>
      </c>
      <c r="E236" s="2701" t="s">
        <v>14491</v>
      </c>
      <c r="F236" s="2706"/>
      <c r="G236" s="2707"/>
      <c r="H236" s="2707"/>
      <c r="I236" s="2707"/>
      <c r="J236" s="2707"/>
      <c r="K236" s="2707"/>
      <c r="L236" s="2707"/>
      <c r="M236" s="2707"/>
      <c r="N236" s="2707"/>
      <c r="O236" s="2707"/>
      <c r="P236" s="2707"/>
      <c r="Q236" s="2707"/>
      <c r="R236" s="2707"/>
      <c r="S236" s="2707"/>
      <c r="T236" s="2707"/>
      <c r="U236" s="2707"/>
      <c r="V236" s="2707"/>
      <c r="W236" s="2707"/>
      <c r="X236" s="2707"/>
      <c r="Y236" s="2707"/>
      <c r="Z236" s="2707"/>
      <c r="AA236" s="2707"/>
      <c r="AB236" s="2707"/>
      <c r="AC236" s="2707"/>
      <c r="AD236" s="2707"/>
      <c r="AE236" s="2707"/>
      <c r="AF236" s="2707"/>
      <c r="AG236" s="2707"/>
      <c r="AH236" s="2707"/>
      <c r="AI236" s="2707"/>
    </row>
    <row r="237" spans="1:35" s="2701" customFormat="1">
      <c r="A237" s="2692" t="s">
        <v>14492</v>
      </c>
      <c r="B237" s="2701" t="s">
        <v>14493</v>
      </c>
      <c r="C237" s="2713" t="s">
        <v>13857</v>
      </c>
      <c r="E237" s="2701" t="s">
        <v>452</v>
      </c>
      <c r="F237" s="2706"/>
      <c r="G237" s="2707"/>
      <c r="H237" s="2707"/>
      <c r="I237" s="2707"/>
      <c r="J237" s="2707"/>
      <c r="K237" s="2707"/>
      <c r="L237" s="2707"/>
      <c r="M237" s="2707"/>
      <c r="N237" s="2707"/>
      <c r="O237" s="2707"/>
      <c r="P237" s="2707"/>
      <c r="Q237" s="2707"/>
      <c r="R237" s="2707"/>
      <c r="S237" s="2707"/>
      <c r="T237" s="2707"/>
      <c r="U237" s="2707"/>
      <c r="V237" s="2707"/>
      <c r="W237" s="2707"/>
      <c r="X237" s="2707"/>
      <c r="Y237" s="2707"/>
      <c r="Z237" s="2707"/>
      <c r="AA237" s="2707"/>
      <c r="AB237" s="2707"/>
      <c r="AC237" s="2707"/>
      <c r="AD237" s="2707"/>
      <c r="AE237" s="2707"/>
      <c r="AF237" s="2707"/>
      <c r="AG237" s="2707"/>
      <c r="AH237" s="2707"/>
      <c r="AI237" s="2707"/>
    </row>
    <row r="238" spans="1:35" s="2701" customFormat="1">
      <c r="A238" s="2692" t="s">
        <v>14494</v>
      </c>
      <c r="B238" s="2701" t="s">
        <v>14495</v>
      </c>
      <c r="C238" s="2713" t="s">
        <v>5740</v>
      </c>
      <c r="E238" s="2701" t="s">
        <v>14496</v>
      </c>
      <c r="F238" s="2706"/>
      <c r="G238" s="2707"/>
      <c r="H238" s="2707"/>
      <c r="I238" s="2707"/>
      <c r="J238" s="2707"/>
      <c r="K238" s="2707"/>
      <c r="L238" s="2707"/>
      <c r="M238" s="2707"/>
      <c r="N238" s="2707"/>
      <c r="O238" s="2707"/>
      <c r="P238" s="2707"/>
      <c r="Q238" s="2707"/>
      <c r="R238" s="2707"/>
      <c r="S238" s="2707"/>
      <c r="T238" s="2707"/>
      <c r="U238" s="2707"/>
      <c r="V238" s="2707"/>
      <c r="W238" s="2707"/>
      <c r="X238" s="2707"/>
      <c r="Y238" s="2707"/>
      <c r="Z238" s="2707"/>
      <c r="AA238" s="2707"/>
      <c r="AB238" s="2707"/>
      <c r="AC238" s="2707"/>
      <c r="AD238" s="2707"/>
      <c r="AE238" s="2707"/>
      <c r="AF238" s="2707"/>
      <c r="AG238" s="2707"/>
      <c r="AH238" s="2707"/>
      <c r="AI238" s="2707"/>
    </row>
    <row r="239" spans="1:35" s="2701" customFormat="1">
      <c r="A239" s="2692" t="s">
        <v>14497</v>
      </c>
      <c r="B239" s="2701" t="s">
        <v>14498</v>
      </c>
      <c r="C239" s="2713" t="s">
        <v>14499</v>
      </c>
      <c r="E239" s="2701" t="s">
        <v>14500</v>
      </c>
      <c r="F239" s="2706"/>
      <c r="G239" s="2707"/>
      <c r="H239" s="2707"/>
      <c r="I239" s="2707"/>
      <c r="J239" s="2707"/>
      <c r="K239" s="2707"/>
      <c r="L239" s="2707"/>
      <c r="M239" s="2707"/>
      <c r="N239" s="2707"/>
      <c r="O239" s="2707"/>
      <c r="P239" s="2707"/>
      <c r="Q239" s="2707"/>
      <c r="R239" s="2707"/>
      <c r="S239" s="2707"/>
      <c r="T239" s="2707"/>
      <c r="U239" s="2707"/>
      <c r="V239" s="2707"/>
      <c r="W239" s="2707"/>
      <c r="X239" s="2707"/>
      <c r="Y239" s="2707"/>
      <c r="Z239" s="2707"/>
      <c r="AA239" s="2707"/>
      <c r="AB239" s="2707"/>
      <c r="AC239" s="2707"/>
      <c r="AD239" s="2707"/>
      <c r="AE239" s="2707"/>
      <c r="AF239" s="2707"/>
      <c r="AG239" s="2707"/>
      <c r="AH239" s="2707"/>
      <c r="AI239" s="2707"/>
    </row>
    <row r="240" spans="1:35" s="2701" customFormat="1">
      <c r="A240" s="2692" t="s">
        <v>14501</v>
      </c>
      <c r="B240" s="2701" t="s">
        <v>14502</v>
      </c>
      <c r="C240" s="2713" t="s">
        <v>14503</v>
      </c>
      <c r="E240" s="2701" t="s">
        <v>14504</v>
      </c>
      <c r="F240" s="2706" t="s">
        <v>13636</v>
      </c>
      <c r="G240" s="2707"/>
      <c r="H240" s="2707"/>
      <c r="I240" s="2707"/>
      <c r="J240" s="2707"/>
      <c r="K240" s="2707"/>
      <c r="L240" s="2707"/>
      <c r="M240" s="2707"/>
      <c r="N240" s="2707"/>
      <c r="O240" s="2707"/>
      <c r="P240" s="2707"/>
      <c r="Q240" s="2707"/>
      <c r="R240" s="2707"/>
      <c r="S240" s="2707"/>
      <c r="T240" s="2707"/>
      <c r="U240" s="2707"/>
      <c r="V240" s="2707"/>
      <c r="W240" s="2707"/>
      <c r="X240" s="2707"/>
      <c r="Y240" s="2707"/>
      <c r="Z240" s="2707"/>
      <c r="AA240" s="2707"/>
      <c r="AB240" s="2707"/>
      <c r="AC240" s="2707"/>
      <c r="AD240" s="2707"/>
      <c r="AE240" s="2707"/>
      <c r="AF240" s="2707"/>
      <c r="AG240" s="2707"/>
      <c r="AH240" s="2707"/>
      <c r="AI240" s="2707"/>
    </row>
    <row r="241" spans="1:35" s="2701" customFormat="1" ht="18.75" customHeight="1">
      <c r="A241" s="2692" t="s">
        <v>14505</v>
      </c>
      <c r="B241" s="2701" t="s">
        <v>14506</v>
      </c>
      <c r="C241" s="2713" t="s">
        <v>14507</v>
      </c>
      <c r="E241" s="2701" t="s">
        <v>14508</v>
      </c>
      <c r="F241" s="2706"/>
      <c r="G241" s="2707"/>
      <c r="H241" s="2707"/>
      <c r="I241" s="2707"/>
      <c r="J241" s="2707"/>
      <c r="K241" s="2707"/>
      <c r="L241" s="2707"/>
      <c r="M241" s="2707"/>
      <c r="N241" s="2707"/>
      <c r="O241" s="2707"/>
      <c r="P241" s="2707"/>
      <c r="Q241" s="2707"/>
      <c r="R241" s="2707"/>
      <c r="S241" s="2707"/>
      <c r="T241" s="2707"/>
      <c r="U241" s="2707"/>
      <c r="V241" s="2707"/>
      <c r="W241" s="2707"/>
      <c r="X241" s="2707"/>
      <c r="Y241" s="2707"/>
      <c r="Z241" s="2707"/>
      <c r="AA241" s="2707"/>
      <c r="AB241" s="2707"/>
      <c r="AC241" s="2707"/>
      <c r="AD241" s="2707"/>
      <c r="AE241" s="2707"/>
      <c r="AF241" s="2707"/>
      <c r="AG241" s="2707"/>
      <c r="AH241" s="2707"/>
      <c r="AI241" s="2707"/>
    </row>
    <row r="242" spans="1:35" s="2701" customFormat="1">
      <c r="A242" s="2692" t="s">
        <v>14509</v>
      </c>
      <c r="B242" s="2701" t="s">
        <v>14510</v>
      </c>
      <c r="C242" s="2713" t="s">
        <v>14511</v>
      </c>
      <c r="E242" s="2701" t="s">
        <v>14512</v>
      </c>
      <c r="F242" s="2706"/>
      <c r="G242" s="2707"/>
      <c r="H242" s="2707"/>
      <c r="I242" s="2707"/>
      <c r="J242" s="2707"/>
      <c r="K242" s="2707"/>
      <c r="L242" s="2707"/>
      <c r="M242" s="2707"/>
      <c r="N242" s="2707"/>
      <c r="O242" s="2707"/>
      <c r="P242" s="2707"/>
      <c r="Q242" s="2707"/>
      <c r="R242" s="2707"/>
      <c r="S242" s="2707"/>
      <c r="T242" s="2707"/>
      <c r="U242" s="2707"/>
      <c r="V242" s="2707"/>
      <c r="W242" s="2707"/>
      <c r="X242" s="2707"/>
      <c r="Y242" s="2707"/>
      <c r="Z242" s="2707"/>
      <c r="AA242" s="2707"/>
      <c r="AB242" s="2707"/>
      <c r="AC242" s="2707"/>
      <c r="AD242" s="2707"/>
      <c r="AE242" s="2707"/>
      <c r="AF242" s="2707"/>
      <c r="AG242" s="2707"/>
      <c r="AH242" s="2707"/>
      <c r="AI242" s="2707"/>
    </row>
    <row r="243" spans="1:35" s="2709" customFormat="1">
      <c r="A243" s="2692" t="s">
        <v>14513</v>
      </c>
      <c r="B243" s="2701" t="s">
        <v>14514</v>
      </c>
      <c r="C243" s="2713" t="s">
        <v>14515</v>
      </c>
      <c r="D243" s="2701" t="s">
        <v>14516</v>
      </c>
      <c r="E243" s="2701" t="s">
        <v>14517</v>
      </c>
      <c r="F243" s="2706"/>
      <c r="G243" s="2708"/>
      <c r="H243" s="2708"/>
      <c r="I243" s="2708"/>
      <c r="J243" s="2708"/>
      <c r="K243" s="2708"/>
      <c r="L243" s="2708"/>
      <c r="M243" s="2708"/>
      <c r="N243" s="2708"/>
      <c r="O243" s="2708"/>
      <c r="P243" s="2708"/>
      <c r="Q243" s="2708"/>
      <c r="R243" s="2708"/>
      <c r="S243" s="2708"/>
      <c r="T243" s="2708"/>
      <c r="U243" s="2708"/>
      <c r="V243" s="2708"/>
      <c r="W243" s="2708"/>
      <c r="X243" s="2708"/>
      <c r="Y243" s="2708"/>
      <c r="Z243" s="2708"/>
      <c r="AA243" s="2708"/>
      <c r="AB243" s="2708"/>
      <c r="AC243" s="2708"/>
      <c r="AD243" s="2708"/>
      <c r="AE243" s="2708"/>
      <c r="AF243" s="2708"/>
      <c r="AG243" s="2708"/>
      <c r="AH243" s="2708"/>
      <c r="AI243" s="2708"/>
    </row>
    <row r="244" spans="1:35" s="2701" customFormat="1" ht="18.75" customHeight="1">
      <c r="A244" s="2692" t="s">
        <v>14518</v>
      </c>
      <c r="B244" s="2701" t="s">
        <v>14519</v>
      </c>
      <c r="C244" s="2713" t="s">
        <v>14520</v>
      </c>
      <c r="E244" s="2701" t="s">
        <v>14521</v>
      </c>
      <c r="F244" s="2706"/>
      <c r="G244" s="2707"/>
      <c r="H244" s="2707"/>
      <c r="I244" s="2707"/>
      <c r="J244" s="2707"/>
      <c r="K244" s="2707"/>
      <c r="L244" s="2707"/>
      <c r="M244" s="2707"/>
      <c r="N244" s="2707"/>
      <c r="O244" s="2707"/>
      <c r="P244" s="2707"/>
      <c r="Q244" s="2707"/>
      <c r="R244" s="2707"/>
      <c r="S244" s="2707"/>
      <c r="T244" s="2707"/>
      <c r="U244" s="2707"/>
      <c r="V244" s="2707"/>
      <c r="W244" s="2707"/>
      <c r="X244" s="2707"/>
      <c r="Y244" s="2707"/>
      <c r="Z244" s="2707"/>
      <c r="AA244" s="2707"/>
      <c r="AB244" s="2707"/>
      <c r="AC244" s="2707"/>
      <c r="AD244" s="2707"/>
      <c r="AE244" s="2707"/>
      <c r="AF244" s="2707"/>
      <c r="AG244" s="2707"/>
      <c r="AH244" s="2707"/>
      <c r="AI244" s="2707"/>
    </row>
    <row r="245" spans="1:35" s="2701" customFormat="1" ht="18.75" customHeight="1">
      <c r="A245" s="2692" t="s">
        <v>14522</v>
      </c>
      <c r="B245" s="2701" t="s">
        <v>14523</v>
      </c>
      <c r="C245" s="2713" t="s">
        <v>14524</v>
      </c>
      <c r="E245" s="2701" t="s">
        <v>14525</v>
      </c>
      <c r="F245" s="2706"/>
      <c r="G245" s="2707"/>
      <c r="H245" s="2707"/>
      <c r="I245" s="2707"/>
      <c r="J245" s="2707"/>
      <c r="K245" s="2707"/>
      <c r="L245" s="2707"/>
      <c r="M245" s="2707"/>
      <c r="N245" s="2707"/>
      <c r="O245" s="2707"/>
      <c r="P245" s="2707"/>
      <c r="Q245" s="2707"/>
      <c r="R245" s="2707"/>
      <c r="S245" s="2707"/>
      <c r="T245" s="2707"/>
      <c r="U245" s="2707"/>
      <c r="V245" s="2707"/>
      <c r="W245" s="2707"/>
      <c r="X245" s="2707"/>
      <c r="Y245" s="2707"/>
      <c r="Z245" s="2707"/>
      <c r="AA245" s="2707"/>
      <c r="AB245" s="2707"/>
      <c r="AC245" s="2707"/>
      <c r="AD245" s="2707"/>
      <c r="AE245" s="2707"/>
      <c r="AF245" s="2707"/>
      <c r="AG245" s="2707"/>
      <c r="AH245" s="2707"/>
      <c r="AI245" s="2707"/>
    </row>
    <row r="246" spans="1:35" s="2701" customFormat="1">
      <c r="A246" s="2692" t="s">
        <v>14526</v>
      </c>
      <c r="B246" s="2701" t="s">
        <v>14527</v>
      </c>
      <c r="C246" s="2713" t="s">
        <v>14528</v>
      </c>
      <c r="E246" s="2701" t="s">
        <v>14529</v>
      </c>
      <c r="F246" s="2706"/>
      <c r="G246" s="2707"/>
      <c r="H246" s="2707"/>
      <c r="I246" s="2707"/>
      <c r="J246" s="2707"/>
      <c r="K246" s="2707"/>
      <c r="L246" s="2707"/>
      <c r="M246" s="2707"/>
      <c r="N246" s="2707"/>
      <c r="O246" s="2707"/>
      <c r="P246" s="2707"/>
      <c r="Q246" s="2707"/>
      <c r="R246" s="2707"/>
      <c r="S246" s="2707"/>
      <c r="T246" s="2707"/>
      <c r="U246" s="2707"/>
      <c r="V246" s="2707"/>
      <c r="W246" s="2707"/>
      <c r="X246" s="2707"/>
      <c r="Y246" s="2707"/>
      <c r="Z246" s="2707"/>
      <c r="AA246" s="2707"/>
      <c r="AB246" s="2707"/>
      <c r="AC246" s="2707"/>
      <c r="AD246" s="2707"/>
      <c r="AE246" s="2707"/>
      <c r="AF246" s="2707"/>
      <c r="AG246" s="2707"/>
      <c r="AH246" s="2707"/>
      <c r="AI246" s="2707"/>
    </row>
    <row r="247" spans="1:35" s="2702" customFormat="1">
      <c r="A247" s="2692" t="s">
        <v>14530</v>
      </c>
      <c r="B247" s="2702" t="s">
        <v>14531</v>
      </c>
      <c r="C247" s="2713" t="s">
        <v>14532</v>
      </c>
      <c r="D247" s="2702" t="s">
        <v>14533</v>
      </c>
      <c r="E247" s="2702" t="s">
        <v>14534</v>
      </c>
      <c r="F247" s="2704"/>
      <c r="G247" s="2705"/>
      <c r="H247" s="2705"/>
      <c r="I247" s="2705"/>
      <c r="J247" s="2705"/>
      <c r="K247" s="2705"/>
      <c r="L247" s="2705"/>
      <c r="M247" s="2705"/>
      <c r="N247" s="2705"/>
      <c r="O247" s="2705"/>
      <c r="P247" s="2705"/>
      <c r="Q247" s="2705"/>
      <c r="R247" s="2705"/>
      <c r="S247" s="2705"/>
      <c r="T247" s="2705"/>
      <c r="U247" s="2705"/>
      <c r="V247" s="2705"/>
      <c r="W247" s="2705"/>
      <c r="X247" s="2705"/>
      <c r="Y247" s="2705"/>
      <c r="Z247" s="2705"/>
      <c r="AA247" s="2705"/>
      <c r="AB247" s="2705"/>
      <c r="AC247" s="2705"/>
      <c r="AD247" s="2705"/>
      <c r="AE247" s="2705"/>
      <c r="AF247" s="2705"/>
      <c r="AG247" s="2705"/>
      <c r="AH247" s="2705"/>
      <c r="AI247" s="2705"/>
    </row>
    <row r="248" spans="1:35" s="2702" customFormat="1">
      <c r="A248" s="2692" t="s">
        <v>14535</v>
      </c>
      <c r="B248" s="2702" t="s">
        <v>14536</v>
      </c>
      <c r="C248" s="2713" t="s">
        <v>5852</v>
      </c>
      <c r="E248" s="2702" t="s">
        <v>14537</v>
      </c>
      <c r="F248" s="2704"/>
      <c r="G248" s="2705"/>
      <c r="H248" s="2705"/>
      <c r="I248" s="2705"/>
      <c r="J248" s="2705"/>
      <c r="K248" s="2705"/>
      <c r="L248" s="2705"/>
      <c r="M248" s="2705"/>
      <c r="N248" s="2705"/>
      <c r="O248" s="2705"/>
      <c r="P248" s="2705"/>
      <c r="Q248" s="2705"/>
      <c r="R248" s="2705"/>
      <c r="S248" s="2705"/>
      <c r="T248" s="2705"/>
      <c r="U248" s="2705"/>
      <c r="V248" s="2705"/>
      <c r="W248" s="2705"/>
      <c r="X248" s="2705"/>
      <c r="Y248" s="2705"/>
      <c r="Z248" s="2705"/>
      <c r="AA248" s="2705"/>
      <c r="AB248" s="2705"/>
      <c r="AC248" s="2705"/>
      <c r="AD248" s="2705"/>
      <c r="AE248" s="2705"/>
      <c r="AF248" s="2705"/>
      <c r="AG248" s="2705"/>
      <c r="AH248" s="2705"/>
      <c r="AI248" s="2705"/>
    </row>
    <row r="249" spans="1:35" s="2702" customFormat="1">
      <c r="A249" s="2692" t="s">
        <v>14538</v>
      </c>
      <c r="B249" s="2702" t="s">
        <v>14539</v>
      </c>
      <c r="C249" s="2713" t="s">
        <v>14540</v>
      </c>
      <c r="E249" s="2702" t="s">
        <v>254</v>
      </c>
      <c r="F249" s="2704"/>
      <c r="G249" s="2705"/>
      <c r="H249" s="2705"/>
      <c r="I249" s="2705"/>
      <c r="J249" s="2705"/>
      <c r="K249" s="2705"/>
      <c r="L249" s="2705"/>
      <c r="M249" s="2705"/>
      <c r="N249" s="2705"/>
      <c r="O249" s="2705"/>
      <c r="P249" s="2705"/>
      <c r="Q249" s="2705"/>
      <c r="R249" s="2705"/>
      <c r="S249" s="2705"/>
      <c r="T249" s="2705"/>
      <c r="U249" s="2705"/>
      <c r="V249" s="2705"/>
      <c r="W249" s="2705"/>
      <c r="X249" s="2705"/>
      <c r="Y249" s="2705"/>
      <c r="Z249" s="2705"/>
      <c r="AA249" s="2705"/>
      <c r="AB249" s="2705"/>
      <c r="AC249" s="2705"/>
      <c r="AD249" s="2705"/>
      <c r="AE249" s="2705"/>
      <c r="AF249" s="2705"/>
      <c r="AG249" s="2705"/>
      <c r="AH249" s="2705"/>
      <c r="AI249" s="2705"/>
    </row>
    <row r="250" spans="1:35" s="2701" customFormat="1">
      <c r="A250" s="2692" t="s">
        <v>14541</v>
      </c>
      <c r="B250" s="2701" t="s">
        <v>14542</v>
      </c>
      <c r="C250" s="2713" t="s">
        <v>14543</v>
      </c>
      <c r="D250" s="2701" t="s">
        <v>14544</v>
      </c>
      <c r="E250" s="2701" t="s">
        <v>14545</v>
      </c>
      <c r="F250" s="2706" t="s">
        <v>13636</v>
      </c>
      <c r="G250" s="2707"/>
      <c r="H250" s="2707"/>
      <c r="I250" s="2707"/>
      <c r="J250" s="2707"/>
      <c r="K250" s="2707"/>
      <c r="L250" s="2707"/>
      <c r="M250" s="2707"/>
      <c r="N250" s="2707"/>
      <c r="O250" s="2707"/>
      <c r="P250" s="2707"/>
      <c r="Q250" s="2707"/>
      <c r="R250" s="2707"/>
      <c r="S250" s="2707"/>
      <c r="T250" s="2707"/>
      <c r="U250" s="2707"/>
      <c r="V250" s="2707"/>
      <c r="W250" s="2707"/>
      <c r="X250" s="2707"/>
      <c r="Y250" s="2707"/>
      <c r="Z250" s="2707"/>
      <c r="AA250" s="2707"/>
      <c r="AB250" s="2707"/>
      <c r="AC250" s="2707"/>
      <c r="AD250" s="2707"/>
      <c r="AE250" s="2707"/>
      <c r="AF250" s="2707"/>
      <c r="AG250" s="2707"/>
      <c r="AH250" s="2707"/>
      <c r="AI250" s="2707"/>
    </row>
    <row r="251" spans="1:35" s="2702" customFormat="1">
      <c r="A251" s="2692" t="s">
        <v>14546</v>
      </c>
      <c r="B251" s="2702" t="s">
        <v>14547</v>
      </c>
      <c r="C251" s="2713" t="s">
        <v>14548</v>
      </c>
      <c r="E251" s="2702" t="s">
        <v>14549</v>
      </c>
      <c r="F251" s="2704"/>
      <c r="G251" s="2705"/>
      <c r="H251" s="2705"/>
      <c r="I251" s="2705"/>
      <c r="J251" s="2705"/>
      <c r="K251" s="2705"/>
      <c r="L251" s="2705"/>
      <c r="M251" s="2705"/>
      <c r="N251" s="2705"/>
      <c r="O251" s="2705"/>
      <c r="P251" s="2705"/>
      <c r="Q251" s="2705"/>
      <c r="R251" s="2705"/>
      <c r="S251" s="2705"/>
      <c r="T251" s="2705"/>
      <c r="U251" s="2705"/>
      <c r="V251" s="2705"/>
      <c r="W251" s="2705"/>
      <c r="X251" s="2705"/>
      <c r="Y251" s="2705"/>
      <c r="Z251" s="2705"/>
      <c r="AA251" s="2705"/>
      <c r="AB251" s="2705"/>
      <c r="AC251" s="2705"/>
      <c r="AD251" s="2705"/>
      <c r="AE251" s="2705"/>
      <c r="AF251" s="2705"/>
      <c r="AG251" s="2705"/>
      <c r="AH251" s="2705"/>
      <c r="AI251" s="2705"/>
    </row>
    <row r="252" spans="1:35" s="2702" customFormat="1">
      <c r="A252" s="2692" t="s">
        <v>14550</v>
      </c>
      <c r="B252" s="2702" t="s">
        <v>14551</v>
      </c>
      <c r="C252" s="2713" t="s">
        <v>14150</v>
      </c>
      <c r="D252" s="2702" t="s">
        <v>14151</v>
      </c>
      <c r="E252" s="2702" t="s">
        <v>14552</v>
      </c>
      <c r="F252" s="2704" t="s">
        <v>13636</v>
      </c>
      <c r="G252" s="2705"/>
      <c r="H252" s="2705"/>
      <c r="I252" s="2705"/>
      <c r="J252" s="2705"/>
      <c r="K252" s="2705"/>
      <c r="L252" s="2705"/>
      <c r="M252" s="2705"/>
      <c r="N252" s="2705"/>
      <c r="O252" s="2705"/>
      <c r="P252" s="2705"/>
      <c r="Q252" s="2705"/>
      <c r="R252" s="2705"/>
      <c r="S252" s="2705"/>
      <c r="T252" s="2705"/>
      <c r="U252" s="2705"/>
      <c r="V252" s="2705"/>
      <c r="W252" s="2705"/>
      <c r="X252" s="2705"/>
      <c r="Y252" s="2705"/>
      <c r="Z252" s="2705"/>
      <c r="AA252" s="2705"/>
      <c r="AB252" s="2705"/>
      <c r="AC252" s="2705"/>
      <c r="AD252" s="2705"/>
      <c r="AE252" s="2705"/>
      <c r="AF252" s="2705"/>
      <c r="AG252" s="2705"/>
      <c r="AH252" s="2705"/>
      <c r="AI252" s="2705"/>
    </row>
    <row r="253" spans="1:35" s="2702" customFormat="1">
      <c r="A253" s="2692" t="s">
        <v>14553</v>
      </c>
      <c r="B253" s="2702" t="s">
        <v>14554</v>
      </c>
      <c r="C253" s="2713" t="s">
        <v>14555</v>
      </c>
      <c r="D253" s="2702" t="s">
        <v>14556</v>
      </c>
      <c r="E253" s="2702" t="s">
        <v>14557</v>
      </c>
      <c r="F253" s="2704"/>
      <c r="G253" s="2705"/>
      <c r="H253" s="2705"/>
      <c r="I253" s="2705"/>
      <c r="J253" s="2705"/>
      <c r="K253" s="2705"/>
      <c r="L253" s="2705"/>
      <c r="M253" s="2705"/>
      <c r="N253" s="2705"/>
      <c r="O253" s="2705"/>
      <c r="P253" s="2705"/>
      <c r="Q253" s="2705"/>
      <c r="R253" s="2705"/>
      <c r="S253" s="2705"/>
      <c r="T253" s="2705"/>
      <c r="U253" s="2705"/>
      <c r="V253" s="2705"/>
      <c r="W253" s="2705"/>
      <c r="X253" s="2705"/>
      <c r="Y253" s="2705"/>
      <c r="Z253" s="2705"/>
      <c r="AA253" s="2705"/>
      <c r="AB253" s="2705"/>
      <c r="AC253" s="2705"/>
      <c r="AD253" s="2705"/>
      <c r="AE253" s="2705"/>
      <c r="AF253" s="2705"/>
      <c r="AG253" s="2705"/>
      <c r="AH253" s="2705"/>
      <c r="AI253" s="2705"/>
    </row>
    <row r="254" spans="1:35" s="2733" customFormat="1">
      <c r="A254" s="2698" t="s">
        <v>14558</v>
      </c>
      <c r="B254" s="2733" t="s">
        <v>14559</v>
      </c>
      <c r="C254" s="2734" t="s">
        <v>14560</v>
      </c>
      <c r="D254" s="2733" t="s">
        <v>14561</v>
      </c>
      <c r="E254" s="2733" t="s">
        <v>15155</v>
      </c>
      <c r="F254" s="2735"/>
      <c r="G254" s="2736"/>
      <c r="H254" s="2736"/>
      <c r="I254" s="2736"/>
      <c r="J254" s="2736"/>
      <c r="K254" s="2736"/>
      <c r="L254" s="2736"/>
      <c r="M254" s="2736"/>
      <c r="N254" s="2736"/>
      <c r="O254" s="2736"/>
      <c r="P254" s="2736"/>
      <c r="Q254" s="2736"/>
      <c r="R254" s="2736"/>
      <c r="S254" s="2736"/>
      <c r="T254" s="2736"/>
      <c r="U254" s="2736"/>
      <c r="V254" s="2736"/>
      <c r="W254" s="2736"/>
      <c r="X254" s="2736"/>
      <c r="Y254" s="2736"/>
      <c r="Z254" s="2736"/>
      <c r="AA254" s="2736"/>
      <c r="AB254" s="2736"/>
      <c r="AC254" s="2736"/>
      <c r="AD254" s="2736"/>
      <c r="AE254" s="2736"/>
      <c r="AF254" s="2736"/>
      <c r="AG254" s="2736"/>
      <c r="AH254" s="2736"/>
      <c r="AI254" s="2736"/>
    </row>
    <row r="255" spans="1:35" s="2702" customFormat="1">
      <c r="A255" s="2692" t="s">
        <v>14562</v>
      </c>
      <c r="B255" s="2702" t="s">
        <v>14563</v>
      </c>
      <c r="C255" s="2713" t="s">
        <v>14564</v>
      </c>
      <c r="E255" s="2702" t="s">
        <v>14565</v>
      </c>
      <c r="F255" s="2704" t="s">
        <v>13636</v>
      </c>
      <c r="G255" s="2705"/>
      <c r="H255" s="2705"/>
      <c r="I255" s="2705"/>
      <c r="J255" s="2705"/>
      <c r="K255" s="2705"/>
      <c r="L255" s="2705"/>
      <c r="M255" s="2705"/>
      <c r="N255" s="2705"/>
      <c r="O255" s="2705"/>
      <c r="P255" s="2705"/>
      <c r="Q255" s="2705"/>
      <c r="R255" s="2705"/>
      <c r="S255" s="2705"/>
      <c r="T255" s="2705"/>
      <c r="U255" s="2705"/>
      <c r="V255" s="2705"/>
      <c r="W255" s="2705"/>
      <c r="X255" s="2705"/>
      <c r="Y255" s="2705"/>
      <c r="Z255" s="2705"/>
      <c r="AA255" s="2705"/>
      <c r="AB255" s="2705"/>
      <c r="AC255" s="2705"/>
      <c r="AD255" s="2705"/>
      <c r="AE255" s="2705"/>
      <c r="AF255" s="2705"/>
      <c r="AG255" s="2705"/>
      <c r="AH255" s="2705"/>
      <c r="AI255" s="2705"/>
    </row>
    <row r="256" spans="1:35" s="2702" customFormat="1" ht="18.75" customHeight="1">
      <c r="A256" s="2692" t="s">
        <v>14566</v>
      </c>
      <c r="B256" s="2702" t="s">
        <v>14567</v>
      </c>
      <c r="C256" s="2713" t="s">
        <v>14568</v>
      </c>
      <c r="E256" s="2702" t="s">
        <v>14569</v>
      </c>
      <c r="F256" s="2704"/>
      <c r="G256" s="2705"/>
      <c r="H256" s="2705"/>
      <c r="I256" s="2705"/>
      <c r="J256" s="2705"/>
      <c r="K256" s="2705"/>
      <c r="L256" s="2705"/>
      <c r="M256" s="2705"/>
      <c r="N256" s="2705"/>
      <c r="O256" s="2705"/>
      <c r="P256" s="2705"/>
      <c r="Q256" s="2705"/>
      <c r="R256" s="2705"/>
      <c r="S256" s="2705"/>
      <c r="T256" s="2705"/>
      <c r="U256" s="2705"/>
      <c r="V256" s="2705"/>
      <c r="W256" s="2705"/>
      <c r="X256" s="2705"/>
      <c r="Y256" s="2705"/>
      <c r="Z256" s="2705"/>
      <c r="AA256" s="2705"/>
      <c r="AB256" s="2705"/>
      <c r="AC256" s="2705"/>
      <c r="AD256" s="2705"/>
      <c r="AE256" s="2705"/>
      <c r="AF256" s="2705"/>
      <c r="AG256" s="2705"/>
      <c r="AH256" s="2705"/>
      <c r="AI256" s="2705"/>
    </row>
    <row r="257" spans="1:35" s="2701" customFormat="1">
      <c r="A257" s="2692" t="s">
        <v>14570</v>
      </c>
      <c r="B257" s="2701" t="s">
        <v>14571</v>
      </c>
      <c r="C257" s="2713" t="s">
        <v>14572</v>
      </c>
      <c r="E257" s="2701" t="s">
        <v>14573</v>
      </c>
      <c r="F257" s="2706" t="s">
        <v>13636</v>
      </c>
      <c r="G257" s="2707"/>
      <c r="H257" s="2707"/>
      <c r="I257" s="2707"/>
      <c r="J257" s="2707"/>
      <c r="K257" s="2707"/>
      <c r="L257" s="2707"/>
      <c r="M257" s="2707"/>
      <c r="N257" s="2707"/>
      <c r="O257" s="2707"/>
      <c r="P257" s="2707"/>
      <c r="Q257" s="2707"/>
      <c r="R257" s="2707"/>
      <c r="S257" s="2707"/>
      <c r="T257" s="2707"/>
      <c r="U257" s="2707"/>
      <c r="V257" s="2707"/>
      <c r="W257" s="2707"/>
      <c r="X257" s="2707"/>
      <c r="Y257" s="2707"/>
      <c r="Z257" s="2707"/>
      <c r="AA257" s="2707"/>
      <c r="AB257" s="2707"/>
      <c r="AC257" s="2707"/>
      <c r="AD257" s="2707"/>
      <c r="AE257" s="2707"/>
      <c r="AF257" s="2707"/>
      <c r="AG257" s="2707"/>
      <c r="AH257" s="2707"/>
      <c r="AI257" s="2707"/>
    </row>
    <row r="258" spans="1:35" s="2702" customFormat="1">
      <c r="A258" s="2692" t="s">
        <v>14574</v>
      </c>
      <c r="B258" s="2702" t="s">
        <v>14575</v>
      </c>
      <c r="C258" s="2713" t="s">
        <v>14576</v>
      </c>
      <c r="E258" s="2702" t="s">
        <v>14577</v>
      </c>
      <c r="F258" s="2704"/>
      <c r="G258" s="2705"/>
      <c r="H258" s="2705"/>
      <c r="I258" s="2705"/>
      <c r="J258" s="2705"/>
      <c r="K258" s="2705"/>
      <c r="L258" s="2705"/>
      <c r="M258" s="2705"/>
      <c r="N258" s="2705"/>
      <c r="O258" s="2705"/>
      <c r="P258" s="2705"/>
      <c r="Q258" s="2705"/>
      <c r="R258" s="2705"/>
      <c r="S258" s="2705"/>
      <c r="T258" s="2705"/>
      <c r="U258" s="2705"/>
      <c r="V258" s="2705"/>
      <c r="W258" s="2705"/>
      <c r="X258" s="2705"/>
      <c r="Y258" s="2705"/>
      <c r="Z258" s="2705"/>
      <c r="AA258" s="2705"/>
      <c r="AB258" s="2705"/>
      <c r="AC258" s="2705"/>
      <c r="AD258" s="2705"/>
      <c r="AE258" s="2705"/>
      <c r="AF258" s="2705"/>
      <c r="AG258" s="2705"/>
      <c r="AH258" s="2705"/>
      <c r="AI258" s="2705"/>
    </row>
    <row r="259" spans="1:35" s="2702" customFormat="1">
      <c r="A259" s="2692" t="s">
        <v>14578</v>
      </c>
      <c r="B259" s="2702" t="s">
        <v>14579</v>
      </c>
      <c r="C259" s="2713" t="s">
        <v>14580</v>
      </c>
      <c r="E259" s="2702" t="s">
        <v>14581</v>
      </c>
      <c r="F259" s="2704"/>
      <c r="G259" s="2705"/>
      <c r="H259" s="2705"/>
      <c r="I259" s="2705"/>
      <c r="J259" s="2705"/>
      <c r="K259" s="2705"/>
      <c r="L259" s="2705"/>
      <c r="M259" s="2705"/>
      <c r="N259" s="2705"/>
      <c r="O259" s="2705"/>
      <c r="P259" s="2705"/>
      <c r="Q259" s="2705"/>
      <c r="R259" s="2705"/>
      <c r="S259" s="2705"/>
      <c r="T259" s="2705"/>
      <c r="U259" s="2705"/>
      <c r="V259" s="2705"/>
      <c r="W259" s="2705"/>
      <c r="X259" s="2705"/>
      <c r="Y259" s="2705"/>
      <c r="Z259" s="2705"/>
      <c r="AA259" s="2705"/>
      <c r="AB259" s="2705"/>
      <c r="AC259" s="2705"/>
      <c r="AD259" s="2705"/>
      <c r="AE259" s="2705"/>
      <c r="AF259" s="2705"/>
      <c r="AG259" s="2705"/>
      <c r="AH259" s="2705"/>
      <c r="AI259" s="2705"/>
    </row>
    <row r="260" spans="1:35" s="2702" customFormat="1">
      <c r="A260" s="2692" t="s">
        <v>14582</v>
      </c>
      <c r="B260" s="2702" t="s">
        <v>14583</v>
      </c>
      <c r="C260" s="2713" t="s">
        <v>14584</v>
      </c>
      <c r="D260" s="2702" t="s">
        <v>14585</v>
      </c>
      <c r="E260" s="2702" t="s">
        <v>14586</v>
      </c>
      <c r="F260" s="2704"/>
      <c r="G260" s="2705"/>
      <c r="H260" s="2705"/>
      <c r="I260" s="2705"/>
      <c r="J260" s="2705"/>
      <c r="K260" s="2705"/>
      <c r="L260" s="2705"/>
      <c r="M260" s="2705"/>
      <c r="N260" s="2705"/>
      <c r="O260" s="2705"/>
      <c r="P260" s="2705"/>
      <c r="Q260" s="2705"/>
      <c r="R260" s="2705"/>
      <c r="S260" s="2705"/>
      <c r="T260" s="2705"/>
      <c r="U260" s="2705"/>
      <c r="V260" s="2705"/>
      <c r="W260" s="2705"/>
      <c r="X260" s="2705"/>
      <c r="Y260" s="2705"/>
      <c r="Z260" s="2705"/>
      <c r="AA260" s="2705"/>
      <c r="AB260" s="2705"/>
      <c r="AC260" s="2705"/>
      <c r="AD260" s="2705"/>
      <c r="AE260" s="2705"/>
      <c r="AF260" s="2705"/>
      <c r="AG260" s="2705"/>
      <c r="AH260" s="2705"/>
      <c r="AI260" s="2705"/>
    </row>
    <row r="261" spans="1:35" s="2702" customFormat="1">
      <c r="A261" s="2692" t="s">
        <v>14587</v>
      </c>
      <c r="B261" s="2702" t="s">
        <v>14588</v>
      </c>
      <c r="C261" s="2713" t="s">
        <v>14589</v>
      </c>
      <c r="E261" s="2702" t="s">
        <v>14590</v>
      </c>
      <c r="F261" s="2704"/>
      <c r="G261" s="2705"/>
      <c r="H261" s="2705"/>
      <c r="I261" s="2705"/>
      <c r="J261" s="2705"/>
      <c r="K261" s="2705"/>
      <c r="L261" s="2705"/>
      <c r="M261" s="2705"/>
      <c r="N261" s="2705"/>
      <c r="O261" s="2705"/>
      <c r="P261" s="2705"/>
      <c r="Q261" s="2705"/>
      <c r="R261" s="2705"/>
      <c r="S261" s="2705"/>
      <c r="T261" s="2705"/>
      <c r="U261" s="2705"/>
      <c r="V261" s="2705"/>
      <c r="W261" s="2705"/>
      <c r="X261" s="2705"/>
      <c r="Y261" s="2705"/>
      <c r="Z261" s="2705"/>
      <c r="AA261" s="2705"/>
      <c r="AB261" s="2705"/>
      <c r="AC261" s="2705"/>
      <c r="AD261" s="2705"/>
      <c r="AE261" s="2705"/>
      <c r="AF261" s="2705"/>
      <c r="AG261" s="2705"/>
      <c r="AH261" s="2705"/>
      <c r="AI261" s="2705"/>
    </row>
    <row r="262" spans="1:35" s="2702" customFormat="1">
      <c r="A262" s="2692" t="s">
        <v>14591</v>
      </c>
      <c r="B262" s="2702" t="s">
        <v>14592</v>
      </c>
      <c r="C262" s="2713" t="s">
        <v>14593</v>
      </c>
      <c r="E262" s="2702" t="s">
        <v>14594</v>
      </c>
      <c r="F262" s="2704"/>
      <c r="G262" s="2705"/>
      <c r="H262" s="2705"/>
      <c r="I262" s="2705"/>
      <c r="J262" s="2705"/>
      <c r="K262" s="2705"/>
      <c r="L262" s="2705"/>
      <c r="M262" s="2705"/>
      <c r="N262" s="2705"/>
      <c r="O262" s="2705"/>
      <c r="P262" s="2705"/>
      <c r="Q262" s="2705"/>
      <c r="R262" s="2705"/>
      <c r="S262" s="2705"/>
      <c r="T262" s="2705"/>
      <c r="U262" s="2705"/>
      <c r="V262" s="2705"/>
      <c r="W262" s="2705"/>
      <c r="X262" s="2705"/>
      <c r="Y262" s="2705"/>
      <c r="Z262" s="2705"/>
      <c r="AA262" s="2705"/>
      <c r="AB262" s="2705"/>
      <c r="AC262" s="2705"/>
      <c r="AD262" s="2705"/>
      <c r="AE262" s="2705"/>
      <c r="AF262" s="2705"/>
      <c r="AG262" s="2705"/>
      <c r="AH262" s="2705"/>
      <c r="AI262" s="2705"/>
    </row>
    <row r="263" spans="1:35" s="2702" customFormat="1">
      <c r="A263" s="2692" t="s">
        <v>14595</v>
      </c>
      <c r="B263" s="2702" t="s">
        <v>14596</v>
      </c>
      <c r="C263" s="2713" t="s">
        <v>14597</v>
      </c>
      <c r="E263" s="2702" t="s">
        <v>399</v>
      </c>
      <c r="F263" s="2704"/>
      <c r="G263" s="2705"/>
      <c r="H263" s="2705"/>
      <c r="I263" s="2705"/>
      <c r="J263" s="2705"/>
      <c r="K263" s="2705"/>
      <c r="L263" s="2705"/>
      <c r="M263" s="2705"/>
      <c r="N263" s="2705"/>
      <c r="O263" s="2705"/>
      <c r="P263" s="2705"/>
      <c r="Q263" s="2705"/>
      <c r="R263" s="2705"/>
      <c r="S263" s="2705"/>
      <c r="T263" s="2705"/>
      <c r="U263" s="2705"/>
      <c r="V263" s="2705"/>
      <c r="W263" s="2705"/>
      <c r="X263" s="2705"/>
      <c r="Y263" s="2705"/>
      <c r="Z263" s="2705"/>
      <c r="AA263" s="2705"/>
      <c r="AB263" s="2705"/>
      <c r="AC263" s="2705"/>
      <c r="AD263" s="2705"/>
      <c r="AE263" s="2705"/>
      <c r="AF263" s="2705"/>
      <c r="AG263" s="2705"/>
      <c r="AH263" s="2705"/>
      <c r="AI263" s="2705"/>
    </row>
    <row r="264" spans="1:35" s="2710" customFormat="1">
      <c r="A264" s="2725" t="s">
        <v>14598</v>
      </c>
      <c r="B264" s="2710" t="s">
        <v>14599</v>
      </c>
      <c r="C264" s="2722" t="s">
        <v>14597</v>
      </c>
      <c r="E264" s="2710" t="s">
        <v>399</v>
      </c>
      <c r="F264" s="2711"/>
      <c r="G264" s="2712"/>
      <c r="H264" s="2712"/>
      <c r="I264" s="2712"/>
      <c r="J264" s="2712"/>
      <c r="K264" s="2712"/>
      <c r="L264" s="2712"/>
      <c r="M264" s="2712"/>
      <c r="N264" s="2712"/>
      <c r="O264" s="2712"/>
      <c r="P264" s="2712"/>
      <c r="Q264" s="2712"/>
      <c r="R264" s="2712"/>
      <c r="S264" s="2712"/>
      <c r="T264" s="2712"/>
      <c r="U264" s="2712"/>
      <c r="V264" s="2712"/>
      <c r="W264" s="2712"/>
      <c r="X264" s="2712"/>
      <c r="Y264" s="2712"/>
      <c r="Z264" s="2712"/>
      <c r="AA264" s="2712"/>
      <c r="AB264" s="2712"/>
      <c r="AC264" s="2712"/>
      <c r="AD264" s="2712"/>
      <c r="AE264" s="2712"/>
      <c r="AF264" s="2712"/>
      <c r="AG264" s="2712"/>
      <c r="AH264" s="2712"/>
      <c r="AI264" s="2712"/>
    </row>
    <row r="265" spans="1:35" s="2702" customFormat="1" ht="18.75" customHeight="1">
      <c r="A265" s="2692" t="s">
        <v>14600</v>
      </c>
      <c r="B265" s="2702" t="s">
        <v>14601</v>
      </c>
      <c r="C265" s="2713" t="s">
        <v>14602</v>
      </c>
      <c r="D265" s="2702" t="s">
        <v>14603</v>
      </c>
      <c r="E265" s="2702" t="s">
        <v>14604</v>
      </c>
      <c r="F265" s="2704"/>
      <c r="G265" s="2705"/>
      <c r="H265" s="2705"/>
      <c r="I265" s="2705"/>
      <c r="J265" s="2705"/>
      <c r="K265" s="2705"/>
      <c r="L265" s="2705"/>
      <c r="M265" s="2705"/>
      <c r="N265" s="2705"/>
      <c r="O265" s="2705"/>
      <c r="P265" s="2705"/>
      <c r="Q265" s="2705"/>
      <c r="R265" s="2705"/>
      <c r="S265" s="2705"/>
      <c r="T265" s="2705"/>
      <c r="U265" s="2705"/>
      <c r="V265" s="2705"/>
      <c r="W265" s="2705"/>
      <c r="X265" s="2705"/>
      <c r="Y265" s="2705"/>
      <c r="Z265" s="2705"/>
      <c r="AA265" s="2705"/>
      <c r="AB265" s="2705"/>
      <c r="AC265" s="2705"/>
      <c r="AD265" s="2705"/>
      <c r="AE265" s="2705"/>
      <c r="AF265" s="2705"/>
      <c r="AG265" s="2705"/>
      <c r="AH265" s="2705"/>
      <c r="AI265" s="2705"/>
    </row>
    <row r="266" spans="1:35" s="2702" customFormat="1">
      <c r="A266" s="2692" t="s">
        <v>14605</v>
      </c>
      <c r="B266" s="2702" t="s">
        <v>14606</v>
      </c>
      <c r="C266" s="2713" t="s">
        <v>6112</v>
      </c>
      <c r="E266" s="2702" t="s">
        <v>14607</v>
      </c>
      <c r="F266" s="2704"/>
      <c r="G266" s="2705"/>
      <c r="H266" s="2705"/>
      <c r="I266" s="2705"/>
      <c r="J266" s="2705"/>
      <c r="K266" s="2705"/>
      <c r="L266" s="2705"/>
      <c r="M266" s="2705"/>
      <c r="N266" s="2705"/>
      <c r="O266" s="2705"/>
      <c r="P266" s="2705"/>
      <c r="Q266" s="2705"/>
      <c r="R266" s="2705"/>
      <c r="S266" s="2705"/>
      <c r="T266" s="2705"/>
      <c r="U266" s="2705"/>
      <c r="V266" s="2705"/>
      <c r="W266" s="2705"/>
      <c r="X266" s="2705"/>
      <c r="Y266" s="2705"/>
      <c r="Z266" s="2705"/>
      <c r="AA266" s="2705"/>
      <c r="AB266" s="2705"/>
      <c r="AC266" s="2705"/>
      <c r="AD266" s="2705"/>
      <c r="AE266" s="2705"/>
      <c r="AF266" s="2705"/>
      <c r="AG266" s="2705"/>
      <c r="AH266" s="2705"/>
      <c r="AI266" s="2705"/>
    </row>
    <row r="267" spans="1:35" s="2701" customFormat="1">
      <c r="A267" s="2692" t="s">
        <v>14608</v>
      </c>
      <c r="B267" s="2701" t="s">
        <v>14609</v>
      </c>
      <c r="C267" s="2713" t="s">
        <v>14610</v>
      </c>
      <c r="E267" s="2701" t="s">
        <v>863</v>
      </c>
      <c r="F267" s="2706" t="s">
        <v>13636</v>
      </c>
      <c r="G267" s="2707"/>
      <c r="H267" s="2707"/>
      <c r="I267" s="2707"/>
      <c r="J267" s="2707"/>
      <c r="K267" s="2707"/>
      <c r="L267" s="2707"/>
      <c r="M267" s="2707"/>
      <c r="N267" s="2707"/>
      <c r="O267" s="2707"/>
      <c r="P267" s="2707"/>
      <c r="Q267" s="2707"/>
      <c r="R267" s="2707"/>
      <c r="S267" s="2707"/>
      <c r="T267" s="2707"/>
      <c r="U267" s="2707"/>
      <c r="V267" s="2707"/>
      <c r="W267" s="2707"/>
      <c r="X267" s="2707"/>
      <c r="Y267" s="2707"/>
      <c r="Z267" s="2707"/>
      <c r="AA267" s="2707"/>
      <c r="AB267" s="2707"/>
      <c r="AC267" s="2707"/>
      <c r="AD267" s="2707"/>
      <c r="AE267" s="2707"/>
      <c r="AF267" s="2707"/>
      <c r="AG267" s="2707"/>
      <c r="AH267" s="2707"/>
      <c r="AI267" s="2707"/>
    </row>
    <row r="268" spans="1:35" s="2702" customFormat="1">
      <c r="A268" s="2692" t="s">
        <v>14611</v>
      </c>
      <c r="B268" s="2702" t="s">
        <v>14612</v>
      </c>
      <c r="C268" s="2713" t="s">
        <v>14613</v>
      </c>
      <c r="E268" s="2702">
        <v>613836019</v>
      </c>
      <c r="F268" s="2704"/>
      <c r="G268" s="2705"/>
      <c r="H268" s="2705"/>
      <c r="I268" s="2705"/>
      <c r="J268" s="2705"/>
      <c r="K268" s="2705"/>
      <c r="L268" s="2705"/>
      <c r="M268" s="2705"/>
      <c r="N268" s="2705"/>
      <c r="O268" s="2705"/>
      <c r="P268" s="2705"/>
      <c r="Q268" s="2705"/>
      <c r="R268" s="2705"/>
      <c r="S268" s="2705"/>
      <c r="T268" s="2705"/>
      <c r="U268" s="2705"/>
      <c r="V268" s="2705"/>
      <c r="W268" s="2705"/>
      <c r="X268" s="2705"/>
      <c r="Y268" s="2705"/>
      <c r="Z268" s="2705"/>
      <c r="AA268" s="2705"/>
      <c r="AB268" s="2705"/>
      <c r="AC268" s="2705"/>
      <c r="AD268" s="2705"/>
      <c r="AE268" s="2705"/>
      <c r="AF268" s="2705"/>
      <c r="AG268" s="2705"/>
      <c r="AH268" s="2705"/>
      <c r="AI268" s="2705"/>
    </row>
    <row r="269" spans="1:35" s="2702" customFormat="1">
      <c r="A269" s="2692" t="s">
        <v>14614</v>
      </c>
      <c r="B269" s="2702" t="s">
        <v>14615</v>
      </c>
      <c r="C269" s="2713" t="s">
        <v>14616</v>
      </c>
      <c r="E269" s="2702" t="s">
        <v>14617</v>
      </c>
      <c r="F269" s="2704"/>
      <c r="G269" s="2705"/>
      <c r="H269" s="2705"/>
      <c r="I269" s="2705"/>
      <c r="J269" s="2705"/>
      <c r="K269" s="2705"/>
      <c r="L269" s="2705"/>
      <c r="M269" s="2705"/>
      <c r="N269" s="2705"/>
      <c r="O269" s="2705"/>
      <c r="P269" s="2705"/>
      <c r="Q269" s="2705"/>
      <c r="R269" s="2705"/>
      <c r="S269" s="2705"/>
      <c r="T269" s="2705"/>
      <c r="U269" s="2705"/>
      <c r="V269" s="2705"/>
      <c r="W269" s="2705"/>
      <c r="X269" s="2705"/>
      <c r="Y269" s="2705"/>
      <c r="Z269" s="2705"/>
      <c r="AA269" s="2705"/>
      <c r="AB269" s="2705"/>
      <c r="AC269" s="2705"/>
      <c r="AD269" s="2705"/>
      <c r="AE269" s="2705"/>
      <c r="AF269" s="2705"/>
      <c r="AG269" s="2705"/>
      <c r="AH269" s="2705"/>
      <c r="AI269" s="2705"/>
    </row>
    <row r="270" spans="1:35" s="2702" customFormat="1">
      <c r="A270" s="2692" t="s">
        <v>14618</v>
      </c>
      <c r="B270" s="2702" t="s">
        <v>14619</v>
      </c>
      <c r="C270" s="2713" t="s">
        <v>14620</v>
      </c>
      <c r="E270" s="2702" t="s">
        <v>14621</v>
      </c>
      <c r="F270" s="2704"/>
      <c r="G270" s="2705"/>
      <c r="H270" s="2705"/>
      <c r="I270" s="2705"/>
      <c r="J270" s="2705"/>
      <c r="K270" s="2705"/>
      <c r="L270" s="2705"/>
      <c r="M270" s="2705"/>
      <c r="N270" s="2705"/>
      <c r="O270" s="2705"/>
      <c r="P270" s="2705"/>
      <c r="Q270" s="2705"/>
      <c r="R270" s="2705"/>
      <c r="S270" s="2705"/>
      <c r="T270" s="2705"/>
      <c r="U270" s="2705"/>
      <c r="V270" s="2705"/>
      <c r="W270" s="2705"/>
      <c r="X270" s="2705"/>
      <c r="Y270" s="2705"/>
      <c r="Z270" s="2705"/>
      <c r="AA270" s="2705"/>
      <c r="AB270" s="2705"/>
      <c r="AC270" s="2705"/>
      <c r="AD270" s="2705"/>
      <c r="AE270" s="2705"/>
      <c r="AF270" s="2705"/>
      <c r="AG270" s="2705"/>
      <c r="AH270" s="2705"/>
      <c r="AI270" s="2705"/>
    </row>
    <row r="271" spans="1:35" s="2702" customFormat="1">
      <c r="A271" s="2692" t="s">
        <v>14622</v>
      </c>
      <c r="B271" s="2702" t="s">
        <v>14623</v>
      </c>
      <c r="C271" s="2713" t="s">
        <v>14624</v>
      </c>
      <c r="D271" s="2702" t="s">
        <v>14625</v>
      </c>
      <c r="E271" s="2702" t="s">
        <v>14626</v>
      </c>
      <c r="F271" s="2704"/>
      <c r="G271" s="2705"/>
      <c r="H271" s="2705"/>
      <c r="I271" s="2705"/>
      <c r="J271" s="2705"/>
      <c r="K271" s="2705"/>
      <c r="L271" s="2705"/>
      <c r="M271" s="2705"/>
      <c r="N271" s="2705"/>
      <c r="O271" s="2705"/>
      <c r="P271" s="2705"/>
      <c r="Q271" s="2705"/>
      <c r="R271" s="2705"/>
      <c r="S271" s="2705"/>
      <c r="T271" s="2705"/>
      <c r="U271" s="2705"/>
      <c r="V271" s="2705"/>
      <c r="W271" s="2705"/>
      <c r="X271" s="2705"/>
      <c r="Y271" s="2705"/>
      <c r="Z271" s="2705"/>
      <c r="AA271" s="2705"/>
      <c r="AB271" s="2705"/>
      <c r="AC271" s="2705"/>
      <c r="AD271" s="2705"/>
      <c r="AE271" s="2705"/>
      <c r="AF271" s="2705"/>
      <c r="AG271" s="2705"/>
      <c r="AH271" s="2705"/>
      <c r="AI271" s="2705"/>
    </row>
    <row r="272" spans="1:35" s="2702" customFormat="1">
      <c r="A272" s="2692" t="s">
        <v>14627</v>
      </c>
      <c r="B272" s="2702" t="s">
        <v>14628</v>
      </c>
      <c r="C272" s="2713" t="s">
        <v>14629</v>
      </c>
      <c r="D272" s="2702" t="s">
        <v>14630</v>
      </c>
      <c r="E272" s="2702" t="s">
        <v>14631</v>
      </c>
      <c r="F272" s="2704"/>
      <c r="G272" s="2705"/>
      <c r="H272" s="2705"/>
      <c r="I272" s="2705"/>
      <c r="J272" s="2705"/>
      <c r="K272" s="2705"/>
      <c r="L272" s="2705"/>
      <c r="M272" s="2705"/>
      <c r="N272" s="2705"/>
      <c r="O272" s="2705"/>
      <c r="P272" s="2705"/>
      <c r="Q272" s="2705"/>
      <c r="R272" s="2705"/>
      <c r="S272" s="2705"/>
      <c r="T272" s="2705"/>
      <c r="U272" s="2705"/>
      <c r="V272" s="2705"/>
      <c r="W272" s="2705"/>
      <c r="X272" s="2705"/>
      <c r="Y272" s="2705"/>
      <c r="Z272" s="2705"/>
      <c r="AA272" s="2705"/>
      <c r="AB272" s="2705"/>
      <c r="AC272" s="2705"/>
      <c r="AD272" s="2705"/>
      <c r="AE272" s="2705"/>
      <c r="AF272" s="2705"/>
      <c r="AG272" s="2705"/>
      <c r="AH272" s="2705"/>
      <c r="AI272" s="2705"/>
    </row>
    <row r="273" spans="1:35" s="2702" customFormat="1">
      <c r="A273" s="2692" t="s">
        <v>14632</v>
      </c>
      <c r="B273" s="2702" t="s">
        <v>14633</v>
      </c>
      <c r="C273" s="2713" t="s">
        <v>6834</v>
      </c>
      <c r="D273" s="2702" t="s">
        <v>14634</v>
      </c>
      <c r="E273" s="2702" t="s">
        <v>14635</v>
      </c>
      <c r="F273" s="2704"/>
      <c r="G273" s="2705"/>
      <c r="H273" s="2705"/>
      <c r="I273" s="2705"/>
      <c r="J273" s="2705"/>
      <c r="K273" s="2705"/>
      <c r="L273" s="2705"/>
      <c r="M273" s="2705"/>
      <c r="N273" s="2705"/>
      <c r="O273" s="2705"/>
      <c r="P273" s="2705"/>
      <c r="Q273" s="2705"/>
      <c r="R273" s="2705"/>
      <c r="S273" s="2705"/>
      <c r="T273" s="2705"/>
      <c r="U273" s="2705"/>
      <c r="V273" s="2705"/>
      <c r="W273" s="2705"/>
      <c r="X273" s="2705"/>
      <c r="Y273" s="2705"/>
      <c r="Z273" s="2705"/>
      <c r="AA273" s="2705"/>
      <c r="AB273" s="2705"/>
      <c r="AC273" s="2705"/>
      <c r="AD273" s="2705"/>
      <c r="AE273" s="2705"/>
      <c r="AF273" s="2705"/>
      <c r="AG273" s="2705"/>
      <c r="AH273" s="2705"/>
      <c r="AI273" s="2705"/>
    </row>
    <row r="274" spans="1:35" s="2702" customFormat="1">
      <c r="A274" s="2692" t="s">
        <v>14636</v>
      </c>
      <c r="B274" s="2702" t="s">
        <v>14637</v>
      </c>
      <c r="C274" s="2713" t="s">
        <v>14638</v>
      </c>
      <c r="D274" s="2702" t="s">
        <v>14639</v>
      </c>
      <c r="E274" s="2702" t="s">
        <v>14640</v>
      </c>
      <c r="F274" s="2704"/>
      <c r="G274" s="2705"/>
      <c r="H274" s="2705"/>
      <c r="I274" s="2705"/>
      <c r="J274" s="2705"/>
      <c r="K274" s="2705"/>
      <c r="L274" s="2705"/>
      <c r="M274" s="2705"/>
      <c r="N274" s="2705"/>
      <c r="O274" s="2705"/>
      <c r="P274" s="2705"/>
      <c r="Q274" s="2705"/>
      <c r="R274" s="2705"/>
      <c r="S274" s="2705"/>
      <c r="T274" s="2705"/>
      <c r="U274" s="2705"/>
      <c r="V274" s="2705"/>
      <c r="W274" s="2705"/>
      <c r="X274" s="2705"/>
      <c r="Y274" s="2705"/>
      <c r="Z274" s="2705"/>
      <c r="AA274" s="2705"/>
      <c r="AB274" s="2705"/>
      <c r="AC274" s="2705"/>
      <c r="AD274" s="2705"/>
      <c r="AE274" s="2705"/>
      <c r="AF274" s="2705"/>
      <c r="AG274" s="2705"/>
      <c r="AH274" s="2705"/>
      <c r="AI274" s="2705"/>
    </row>
    <row r="275" spans="1:35">
      <c r="A275" s="2692" t="s">
        <v>14641</v>
      </c>
      <c r="B275" s="2703" t="s">
        <v>14642</v>
      </c>
      <c r="C275" s="2713" t="s">
        <v>14643</v>
      </c>
      <c r="D275" s="2703"/>
      <c r="E275" s="2703" t="s">
        <v>14644</v>
      </c>
      <c r="F275" s="2717"/>
      <c r="G275" s="2684"/>
      <c r="H275" s="2684"/>
      <c r="I275" s="2684"/>
      <c r="J275" s="2684"/>
      <c r="K275" s="2684"/>
      <c r="L275" s="2684"/>
      <c r="M275" s="2684"/>
      <c r="N275" s="2684"/>
      <c r="O275" s="2684"/>
      <c r="P275" s="2684"/>
      <c r="Q275" s="2684"/>
      <c r="R275" s="2684"/>
      <c r="S275" s="2684"/>
      <c r="T275" s="2684"/>
      <c r="U275" s="2684"/>
      <c r="V275" s="2684"/>
      <c r="W275" s="2684"/>
      <c r="X275" s="2684"/>
      <c r="Y275" s="2684"/>
      <c r="Z275" s="2684"/>
      <c r="AA275" s="2684"/>
      <c r="AB275" s="2684"/>
      <c r="AC275" s="2684"/>
      <c r="AD275" s="2684"/>
      <c r="AE275" s="2684"/>
      <c r="AF275" s="2684"/>
      <c r="AG275" s="2684"/>
      <c r="AH275" s="2684"/>
      <c r="AI275" s="2684"/>
    </row>
    <row r="276" spans="1:35" s="2701" customFormat="1">
      <c r="A276" s="2692" t="s">
        <v>14645</v>
      </c>
      <c r="B276" s="2701" t="s">
        <v>14646</v>
      </c>
      <c r="C276" s="2713" t="s">
        <v>14647</v>
      </c>
      <c r="D276" s="2701" t="s">
        <v>14648</v>
      </c>
      <c r="E276" s="2701" t="s">
        <v>14649</v>
      </c>
      <c r="F276" s="2706"/>
      <c r="G276" s="2707"/>
      <c r="H276" s="2707"/>
      <c r="I276" s="2707"/>
      <c r="J276" s="2707"/>
      <c r="K276" s="2707"/>
      <c r="L276" s="2707"/>
      <c r="M276" s="2707"/>
      <c r="N276" s="2707"/>
      <c r="O276" s="2707"/>
      <c r="P276" s="2707"/>
      <c r="Q276" s="2707"/>
      <c r="R276" s="2707"/>
      <c r="S276" s="2707"/>
      <c r="T276" s="2707"/>
      <c r="U276" s="2707"/>
      <c r="V276" s="2707"/>
      <c r="W276" s="2707"/>
      <c r="X276" s="2707"/>
      <c r="Y276" s="2707"/>
      <c r="Z276" s="2707"/>
      <c r="AA276" s="2707"/>
      <c r="AB276" s="2707"/>
      <c r="AC276" s="2707"/>
      <c r="AD276" s="2707"/>
      <c r="AE276" s="2707"/>
      <c r="AF276" s="2707"/>
      <c r="AG276" s="2707"/>
      <c r="AH276" s="2707"/>
      <c r="AI276" s="2707"/>
    </row>
    <row r="277" spans="1:35" s="2713" customFormat="1">
      <c r="A277" s="2692" t="s">
        <v>14650</v>
      </c>
      <c r="B277" s="2713" t="s">
        <v>14651</v>
      </c>
      <c r="C277" s="2713" t="s">
        <v>14652</v>
      </c>
      <c r="E277" s="2713" t="s">
        <v>14653</v>
      </c>
      <c r="F277" s="2718" t="s">
        <v>13636</v>
      </c>
      <c r="G277" s="2708"/>
      <c r="H277" s="2708"/>
      <c r="I277" s="2708"/>
      <c r="J277" s="2708"/>
      <c r="K277" s="2708"/>
      <c r="L277" s="2708"/>
      <c r="M277" s="2708"/>
      <c r="N277" s="2708"/>
      <c r="O277" s="2708"/>
      <c r="P277" s="2708"/>
      <c r="Q277" s="2708"/>
      <c r="R277" s="2708"/>
      <c r="S277" s="2708"/>
      <c r="T277" s="2708"/>
      <c r="U277" s="2708"/>
      <c r="V277" s="2708"/>
      <c r="W277" s="2708"/>
      <c r="X277" s="2708"/>
      <c r="Y277" s="2708"/>
      <c r="Z277" s="2708"/>
      <c r="AA277" s="2708"/>
      <c r="AB277" s="2708"/>
      <c r="AC277" s="2708"/>
      <c r="AD277" s="2708"/>
      <c r="AE277" s="2708"/>
      <c r="AF277" s="2708"/>
      <c r="AG277" s="2708"/>
      <c r="AH277" s="2708"/>
      <c r="AI277" s="2708"/>
    </row>
    <row r="278" spans="1:35" s="2703" customFormat="1">
      <c r="A278" s="2692" t="s">
        <v>14654</v>
      </c>
      <c r="B278" s="2703" t="s">
        <v>14655</v>
      </c>
      <c r="C278" s="2713" t="s">
        <v>14656</v>
      </c>
      <c r="E278" s="2703" t="s">
        <v>14657</v>
      </c>
      <c r="F278" s="2717"/>
      <c r="G278" s="2684"/>
      <c r="H278" s="2684"/>
      <c r="I278" s="2684"/>
      <c r="J278" s="2684"/>
      <c r="K278" s="2684"/>
      <c r="L278" s="2684"/>
      <c r="M278" s="2684"/>
      <c r="N278" s="2684"/>
      <c r="O278" s="2684"/>
      <c r="P278" s="2684"/>
      <c r="Q278" s="2684"/>
      <c r="R278" s="2684"/>
      <c r="S278" s="2684"/>
      <c r="T278" s="2684"/>
      <c r="U278" s="2684"/>
      <c r="V278" s="2684"/>
      <c r="W278" s="2684"/>
      <c r="X278" s="2684"/>
      <c r="Y278" s="2684"/>
      <c r="Z278" s="2684"/>
      <c r="AA278" s="2684"/>
      <c r="AB278" s="2684"/>
      <c r="AC278" s="2684"/>
      <c r="AD278" s="2684"/>
      <c r="AE278" s="2684"/>
      <c r="AF278" s="2684"/>
      <c r="AG278" s="2684"/>
      <c r="AH278" s="2684"/>
      <c r="AI278" s="2684"/>
    </row>
    <row r="279" spans="1:35" s="2703" customFormat="1">
      <c r="A279" s="2692" t="s">
        <v>14658</v>
      </c>
      <c r="B279" s="2703" t="s">
        <v>14659</v>
      </c>
      <c r="C279" s="2713" t="s">
        <v>14660</v>
      </c>
      <c r="E279" s="2703" t="s">
        <v>14661</v>
      </c>
      <c r="F279" s="2717"/>
      <c r="G279" s="2684"/>
      <c r="H279" s="2684"/>
      <c r="I279" s="2684"/>
      <c r="J279" s="2684"/>
      <c r="K279" s="2684"/>
      <c r="L279" s="2684"/>
      <c r="M279" s="2684"/>
      <c r="N279" s="2684"/>
      <c r="O279" s="2684"/>
      <c r="P279" s="2684"/>
      <c r="Q279" s="2684"/>
      <c r="R279" s="2684"/>
      <c r="S279" s="2684"/>
      <c r="T279" s="2684"/>
      <c r="U279" s="2684"/>
      <c r="V279" s="2684"/>
      <c r="W279" s="2684"/>
      <c r="X279" s="2684"/>
      <c r="Y279" s="2684"/>
      <c r="Z279" s="2684"/>
      <c r="AA279" s="2684"/>
      <c r="AB279" s="2684"/>
      <c r="AC279" s="2684"/>
      <c r="AD279" s="2684"/>
      <c r="AE279" s="2684"/>
      <c r="AF279" s="2684"/>
      <c r="AG279" s="2684"/>
      <c r="AH279" s="2684"/>
      <c r="AI279" s="2684"/>
    </row>
    <row r="280" spans="1:35" s="2702" customFormat="1">
      <c r="A280" s="2692" t="s">
        <v>14662</v>
      </c>
      <c r="B280" s="2702" t="s">
        <v>14663</v>
      </c>
      <c r="C280" s="2713" t="s">
        <v>14664</v>
      </c>
      <c r="E280" s="2702" t="s">
        <v>14665</v>
      </c>
      <c r="F280" s="2704"/>
      <c r="G280" s="2705"/>
      <c r="H280" s="2705"/>
      <c r="I280" s="2705"/>
      <c r="J280" s="2705"/>
      <c r="K280" s="2705"/>
      <c r="L280" s="2705"/>
      <c r="M280" s="2705"/>
      <c r="N280" s="2705"/>
      <c r="O280" s="2705"/>
      <c r="P280" s="2705"/>
      <c r="Q280" s="2705"/>
      <c r="R280" s="2705"/>
      <c r="S280" s="2705"/>
      <c r="T280" s="2705"/>
      <c r="U280" s="2705"/>
      <c r="V280" s="2705"/>
      <c r="W280" s="2705"/>
      <c r="X280" s="2705"/>
      <c r="Y280" s="2705"/>
      <c r="Z280" s="2705"/>
      <c r="AA280" s="2705"/>
      <c r="AB280" s="2705"/>
      <c r="AC280" s="2705"/>
      <c r="AD280" s="2705"/>
      <c r="AE280" s="2705"/>
      <c r="AF280" s="2705"/>
      <c r="AG280" s="2705"/>
      <c r="AH280" s="2705"/>
      <c r="AI280" s="2705"/>
    </row>
    <row r="281" spans="1:35" s="2702" customFormat="1">
      <c r="A281" s="2692" t="s">
        <v>14666</v>
      </c>
      <c r="B281" s="2702" t="s">
        <v>14667</v>
      </c>
      <c r="C281" s="2713" t="s">
        <v>14668</v>
      </c>
      <c r="E281" s="2702" t="s">
        <v>14669</v>
      </c>
      <c r="F281" s="2704"/>
      <c r="G281" s="2705"/>
      <c r="H281" s="2705"/>
      <c r="I281" s="2705"/>
      <c r="J281" s="2705"/>
      <c r="K281" s="2705"/>
      <c r="L281" s="2705"/>
      <c r="M281" s="2705"/>
      <c r="N281" s="2705"/>
      <c r="O281" s="2705"/>
      <c r="P281" s="2705"/>
      <c r="Q281" s="2705"/>
      <c r="R281" s="2705"/>
      <c r="S281" s="2705"/>
      <c r="T281" s="2705"/>
      <c r="U281" s="2705"/>
      <c r="V281" s="2705"/>
      <c r="W281" s="2705"/>
      <c r="X281" s="2705"/>
      <c r="Y281" s="2705"/>
      <c r="Z281" s="2705"/>
      <c r="AA281" s="2705"/>
      <c r="AB281" s="2705"/>
      <c r="AC281" s="2705"/>
      <c r="AD281" s="2705"/>
      <c r="AE281" s="2705"/>
      <c r="AF281" s="2705"/>
      <c r="AG281" s="2705"/>
      <c r="AH281" s="2705"/>
      <c r="AI281" s="2705"/>
    </row>
    <row r="282" spans="1:35" s="2701" customFormat="1">
      <c r="A282" s="2692" t="s">
        <v>14670</v>
      </c>
      <c r="B282" s="2701" t="s">
        <v>14671</v>
      </c>
      <c r="C282" s="2713" t="s">
        <v>14672</v>
      </c>
      <c r="E282" s="2701">
        <v>613.93611099999998</v>
      </c>
      <c r="F282" s="2706"/>
      <c r="G282" s="2707"/>
      <c r="H282" s="2707"/>
      <c r="I282" s="2707"/>
      <c r="J282" s="2707"/>
      <c r="K282" s="2707"/>
      <c r="L282" s="2707"/>
      <c r="M282" s="2707"/>
      <c r="N282" s="2707"/>
      <c r="O282" s="2707"/>
      <c r="P282" s="2707"/>
      <c r="Q282" s="2707"/>
      <c r="R282" s="2707"/>
      <c r="S282" s="2707"/>
      <c r="T282" s="2707"/>
      <c r="U282" s="2707"/>
      <c r="V282" s="2707"/>
      <c r="W282" s="2707"/>
      <c r="X282" s="2707"/>
      <c r="Y282" s="2707"/>
      <c r="Z282" s="2707"/>
      <c r="AA282" s="2707"/>
      <c r="AB282" s="2707"/>
      <c r="AC282" s="2707"/>
      <c r="AD282" s="2707"/>
      <c r="AE282" s="2707"/>
      <c r="AF282" s="2707"/>
      <c r="AG282" s="2707"/>
      <c r="AH282" s="2707"/>
      <c r="AI282" s="2707"/>
    </row>
    <row r="283" spans="1:35" s="2702" customFormat="1">
      <c r="A283" s="2692" t="s">
        <v>14673</v>
      </c>
      <c r="B283" s="2702" t="s">
        <v>14674</v>
      </c>
      <c r="C283" s="2713" t="s">
        <v>14675</v>
      </c>
      <c r="D283" s="2702" t="s">
        <v>14676</v>
      </c>
      <c r="E283" s="2702" t="s">
        <v>14677</v>
      </c>
      <c r="F283" s="2704"/>
      <c r="G283" s="2705"/>
      <c r="H283" s="2705"/>
      <c r="I283" s="2705"/>
      <c r="J283" s="2705"/>
      <c r="K283" s="2705"/>
      <c r="L283" s="2705"/>
      <c r="M283" s="2705"/>
      <c r="N283" s="2705"/>
      <c r="O283" s="2705"/>
      <c r="P283" s="2705"/>
      <c r="Q283" s="2705"/>
      <c r="R283" s="2705"/>
      <c r="S283" s="2705"/>
      <c r="T283" s="2705"/>
      <c r="U283" s="2705"/>
      <c r="V283" s="2705"/>
      <c r="W283" s="2705"/>
      <c r="X283" s="2705"/>
      <c r="Y283" s="2705"/>
      <c r="Z283" s="2705"/>
      <c r="AA283" s="2705"/>
      <c r="AB283" s="2705"/>
      <c r="AC283" s="2705"/>
      <c r="AD283" s="2705"/>
      <c r="AE283" s="2705"/>
      <c r="AF283" s="2705"/>
      <c r="AG283" s="2705"/>
      <c r="AH283" s="2705"/>
      <c r="AI283" s="2705"/>
    </row>
    <row r="284" spans="1:35" s="2710" customFormat="1">
      <c r="A284" s="2725" t="s">
        <v>14678</v>
      </c>
      <c r="B284" s="2710" t="s">
        <v>14679</v>
      </c>
      <c r="C284" s="2722" t="s">
        <v>14680</v>
      </c>
      <c r="D284" s="2710" t="s">
        <v>14681</v>
      </c>
      <c r="E284" s="2710" t="s">
        <v>14682</v>
      </c>
      <c r="F284" s="2711"/>
      <c r="G284" s="2712"/>
      <c r="H284" s="2712"/>
      <c r="I284" s="2712"/>
      <c r="J284" s="2712"/>
      <c r="K284" s="2712"/>
      <c r="L284" s="2712"/>
      <c r="M284" s="2712"/>
      <c r="N284" s="2712"/>
      <c r="O284" s="2712"/>
      <c r="P284" s="2712"/>
      <c r="Q284" s="2712"/>
      <c r="R284" s="2712"/>
      <c r="S284" s="2712"/>
      <c r="T284" s="2712"/>
      <c r="U284" s="2712"/>
      <c r="V284" s="2712"/>
      <c r="W284" s="2712"/>
      <c r="X284" s="2712"/>
      <c r="Y284" s="2712"/>
      <c r="Z284" s="2712"/>
      <c r="AA284" s="2712"/>
      <c r="AB284" s="2712"/>
      <c r="AC284" s="2712"/>
      <c r="AD284" s="2712"/>
      <c r="AE284" s="2712"/>
      <c r="AF284" s="2712"/>
      <c r="AG284" s="2712"/>
      <c r="AH284" s="2712"/>
      <c r="AI284" s="2712"/>
    </row>
    <row r="285" spans="1:35" s="2702" customFormat="1">
      <c r="A285" s="2692" t="s">
        <v>14683</v>
      </c>
      <c r="B285" s="2702" t="s">
        <v>14684</v>
      </c>
      <c r="C285" s="2713" t="s">
        <v>14685</v>
      </c>
      <c r="E285" s="2702" t="s">
        <v>14686</v>
      </c>
      <c r="F285" s="2704"/>
      <c r="G285" s="2705"/>
      <c r="H285" s="2705"/>
      <c r="I285" s="2705"/>
      <c r="J285" s="2705"/>
      <c r="K285" s="2705"/>
      <c r="L285" s="2705"/>
      <c r="M285" s="2705"/>
      <c r="N285" s="2705"/>
      <c r="O285" s="2705"/>
      <c r="P285" s="2705"/>
      <c r="Q285" s="2705"/>
      <c r="R285" s="2705"/>
      <c r="S285" s="2705"/>
      <c r="T285" s="2705"/>
      <c r="U285" s="2705"/>
      <c r="V285" s="2705"/>
      <c r="W285" s="2705"/>
      <c r="X285" s="2705"/>
      <c r="Y285" s="2705"/>
      <c r="Z285" s="2705"/>
      <c r="AA285" s="2705"/>
      <c r="AB285" s="2705"/>
      <c r="AC285" s="2705"/>
      <c r="AD285" s="2705"/>
      <c r="AE285" s="2705"/>
      <c r="AF285" s="2705"/>
      <c r="AG285" s="2705"/>
      <c r="AH285" s="2705"/>
      <c r="AI285" s="2705"/>
    </row>
    <row r="286" spans="1:35" s="2702" customFormat="1">
      <c r="A286" s="2692" t="s">
        <v>14687</v>
      </c>
      <c r="B286" s="2702" t="s">
        <v>14688</v>
      </c>
      <c r="C286" s="2713" t="s">
        <v>14689</v>
      </c>
      <c r="D286" s="2702" t="s">
        <v>14690</v>
      </c>
      <c r="E286" s="2702" t="s">
        <v>14691</v>
      </c>
      <c r="F286" s="2704"/>
      <c r="G286" s="2705"/>
      <c r="H286" s="2705"/>
      <c r="I286" s="2705"/>
      <c r="J286" s="2705"/>
      <c r="K286" s="2705"/>
      <c r="L286" s="2705"/>
      <c r="M286" s="2705"/>
      <c r="N286" s="2705"/>
      <c r="O286" s="2705"/>
      <c r="P286" s="2705"/>
      <c r="Q286" s="2705"/>
      <c r="R286" s="2705"/>
      <c r="S286" s="2705"/>
      <c r="T286" s="2705"/>
      <c r="U286" s="2705"/>
      <c r="V286" s="2705"/>
      <c r="W286" s="2705"/>
      <c r="X286" s="2705"/>
      <c r="Y286" s="2705"/>
      <c r="Z286" s="2705"/>
      <c r="AA286" s="2705"/>
      <c r="AB286" s="2705"/>
      <c r="AC286" s="2705"/>
      <c r="AD286" s="2705"/>
      <c r="AE286" s="2705"/>
      <c r="AF286" s="2705"/>
      <c r="AG286" s="2705"/>
      <c r="AH286" s="2705"/>
      <c r="AI286" s="2705"/>
    </row>
    <row r="287" spans="1:35" s="2702" customFormat="1">
      <c r="A287" s="2692" t="s">
        <v>14692</v>
      </c>
      <c r="B287" s="2702" t="s">
        <v>14693</v>
      </c>
      <c r="C287" s="2713" t="s">
        <v>14694</v>
      </c>
      <c r="E287" s="2702" t="s">
        <v>14695</v>
      </c>
      <c r="F287" s="2704"/>
      <c r="G287" s="2705"/>
      <c r="H287" s="2705"/>
      <c r="I287" s="2705"/>
      <c r="J287" s="2705"/>
      <c r="K287" s="2705"/>
      <c r="L287" s="2705"/>
      <c r="M287" s="2705"/>
      <c r="N287" s="2705"/>
      <c r="O287" s="2705"/>
      <c r="P287" s="2705"/>
      <c r="Q287" s="2705"/>
      <c r="R287" s="2705"/>
      <c r="S287" s="2705"/>
      <c r="T287" s="2705"/>
      <c r="U287" s="2705"/>
      <c r="V287" s="2705"/>
      <c r="W287" s="2705"/>
      <c r="X287" s="2705"/>
      <c r="Y287" s="2705"/>
      <c r="Z287" s="2705"/>
      <c r="AA287" s="2705"/>
      <c r="AB287" s="2705"/>
      <c r="AC287" s="2705"/>
      <c r="AD287" s="2705"/>
      <c r="AE287" s="2705"/>
      <c r="AF287" s="2705"/>
      <c r="AG287" s="2705"/>
      <c r="AH287" s="2705"/>
      <c r="AI287" s="2705"/>
    </row>
    <row r="288" spans="1:35" s="2702" customFormat="1">
      <c r="A288" s="2692" t="s">
        <v>14696</v>
      </c>
      <c r="B288" s="2702" t="s">
        <v>14697</v>
      </c>
      <c r="C288" s="2713" t="s">
        <v>14698</v>
      </c>
      <c r="E288" s="2702" t="s">
        <v>14699</v>
      </c>
      <c r="F288" s="2704"/>
      <c r="G288" s="2705"/>
      <c r="H288" s="2705"/>
      <c r="I288" s="2705"/>
      <c r="J288" s="2705"/>
      <c r="K288" s="2705"/>
      <c r="L288" s="2705"/>
      <c r="M288" s="2705"/>
      <c r="N288" s="2705"/>
      <c r="O288" s="2705"/>
      <c r="P288" s="2705"/>
      <c r="Q288" s="2705"/>
      <c r="R288" s="2705"/>
      <c r="S288" s="2705"/>
      <c r="T288" s="2705"/>
      <c r="U288" s="2705"/>
      <c r="V288" s="2705"/>
      <c r="W288" s="2705"/>
      <c r="X288" s="2705"/>
      <c r="Y288" s="2705"/>
      <c r="Z288" s="2705"/>
      <c r="AA288" s="2705"/>
      <c r="AB288" s="2705"/>
      <c r="AC288" s="2705"/>
      <c r="AD288" s="2705"/>
      <c r="AE288" s="2705"/>
      <c r="AF288" s="2705"/>
      <c r="AG288" s="2705"/>
      <c r="AH288" s="2705"/>
      <c r="AI288" s="2705"/>
    </row>
    <row r="289" spans="1:35" s="2702" customFormat="1">
      <c r="A289" s="2692" t="s">
        <v>14700</v>
      </c>
      <c r="B289" s="2702" t="s">
        <v>14701</v>
      </c>
      <c r="C289" s="2713" t="s">
        <v>14702</v>
      </c>
      <c r="E289" s="2702" t="s">
        <v>14703</v>
      </c>
      <c r="F289" s="2704"/>
      <c r="G289" s="2705"/>
      <c r="H289" s="2705"/>
      <c r="I289" s="2705"/>
      <c r="J289" s="2705"/>
      <c r="K289" s="2705"/>
      <c r="L289" s="2705"/>
      <c r="M289" s="2705"/>
      <c r="N289" s="2705"/>
      <c r="O289" s="2705"/>
      <c r="P289" s="2705"/>
      <c r="Q289" s="2705"/>
      <c r="R289" s="2705"/>
      <c r="S289" s="2705"/>
      <c r="T289" s="2705"/>
      <c r="U289" s="2705"/>
      <c r="V289" s="2705"/>
      <c r="W289" s="2705"/>
      <c r="X289" s="2705"/>
      <c r="Y289" s="2705"/>
      <c r="Z289" s="2705"/>
      <c r="AA289" s="2705"/>
      <c r="AB289" s="2705"/>
      <c r="AC289" s="2705"/>
      <c r="AD289" s="2705"/>
      <c r="AE289" s="2705"/>
      <c r="AF289" s="2705"/>
      <c r="AG289" s="2705"/>
      <c r="AH289" s="2705"/>
      <c r="AI289" s="2705"/>
    </row>
    <row r="290" spans="1:35" s="2702" customFormat="1">
      <c r="A290" s="2692" t="s">
        <v>14704</v>
      </c>
      <c r="B290" s="2702" t="s">
        <v>14705</v>
      </c>
      <c r="C290" s="2713" t="s">
        <v>14706</v>
      </c>
      <c r="D290" s="2702" t="s">
        <v>14707</v>
      </c>
      <c r="E290" s="2702" t="s">
        <v>14708</v>
      </c>
      <c r="F290" s="2704"/>
      <c r="G290" s="2705"/>
      <c r="H290" s="2705"/>
      <c r="I290" s="2705"/>
      <c r="J290" s="2705"/>
      <c r="K290" s="2705"/>
      <c r="L290" s="2705"/>
      <c r="M290" s="2705"/>
      <c r="N290" s="2705"/>
      <c r="O290" s="2705"/>
      <c r="P290" s="2705"/>
      <c r="Q290" s="2705"/>
      <c r="R290" s="2705"/>
      <c r="S290" s="2705"/>
      <c r="T290" s="2705"/>
      <c r="U290" s="2705"/>
      <c r="V290" s="2705"/>
      <c r="W290" s="2705"/>
      <c r="X290" s="2705"/>
      <c r="Y290" s="2705"/>
      <c r="Z290" s="2705"/>
      <c r="AA290" s="2705"/>
      <c r="AB290" s="2705"/>
      <c r="AC290" s="2705"/>
      <c r="AD290" s="2705"/>
      <c r="AE290" s="2705"/>
      <c r="AF290" s="2705"/>
      <c r="AG290" s="2705"/>
      <c r="AH290" s="2705"/>
      <c r="AI290" s="2705"/>
    </row>
    <row r="291" spans="1:35">
      <c r="A291" s="2692" t="s">
        <v>14709</v>
      </c>
      <c r="B291" s="2703" t="s">
        <v>14710</v>
      </c>
      <c r="C291" s="2713" t="s">
        <v>14711</v>
      </c>
      <c r="D291" s="2703"/>
      <c r="E291" s="2719" t="s">
        <v>14712</v>
      </c>
      <c r="F291" s="2720"/>
      <c r="G291" s="2684"/>
      <c r="H291" s="2684"/>
      <c r="I291" s="2684"/>
      <c r="J291" s="2684"/>
      <c r="K291" s="2684"/>
      <c r="L291" s="2684"/>
      <c r="M291" s="2684"/>
      <c r="N291" s="2684"/>
      <c r="O291" s="2684"/>
      <c r="P291" s="2684"/>
      <c r="Q291" s="2684"/>
      <c r="R291" s="2684"/>
      <c r="S291" s="2684"/>
      <c r="T291" s="2684"/>
      <c r="U291" s="2684"/>
      <c r="V291" s="2684"/>
      <c r="W291" s="2684"/>
      <c r="X291" s="2684"/>
      <c r="Y291" s="2684"/>
      <c r="Z291" s="2684"/>
      <c r="AA291" s="2684"/>
      <c r="AB291" s="2684"/>
      <c r="AC291" s="2684"/>
      <c r="AD291" s="2684"/>
      <c r="AE291" s="2684"/>
      <c r="AF291" s="2684"/>
      <c r="AG291" s="2684"/>
      <c r="AH291" s="2684"/>
      <c r="AI291" s="2684"/>
    </row>
    <row r="292" spans="1:35" s="2703" customFormat="1">
      <c r="A292" s="2692" t="s">
        <v>14713</v>
      </c>
      <c r="B292" s="2703" t="s">
        <v>14714</v>
      </c>
      <c r="C292" s="2713" t="s">
        <v>14711</v>
      </c>
      <c r="E292" s="2703" t="s">
        <v>14715</v>
      </c>
      <c r="F292" s="2717"/>
      <c r="G292" s="2684"/>
      <c r="H292" s="2684"/>
      <c r="I292" s="2684"/>
      <c r="J292" s="2684"/>
      <c r="K292" s="2684"/>
      <c r="L292" s="2684"/>
      <c r="M292" s="2684"/>
      <c r="N292" s="2684"/>
      <c r="O292" s="2684"/>
      <c r="P292" s="2684"/>
      <c r="Q292" s="2684"/>
      <c r="R292" s="2684"/>
      <c r="S292" s="2684"/>
      <c r="T292" s="2684"/>
      <c r="U292" s="2684"/>
      <c r="V292" s="2684"/>
      <c r="W292" s="2684"/>
      <c r="X292" s="2684"/>
      <c r="Y292" s="2684"/>
      <c r="Z292" s="2684"/>
      <c r="AA292" s="2684"/>
      <c r="AB292" s="2684"/>
      <c r="AC292" s="2684"/>
      <c r="AD292" s="2684"/>
      <c r="AE292" s="2684"/>
      <c r="AF292" s="2684"/>
      <c r="AG292" s="2684"/>
      <c r="AH292" s="2684"/>
      <c r="AI292" s="2684"/>
    </row>
    <row r="293" spans="1:35" s="2713" customFormat="1">
      <c r="A293" s="2692" t="s">
        <v>14716</v>
      </c>
      <c r="B293" s="2713" t="s">
        <v>14717</v>
      </c>
      <c r="C293" s="2713" t="s">
        <v>14718</v>
      </c>
      <c r="E293" s="2713" t="s">
        <v>14719</v>
      </c>
      <c r="F293" s="2721"/>
      <c r="G293" s="2708"/>
      <c r="H293" s="2708"/>
      <c r="I293" s="2708"/>
      <c r="J293" s="2708"/>
      <c r="K293" s="2708"/>
      <c r="L293" s="2708"/>
      <c r="M293" s="2708"/>
      <c r="N293" s="2708"/>
      <c r="O293" s="2708"/>
      <c r="P293" s="2708"/>
      <c r="Q293" s="2708"/>
      <c r="R293" s="2708"/>
      <c r="S293" s="2708"/>
      <c r="T293" s="2708"/>
      <c r="U293" s="2708"/>
      <c r="V293" s="2708"/>
      <c r="W293" s="2708"/>
      <c r="X293" s="2708"/>
      <c r="Y293" s="2708"/>
      <c r="Z293" s="2708"/>
      <c r="AA293" s="2708"/>
      <c r="AB293" s="2708"/>
      <c r="AC293" s="2708"/>
      <c r="AD293" s="2708"/>
      <c r="AE293" s="2708"/>
      <c r="AF293" s="2708"/>
      <c r="AG293" s="2708"/>
      <c r="AH293" s="2708"/>
      <c r="AI293" s="2708"/>
    </row>
    <row r="294" spans="1:35" s="2722" customFormat="1">
      <c r="A294" s="2725" t="s">
        <v>14720</v>
      </c>
      <c r="B294" s="2722" t="s">
        <v>14721</v>
      </c>
      <c r="C294" s="2722" t="s">
        <v>14722</v>
      </c>
      <c r="E294" s="2722" t="s">
        <v>14723</v>
      </c>
      <c r="F294" s="2723" t="s">
        <v>13636</v>
      </c>
      <c r="G294" s="2724"/>
      <c r="H294" s="2724"/>
      <c r="I294" s="2724"/>
      <c r="J294" s="2724"/>
      <c r="K294" s="2724"/>
      <c r="L294" s="2724"/>
      <c r="M294" s="2724"/>
      <c r="N294" s="2724"/>
      <c r="O294" s="2724"/>
      <c r="P294" s="2724"/>
      <c r="Q294" s="2724"/>
      <c r="R294" s="2724"/>
      <c r="S294" s="2724"/>
      <c r="T294" s="2724"/>
      <c r="U294" s="2724"/>
      <c r="V294" s="2724"/>
      <c r="W294" s="2724"/>
      <c r="X294" s="2724"/>
      <c r="Y294" s="2724"/>
      <c r="Z294" s="2724"/>
      <c r="AA294" s="2724"/>
      <c r="AB294" s="2724"/>
      <c r="AC294" s="2724"/>
      <c r="AD294" s="2724"/>
      <c r="AE294" s="2724"/>
      <c r="AF294" s="2724"/>
      <c r="AG294" s="2724"/>
      <c r="AH294" s="2724"/>
      <c r="AI294" s="2724"/>
    </row>
    <row r="295" spans="1:35" s="2713" customFormat="1">
      <c r="A295" s="2692" t="s">
        <v>14724</v>
      </c>
      <c r="B295" s="2713" t="s">
        <v>14725</v>
      </c>
      <c r="C295" s="2713" t="s">
        <v>14726</v>
      </c>
      <c r="D295" s="2713" t="s">
        <v>14727</v>
      </c>
      <c r="E295" s="2713" t="s">
        <v>14728</v>
      </c>
      <c r="F295" s="2721"/>
      <c r="G295" s="2708"/>
      <c r="H295" s="2708"/>
      <c r="I295" s="2708"/>
      <c r="J295" s="2708"/>
      <c r="K295" s="2708"/>
      <c r="L295" s="2708"/>
      <c r="M295" s="2708"/>
      <c r="N295" s="2708"/>
      <c r="O295" s="2708"/>
      <c r="P295" s="2708"/>
      <c r="Q295" s="2708"/>
      <c r="R295" s="2708"/>
      <c r="S295" s="2708"/>
      <c r="T295" s="2708"/>
      <c r="U295" s="2708"/>
      <c r="V295" s="2708"/>
      <c r="W295" s="2708"/>
      <c r="X295" s="2708"/>
      <c r="Y295" s="2708"/>
      <c r="Z295" s="2708"/>
      <c r="AA295" s="2708"/>
      <c r="AB295" s="2708"/>
      <c r="AC295" s="2708"/>
      <c r="AD295" s="2708"/>
      <c r="AE295" s="2708"/>
      <c r="AF295" s="2708"/>
      <c r="AG295" s="2708"/>
      <c r="AH295" s="2708"/>
      <c r="AI295" s="2708"/>
    </row>
    <row r="296" spans="1:35" s="2722" customFormat="1">
      <c r="A296" s="2692" t="s">
        <v>14729</v>
      </c>
      <c r="B296" s="2722" t="s">
        <v>14730</v>
      </c>
      <c r="C296" s="2713" t="s">
        <v>14731</v>
      </c>
      <c r="E296" s="2722" t="s">
        <v>14732</v>
      </c>
      <c r="F296" s="2723"/>
      <c r="G296" s="2724"/>
      <c r="H296" s="2724"/>
      <c r="I296" s="2724"/>
      <c r="J296" s="2724"/>
      <c r="K296" s="2724"/>
      <c r="L296" s="2724"/>
      <c r="M296" s="2724"/>
      <c r="N296" s="2724"/>
      <c r="O296" s="2724"/>
      <c r="P296" s="2724"/>
      <c r="Q296" s="2724"/>
      <c r="R296" s="2724"/>
      <c r="S296" s="2724"/>
      <c r="T296" s="2724"/>
      <c r="U296" s="2724"/>
      <c r="V296" s="2724"/>
      <c r="W296" s="2724"/>
      <c r="X296" s="2724"/>
      <c r="Y296" s="2724"/>
      <c r="Z296" s="2724"/>
      <c r="AA296" s="2724"/>
      <c r="AB296" s="2724"/>
      <c r="AC296" s="2724"/>
      <c r="AD296" s="2724"/>
      <c r="AE296" s="2724"/>
      <c r="AF296" s="2724"/>
      <c r="AG296" s="2724"/>
      <c r="AH296" s="2724"/>
      <c r="AI296" s="2724"/>
    </row>
    <row r="297" spans="1:35" s="2713" customFormat="1">
      <c r="A297" s="2692" t="s">
        <v>14733</v>
      </c>
      <c r="B297" s="2713" t="s">
        <v>14734</v>
      </c>
      <c r="C297" s="2713" t="s">
        <v>14735</v>
      </c>
      <c r="E297" s="2713" t="s">
        <v>14736</v>
      </c>
      <c r="F297" s="2721"/>
      <c r="G297" s="2708"/>
      <c r="H297" s="2708"/>
      <c r="I297" s="2708"/>
      <c r="J297" s="2708"/>
      <c r="K297" s="2708"/>
      <c r="L297" s="2708"/>
      <c r="M297" s="2708"/>
      <c r="N297" s="2708"/>
      <c r="O297" s="2708"/>
      <c r="P297" s="2708"/>
      <c r="Q297" s="2708"/>
      <c r="R297" s="2708"/>
      <c r="S297" s="2708"/>
      <c r="T297" s="2708"/>
      <c r="U297" s="2708"/>
      <c r="V297" s="2708"/>
      <c r="W297" s="2708"/>
      <c r="X297" s="2708"/>
      <c r="Y297" s="2708"/>
      <c r="Z297" s="2708"/>
      <c r="AA297" s="2708"/>
      <c r="AB297" s="2708"/>
      <c r="AC297" s="2708"/>
      <c r="AD297" s="2708"/>
      <c r="AE297" s="2708"/>
      <c r="AF297" s="2708"/>
      <c r="AG297" s="2708"/>
      <c r="AH297" s="2708"/>
      <c r="AI297" s="2708"/>
    </row>
    <row r="298" spans="1:35" s="2703" customFormat="1">
      <c r="A298" s="2692" t="s">
        <v>14737</v>
      </c>
      <c r="B298" s="2703" t="s">
        <v>14738</v>
      </c>
      <c r="C298" s="2713" t="s">
        <v>14739</v>
      </c>
      <c r="E298" s="2703" t="s">
        <v>2687</v>
      </c>
      <c r="F298" s="2717"/>
      <c r="G298" s="2684"/>
      <c r="H298" s="2684"/>
      <c r="I298" s="2684"/>
      <c r="J298" s="2684"/>
      <c r="K298" s="2684"/>
      <c r="L298" s="2684"/>
      <c r="M298" s="2684"/>
      <c r="N298" s="2684"/>
      <c r="O298" s="2684"/>
      <c r="P298" s="2684"/>
      <c r="Q298" s="2684"/>
      <c r="R298" s="2684"/>
      <c r="S298" s="2684"/>
      <c r="T298" s="2684"/>
      <c r="U298" s="2684"/>
      <c r="V298" s="2684"/>
      <c r="W298" s="2684"/>
      <c r="X298" s="2684"/>
      <c r="Y298" s="2684"/>
      <c r="Z298" s="2684"/>
      <c r="AA298" s="2684"/>
      <c r="AB298" s="2684"/>
      <c r="AC298" s="2684"/>
      <c r="AD298" s="2684"/>
      <c r="AE298" s="2684"/>
      <c r="AF298" s="2684"/>
      <c r="AG298" s="2684"/>
      <c r="AH298" s="2684"/>
      <c r="AI298" s="2684"/>
    </row>
    <row r="299" spans="1:35" s="2703" customFormat="1">
      <c r="A299" s="2692" t="s">
        <v>14740</v>
      </c>
      <c r="B299" s="2703" t="s">
        <v>14741</v>
      </c>
      <c r="C299" s="2713" t="s">
        <v>14742</v>
      </c>
      <c r="D299" s="2703" t="s">
        <v>14743</v>
      </c>
      <c r="E299" s="2703" t="s">
        <v>14744</v>
      </c>
      <c r="F299" s="2717"/>
      <c r="G299" s="2684"/>
      <c r="H299" s="2684"/>
      <c r="I299" s="2684"/>
      <c r="J299" s="2684"/>
      <c r="K299" s="2684"/>
      <c r="L299" s="2684"/>
      <c r="M299" s="2684"/>
      <c r="N299" s="2684"/>
      <c r="O299" s="2684"/>
      <c r="P299" s="2684"/>
      <c r="Q299" s="2684"/>
      <c r="R299" s="2684"/>
      <c r="S299" s="2684"/>
      <c r="T299" s="2684"/>
      <c r="U299" s="2684"/>
      <c r="V299" s="2684"/>
      <c r="W299" s="2684"/>
      <c r="X299" s="2684"/>
      <c r="Y299" s="2684"/>
      <c r="Z299" s="2684"/>
      <c r="AA299" s="2684"/>
      <c r="AB299" s="2684"/>
      <c r="AC299" s="2684"/>
      <c r="AD299" s="2684"/>
      <c r="AE299" s="2684"/>
      <c r="AF299" s="2684"/>
      <c r="AG299" s="2684"/>
      <c r="AH299" s="2684"/>
      <c r="AI299" s="2684"/>
    </row>
    <row r="300" spans="1:35" s="2713" customFormat="1">
      <c r="A300" s="2692" t="s">
        <v>14745</v>
      </c>
      <c r="B300" s="2713" t="s">
        <v>14746</v>
      </c>
      <c r="C300" s="2713" t="s">
        <v>14747</v>
      </c>
      <c r="E300" s="2713" t="s">
        <v>545</v>
      </c>
      <c r="F300" s="2721"/>
      <c r="G300" s="2708"/>
      <c r="H300" s="2708"/>
      <c r="I300" s="2708"/>
      <c r="J300" s="2708"/>
      <c r="K300" s="2708"/>
      <c r="L300" s="2708"/>
      <c r="M300" s="2708"/>
      <c r="N300" s="2708"/>
      <c r="O300" s="2708"/>
      <c r="P300" s="2708"/>
      <c r="Q300" s="2708"/>
      <c r="R300" s="2708"/>
      <c r="S300" s="2708"/>
      <c r="T300" s="2708"/>
      <c r="U300" s="2708"/>
      <c r="V300" s="2708"/>
      <c r="W300" s="2708"/>
      <c r="X300" s="2708"/>
      <c r="Y300" s="2708"/>
      <c r="Z300" s="2708"/>
      <c r="AA300" s="2708"/>
      <c r="AB300" s="2708"/>
      <c r="AC300" s="2708"/>
      <c r="AD300" s="2708"/>
      <c r="AE300" s="2708"/>
      <c r="AF300" s="2708"/>
      <c r="AG300" s="2708"/>
      <c r="AH300" s="2708"/>
      <c r="AI300" s="2708"/>
    </row>
    <row r="301" spans="1:35" s="2713" customFormat="1">
      <c r="A301" s="2692" t="s">
        <v>14748</v>
      </c>
      <c r="B301" s="2713" t="s">
        <v>14749</v>
      </c>
      <c r="C301" s="2713" t="s">
        <v>14750</v>
      </c>
      <c r="E301" s="2713" t="s">
        <v>2766</v>
      </c>
      <c r="F301" s="2721"/>
      <c r="G301" s="2708"/>
      <c r="H301" s="2708"/>
      <c r="I301" s="2708"/>
      <c r="J301" s="2708"/>
      <c r="K301" s="2708"/>
      <c r="L301" s="2708"/>
      <c r="M301" s="2708"/>
      <c r="N301" s="2708"/>
      <c r="O301" s="2708"/>
      <c r="P301" s="2708"/>
      <c r="Q301" s="2708"/>
      <c r="R301" s="2708"/>
      <c r="S301" s="2708"/>
      <c r="T301" s="2708"/>
      <c r="U301" s="2708"/>
      <c r="V301" s="2708"/>
      <c r="W301" s="2708"/>
      <c r="X301" s="2708"/>
      <c r="Y301" s="2708"/>
      <c r="Z301" s="2708"/>
      <c r="AA301" s="2708"/>
      <c r="AB301" s="2708"/>
      <c r="AC301" s="2708"/>
      <c r="AD301" s="2708"/>
      <c r="AE301" s="2708"/>
      <c r="AF301" s="2708"/>
      <c r="AG301" s="2708"/>
      <c r="AH301" s="2708"/>
      <c r="AI301" s="2708"/>
    </row>
    <row r="302" spans="1:35" s="2703" customFormat="1">
      <c r="A302" s="2692" t="s">
        <v>14751</v>
      </c>
      <c r="B302" s="2703" t="s">
        <v>14752</v>
      </c>
      <c r="C302" s="2713" t="s">
        <v>14753</v>
      </c>
      <c r="E302" s="2703" t="s">
        <v>2589</v>
      </c>
      <c r="F302" s="2717"/>
      <c r="G302" s="2684"/>
      <c r="H302" s="2684"/>
      <c r="I302" s="2684"/>
      <c r="J302" s="2684"/>
      <c r="K302" s="2684"/>
      <c r="L302" s="2684"/>
      <c r="M302" s="2684"/>
      <c r="N302" s="2684"/>
      <c r="O302" s="2684"/>
      <c r="P302" s="2684"/>
      <c r="Q302" s="2684"/>
      <c r="R302" s="2684"/>
      <c r="S302" s="2684"/>
      <c r="T302" s="2684"/>
      <c r="U302" s="2684"/>
      <c r="V302" s="2684"/>
      <c r="W302" s="2684"/>
      <c r="X302" s="2684"/>
      <c r="Y302" s="2684"/>
      <c r="Z302" s="2684"/>
      <c r="AA302" s="2684"/>
      <c r="AB302" s="2684"/>
      <c r="AC302" s="2684"/>
      <c r="AD302" s="2684"/>
      <c r="AE302" s="2684"/>
      <c r="AF302" s="2684"/>
      <c r="AG302" s="2684"/>
      <c r="AH302" s="2684"/>
      <c r="AI302" s="2684"/>
    </row>
    <row r="303" spans="1:35" s="2703" customFormat="1">
      <c r="A303" s="2692" t="s">
        <v>14754</v>
      </c>
      <c r="B303" s="2703" t="s">
        <v>14755</v>
      </c>
      <c r="C303" s="2713" t="s">
        <v>14756</v>
      </c>
      <c r="E303" s="2703" t="s">
        <v>14757</v>
      </c>
      <c r="F303" s="2717"/>
      <c r="G303" s="2684"/>
      <c r="H303" s="2684"/>
      <c r="I303" s="2684"/>
      <c r="J303" s="2684"/>
      <c r="K303" s="2684"/>
      <c r="L303" s="2684"/>
      <c r="M303" s="2684"/>
      <c r="N303" s="2684"/>
      <c r="O303" s="2684"/>
      <c r="P303" s="2684"/>
      <c r="Q303" s="2684"/>
      <c r="R303" s="2684"/>
      <c r="S303" s="2684"/>
      <c r="T303" s="2684"/>
      <c r="U303" s="2684"/>
      <c r="V303" s="2684"/>
      <c r="W303" s="2684"/>
      <c r="X303" s="2684"/>
      <c r="Y303" s="2684"/>
      <c r="Z303" s="2684"/>
      <c r="AA303" s="2684"/>
      <c r="AB303" s="2684"/>
      <c r="AC303" s="2684"/>
      <c r="AD303" s="2684"/>
      <c r="AE303" s="2684"/>
      <c r="AF303" s="2684"/>
      <c r="AG303" s="2684"/>
      <c r="AH303" s="2684"/>
      <c r="AI303" s="2684"/>
    </row>
    <row r="304" spans="1:35" s="2703" customFormat="1">
      <c r="A304" s="2692" t="s">
        <v>14758</v>
      </c>
      <c r="B304" s="2703" t="s">
        <v>14759</v>
      </c>
      <c r="C304" s="2713" t="s">
        <v>14760</v>
      </c>
      <c r="E304" s="2703" t="s">
        <v>14761</v>
      </c>
      <c r="F304" s="2717"/>
      <c r="G304" s="2684"/>
      <c r="H304" s="2684"/>
      <c r="I304" s="2684"/>
      <c r="J304" s="2684"/>
      <c r="K304" s="2684"/>
      <c r="L304" s="2684"/>
      <c r="M304" s="2684"/>
      <c r="N304" s="2684"/>
      <c r="O304" s="2684"/>
      <c r="P304" s="2684"/>
      <c r="Q304" s="2684"/>
      <c r="R304" s="2684"/>
      <c r="S304" s="2684"/>
      <c r="T304" s="2684"/>
      <c r="U304" s="2684"/>
      <c r="V304" s="2684"/>
      <c r="W304" s="2684"/>
      <c r="X304" s="2684"/>
      <c r="Y304" s="2684"/>
      <c r="Z304" s="2684"/>
      <c r="AA304" s="2684"/>
      <c r="AB304" s="2684"/>
      <c r="AC304" s="2684"/>
      <c r="AD304" s="2684"/>
      <c r="AE304" s="2684"/>
      <c r="AF304" s="2684"/>
      <c r="AG304" s="2684"/>
      <c r="AH304" s="2684"/>
      <c r="AI304" s="2684"/>
    </row>
    <row r="305" spans="1:35" s="2713" customFormat="1">
      <c r="A305" s="2692" t="s">
        <v>14762</v>
      </c>
      <c r="B305" s="2713" t="s">
        <v>14763</v>
      </c>
      <c r="C305" s="2713" t="s">
        <v>5346</v>
      </c>
      <c r="E305" s="2713" t="s">
        <v>14764</v>
      </c>
      <c r="F305" s="2721"/>
      <c r="G305" s="2708"/>
      <c r="H305" s="2708"/>
      <c r="I305" s="2708"/>
      <c r="J305" s="2708"/>
      <c r="K305" s="2708"/>
      <c r="L305" s="2708"/>
      <c r="M305" s="2708"/>
      <c r="N305" s="2708"/>
      <c r="O305" s="2708"/>
      <c r="P305" s="2708"/>
      <c r="Q305" s="2708"/>
      <c r="R305" s="2708"/>
      <c r="S305" s="2708"/>
      <c r="T305" s="2708"/>
      <c r="U305" s="2708"/>
      <c r="V305" s="2708"/>
      <c r="W305" s="2708"/>
      <c r="X305" s="2708"/>
      <c r="Y305" s="2708"/>
      <c r="Z305" s="2708"/>
      <c r="AA305" s="2708"/>
      <c r="AB305" s="2708"/>
      <c r="AC305" s="2708"/>
      <c r="AD305" s="2708"/>
      <c r="AE305" s="2708"/>
      <c r="AF305" s="2708"/>
      <c r="AG305" s="2708"/>
      <c r="AH305" s="2708"/>
      <c r="AI305" s="2708"/>
    </row>
    <row r="306" spans="1:35" s="2703" customFormat="1">
      <c r="A306" s="2692" t="s">
        <v>14765</v>
      </c>
      <c r="B306" s="2703" t="s">
        <v>14766</v>
      </c>
      <c r="C306" s="2713" t="s">
        <v>14767</v>
      </c>
      <c r="E306" s="2703" t="s">
        <v>14768</v>
      </c>
      <c r="F306" s="2717" t="s">
        <v>13636</v>
      </c>
      <c r="G306" s="2684"/>
      <c r="H306" s="2684"/>
      <c r="I306" s="2684"/>
      <c r="J306" s="2684"/>
      <c r="K306" s="2684"/>
      <c r="L306" s="2684"/>
      <c r="M306" s="2684"/>
      <c r="N306" s="2684"/>
      <c r="O306" s="2684"/>
      <c r="P306" s="2684"/>
      <c r="Q306" s="2684"/>
      <c r="R306" s="2684"/>
      <c r="S306" s="2684"/>
      <c r="T306" s="2684"/>
      <c r="U306" s="2684"/>
      <c r="V306" s="2684"/>
      <c r="W306" s="2684"/>
      <c r="X306" s="2684"/>
      <c r="Y306" s="2684"/>
      <c r="Z306" s="2684"/>
      <c r="AA306" s="2684"/>
      <c r="AB306" s="2684"/>
      <c r="AC306" s="2684"/>
      <c r="AD306" s="2684"/>
      <c r="AE306" s="2684"/>
      <c r="AF306" s="2684"/>
      <c r="AG306" s="2684"/>
      <c r="AH306" s="2684"/>
      <c r="AI306" s="2684"/>
    </row>
    <row r="307" spans="1:35" s="2737" customFormat="1">
      <c r="A307" s="2725" t="s">
        <v>14769</v>
      </c>
      <c r="B307" s="2737" t="s">
        <v>14770</v>
      </c>
      <c r="C307" s="2722" t="s">
        <v>14771</v>
      </c>
      <c r="E307" s="2737" t="s">
        <v>14772</v>
      </c>
      <c r="F307" s="2738"/>
      <c r="G307" s="2739"/>
      <c r="H307" s="2739"/>
      <c r="I307" s="2739"/>
      <c r="J307" s="2739"/>
      <c r="K307" s="2739"/>
      <c r="L307" s="2739"/>
      <c r="M307" s="2739"/>
      <c r="N307" s="2739"/>
      <c r="O307" s="2739"/>
      <c r="P307" s="2739"/>
      <c r="Q307" s="2739"/>
      <c r="R307" s="2739"/>
      <c r="S307" s="2739"/>
      <c r="T307" s="2739"/>
      <c r="U307" s="2739"/>
      <c r="V307" s="2739"/>
      <c r="W307" s="2739"/>
      <c r="X307" s="2739"/>
      <c r="Y307" s="2739"/>
      <c r="Z307" s="2739"/>
      <c r="AA307" s="2739"/>
      <c r="AB307" s="2739"/>
      <c r="AC307" s="2739"/>
      <c r="AD307" s="2739"/>
      <c r="AE307" s="2739"/>
      <c r="AF307" s="2739"/>
      <c r="AG307" s="2739"/>
      <c r="AH307" s="2739"/>
      <c r="AI307" s="2739"/>
    </row>
    <row r="308" spans="1:35" s="2703" customFormat="1">
      <c r="A308" s="2692" t="s">
        <v>14773</v>
      </c>
      <c r="B308" s="2703" t="s">
        <v>14774</v>
      </c>
      <c r="C308" s="2713" t="s">
        <v>14775</v>
      </c>
      <c r="E308" s="2703" t="s">
        <v>14776</v>
      </c>
      <c r="F308" s="2717"/>
      <c r="G308" s="2684"/>
      <c r="H308" s="2684"/>
      <c r="I308" s="2684"/>
      <c r="J308" s="2684"/>
      <c r="K308" s="2684"/>
      <c r="L308" s="2684"/>
      <c r="M308" s="2684"/>
      <c r="N308" s="2684"/>
      <c r="O308" s="2684"/>
      <c r="P308" s="2684"/>
      <c r="Q308" s="2684"/>
      <c r="R308" s="2684"/>
      <c r="S308" s="2684"/>
      <c r="T308" s="2684"/>
      <c r="U308" s="2684"/>
      <c r="V308" s="2684"/>
      <c r="W308" s="2684"/>
      <c r="X308" s="2684"/>
      <c r="Y308" s="2684"/>
      <c r="Z308" s="2684"/>
      <c r="AA308" s="2684"/>
      <c r="AB308" s="2684"/>
      <c r="AC308" s="2684"/>
      <c r="AD308" s="2684"/>
      <c r="AE308" s="2684"/>
      <c r="AF308" s="2684"/>
      <c r="AG308" s="2684"/>
      <c r="AH308" s="2684"/>
      <c r="AI308" s="2684"/>
    </row>
    <row r="309" spans="1:35" s="2703" customFormat="1">
      <c r="A309" s="2692" t="s">
        <v>14777</v>
      </c>
      <c r="B309" s="2703" t="s">
        <v>14778</v>
      </c>
      <c r="C309" s="2713" t="s">
        <v>14779</v>
      </c>
      <c r="E309" s="2703" t="s">
        <v>14780</v>
      </c>
      <c r="F309" s="2717"/>
      <c r="G309" s="2684"/>
      <c r="H309" s="2684"/>
      <c r="I309" s="2684"/>
      <c r="J309" s="2684"/>
      <c r="K309" s="2684"/>
      <c r="L309" s="2684"/>
      <c r="M309" s="2684"/>
      <c r="N309" s="2684"/>
      <c r="O309" s="2684"/>
      <c r="P309" s="2684"/>
      <c r="Q309" s="2684"/>
      <c r="R309" s="2684"/>
      <c r="S309" s="2684"/>
      <c r="T309" s="2684"/>
      <c r="U309" s="2684"/>
      <c r="V309" s="2684"/>
      <c r="W309" s="2684"/>
      <c r="X309" s="2684"/>
      <c r="Y309" s="2684"/>
      <c r="Z309" s="2684"/>
      <c r="AA309" s="2684"/>
      <c r="AB309" s="2684"/>
      <c r="AC309" s="2684"/>
      <c r="AD309" s="2684"/>
      <c r="AE309" s="2684"/>
      <c r="AF309" s="2684"/>
      <c r="AG309" s="2684"/>
      <c r="AH309" s="2684"/>
      <c r="AI309" s="2684"/>
    </row>
    <row r="310" spans="1:35" s="2703" customFormat="1">
      <c r="A310" s="2692" t="s">
        <v>14781</v>
      </c>
      <c r="B310" s="2703" t="s">
        <v>14782</v>
      </c>
      <c r="C310" s="2713" t="s">
        <v>5358</v>
      </c>
      <c r="E310" s="2703" t="s">
        <v>14783</v>
      </c>
      <c r="F310" s="2717"/>
      <c r="G310" s="2684"/>
      <c r="H310" s="2684"/>
      <c r="I310" s="2684"/>
      <c r="J310" s="2684"/>
      <c r="K310" s="2684"/>
      <c r="L310" s="2684"/>
      <c r="M310" s="2684"/>
      <c r="N310" s="2684"/>
      <c r="O310" s="2684"/>
      <c r="P310" s="2684"/>
      <c r="Q310" s="2684"/>
      <c r="R310" s="2684"/>
      <c r="S310" s="2684"/>
      <c r="T310" s="2684"/>
      <c r="U310" s="2684"/>
      <c r="V310" s="2684"/>
      <c r="W310" s="2684"/>
      <c r="X310" s="2684"/>
      <c r="Y310" s="2684"/>
      <c r="Z310" s="2684"/>
      <c r="AA310" s="2684"/>
      <c r="AB310" s="2684"/>
      <c r="AC310" s="2684"/>
      <c r="AD310" s="2684"/>
      <c r="AE310" s="2684"/>
      <c r="AF310" s="2684"/>
      <c r="AG310" s="2684"/>
      <c r="AH310" s="2684"/>
      <c r="AI310" s="2684"/>
    </row>
    <row r="311" spans="1:35" s="2703" customFormat="1">
      <c r="A311" s="2692" t="s">
        <v>14784</v>
      </c>
      <c r="B311" s="2703" t="s">
        <v>14785</v>
      </c>
      <c r="C311" s="2713" t="s">
        <v>6017</v>
      </c>
      <c r="E311" s="2703" t="s">
        <v>14786</v>
      </c>
      <c r="F311" s="2717" t="s">
        <v>13636</v>
      </c>
      <c r="G311" s="2684"/>
      <c r="H311" s="2684"/>
      <c r="I311" s="2684"/>
      <c r="J311" s="2684"/>
      <c r="K311" s="2684"/>
      <c r="L311" s="2684"/>
      <c r="M311" s="2684"/>
      <c r="N311" s="2684"/>
      <c r="O311" s="2684"/>
      <c r="P311" s="2684"/>
      <c r="Q311" s="2684"/>
      <c r="R311" s="2684"/>
      <c r="S311" s="2684"/>
      <c r="T311" s="2684"/>
      <c r="U311" s="2684"/>
      <c r="V311" s="2684"/>
      <c r="W311" s="2684"/>
      <c r="X311" s="2684"/>
      <c r="Y311" s="2684"/>
      <c r="Z311" s="2684"/>
      <c r="AA311" s="2684"/>
      <c r="AB311" s="2684"/>
      <c r="AC311" s="2684"/>
      <c r="AD311" s="2684"/>
      <c r="AE311" s="2684"/>
      <c r="AF311" s="2684"/>
      <c r="AG311" s="2684"/>
      <c r="AH311" s="2684"/>
      <c r="AI311" s="2684"/>
    </row>
    <row r="312" spans="1:35" s="2703" customFormat="1">
      <c r="A312" s="2692" t="s">
        <v>14787</v>
      </c>
      <c r="B312" s="2703" t="s">
        <v>14788</v>
      </c>
      <c r="C312" s="2713" t="s">
        <v>14789</v>
      </c>
      <c r="E312" s="2703" t="s">
        <v>14790</v>
      </c>
      <c r="F312" s="2717"/>
      <c r="G312" s="2684"/>
      <c r="H312" s="2684"/>
      <c r="I312" s="2684"/>
      <c r="J312" s="2684"/>
      <c r="K312" s="2684"/>
      <c r="L312" s="2684"/>
      <c r="M312" s="2684"/>
      <c r="N312" s="2684"/>
      <c r="O312" s="2684"/>
      <c r="P312" s="2684"/>
      <c r="Q312" s="2684"/>
      <c r="R312" s="2684"/>
      <c r="S312" s="2684"/>
      <c r="T312" s="2684"/>
      <c r="U312" s="2684"/>
      <c r="V312" s="2684"/>
      <c r="W312" s="2684"/>
      <c r="X312" s="2684"/>
      <c r="Y312" s="2684"/>
      <c r="Z312" s="2684"/>
      <c r="AA312" s="2684"/>
      <c r="AB312" s="2684"/>
      <c r="AC312" s="2684"/>
      <c r="AD312" s="2684"/>
      <c r="AE312" s="2684"/>
      <c r="AF312" s="2684"/>
      <c r="AG312" s="2684"/>
      <c r="AH312" s="2684"/>
      <c r="AI312" s="2684"/>
    </row>
    <row r="313" spans="1:35" s="2703" customFormat="1">
      <c r="A313" s="2692" t="s">
        <v>14791</v>
      </c>
      <c r="B313" s="2703" t="s">
        <v>1097</v>
      </c>
      <c r="C313" s="2713" t="s">
        <v>14792</v>
      </c>
      <c r="D313" s="2703" t="s">
        <v>14793</v>
      </c>
      <c r="E313" s="2703" t="s">
        <v>14794</v>
      </c>
      <c r="F313" s="2717"/>
      <c r="G313" s="2684"/>
      <c r="H313" s="2684"/>
      <c r="I313" s="2684"/>
      <c r="J313" s="2684"/>
      <c r="K313" s="2684"/>
      <c r="L313" s="2684"/>
      <c r="M313" s="2684"/>
      <c r="N313" s="2684"/>
      <c r="O313" s="2684"/>
      <c r="P313" s="2684"/>
      <c r="Q313" s="2684"/>
      <c r="R313" s="2684"/>
      <c r="S313" s="2684"/>
      <c r="T313" s="2684"/>
      <c r="U313" s="2684"/>
      <c r="V313" s="2684"/>
      <c r="W313" s="2684"/>
      <c r="X313" s="2684"/>
      <c r="Y313" s="2684"/>
      <c r="Z313" s="2684"/>
      <c r="AA313" s="2684"/>
      <c r="AB313" s="2684"/>
      <c r="AC313" s="2684"/>
      <c r="AD313" s="2684"/>
      <c r="AE313" s="2684"/>
      <c r="AF313" s="2684"/>
      <c r="AG313" s="2684"/>
      <c r="AH313" s="2684"/>
      <c r="AI313" s="2684"/>
    </row>
    <row r="314" spans="1:35" s="2703" customFormat="1">
      <c r="A314" s="2692" t="s">
        <v>14795</v>
      </c>
      <c r="B314" s="2703" t="s">
        <v>14796</v>
      </c>
      <c r="C314" s="2713" t="s">
        <v>14797</v>
      </c>
      <c r="E314" s="2703" t="s">
        <v>14798</v>
      </c>
      <c r="F314" s="2717"/>
      <c r="G314" s="2684"/>
      <c r="H314" s="2684"/>
      <c r="I314" s="2684"/>
      <c r="J314" s="2684"/>
      <c r="K314" s="2684"/>
      <c r="L314" s="2684"/>
      <c r="M314" s="2684"/>
      <c r="N314" s="2684"/>
      <c r="O314" s="2684"/>
      <c r="P314" s="2684"/>
      <c r="Q314" s="2684"/>
      <c r="R314" s="2684"/>
      <c r="S314" s="2684"/>
      <c r="T314" s="2684"/>
      <c r="U314" s="2684"/>
      <c r="V314" s="2684"/>
      <c r="W314" s="2684"/>
      <c r="X314" s="2684"/>
      <c r="Y314" s="2684"/>
      <c r="Z314" s="2684"/>
      <c r="AA314" s="2684"/>
      <c r="AB314" s="2684"/>
      <c r="AC314" s="2684"/>
      <c r="AD314" s="2684"/>
      <c r="AE314" s="2684"/>
      <c r="AF314" s="2684"/>
      <c r="AG314" s="2684"/>
      <c r="AH314" s="2684"/>
      <c r="AI314" s="2684"/>
    </row>
    <row r="315" spans="1:35" s="2703" customFormat="1">
      <c r="A315" s="2692" t="s">
        <v>14799</v>
      </c>
      <c r="B315" s="2703" t="s">
        <v>14800</v>
      </c>
      <c r="C315" s="2713" t="s">
        <v>14801</v>
      </c>
      <c r="D315" s="2703" t="s">
        <v>14802</v>
      </c>
      <c r="E315" s="2703" t="s">
        <v>14803</v>
      </c>
      <c r="F315" s="2717"/>
      <c r="G315" s="2684"/>
      <c r="H315" s="2684"/>
      <c r="I315" s="2684"/>
      <c r="J315" s="2684"/>
      <c r="K315" s="2684"/>
      <c r="L315" s="2684"/>
      <c r="M315" s="2684"/>
      <c r="N315" s="2684"/>
      <c r="O315" s="2684"/>
      <c r="P315" s="2684"/>
      <c r="Q315" s="2684"/>
      <c r="R315" s="2684"/>
      <c r="S315" s="2684"/>
      <c r="T315" s="2684"/>
      <c r="U315" s="2684"/>
      <c r="V315" s="2684"/>
      <c r="W315" s="2684"/>
      <c r="X315" s="2684"/>
      <c r="Y315" s="2684"/>
      <c r="Z315" s="2684"/>
      <c r="AA315" s="2684"/>
      <c r="AB315" s="2684"/>
      <c r="AC315" s="2684"/>
      <c r="AD315" s="2684"/>
      <c r="AE315" s="2684"/>
      <c r="AF315" s="2684"/>
      <c r="AG315" s="2684"/>
      <c r="AH315" s="2684"/>
      <c r="AI315" s="2684"/>
    </row>
    <row r="316" spans="1:35" s="2703" customFormat="1">
      <c r="A316" s="2692" t="s">
        <v>14804</v>
      </c>
      <c r="B316" s="2703" t="s">
        <v>14805</v>
      </c>
      <c r="C316" s="2713" t="s">
        <v>14806</v>
      </c>
      <c r="D316" s="2703" t="s">
        <v>14807</v>
      </c>
      <c r="E316" s="2703" t="s">
        <v>14808</v>
      </c>
      <c r="F316" s="2717"/>
      <c r="G316" s="2684"/>
      <c r="H316" s="2684"/>
      <c r="I316" s="2684"/>
      <c r="J316" s="2684"/>
      <c r="K316" s="2684"/>
      <c r="L316" s="2684"/>
      <c r="M316" s="2684"/>
      <c r="N316" s="2684"/>
      <c r="O316" s="2684"/>
      <c r="P316" s="2684"/>
      <c r="Q316" s="2684"/>
      <c r="R316" s="2684"/>
      <c r="S316" s="2684"/>
      <c r="T316" s="2684"/>
      <c r="U316" s="2684"/>
      <c r="V316" s="2684"/>
      <c r="W316" s="2684"/>
      <c r="X316" s="2684"/>
      <c r="Y316" s="2684"/>
      <c r="Z316" s="2684"/>
      <c r="AA316" s="2684"/>
      <c r="AB316" s="2684"/>
      <c r="AC316" s="2684"/>
      <c r="AD316" s="2684"/>
      <c r="AE316" s="2684"/>
      <c r="AF316" s="2684"/>
      <c r="AG316" s="2684"/>
      <c r="AH316" s="2684"/>
      <c r="AI316" s="2684"/>
    </row>
    <row r="317" spans="1:35" s="2703" customFormat="1">
      <c r="A317" s="2692" t="s">
        <v>14809</v>
      </c>
      <c r="B317" s="2703" t="s">
        <v>14810</v>
      </c>
      <c r="C317" s="2713" t="s">
        <v>14811</v>
      </c>
      <c r="D317" s="2703" t="s">
        <v>14812</v>
      </c>
      <c r="E317" s="2703" t="s">
        <v>14813</v>
      </c>
      <c r="F317" s="2717"/>
      <c r="G317" s="2684"/>
      <c r="H317" s="2684"/>
      <c r="I317" s="2684"/>
      <c r="J317" s="2684"/>
      <c r="K317" s="2684"/>
      <c r="L317" s="2684"/>
      <c r="M317" s="2684"/>
      <c r="N317" s="2684"/>
      <c r="O317" s="2684"/>
      <c r="P317" s="2684"/>
      <c r="Q317" s="2684"/>
      <c r="R317" s="2684"/>
      <c r="S317" s="2684"/>
      <c r="T317" s="2684"/>
      <c r="U317" s="2684"/>
      <c r="V317" s="2684"/>
      <c r="W317" s="2684"/>
      <c r="X317" s="2684"/>
      <c r="Y317" s="2684"/>
      <c r="Z317" s="2684"/>
      <c r="AA317" s="2684"/>
      <c r="AB317" s="2684"/>
      <c r="AC317" s="2684"/>
      <c r="AD317" s="2684"/>
      <c r="AE317" s="2684"/>
      <c r="AF317" s="2684"/>
      <c r="AG317" s="2684"/>
      <c r="AH317" s="2684"/>
      <c r="AI317" s="2684"/>
    </row>
    <row r="318" spans="1:35" s="2703" customFormat="1">
      <c r="A318" s="2692" t="s">
        <v>14814</v>
      </c>
      <c r="B318" s="2703" t="s">
        <v>14815</v>
      </c>
      <c r="C318" s="2713" t="s">
        <v>14816</v>
      </c>
      <c r="D318" s="2703" t="s">
        <v>14817</v>
      </c>
      <c r="E318" s="2703" t="s">
        <v>14818</v>
      </c>
      <c r="F318" s="2717"/>
      <c r="G318" s="2684"/>
      <c r="H318" s="2684"/>
      <c r="I318" s="2684"/>
      <c r="J318" s="2684"/>
      <c r="K318" s="2684"/>
      <c r="L318" s="2684"/>
      <c r="M318" s="2684"/>
      <c r="N318" s="2684"/>
      <c r="O318" s="2684"/>
      <c r="P318" s="2684"/>
      <c r="Q318" s="2684"/>
      <c r="R318" s="2684"/>
      <c r="S318" s="2684"/>
      <c r="T318" s="2684"/>
      <c r="U318" s="2684"/>
      <c r="V318" s="2684"/>
      <c r="W318" s="2684"/>
      <c r="X318" s="2684"/>
      <c r="Y318" s="2684"/>
      <c r="Z318" s="2684"/>
      <c r="AA318" s="2684"/>
      <c r="AB318" s="2684"/>
      <c r="AC318" s="2684"/>
      <c r="AD318" s="2684"/>
      <c r="AE318" s="2684"/>
      <c r="AF318" s="2684"/>
      <c r="AG318" s="2684"/>
      <c r="AH318" s="2684"/>
      <c r="AI318" s="2684"/>
    </row>
    <row r="319" spans="1:35" s="2713" customFormat="1">
      <c r="A319" s="2692" t="s">
        <v>14819</v>
      </c>
      <c r="B319" s="2713" t="s">
        <v>14820</v>
      </c>
      <c r="C319" s="2713" t="s">
        <v>14821</v>
      </c>
      <c r="D319" s="2713" t="s">
        <v>14822</v>
      </c>
      <c r="E319" s="2713" t="s">
        <v>14823</v>
      </c>
      <c r="F319" s="2721"/>
      <c r="G319" s="2708"/>
      <c r="H319" s="2708"/>
      <c r="I319" s="2708"/>
      <c r="J319" s="2708"/>
      <c r="K319" s="2708"/>
      <c r="L319" s="2708"/>
      <c r="M319" s="2708"/>
      <c r="N319" s="2708"/>
      <c r="O319" s="2708"/>
      <c r="P319" s="2708"/>
      <c r="Q319" s="2708"/>
      <c r="R319" s="2708"/>
      <c r="S319" s="2708"/>
      <c r="T319" s="2708"/>
      <c r="U319" s="2708"/>
      <c r="V319" s="2708"/>
      <c r="W319" s="2708"/>
      <c r="X319" s="2708"/>
      <c r="Y319" s="2708"/>
      <c r="Z319" s="2708"/>
      <c r="AA319" s="2708"/>
      <c r="AB319" s="2708"/>
      <c r="AC319" s="2708"/>
      <c r="AD319" s="2708"/>
      <c r="AE319" s="2708"/>
      <c r="AF319" s="2708"/>
      <c r="AG319" s="2708"/>
      <c r="AH319" s="2708"/>
      <c r="AI319" s="2708"/>
    </row>
    <row r="320" spans="1:35" s="2703" customFormat="1">
      <c r="A320" s="2692" t="s">
        <v>14824</v>
      </c>
      <c r="B320" s="2703" t="s">
        <v>14825</v>
      </c>
      <c r="C320" s="2713" t="s">
        <v>14826</v>
      </c>
      <c r="D320" s="2703" t="s">
        <v>14827</v>
      </c>
      <c r="E320" s="2703" t="s">
        <v>14828</v>
      </c>
      <c r="F320" s="2717"/>
      <c r="G320" s="2684"/>
      <c r="H320" s="2684"/>
      <c r="I320" s="2684"/>
      <c r="J320" s="2684"/>
      <c r="K320" s="2684"/>
      <c r="L320" s="2684"/>
      <c r="M320" s="2684"/>
      <c r="N320" s="2684"/>
      <c r="O320" s="2684"/>
      <c r="P320" s="2684"/>
      <c r="Q320" s="2684"/>
      <c r="R320" s="2684"/>
      <c r="S320" s="2684"/>
      <c r="T320" s="2684"/>
      <c r="U320" s="2684"/>
      <c r="V320" s="2684"/>
      <c r="W320" s="2684"/>
      <c r="X320" s="2684"/>
      <c r="Y320" s="2684"/>
      <c r="Z320" s="2684"/>
      <c r="AA320" s="2684"/>
      <c r="AB320" s="2684"/>
      <c r="AC320" s="2684"/>
      <c r="AD320" s="2684"/>
      <c r="AE320" s="2684"/>
      <c r="AF320" s="2684"/>
      <c r="AG320" s="2684"/>
      <c r="AH320" s="2684"/>
      <c r="AI320" s="2684"/>
    </row>
    <row r="321" spans="1:35" s="2703" customFormat="1">
      <c r="A321" s="2692" t="s">
        <v>14829</v>
      </c>
      <c r="B321" s="2703" t="s">
        <v>14830</v>
      </c>
      <c r="C321" s="2703" t="s">
        <v>14831</v>
      </c>
      <c r="E321" s="2703" t="s">
        <v>14832</v>
      </c>
      <c r="F321" s="2717"/>
      <c r="G321" s="2684"/>
      <c r="H321" s="2684"/>
      <c r="I321" s="2684"/>
      <c r="J321" s="2684"/>
      <c r="K321" s="2684"/>
      <c r="L321" s="2684"/>
      <c r="M321" s="2684"/>
      <c r="N321" s="2684"/>
      <c r="O321" s="2684"/>
      <c r="P321" s="2684"/>
      <c r="Q321" s="2684"/>
      <c r="R321" s="2684"/>
      <c r="S321" s="2684"/>
      <c r="T321" s="2684"/>
      <c r="U321" s="2684"/>
      <c r="V321" s="2684"/>
      <c r="W321" s="2684"/>
      <c r="X321" s="2684"/>
      <c r="Y321" s="2684"/>
      <c r="Z321" s="2684"/>
      <c r="AA321" s="2684"/>
      <c r="AB321" s="2684"/>
      <c r="AC321" s="2684"/>
      <c r="AD321" s="2684"/>
      <c r="AE321" s="2684"/>
      <c r="AF321" s="2684"/>
      <c r="AG321" s="2684"/>
      <c r="AH321" s="2684"/>
      <c r="AI321" s="2684"/>
    </row>
    <row r="322" spans="1:35" s="2703" customFormat="1">
      <c r="A322" s="2692" t="s">
        <v>14833</v>
      </c>
      <c r="B322" s="2703" t="s">
        <v>14834</v>
      </c>
      <c r="C322" s="2703" t="s">
        <v>13939</v>
      </c>
      <c r="E322" s="2703" t="s">
        <v>14835</v>
      </c>
      <c r="F322" s="2717"/>
      <c r="G322" s="2684"/>
      <c r="H322" s="2684"/>
      <c r="I322" s="2684"/>
      <c r="J322" s="2684"/>
      <c r="K322" s="2684"/>
      <c r="L322" s="2684"/>
      <c r="M322" s="2684"/>
      <c r="N322" s="2684"/>
      <c r="O322" s="2684"/>
      <c r="P322" s="2684"/>
      <c r="Q322" s="2684"/>
      <c r="R322" s="2684"/>
      <c r="S322" s="2684"/>
      <c r="T322" s="2684"/>
      <c r="U322" s="2684"/>
      <c r="V322" s="2684"/>
      <c r="W322" s="2684"/>
      <c r="X322" s="2684"/>
      <c r="Y322" s="2684"/>
      <c r="Z322" s="2684"/>
      <c r="AA322" s="2684"/>
      <c r="AB322" s="2684"/>
      <c r="AC322" s="2684"/>
      <c r="AD322" s="2684"/>
      <c r="AE322" s="2684"/>
      <c r="AF322" s="2684"/>
      <c r="AG322" s="2684"/>
      <c r="AH322" s="2684"/>
      <c r="AI322" s="2684"/>
    </row>
    <row r="323" spans="1:35" s="2703" customFormat="1">
      <c r="A323" s="2692" t="s">
        <v>14836</v>
      </c>
      <c r="B323" s="2703" t="s">
        <v>14837</v>
      </c>
      <c r="C323" s="2703" t="s">
        <v>14838</v>
      </c>
      <c r="E323" s="2703" t="s">
        <v>14839</v>
      </c>
      <c r="F323" s="2717"/>
      <c r="G323" s="2684"/>
      <c r="H323" s="2684"/>
      <c r="I323" s="2684"/>
      <c r="J323" s="2684"/>
      <c r="K323" s="2684"/>
      <c r="L323" s="2684"/>
      <c r="M323" s="2684"/>
      <c r="N323" s="2684"/>
      <c r="O323" s="2684"/>
      <c r="P323" s="2684"/>
      <c r="Q323" s="2684"/>
      <c r="R323" s="2684"/>
      <c r="S323" s="2684"/>
      <c r="T323" s="2684"/>
      <c r="U323" s="2684"/>
      <c r="V323" s="2684"/>
      <c r="W323" s="2684"/>
      <c r="X323" s="2684"/>
      <c r="Y323" s="2684"/>
      <c r="Z323" s="2684"/>
      <c r="AA323" s="2684"/>
      <c r="AB323" s="2684"/>
      <c r="AC323" s="2684"/>
      <c r="AD323" s="2684"/>
      <c r="AE323" s="2684"/>
      <c r="AF323" s="2684"/>
      <c r="AG323" s="2684"/>
      <c r="AH323" s="2684"/>
      <c r="AI323" s="2684"/>
    </row>
    <row r="324" spans="1:35" s="2703" customFormat="1">
      <c r="A324" s="2692" t="s">
        <v>14840</v>
      </c>
      <c r="B324" s="2703" t="s">
        <v>14841</v>
      </c>
      <c r="C324" s="2703" t="s">
        <v>14613</v>
      </c>
      <c r="E324" s="2703" t="s">
        <v>14842</v>
      </c>
      <c r="F324" s="2717"/>
      <c r="G324" s="2684"/>
      <c r="H324" s="2684"/>
      <c r="I324" s="2684"/>
      <c r="J324" s="2684"/>
      <c r="K324" s="2684"/>
      <c r="L324" s="2684"/>
      <c r="M324" s="2684"/>
      <c r="N324" s="2684"/>
      <c r="O324" s="2684"/>
      <c r="P324" s="2684"/>
      <c r="Q324" s="2684"/>
      <c r="R324" s="2684"/>
      <c r="S324" s="2684"/>
      <c r="T324" s="2684"/>
      <c r="U324" s="2684"/>
      <c r="V324" s="2684"/>
      <c r="W324" s="2684"/>
      <c r="X324" s="2684"/>
      <c r="Y324" s="2684"/>
      <c r="Z324" s="2684"/>
      <c r="AA324" s="2684"/>
      <c r="AB324" s="2684"/>
      <c r="AC324" s="2684"/>
      <c r="AD324" s="2684"/>
      <c r="AE324" s="2684"/>
      <c r="AF324" s="2684"/>
      <c r="AG324" s="2684"/>
      <c r="AH324" s="2684"/>
      <c r="AI324" s="2684"/>
    </row>
    <row r="325" spans="1:35" s="2703" customFormat="1">
      <c r="A325" s="2692" t="s">
        <v>14843</v>
      </c>
      <c r="B325" s="2703" t="s">
        <v>14844</v>
      </c>
      <c r="C325" s="2703" t="s">
        <v>14845</v>
      </c>
      <c r="D325" s="2703" t="s">
        <v>14846</v>
      </c>
      <c r="E325" s="2703" t="s">
        <v>14847</v>
      </c>
      <c r="F325" s="2717"/>
      <c r="G325" s="2684"/>
      <c r="H325" s="2684"/>
      <c r="I325" s="2684"/>
      <c r="J325" s="2684"/>
      <c r="K325" s="2684"/>
      <c r="L325" s="2684"/>
      <c r="M325" s="2684"/>
      <c r="N325" s="2684"/>
      <c r="O325" s="2684"/>
      <c r="P325" s="2684"/>
      <c r="Q325" s="2684"/>
      <c r="R325" s="2684"/>
      <c r="S325" s="2684"/>
      <c r="T325" s="2684"/>
      <c r="U325" s="2684"/>
      <c r="V325" s="2684"/>
      <c r="W325" s="2684"/>
      <c r="X325" s="2684"/>
      <c r="Y325" s="2684"/>
      <c r="Z325" s="2684"/>
      <c r="AA325" s="2684"/>
      <c r="AB325" s="2684"/>
      <c r="AC325" s="2684"/>
      <c r="AD325" s="2684"/>
      <c r="AE325" s="2684"/>
      <c r="AF325" s="2684"/>
      <c r="AG325" s="2684"/>
      <c r="AH325" s="2684"/>
      <c r="AI325" s="2684"/>
    </row>
    <row r="326" spans="1:35" s="2703" customFormat="1">
      <c r="A326" s="2692" t="s">
        <v>14848</v>
      </c>
      <c r="B326" s="2703" t="s">
        <v>14849</v>
      </c>
      <c r="C326" s="2703" t="s">
        <v>14850</v>
      </c>
      <c r="E326" s="2703" t="s">
        <v>14851</v>
      </c>
      <c r="F326" s="2717"/>
      <c r="G326" s="2684"/>
      <c r="H326" s="2684"/>
      <c r="I326" s="2684"/>
      <c r="J326" s="2684"/>
      <c r="K326" s="2684"/>
      <c r="L326" s="2684"/>
      <c r="M326" s="2684"/>
      <c r="N326" s="2684"/>
      <c r="O326" s="2684"/>
      <c r="P326" s="2684"/>
      <c r="Q326" s="2684"/>
      <c r="R326" s="2684"/>
      <c r="S326" s="2684"/>
      <c r="T326" s="2684"/>
      <c r="U326" s="2684"/>
      <c r="V326" s="2684"/>
      <c r="W326" s="2684"/>
      <c r="X326" s="2684"/>
      <c r="Y326" s="2684"/>
      <c r="Z326" s="2684"/>
      <c r="AA326" s="2684"/>
      <c r="AB326" s="2684"/>
      <c r="AC326" s="2684"/>
      <c r="AD326" s="2684"/>
      <c r="AE326" s="2684"/>
      <c r="AF326" s="2684"/>
      <c r="AG326" s="2684"/>
      <c r="AH326" s="2684"/>
      <c r="AI326" s="2684"/>
    </row>
    <row r="327" spans="1:35" s="2703" customFormat="1">
      <c r="A327" s="2692" t="s">
        <v>14852</v>
      </c>
      <c r="B327" s="2703" t="s">
        <v>14853</v>
      </c>
      <c r="C327" s="2703" t="s">
        <v>14854</v>
      </c>
      <c r="D327" s="2703" t="s">
        <v>13615</v>
      </c>
      <c r="E327" s="2703" t="s">
        <v>14855</v>
      </c>
      <c r="F327" s="2717"/>
      <c r="G327" s="2684"/>
      <c r="H327" s="2684"/>
      <c r="I327" s="2684"/>
      <c r="J327" s="2684"/>
      <c r="K327" s="2684"/>
      <c r="L327" s="2684"/>
      <c r="M327" s="2684"/>
      <c r="N327" s="2684"/>
      <c r="O327" s="2684"/>
      <c r="P327" s="2684"/>
      <c r="Q327" s="2684"/>
      <c r="R327" s="2684"/>
      <c r="S327" s="2684"/>
      <c r="T327" s="2684"/>
      <c r="U327" s="2684"/>
      <c r="V327" s="2684"/>
      <c r="W327" s="2684"/>
      <c r="X327" s="2684"/>
      <c r="Y327" s="2684"/>
      <c r="Z327" s="2684"/>
      <c r="AA327" s="2684"/>
      <c r="AB327" s="2684"/>
      <c r="AC327" s="2684"/>
      <c r="AD327" s="2684"/>
      <c r="AE327" s="2684"/>
      <c r="AF327" s="2684"/>
      <c r="AG327" s="2684"/>
      <c r="AH327" s="2684"/>
      <c r="AI327" s="2684"/>
    </row>
    <row r="328" spans="1:35" s="2703" customFormat="1">
      <c r="A328" s="2692" t="s">
        <v>14856</v>
      </c>
      <c r="B328" s="2703" t="s">
        <v>14857</v>
      </c>
      <c r="C328" s="2703" t="s">
        <v>14858</v>
      </c>
      <c r="D328" s="2703" t="s">
        <v>14859</v>
      </c>
      <c r="E328" s="2703" t="s">
        <v>14860</v>
      </c>
      <c r="F328" s="2717"/>
      <c r="G328" s="2684"/>
      <c r="H328" s="2684"/>
      <c r="I328" s="2684"/>
      <c r="J328" s="2684"/>
      <c r="K328" s="2684"/>
      <c r="L328" s="2684"/>
      <c r="M328" s="2684"/>
      <c r="N328" s="2684"/>
      <c r="O328" s="2684"/>
      <c r="P328" s="2684"/>
      <c r="Q328" s="2684"/>
      <c r="R328" s="2684"/>
      <c r="S328" s="2684"/>
      <c r="T328" s="2684"/>
      <c r="U328" s="2684"/>
      <c r="V328" s="2684"/>
      <c r="W328" s="2684"/>
      <c r="X328" s="2684"/>
      <c r="Y328" s="2684"/>
      <c r="Z328" s="2684"/>
      <c r="AA328" s="2684"/>
      <c r="AB328" s="2684"/>
      <c r="AC328" s="2684"/>
      <c r="AD328" s="2684"/>
      <c r="AE328" s="2684"/>
      <c r="AF328" s="2684"/>
      <c r="AG328" s="2684"/>
      <c r="AH328" s="2684"/>
      <c r="AI328" s="2684"/>
    </row>
    <row r="329" spans="1:35" s="2703" customFormat="1">
      <c r="A329" s="2692" t="s">
        <v>14861</v>
      </c>
      <c r="B329" s="2703" t="s">
        <v>14862</v>
      </c>
      <c r="C329" s="2703" t="s">
        <v>14863</v>
      </c>
      <c r="D329" s="2703" t="s">
        <v>14864</v>
      </c>
      <c r="E329" s="2703" t="s">
        <v>14865</v>
      </c>
      <c r="F329" s="2717"/>
      <c r="G329" s="2684"/>
      <c r="H329" s="2684"/>
      <c r="I329" s="2684"/>
      <c r="J329" s="2684"/>
      <c r="K329" s="2684"/>
      <c r="L329" s="2684"/>
      <c r="M329" s="2684"/>
      <c r="N329" s="2684"/>
      <c r="O329" s="2684"/>
      <c r="P329" s="2684"/>
      <c r="Q329" s="2684"/>
      <c r="R329" s="2684"/>
      <c r="S329" s="2684"/>
      <c r="T329" s="2684"/>
      <c r="U329" s="2684"/>
      <c r="V329" s="2684"/>
      <c r="W329" s="2684"/>
      <c r="X329" s="2684"/>
      <c r="Y329" s="2684"/>
      <c r="Z329" s="2684"/>
      <c r="AA329" s="2684"/>
      <c r="AB329" s="2684"/>
      <c r="AC329" s="2684"/>
      <c r="AD329" s="2684"/>
      <c r="AE329" s="2684"/>
      <c r="AF329" s="2684"/>
      <c r="AG329" s="2684"/>
      <c r="AH329" s="2684"/>
      <c r="AI329" s="2684"/>
    </row>
    <row r="330" spans="1:35" s="2703" customFormat="1" ht="18.75" customHeight="1">
      <c r="A330" s="2692" t="s">
        <v>14866</v>
      </c>
      <c r="B330" s="2703" t="s">
        <v>14867</v>
      </c>
      <c r="C330" s="2703" t="s">
        <v>14868</v>
      </c>
      <c r="D330" s="2703" t="s">
        <v>14869</v>
      </c>
      <c r="E330" s="2703" t="s">
        <v>14870</v>
      </c>
      <c r="F330" s="2717"/>
      <c r="G330" s="2684"/>
      <c r="H330" s="2684"/>
      <c r="I330" s="2684"/>
      <c r="J330" s="2684"/>
      <c r="K330" s="2684"/>
      <c r="L330" s="2684"/>
      <c r="M330" s="2684"/>
      <c r="N330" s="2684"/>
      <c r="O330" s="2684"/>
      <c r="P330" s="2684"/>
      <c r="Q330" s="2684"/>
      <c r="R330" s="2684"/>
      <c r="S330" s="2684"/>
      <c r="T330" s="2684"/>
      <c r="U330" s="2684"/>
      <c r="V330" s="2684"/>
      <c r="W330" s="2684"/>
      <c r="X330" s="2684"/>
      <c r="Y330" s="2684"/>
      <c r="Z330" s="2684"/>
      <c r="AA330" s="2684"/>
      <c r="AB330" s="2684"/>
      <c r="AC330" s="2684"/>
      <c r="AD330" s="2684"/>
      <c r="AE330" s="2684"/>
      <c r="AF330" s="2684"/>
      <c r="AG330" s="2684"/>
      <c r="AH330" s="2684"/>
      <c r="AI330" s="2684"/>
    </row>
    <row r="331" spans="1:35" s="2703" customFormat="1" ht="18.75" customHeight="1">
      <c r="A331" s="2692" t="s">
        <v>14871</v>
      </c>
      <c r="B331" s="2703" t="s">
        <v>14872</v>
      </c>
      <c r="C331" s="2703" t="s">
        <v>14873</v>
      </c>
      <c r="E331" s="2703" t="s">
        <v>14874</v>
      </c>
      <c r="F331" s="2717"/>
      <c r="G331" s="2684"/>
      <c r="H331" s="2684"/>
      <c r="I331" s="2684"/>
      <c r="J331" s="2684"/>
      <c r="K331" s="2684"/>
      <c r="L331" s="2684"/>
      <c r="M331" s="2684"/>
      <c r="N331" s="2684"/>
      <c r="O331" s="2684"/>
      <c r="P331" s="2684"/>
      <c r="Q331" s="2684"/>
      <c r="R331" s="2684"/>
      <c r="S331" s="2684"/>
      <c r="T331" s="2684"/>
      <c r="U331" s="2684"/>
      <c r="V331" s="2684"/>
      <c r="W331" s="2684"/>
      <c r="X331" s="2684"/>
      <c r="Y331" s="2684"/>
      <c r="Z331" s="2684"/>
      <c r="AA331" s="2684"/>
      <c r="AB331" s="2684"/>
      <c r="AC331" s="2684"/>
      <c r="AD331" s="2684"/>
      <c r="AE331" s="2684"/>
      <c r="AF331" s="2684"/>
      <c r="AG331" s="2684"/>
      <c r="AH331" s="2684"/>
      <c r="AI331" s="2684"/>
    </row>
    <row r="332" spans="1:35" s="2703" customFormat="1">
      <c r="A332" s="2692" t="s">
        <v>14875</v>
      </c>
      <c r="B332" s="2703" t="s">
        <v>14876</v>
      </c>
      <c r="C332" s="2703" t="s">
        <v>14877</v>
      </c>
      <c r="D332" s="2703" t="s">
        <v>14878</v>
      </c>
      <c r="E332" s="2703" t="s">
        <v>817</v>
      </c>
      <c r="F332" s="2717"/>
      <c r="G332" s="2684"/>
      <c r="H332" s="2684"/>
      <c r="I332" s="2684"/>
      <c r="J332" s="2684"/>
      <c r="K332" s="2684"/>
      <c r="L332" s="2684"/>
      <c r="M332" s="2684"/>
      <c r="N332" s="2684"/>
      <c r="O332" s="2684"/>
      <c r="P332" s="2684"/>
      <c r="Q332" s="2684"/>
      <c r="R332" s="2684"/>
      <c r="S332" s="2684"/>
      <c r="T332" s="2684"/>
      <c r="U332" s="2684"/>
      <c r="V332" s="2684"/>
      <c r="W332" s="2684"/>
      <c r="X332" s="2684"/>
      <c r="Y332" s="2684"/>
      <c r="Z332" s="2684"/>
      <c r="AA332" s="2684"/>
      <c r="AB332" s="2684"/>
      <c r="AC332" s="2684"/>
      <c r="AD332" s="2684"/>
      <c r="AE332" s="2684"/>
      <c r="AF332" s="2684"/>
      <c r="AG332" s="2684"/>
      <c r="AH332" s="2684"/>
      <c r="AI332" s="2684"/>
    </row>
    <row r="333" spans="1:35" s="2703" customFormat="1">
      <c r="A333" s="2692" t="s">
        <v>14879</v>
      </c>
      <c r="B333" s="2703" t="s">
        <v>14880</v>
      </c>
      <c r="C333" s="2703" t="s">
        <v>14881</v>
      </c>
      <c r="E333" s="2703" t="s">
        <v>14882</v>
      </c>
      <c r="F333" s="2717"/>
      <c r="G333" s="2684"/>
      <c r="H333" s="2684"/>
      <c r="I333" s="2684"/>
      <c r="J333" s="2684"/>
      <c r="K333" s="2684"/>
      <c r="L333" s="2684"/>
      <c r="M333" s="2684"/>
      <c r="N333" s="2684"/>
      <c r="O333" s="2684"/>
      <c r="P333" s="2684"/>
      <c r="Q333" s="2684"/>
      <c r="R333" s="2684"/>
      <c r="S333" s="2684"/>
      <c r="T333" s="2684"/>
      <c r="U333" s="2684"/>
      <c r="V333" s="2684"/>
      <c r="W333" s="2684"/>
      <c r="X333" s="2684"/>
      <c r="Y333" s="2684"/>
      <c r="Z333" s="2684"/>
      <c r="AA333" s="2684"/>
      <c r="AB333" s="2684"/>
      <c r="AC333" s="2684"/>
      <c r="AD333" s="2684"/>
      <c r="AE333" s="2684"/>
      <c r="AF333" s="2684"/>
      <c r="AG333" s="2684"/>
      <c r="AH333" s="2684"/>
      <c r="AI333" s="2684"/>
    </row>
    <row r="334" spans="1:35" s="2713" customFormat="1">
      <c r="A334" s="2692" t="s">
        <v>14883</v>
      </c>
      <c r="B334" s="2713" t="s">
        <v>14884</v>
      </c>
      <c r="C334" s="2703" t="s">
        <v>13894</v>
      </c>
      <c r="E334" s="2713" t="s">
        <v>549</v>
      </c>
      <c r="F334" s="2721"/>
      <c r="G334" s="2708"/>
      <c r="H334" s="2708"/>
      <c r="I334" s="2708"/>
      <c r="J334" s="2708"/>
      <c r="K334" s="2708"/>
      <c r="L334" s="2708"/>
      <c r="M334" s="2708"/>
      <c r="N334" s="2708"/>
      <c r="O334" s="2708"/>
      <c r="P334" s="2708"/>
      <c r="Q334" s="2708"/>
      <c r="R334" s="2708"/>
      <c r="S334" s="2708"/>
      <c r="T334" s="2708"/>
      <c r="U334" s="2708"/>
      <c r="V334" s="2708"/>
      <c r="W334" s="2708"/>
      <c r="X334" s="2708"/>
      <c r="Y334" s="2708"/>
      <c r="Z334" s="2708"/>
      <c r="AA334" s="2708"/>
      <c r="AB334" s="2708"/>
      <c r="AC334" s="2708"/>
      <c r="AD334" s="2708"/>
      <c r="AE334" s="2708"/>
      <c r="AF334" s="2708"/>
      <c r="AG334" s="2708"/>
      <c r="AH334" s="2708"/>
      <c r="AI334" s="2708"/>
    </row>
    <row r="335" spans="1:35" s="2713" customFormat="1">
      <c r="A335" s="2692" t="s">
        <v>14885</v>
      </c>
      <c r="B335" s="2713" t="s">
        <v>14886</v>
      </c>
      <c r="C335" s="2703" t="s">
        <v>14887</v>
      </c>
      <c r="D335" s="2713" t="s">
        <v>14888</v>
      </c>
      <c r="E335" s="2713" t="s">
        <v>14889</v>
      </c>
      <c r="F335" s="2721"/>
      <c r="G335" s="2708"/>
      <c r="H335" s="2708"/>
      <c r="I335" s="2708"/>
      <c r="J335" s="2708"/>
      <c r="K335" s="2708"/>
      <c r="L335" s="2708"/>
      <c r="M335" s="2708"/>
      <c r="N335" s="2708"/>
      <c r="O335" s="2708"/>
      <c r="P335" s="2708"/>
      <c r="Q335" s="2708"/>
      <c r="R335" s="2708"/>
      <c r="S335" s="2708"/>
      <c r="T335" s="2708"/>
      <c r="U335" s="2708"/>
      <c r="V335" s="2708"/>
      <c r="W335" s="2708"/>
      <c r="X335" s="2708"/>
      <c r="Y335" s="2708"/>
      <c r="Z335" s="2708"/>
      <c r="AA335" s="2708"/>
      <c r="AB335" s="2708"/>
      <c r="AC335" s="2708"/>
      <c r="AD335" s="2708"/>
      <c r="AE335" s="2708"/>
      <c r="AF335" s="2708"/>
      <c r="AG335" s="2708"/>
      <c r="AH335" s="2708"/>
      <c r="AI335" s="2708"/>
    </row>
    <row r="336" spans="1:35" s="2713" customFormat="1">
      <c r="A336" s="2692" t="s">
        <v>14890</v>
      </c>
      <c r="B336" s="2713" t="s">
        <v>14891</v>
      </c>
      <c r="C336" s="2703" t="s">
        <v>14892</v>
      </c>
      <c r="E336" s="2713" t="s">
        <v>4527</v>
      </c>
      <c r="F336" s="2721"/>
      <c r="G336" s="2708"/>
      <c r="H336" s="2708"/>
      <c r="I336" s="2708"/>
      <c r="J336" s="2708"/>
      <c r="K336" s="2708"/>
      <c r="L336" s="2708"/>
      <c r="M336" s="2708"/>
      <c r="N336" s="2708"/>
      <c r="O336" s="2708"/>
      <c r="P336" s="2708"/>
      <c r="Q336" s="2708"/>
      <c r="R336" s="2708"/>
      <c r="S336" s="2708"/>
      <c r="T336" s="2708"/>
      <c r="U336" s="2708"/>
      <c r="V336" s="2708"/>
      <c r="W336" s="2708"/>
      <c r="X336" s="2708"/>
      <c r="Y336" s="2708"/>
      <c r="Z336" s="2708"/>
      <c r="AA336" s="2708"/>
      <c r="AB336" s="2708"/>
      <c r="AC336" s="2708"/>
      <c r="AD336" s="2708"/>
      <c r="AE336" s="2708"/>
      <c r="AF336" s="2708"/>
      <c r="AG336" s="2708"/>
      <c r="AH336" s="2708"/>
      <c r="AI336" s="2708"/>
    </row>
    <row r="337" spans="1:35" s="2713" customFormat="1">
      <c r="A337" s="2692" t="s">
        <v>14893</v>
      </c>
      <c r="B337" s="2713" t="s">
        <v>14894</v>
      </c>
      <c r="C337" s="2703" t="s">
        <v>14895</v>
      </c>
      <c r="E337" s="2713" t="s">
        <v>14896</v>
      </c>
      <c r="F337" s="2721"/>
      <c r="G337" s="2708"/>
      <c r="H337" s="2708"/>
      <c r="I337" s="2708"/>
      <c r="J337" s="2708"/>
      <c r="K337" s="2708"/>
      <c r="L337" s="2708"/>
      <c r="M337" s="2708"/>
      <c r="N337" s="2708"/>
      <c r="O337" s="2708"/>
      <c r="P337" s="2708"/>
      <c r="Q337" s="2708"/>
      <c r="R337" s="2708"/>
      <c r="S337" s="2708"/>
      <c r="T337" s="2708"/>
      <c r="U337" s="2708"/>
      <c r="V337" s="2708"/>
      <c r="W337" s="2708"/>
      <c r="X337" s="2708"/>
      <c r="Y337" s="2708"/>
      <c r="Z337" s="2708"/>
      <c r="AA337" s="2708"/>
      <c r="AB337" s="2708"/>
      <c r="AC337" s="2708"/>
      <c r="AD337" s="2708"/>
      <c r="AE337" s="2708"/>
      <c r="AF337" s="2708"/>
      <c r="AG337" s="2708"/>
      <c r="AH337" s="2708"/>
      <c r="AI337" s="2708"/>
    </row>
    <row r="338" spans="1:35" s="2713" customFormat="1">
      <c r="A338" s="2692" t="s">
        <v>14897</v>
      </c>
      <c r="B338" s="2713" t="s">
        <v>14898</v>
      </c>
      <c r="C338" s="2703" t="s">
        <v>14111</v>
      </c>
      <c r="E338" s="2713" t="s">
        <v>14899</v>
      </c>
      <c r="F338" s="2721"/>
      <c r="G338" s="2708"/>
      <c r="H338" s="2708"/>
      <c r="I338" s="2708"/>
      <c r="J338" s="2708"/>
      <c r="K338" s="2708"/>
      <c r="L338" s="2708"/>
      <c r="M338" s="2708"/>
      <c r="N338" s="2708"/>
      <c r="O338" s="2708"/>
      <c r="P338" s="2708"/>
      <c r="Q338" s="2708"/>
      <c r="R338" s="2708"/>
      <c r="S338" s="2708"/>
      <c r="T338" s="2708"/>
      <c r="U338" s="2708"/>
      <c r="V338" s="2708"/>
      <c r="W338" s="2708"/>
      <c r="X338" s="2708"/>
      <c r="Y338" s="2708"/>
      <c r="Z338" s="2708"/>
      <c r="AA338" s="2708"/>
      <c r="AB338" s="2708"/>
      <c r="AC338" s="2708"/>
      <c r="AD338" s="2708"/>
      <c r="AE338" s="2708"/>
      <c r="AF338" s="2708"/>
      <c r="AG338" s="2708"/>
      <c r="AH338" s="2708"/>
      <c r="AI338" s="2708"/>
    </row>
    <row r="339" spans="1:35" s="2713" customFormat="1">
      <c r="A339" s="2692" t="s">
        <v>14900</v>
      </c>
      <c r="B339" s="2713" t="s">
        <v>14901</v>
      </c>
      <c r="C339" s="2703" t="s">
        <v>14902</v>
      </c>
      <c r="E339" s="2713" t="s">
        <v>14903</v>
      </c>
      <c r="F339" s="2721"/>
      <c r="G339" s="2708"/>
      <c r="H339" s="2708"/>
      <c r="I339" s="2708"/>
      <c r="J339" s="2708"/>
      <c r="K339" s="2708"/>
      <c r="L339" s="2708"/>
      <c r="M339" s="2708"/>
      <c r="N339" s="2708"/>
      <c r="O339" s="2708"/>
      <c r="P339" s="2708"/>
      <c r="Q339" s="2708"/>
      <c r="R339" s="2708"/>
      <c r="S339" s="2708"/>
      <c r="T339" s="2708"/>
      <c r="U339" s="2708"/>
      <c r="V339" s="2708"/>
      <c r="W339" s="2708"/>
      <c r="X339" s="2708"/>
      <c r="Y339" s="2708"/>
      <c r="Z339" s="2708"/>
      <c r="AA339" s="2708"/>
      <c r="AB339" s="2708"/>
      <c r="AC339" s="2708"/>
      <c r="AD339" s="2708"/>
      <c r="AE339" s="2708"/>
      <c r="AF339" s="2708"/>
      <c r="AG339" s="2708"/>
      <c r="AH339" s="2708"/>
      <c r="AI339" s="2708"/>
    </row>
    <row r="340" spans="1:35" s="2703" customFormat="1">
      <c r="A340" s="2692" t="s">
        <v>14904</v>
      </c>
      <c r="B340" s="2703" t="s">
        <v>14905</v>
      </c>
      <c r="C340" s="2703" t="s">
        <v>14906</v>
      </c>
      <c r="E340" s="2703" t="s">
        <v>14907</v>
      </c>
      <c r="F340" s="2717" t="s">
        <v>13636</v>
      </c>
      <c r="G340" s="2684"/>
      <c r="H340" s="2684"/>
      <c r="I340" s="2684"/>
      <c r="J340" s="2684"/>
      <c r="K340" s="2684"/>
      <c r="L340" s="2684"/>
      <c r="M340" s="2684"/>
      <c r="N340" s="2684"/>
      <c r="O340" s="2684"/>
      <c r="P340" s="2684"/>
      <c r="Q340" s="2684"/>
      <c r="R340" s="2684"/>
      <c r="S340" s="2684"/>
      <c r="T340" s="2684"/>
      <c r="U340" s="2684"/>
      <c r="V340" s="2684"/>
      <c r="W340" s="2684"/>
      <c r="X340" s="2684"/>
      <c r="Y340" s="2684"/>
      <c r="Z340" s="2684"/>
      <c r="AA340" s="2684"/>
      <c r="AB340" s="2684"/>
      <c r="AC340" s="2684"/>
      <c r="AD340" s="2684"/>
      <c r="AE340" s="2684"/>
      <c r="AF340" s="2684"/>
      <c r="AG340" s="2684"/>
      <c r="AH340" s="2684"/>
      <c r="AI340" s="2684"/>
    </row>
    <row r="341" spans="1:35" s="2703" customFormat="1">
      <c r="A341" s="2692" t="s">
        <v>14908</v>
      </c>
      <c r="B341" s="2703" t="s">
        <v>14909</v>
      </c>
      <c r="C341" s="2703" t="s">
        <v>14910</v>
      </c>
      <c r="E341" s="2703" t="s">
        <v>14911</v>
      </c>
      <c r="F341" s="2717"/>
      <c r="G341" s="2684"/>
      <c r="H341" s="2684"/>
      <c r="I341" s="2684"/>
      <c r="J341" s="2684"/>
      <c r="K341" s="2684"/>
      <c r="L341" s="2684"/>
      <c r="M341" s="2684"/>
      <c r="N341" s="2684"/>
      <c r="O341" s="2684"/>
      <c r="P341" s="2684"/>
      <c r="Q341" s="2684"/>
      <c r="R341" s="2684"/>
      <c r="S341" s="2684"/>
      <c r="T341" s="2684"/>
      <c r="U341" s="2684"/>
      <c r="V341" s="2684"/>
      <c r="W341" s="2684"/>
      <c r="X341" s="2684"/>
      <c r="Y341" s="2684"/>
      <c r="Z341" s="2684"/>
      <c r="AA341" s="2684"/>
      <c r="AB341" s="2684"/>
      <c r="AC341" s="2684"/>
      <c r="AD341" s="2684"/>
      <c r="AE341" s="2684"/>
      <c r="AF341" s="2684"/>
      <c r="AG341" s="2684"/>
      <c r="AH341" s="2684"/>
      <c r="AI341" s="2684"/>
    </row>
    <row r="342" spans="1:35" s="2703" customFormat="1">
      <c r="A342" s="2692" t="s">
        <v>14912</v>
      </c>
      <c r="B342" s="2703" t="s">
        <v>14913</v>
      </c>
      <c r="C342" s="2703" t="s">
        <v>14914</v>
      </c>
      <c r="D342" s="2703" t="s">
        <v>14915</v>
      </c>
      <c r="E342" s="2703" t="s">
        <v>14916</v>
      </c>
      <c r="F342" s="2717"/>
      <c r="G342" s="2684"/>
      <c r="H342" s="2684"/>
      <c r="I342" s="2684"/>
      <c r="J342" s="2684"/>
      <c r="K342" s="2684"/>
      <c r="L342" s="2684"/>
      <c r="M342" s="2684"/>
      <c r="N342" s="2684"/>
      <c r="O342" s="2684"/>
      <c r="P342" s="2684"/>
      <c r="Q342" s="2684"/>
      <c r="R342" s="2684"/>
      <c r="S342" s="2684"/>
      <c r="T342" s="2684"/>
      <c r="U342" s="2684"/>
      <c r="V342" s="2684"/>
      <c r="W342" s="2684"/>
      <c r="X342" s="2684"/>
      <c r="Y342" s="2684"/>
      <c r="Z342" s="2684"/>
      <c r="AA342" s="2684"/>
      <c r="AB342" s="2684"/>
      <c r="AC342" s="2684"/>
      <c r="AD342" s="2684"/>
      <c r="AE342" s="2684"/>
      <c r="AF342" s="2684"/>
      <c r="AG342" s="2684"/>
      <c r="AH342" s="2684"/>
      <c r="AI342" s="2684"/>
    </row>
    <row r="343" spans="1:35" s="2737" customFormat="1">
      <c r="A343" s="2725" t="s">
        <v>14917</v>
      </c>
      <c r="B343" s="2737" t="s">
        <v>14918</v>
      </c>
      <c r="C343" s="2737" t="s">
        <v>14919</v>
      </c>
      <c r="E343" s="2737" t="s">
        <v>14920</v>
      </c>
      <c r="F343" s="2738"/>
      <c r="G343" s="2739"/>
      <c r="H343" s="2739"/>
      <c r="I343" s="2739"/>
      <c r="J343" s="2739"/>
      <c r="K343" s="2739"/>
      <c r="L343" s="2739"/>
      <c r="M343" s="2739"/>
      <c r="N343" s="2739"/>
      <c r="O343" s="2739"/>
      <c r="P343" s="2739"/>
      <c r="Q343" s="2739"/>
      <c r="R343" s="2739"/>
      <c r="S343" s="2739"/>
      <c r="T343" s="2739"/>
      <c r="U343" s="2739"/>
      <c r="V343" s="2739"/>
      <c r="W343" s="2739"/>
      <c r="X343" s="2739"/>
      <c r="Y343" s="2739"/>
      <c r="Z343" s="2739"/>
      <c r="AA343" s="2739"/>
      <c r="AB343" s="2739"/>
      <c r="AC343" s="2739"/>
      <c r="AD343" s="2739"/>
      <c r="AE343" s="2739"/>
      <c r="AF343" s="2739"/>
      <c r="AG343" s="2739"/>
      <c r="AH343" s="2739"/>
      <c r="AI343" s="2739"/>
    </row>
    <row r="344" spans="1:35" s="2703" customFormat="1">
      <c r="A344" s="2692" t="s">
        <v>14921</v>
      </c>
      <c r="B344" s="2703" t="s">
        <v>14922</v>
      </c>
      <c r="C344" s="2703" t="s">
        <v>14923</v>
      </c>
      <c r="D344" s="2703" t="s">
        <v>14924</v>
      </c>
      <c r="E344" s="2703" t="s">
        <v>14925</v>
      </c>
      <c r="F344" s="2717" t="s">
        <v>13636</v>
      </c>
      <c r="G344" s="2684"/>
      <c r="H344" s="2684"/>
      <c r="I344" s="2684"/>
      <c r="J344" s="2684"/>
      <c r="K344" s="2684"/>
      <c r="L344" s="2684"/>
      <c r="M344" s="2684"/>
      <c r="N344" s="2684"/>
      <c r="O344" s="2684"/>
      <c r="P344" s="2684"/>
      <c r="Q344" s="2684"/>
      <c r="R344" s="2684"/>
      <c r="S344" s="2684"/>
      <c r="T344" s="2684"/>
      <c r="U344" s="2684"/>
      <c r="V344" s="2684"/>
      <c r="W344" s="2684"/>
      <c r="X344" s="2684"/>
      <c r="Y344" s="2684"/>
      <c r="Z344" s="2684"/>
      <c r="AA344" s="2684"/>
      <c r="AB344" s="2684"/>
      <c r="AC344" s="2684"/>
      <c r="AD344" s="2684"/>
      <c r="AE344" s="2684"/>
      <c r="AF344" s="2684"/>
      <c r="AG344" s="2684"/>
      <c r="AH344" s="2684"/>
      <c r="AI344" s="2684"/>
    </row>
    <row r="345" spans="1:35" s="2713" customFormat="1">
      <c r="A345" s="2692" t="s">
        <v>14926</v>
      </c>
      <c r="B345" s="2713" t="s">
        <v>14927</v>
      </c>
      <c r="C345" s="2703" t="s">
        <v>14928</v>
      </c>
      <c r="D345" s="2713" t="s">
        <v>14929</v>
      </c>
      <c r="E345" s="2713" t="s">
        <v>14930</v>
      </c>
      <c r="F345" s="2721" t="s">
        <v>13636</v>
      </c>
      <c r="G345" s="2708"/>
      <c r="H345" s="2708"/>
      <c r="I345" s="2708"/>
      <c r="J345" s="2708"/>
      <c r="K345" s="2708"/>
      <c r="L345" s="2708"/>
      <c r="M345" s="2708"/>
      <c r="N345" s="2708"/>
      <c r="O345" s="2708"/>
      <c r="P345" s="2708"/>
      <c r="Q345" s="2708"/>
      <c r="R345" s="2708"/>
      <c r="S345" s="2708"/>
      <c r="T345" s="2708"/>
      <c r="U345" s="2708"/>
      <c r="V345" s="2708"/>
      <c r="W345" s="2708"/>
      <c r="X345" s="2708"/>
      <c r="Y345" s="2708"/>
      <c r="Z345" s="2708"/>
      <c r="AA345" s="2708"/>
      <c r="AB345" s="2708"/>
      <c r="AC345" s="2708"/>
      <c r="AD345" s="2708"/>
      <c r="AE345" s="2708"/>
      <c r="AF345" s="2708"/>
      <c r="AG345" s="2708"/>
      <c r="AH345" s="2708"/>
      <c r="AI345" s="2708"/>
    </row>
    <row r="346" spans="1:35" s="2703" customFormat="1">
      <c r="A346" s="2692" t="s">
        <v>14931</v>
      </c>
      <c r="B346" s="2703" t="s">
        <v>14932</v>
      </c>
      <c r="C346" s="2703" t="s">
        <v>14933</v>
      </c>
      <c r="D346" s="2703" t="s">
        <v>14934</v>
      </c>
      <c r="E346" s="2703" t="s">
        <v>14935</v>
      </c>
      <c r="F346" s="2717"/>
      <c r="G346" s="2684"/>
      <c r="H346" s="2684"/>
      <c r="I346" s="2684"/>
      <c r="J346" s="2684"/>
      <c r="K346" s="2684"/>
      <c r="L346" s="2684"/>
      <c r="M346" s="2684"/>
      <c r="N346" s="2684"/>
      <c r="O346" s="2684"/>
      <c r="P346" s="2684"/>
      <c r="Q346" s="2684"/>
      <c r="R346" s="2684"/>
      <c r="S346" s="2684"/>
      <c r="T346" s="2684"/>
      <c r="U346" s="2684"/>
      <c r="V346" s="2684"/>
      <c r="W346" s="2684"/>
      <c r="X346" s="2684"/>
      <c r="Y346" s="2684"/>
      <c r="Z346" s="2684"/>
      <c r="AA346" s="2684"/>
      <c r="AB346" s="2684"/>
      <c r="AC346" s="2684"/>
      <c r="AD346" s="2684"/>
      <c r="AE346" s="2684"/>
      <c r="AF346" s="2684"/>
      <c r="AG346" s="2684"/>
      <c r="AH346" s="2684"/>
      <c r="AI346" s="2684"/>
    </row>
    <row r="347" spans="1:35" s="2703" customFormat="1">
      <c r="A347" s="2692" t="s">
        <v>14936</v>
      </c>
      <c r="B347" s="2703" t="s">
        <v>13610</v>
      </c>
      <c r="C347" s="2703" t="s">
        <v>14937</v>
      </c>
      <c r="E347" s="2703" t="s">
        <v>14938</v>
      </c>
      <c r="F347" s="2717"/>
      <c r="G347" s="2684"/>
      <c r="H347" s="2684"/>
      <c r="I347" s="2684"/>
      <c r="J347" s="2684"/>
      <c r="K347" s="2684"/>
      <c r="L347" s="2684"/>
      <c r="M347" s="2684"/>
      <c r="N347" s="2684"/>
      <c r="O347" s="2684"/>
      <c r="P347" s="2684"/>
      <c r="Q347" s="2684"/>
      <c r="R347" s="2684"/>
      <c r="S347" s="2684"/>
      <c r="T347" s="2684"/>
      <c r="U347" s="2684"/>
      <c r="V347" s="2684"/>
      <c r="W347" s="2684"/>
      <c r="X347" s="2684"/>
      <c r="Y347" s="2684"/>
      <c r="Z347" s="2684"/>
      <c r="AA347" s="2684"/>
      <c r="AB347" s="2684"/>
      <c r="AC347" s="2684"/>
      <c r="AD347" s="2684"/>
      <c r="AE347" s="2684"/>
      <c r="AF347" s="2684"/>
      <c r="AG347" s="2684"/>
      <c r="AH347" s="2684"/>
      <c r="AI347" s="2684"/>
    </row>
    <row r="348" spans="1:35" s="2703" customFormat="1">
      <c r="A348" s="2692" t="s">
        <v>14939</v>
      </c>
      <c r="B348" s="2703" t="s">
        <v>14940</v>
      </c>
      <c r="C348" s="2703" t="s">
        <v>14941</v>
      </c>
      <c r="E348" s="2703" t="s">
        <v>14942</v>
      </c>
      <c r="F348" s="2717"/>
      <c r="G348" s="2684"/>
      <c r="H348" s="2684"/>
      <c r="I348" s="2684"/>
      <c r="J348" s="2684"/>
      <c r="K348" s="2684"/>
      <c r="L348" s="2684"/>
      <c r="M348" s="2684"/>
      <c r="N348" s="2684"/>
      <c r="O348" s="2684"/>
      <c r="P348" s="2684"/>
      <c r="Q348" s="2684"/>
      <c r="R348" s="2684"/>
      <c r="S348" s="2684"/>
      <c r="T348" s="2684"/>
      <c r="U348" s="2684"/>
      <c r="V348" s="2684"/>
      <c r="W348" s="2684"/>
      <c r="X348" s="2684"/>
      <c r="Y348" s="2684"/>
      <c r="Z348" s="2684"/>
      <c r="AA348" s="2684"/>
      <c r="AB348" s="2684"/>
      <c r="AC348" s="2684"/>
      <c r="AD348" s="2684"/>
      <c r="AE348" s="2684"/>
      <c r="AF348" s="2684"/>
      <c r="AG348" s="2684"/>
      <c r="AH348" s="2684"/>
      <c r="AI348" s="2684"/>
    </row>
    <row r="349" spans="1:35" s="2703" customFormat="1">
      <c r="A349" s="2692" t="s">
        <v>14943</v>
      </c>
      <c r="B349" s="2703" t="s">
        <v>14944</v>
      </c>
      <c r="C349" s="2703" t="s">
        <v>14945</v>
      </c>
      <c r="D349" s="2703" t="s">
        <v>14946</v>
      </c>
      <c r="E349" s="2703" t="s">
        <v>14947</v>
      </c>
      <c r="F349" s="2717"/>
      <c r="G349" s="2684"/>
      <c r="H349" s="2684"/>
      <c r="I349" s="2684"/>
      <c r="J349" s="2684"/>
      <c r="K349" s="2684"/>
      <c r="L349" s="2684"/>
      <c r="M349" s="2684"/>
      <c r="N349" s="2684"/>
      <c r="O349" s="2684"/>
      <c r="P349" s="2684"/>
      <c r="Q349" s="2684"/>
      <c r="R349" s="2684"/>
      <c r="S349" s="2684"/>
      <c r="T349" s="2684"/>
      <c r="U349" s="2684"/>
      <c r="V349" s="2684"/>
      <c r="W349" s="2684"/>
      <c r="X349" s="2684"/>
      <c r="Y349" s="2684"/>
      <c r="Z349" s="2684"/>
      <c r="AA349" s="2684"/>
      <c r="AB349" s="2684"/>
      <c r="AC349" s="2684"/>
      <c r="AD349" s="2684"/>
      <c r="AE349" s="2684"/>
      <c r="AF349" s="2684"/>
      <c r="AG349" s="2684"/>
      <c r="AH349" s="2684"/>
      <c r="AI349" s="2684"/>
    </row>
    <row r="350" spans="1:35" s="2703" customFormat="1">
      <c r="A350" s="2692" t="s">
        <v>14948</v>
      </c>
      <c r="B350" s="2703" t="s">
        <v>14949</v>
      </c>
      <c r="C350" s="2703" t="s">
        <v>14950</v>
      </c>
      <c r="E350" s="2703" t="s">
        <v>14951</v>
      </c>
      <c r="F350" s="2717"/>
      <c r="G350" s="2684"/>
      <c r="H350" s="2684"/>
      <c r="I350" s="2684"/>
      <c r="J350" s="2684"/>
      <c r="K350" s="2684"/>
      <c r="L350" s="2684"/>
      <c r="M350" s="2684"/>
      <c r="N350" s="2684"/>
      <c r="O350" s="2684"/>
      <c r="P350" s="2684"/>
      <c r="Q350" s="2684"/>
      <c r="R350" s="2684"/>
      <c r="S350" s="2684"/>
      <c r="T350" s="2684"/>
      <c r="U350" s="2684"/>
      <c r="V350" s="2684"/>
      <c r="W350" s="2684"/>
      <c r="X350" s="2684"/>
      <c r="Y350" s="2684"/>
      <c r="Z350" s="2684"/>
      <c r="AA350" s="2684"/>
      <c r="AB350" s="2684"/>
      <c r="AC350" s="2684"/>
      <c r="AD350" s="2684"/>
      <c r="AE350" s="2684"/>
      <c r="AF350" s="2684"/>
      <c r="AG350" s="2684"/>
      <c r="AH350" s="2684"/>
      <c r="AI350" s="2684"/>
    </row>
    <row r="351" spans="1:35" s="2703" customFormat="1">
      <c r="A351" s="2692" t="s">
        <v>14952</v>
      </c>
      <c r="B351" s="2703" t="s">
        <v>14953</v>
      </c>
      <c r="C351" s="2703" t="s">
        <v>14664</v>
      </c>
      <c r="E351" s="2703" t="s">
        <v>14665</v>
      </c>
      <c r="F351" s="2717"/>
      <c r="G351" s="2684"/>
      <c r="H351" s="2684"/>
      <c r="I351" s="2684"/>
      <c r="J351" s="2684"/>
      <c r="K351" s="2684"/>
      <c r="L351" s="2684"/>
      <c r="M351" s="2684"/>
      <c r="N351" s="2684"/>
      <c r="O351" s="2684"/>
      <c r="P351" s="2684"/>
      <c r="Q351" s="2684"/>
      <c r="R351" s="2684"/>
      <c r="S351" s="2684"/>
      <c r="T351" s="2684"/>
      <c r="U351" s="2684"/>
      <c r="V351" s="2684"/>
      <c r="W351" s="2684"/>
      <c r="X351" s="2684"/>
      <c r="Y351" s="2684"/>
      <c r="Z351" s="2684"/>
      <c r="AA351" s="2684"/>
      <c r="AB351" s="2684"/>
      <c r="AC351" s="2684"/>
      <c r="AD351" s="2684"/>
      <c r="AE351" s="2684"/>
      <c r="AF351" s="2684"/>
      <c r="AG351" s="2684"/>
      <c r="AH351" s="2684"/>
      <c r="AI351" s="2684"/>
    </row>
    <row r="352" spans="1:35" s="2703" customFormat="1">
      <c r="A352" s="2692" t="s">
        <v>14954</v>
      </c>
      <c r="B352" s="2703" t="s">
        <v>14955</v>
      </c>
      <c r="C352" s="2703" t="s">
        <v>14956</v>
      </c>
      <c r="E352" s="2703" t="s">
        <v>14957</v>
      </c>
      <c r="F352" s="2717" t="s">
        <v>13636</v>
      </c>
      <c r="G352" s="2684"/>
      <c r="H352" s="2684"/>
      <c r="I352" s="2684"/>
      <c r="J352" s="2684"/>
      <c r="K352" s="2684"/>
      <c r="L352" s="2684"/>
      <c r="M352" s="2684"/>
      <c r="N352" s="2684"/>
      <c r="O352" s="2684"/>
      <c r="P352" s="2684"/>
      <c r="Q352" s="2684"/>
      <c r="R352" s="2684"/>
      <c r="S352" s="2684"/>
      <c r="T352" s="2684"/>
      <c r="U352" s="2684"/>
      <c r="V352" s="2684"/>
      <c r="W352" s="2684"/>
      <c r="X352" s="2684"/>
      <c r="Y352" s="2684"/>
      <c r="Z352" s="2684"/>
      <c r="AA352" s="2684"/>
      <c r="AB352" s="2684"/>
      <c r="AC352" s="2684"/>
      <c r="AD352" s="2684"/>
      <c r="AE352" s="2684"/>
      <c r="AF352" s="2684"/>
      <c r="AG352" s="2684"/>
      <c r="AH352" s="2684"/>
      <c r="AI352" s="2684"/>
    </row>
    <row r="353" spans="1:35" s="2703" customFormat="1">
      <c r="A353" s="2692" t="s">
        <v>14958</v>
      </c>
      <c r="B353" s="2703" t="s">
        <v>8834</v>
      </c>
      <c r="C353" s="2703" t="s">
        <v>14959</v>
      </c>
      <c r="E353" s="2703" t="s">
        <v>14960</v>
      </c>
      <c r="F353" s="2717"/>
      <c r="G353" s="2684"/>
      <c r="H353" s="2684"/>
      <c r="I353" s="2684"/>
      <c r="J353" s="2684"/>
      <c r="K353" s="2684"/>
      <c r="L353" s="2684"/>
      <c r="M353" s="2684"/>
      <c r="N353" s="2684"/>
      <c r="O353" s="2684"/>
      <c r="P353" s="2684"/>
      <c r="Q353" s="2684"/>
      <c r="R353" s="2684"/>
      <c r="S353" s="2684"/>
      <c r="T353" s="2684"/>
      <c r="U353" s="2684"/>
      <c r="V353" s="2684"/>
      <c r="W353" s="2684"/>
      <c r="X353" s="2684"/>
      <c r="Y353" s="2684"/>
      <c r="Z353" s="2684"/>
      <c r="AA353" s="2684"/>
      <c r="AB353" s="2684"/>
      <c r="AC353" s="2684"/>
      <c r="AD353" s="2684"/>
      <c r="AE353" s="2684"/>
      <c r="AF353" s="2684"/>
      <c r="AG353" s="2684"/>
      <c r="AH353" s="2684"/>
      <c r="AI353" s="2684"/>
    </row>
    <row r="354" spans="1:35" s="2703" customFormat="1">
      <c r="A354" s="2692" t="s">
        <v>14961</v>
      </c>
      <c r="B354" s="2703" t="s">
        <v>13757</v>
      </c>
      <c r="C354" s="2703" t="s">
        <v>14962</v>
      </c>
      <c r="E354" s="2703" t="s">
        <v>14963</v>
      </c>
      <c r="F354" s="2717"/>
      <c r="G354" s="2684"/>
      <c r="H354" s="2684"/>
      <c r="I354" s="2684"/>
      <c r="J354" s="2684"/>
      <c r="K354" s="2684"/>
      <c r="L354" s="2684"/>
      <c r="M354" s="2684"/>
      <c r="N354" s="2684"/>
      <c r="O354" s="2684"/>
      <c r="P354" s="2684"/>
      <c r="Q354" s="2684"/>
      <c r="R354" s="2684"/>
      <c r="S354" s="2684"/>
      <c r="T354" s="2684"/>
      <c r="U354" s="2684"/>
      <c r="V354" s="2684"/>
      <c r="W354" s="2684"/>
      <c r="X354" s="2684"/>
      <c r="Y354" s="2684"/>
      <c r="Z354" s="2684"/>
      <c r="AA354" s="2684"/>
      <c r="AB354" s="2684"/>
      <c r="AC354" s="2684"/>
      <c r="AD354" s="2684"/>
      <c r="AE354" s="2684"/>
      <c r="AF354" s="2684"/>
      <c r="AG354" s="2684"/>
      <c r="AH354" s="2684"/>
      <c r="AI354" s="2684"/>
    </row>
    <row r="355" spans="1:35" s="2703" customFormat="1">
      <c r="A355" s="2692" t="s">
        <v>14964</v>
      </c>
      <c r="B355" s="2703" t="s">
        <v>14965</v>
      </c>
      <c r="C355" s="2703" t="s">
        <v>14966</v>
      </c>
      <c r="E355" s="2703" t="s">
        <v>14967</v>
      </c>
      <c r="F355" s="2717"/>
      <c r="G355" s="2684"/>
      <c r="H355" s="2684"/>
      <c r="I355" s="2684"/>
      <c r="J355" s="2684"/>
      <c r="K355" s="2684"/>
      <c r="L355" s="2684"/>
      <c r="M355" s="2684"/>
      <c r="N355" s="2684"/>
      <c r="O355" s="2684"/>
      <c r="P355" s="2684"/>
      <c r="Q355" s="2684"/>
      <c r="R355" s="2684"/>
      <c r="S355" s="2684"/>
      <c r="T355" s="2684"/>
      <c r="U355" s="2684"/>
      <c r="V355" s="2684"/>
      <c r="W355" s="2684"/>
      <c r="X355" s="2684"/>
      <c r="Y355" s="2684"/>
      <c r="Z355" s="2684"/>
      <c r="AA355" s="2684"/>
      <c r="AB355" s="2684"/>
      <c r="AC355" s="2684"/>
      <c r="AD355" s="2684"/>
      <c r="AE355" s="2684"/>
      <c r="AF355" s="2684"/>
      <c r="AG355" s="2684"/>
      <c r="AH355" s="2684"/>
      <c r="AI355" s="2684"/>
    </row>
    <row r="356" spans="1:35" s="2703" customFormat="1">
      <c r="A356" s="2692" t="s">
        <v>14968</v>
      </c>
      <c r="B356" s="2703" t="s">
        <v>14969</v>
      </c>
      <c r="C356" s="2703" t="s">
        <v>14970</v>
      </c>
      <c r="E356" s="2703" t="s">
        <v>14971</v>
      </c>
      <c r="F356" s="2717"/>
      <c r="G356" s="2684"/>
      <c r="H356" s="2684"/>
      <c r="I356" s="2684"/>
      <c r="J356" s="2684"/>
      <c r="K356" s="2684"/>
      <c r="L356" s="2684"/>
      <c r="M356" s="2684"/>
      <c r="N356" s="2684"/>
      <c r="O356" s="2684"/>
      <c r="P356" s="2684"/>
      <c r="Q356" s="2684"/>
      <c r="R356" s="2684"/>
      <c r="S356" s="2684"/>
      <c r="T356" s="2684"/>
      <c r="U356" s="2684"/>
      <c r="V356" s="2684"/>
      <c r="W356" s="2684"/>
      <c r="X356" s="2684"/>
      <c r="Y356" s="2684"/>
      <c r="Z356" s="2684"/>
      <c r="AA356" s="2684"/>
      <c r="AB356" s="2684"/>
      <c r="AC356" s="2684"/>
      <c r="AD356" s="2684"/>
      <c r="AE356" s="2684"/>
      <c r="AF356" s="2684"/>
      <c r="AG356" s="2684"/>
      <c r="AH356" s="2684"/>
      <c r="AI356" s="2684"/>
    </row>
    <row r="357" spans="1:35" s="2703" customFormat="1">
      <c r="A357" s="2692" t="s">
        <v>14972</v>
      </c>
      <c r="B357" s="2703" t="s">
        <v>14973</v>
      </c>
      <c r="C357" s="2703" t="s">
        <v>14974</v>
      </c>
      <c r="D357" s="2703" t="s">
        <v>14975</v>
      </c>
      <c r="E357" s="2703" t="s">
        <v>14976</v>
      </c>
      <c r="F357" s="2717"/>
      <c r="G357" s="2684"/>
      <c r="H357" s="2684"/>
      <c r="I357" s="2684"/>
      <c r="J357" s="2684"/>
      <c r="K357" s="2684"/>
      <c r="L357" s="2684"/>
      <c r="M357" s="2684"/>
      <c r="N357" s="2684"/>
      <c r="O357" s="2684"/>
      <c r="P357" s="2684"/>
      <c r="Q357" s="2684"/>
      <c r="R357" s="2684"/>
      <c r="S357" s="2684"/>
      <c r="T357" s="2684"/>
      <c r="U357" s="2684"/>
      <c r="V357" s="2684"/>
      <c r="W357" s="2684"/>
      <c r="X357" s="2684"/>
      <c r="Y357" s="2684"/>
      <c r="Z357" s="2684"/>
      <c r="AA357" s="2684"/>
      <c r="AB357" s="2684"/>
      <c r="AC357" s="2684"/>
      <c r="AD357" s="2684"/>
      <c r="AE357" s="2684"/>
      <c r="AF357" s="2684"/>
      <c r="AG357" s="2684"/>
      <c r="AH357" s="2684"/>
      <c r="AI357" s="2684"/>
    </row>
    <row r="358" spans="1:35" s="2703" customFormat="1">
      <c r="A358" s="2692" t="s">
        <v>14977</v>
      </c>
      <c r="B358" s="2703" t="s">
        <v>14978</v>
      </c>
      <c r="C358" s="2703" t="s">
        <v>14979</v>
      </c>
      <c r="D358" s="2703" t="s">
        <v>14980</v>
      </c>
      <c r="E358" s="2703" t="s">
        <v>14981</v>
      </c>
      <c r="F358" s="2717"/>
      <c r="G358" s="2684"/>
      <c r="H358" s="2684"/>
      <c r="I358" s="2684"/>
      <c r="J358" s="2684"/>
      <c r="K358" s="2684"/>
      <c r="L358" s="2684"/>
      <c r="M358" s="2684"/>
      <c r="N358" s="2684"/>
      <c r="O358" s="2684"/>
      <c r="P358" s="2684"/>
      <c r="Q358" s="2684"/>
      <c r="R358" s="2684"/>
      <c r="S358" s="2684"/>
      <c r="T358" s="2684"/>
      <c r="U358" s="2684"/>
      <c r="V358" s="2684"/>
      <c r="W358" s="2684"/>
      <c r="X358" s="2684"/>
      <c r="Y358" s="2684"/>
      <c r="Z358" s="2684"/>
      <c r="AA358" s="2684"/>
      <c r="AB358" s="2684"/>
      <c r="AC358" s="2684"/>
      <c r="AD358" s="2684"/>
      <c r="AE358" s="2684"/>
      <c r="AF358" s="2684"/>
      <c r="AG358" s="2684"/>
      <c r="AH358" s="2684"/>
      <c r="AI358" s="2684"/>
    </row>
    <row r="359" spans="1:35" s="2703" customFormat="1">
      <c r="A359" s="2692" t="s">
        <v>14982</v>
      </c>
      <c r="B359" s="2703" t="s">
        <v>14983</v>
      </c>
      <c r="C359" s="2703" t="s">
        <v>14984</v>
      </c>
      <c r="E359" s="2703" t="s">
        <v>14985</v>
      </c>
      <c r="F359" s="2717"/>
      <c r="G359" s="2684"/>
      <c r="H359" s="2684"/>
      <c r="I359" s="2684"/>
      <c r="J359" s="2684"/>
      <c r="K359" s="2684"/>
      <c r="L359" s="2684"/>
      <c r="M359" s="2684"/>
      <c r="N359" s="2684"/>
      <c r="O359" s="2684"/>
      <c r="P359" s="2684"/>
      <c r="Q359" s="2684"/>
      <c r="R359" s="2684"/>
      <c r="S359" s="2684"/>
      <c r="T359" s="2684"/>
      <c r="U359" s="2684"/>
      <c r="V359" s="2684"/>
      <c r="W359" s="2684"/>
      <c r="X359" s="2684"/>
      <c r="Y359" s="2684"/>
      <c r="Z359" s="2684"/>
      <c r="AA359" s="2684"/>
      <c r="AB359" s="2684"/>
      <c r="AC359" s="2684"/>
      <c r="AD359" s="2684"/>
      <c r="AE359" s="2684"/>
      <c r="AF359" s="2684"/>
      <c r="AG359" s="2684"/>
      <c r="AH359" s="2684"/>
      <c r="AI359" s="2684"/>
    </row>
    <row r="360" spans="1:35" s="2703" customFormat="1">
      <c r="A360" s="2692" t="s">
        <v>14986</v>
      </c>
      <c r="B360" s="2703" t="s">
        <v>14987</v>
      </c>
      <c r="C360" s="2703" t="s">
        <v>14988</v>
      </c>
      <c r="E360" s="2703" t="s">
        <v>5349</v>
      </c>
      <c r="F360" s="2717"/>
      <c r="G360" s="2684"/>
      <c r="H360" s="2684"/>
      <c r="I360" s="2684"/>
      <c r="J360" s="2684"/>
      <c r="K360" s="2684"/>
      <c r="L360" s="2684"/>
      <c r="M360" s="2684"/>
      <c r="N360" s="2684"/>
      <c r="O360" s="2684"/>
      <c r="P360" s="2684"/>
      <c r="Q360" s="2684"/>
      <c r="R360" s="2684"/>
      <c r="S360" s="2684"/>
      <c r="T360" s="2684"/>
      <c r="U360" s="2684"/>
      <c r="V360" s="2684"/>
      <c r="W360" s="2684"/>
      <c r="X360" s="2684"/>
      <c r="Y360" s="2684"/>
      <c r="Z360" s="2684"/>
      <c r="AA360" s="2684"/>
      <c r="AB360" s="2684"/>
      <c r="AC360" s="2684"/>
      <c r="AD360" s="2684"/>
      <c r="AE360" s="2684"/>
      <c r="AF360" s="2684"/>
      <c r="AG360" s="2684"/>
      <c r="AH360" s="2684"/>
      <c r="AI360" s="2684"/>
    </row>
    <row r="361" spans="1:35" s="2703" customFormat="1">
      <c r="A361" s="2692" t="s">
        <v>14989</v>
      </c>
      <c r="B361" s="2703" t="s">
        <v>2025</v>
      </c>
      <c r="C361" s="2703" t="s">
        <v>14990</v>
      </c>
      <c r="E361" s="2703" t="s">
        <v>14991</v>
      </c>
      <c r="F361" s="2717"/>
      <c r="G361" s="2684"/>
      <c r="H361" s="2684"/>
      <c r="I361" s="2684"/>
      <c r="J361" s="2684"/>
      <c r="K361" s="2684"/>
      <c r="L361" s="2684"/>
      <c r="M361" s="2684"/>
      <c r="N361" s="2684"/>
      <c r="O361" s="2684"/>
      <c r="P361" s="2684"/>
      <c r="Q361" s="2684"/>
      <c r="R361" s="2684"/>
      <c r="S361" s="2684"/>
      <c r="T361" s="2684"/>
      <c r="U361" s="2684"/>
      <c r="V361" s="2684"/>
      <c r="W361" s="2684"/>
      <c r="X361" s="2684"/>
      <c r="Y361" s="2684"/>
      <c r="Z361" s="2684"/>
      <c r="AA361" s="2684"/>
      <c r="AB361" s="2684"/>
      <c r="AC361" s="2684"/>
      <c r="AD361" s="2684"/>
      <c r="AE361" s="2684"/>
      <c r="AF361" s="2684"/>
      <c r="AG361" s="2684"/>
      <c r="AH361" s="2684"/>
      <c r="AI361" s="2684"/>
    </row>
    <row r="362" spans="1:35" s="2703" customFormat="1">
      <c r="A362" s="2692" t="s">
        <v>14992</v>
      </c>
      <c r="B362" s="2703" t="s">
        <v>14993</v>
      </c>
      <c r="C362" s="2703" t="s">
        <v>14994</v>
      </c>
      <c r="D362" s="2703" t="s">
        <v>14995</v>
      </c>
      <c r="E362" s="2703" t="s">
        <v>14996</v>
      </c>
      <c r="F362" s="2717"/>
      <c r="G362" s="2684"/>
      <c r="H362" s="2684"/>
      <c r="I362" s="2684"/>
      <c r="J362" s="2684"/>
      <c r="K362" s="2684"/>
      <c r="L362" s="2684"/>
      <c r="M362" s="2684"/>
      <c r="N362" s="2684"/>
      <c r="O362" s="2684"/>
      <c r="P362" s="2684"/>
      <c r="Q362" s="2684"/>
      <c r="R362" s="2684"/>
      <c r="S362" s="2684"/>
      <c r="T362" s="2684"/>
      <c r="U362" s="2684"/>
      <c r="V362" s="2684"/>
      <c r="W362" s="2684"/>
      <c r="X362" s="2684"/>
      <c r="Y362" s="2684"/>
      <c r="Z362" s="2684"/>
      <c r="AA362" s="2684"/>
      <c r="AB362" s="2684"/>
      <c r="AC362" s="2684"/>
      <c r="AD362" s="2684"/>
      <c r="AE362" s="2684"/>
      <c r="AF362" s="2684"/>
      <c r="AG362" s="2684"/>
      <c r="AH362" s="2684"/>
      <c r="AI362" s="2684"/>
    </row>
    <row r="363" spans="1:35" s="2713" customFormat="1">
      <c r="A363" s="2692" t="s">
        <v>14997</v>
      </c>
      <c r="B363" s="2713" t="s">
        <v>14998</v>
      </c>
      <c r="C363" s="2703" t="s">
        <v>14999</v>
      </c>
      <c r="E363" s="2713" t="s">
        <v>15000</v>
      </c>
      <c r="F363" s="2721"/>
      <c r="G363" s="2708"/>
      <c r="H363" s="2708"/>
      <c r="I363" s="2708"/>
      <c r="J363" s="2708"/>
      <c r="K363" s="2708"/>
      <c r="L363" s="2708"/>
      <c r="M363" s="2708"/>
      <c r="N363" s="2708"/>
      <c r="O363" s="2708"/>
      <c r="P363" s="2708"/>
      <c r="Q363" s="2708"/>
      <c r="R363" s="2708"/>
      <c r="S363" s="2708"/>
      <c r="T363" s="2708"/>
      <c r="U363" s="2708"/>
      <c r="V363" s="2708"/>
      <c r="W363" s="2708"/>
      <c r="X363" s="2708"/>
      <c r="Y363" s="2708"/>
      <c r="Z363" s="2708"/>
      <c r="AA363" s="2708"/>
      <c r="AB363" s="2708"/>
      <c r="AC363" s="2708"/>
      <c r="AD363" s="2708"/>
      <c r="AE363" s="2708"/>
      <c r="AF363" s="2708"/>
      <c r="AG363" s="2708"/>
      <c r="AH363" s="2708"/>
      <c r="AI363" s="2708"/>
    </row>
    <row r="364" spans="1:35" s="2703" customFormat="1">
      <c r="A364" s="2692" t="s">
        <v>15001</v>
      </c>
      <c r="B364" s="2703" t="s">
        <v>15002</v>
      </c>
      <c r="C364" s="2703" t="s">
        <v>15003</v>
      </c>
      <c r="D364" s="2703" t="s">
        <v>14995</v>
      </c>
      <c r="E364" s="2703" t="s">
        <v>15004</v>
      </c>
      <c r="F364" s="2717"/>
      <c r="G364" s="2684"/>
      <c r="H364" s="2684"/>
      <c r="I364" s="2684"/>
      <c r="J364" s="2684"/>
      <c r="K364" s="2684"/>
      <c r="L364" s="2684"/>
      <c r="M364" s="2684"/>
      <c r="N364" s="2684"/>
      <c r="O364" s="2684"/>
      <c r="P364" s="2684"/>
      <c r="Q364" s="2684"/>
      <c r="R364" s="2684"/>
      <c r="S364" s="2684"/>
      <c r="T364" s="2684"/>
      <c r="U364" s="2684"/>
      <c r="V364" s="2684"/>
      <c r="W364" s="2684"/>
      <c r="X364" s="2684"/>
      <c r="Y364" s="2684"/>
      <c r="Z364" s="2684"/>
      <c r="AA364" s="2684"/>
      <c r="AB364" s="2684"/>
      <c r="AC364" s="2684"/>
      <c r="AD364" s="2684"/>
      <c r="AE364" s="2684"/>
      <c r="AF364" s="2684"/>
      <c r="AG364" s="2684"/>
      <c r="AH364" s="2684"/>
      <c r="AI364" s="2684"/>
    </row>
    <row r="365" spans="1:35" s="2737" customFormat="1">
      <c r="A365" s="2725" t="s">
        <v>15005</v>
      </c>
      <c r="B365" s="2737" t="s">
        <v>15006</v>
      </c>
      <c r="C365" s="2737" t="s">
        <v>15007</v>
      </c>
      <c r="E365" s="2737" t="s">
        <v>15008</v>
      </c>
      <c r="F365" s="2738"/>
      <c r="G365" s="2739"/>
      <c r="H365" s="2739"/>
      <c r="I365" s="2739"/>
      <c r="J365" s="2739"/>
      <c r="K365" s="2739"/>
      <c r="L365" s="2739"/>
      <c r="M365" s="2739"/>
      <c r="N365" s="2739"/>
      <c r="O365" s="2739"/>
      <c r="P365" s="2739"/>
      <c r="Q365" s="2739"/>
      <c r="R365" s="2739"/>
      <c r="S365" s="2739"/>
      <c r="T365" s="2739"/>
      <c r="U365" s="2739"/>
      <c r="V365" s="2739"/>
      <c r="W365" s="2739"/>
      <c r="X365" s="2739"/>
      <c r="Y365" s="2739"/>
      <c r="Z365" s="2739"/>
      <c r="AA365" s="2739"/>
      <c r="AB365" s="2739"/>
      <c r="AC365" s="2739"/>
      <c r="AD365" s="2739"/>
      <c r="AE365" s="2739"/>
      <c r="AF365" s="2739"/>
      <c r="AG365" s="2739"/>
      <c r="AH365" s="2739"/>
      <c r="AI365" s="2739"/>
    </row>
    <row r="366" spans="1:35" s="2703" customFormat="1">
      <c r="A366" s="2692" t="s">
        <v>15009</v>
      </c>
      <c r="B366" s="2703" t="s">
        <v>15010</v>
      </c>
      <c r="C366" s="2703" t="s">
        <v>15011</v>
      </c>
      <c r="E366" s="2703" t="s">
        <v>15012</v>
      </c>
      <c r="F366" s="2717"/>
      <c r="G366" s="2684"/>
      <c r="H366" s="2684"/>
      <c r="I366" s="2684"/>
      <c r="J366" s="2684"/>
      <c r="K366" s="2684"/>
      <c r="L366" s="2684"/>
      <c r="M366" s="2684"/>
      <c r="N366" s="2684"/>
      <c r="O366" s="2684"/>
      <c r="P366" s="2684"/>
      <c r="Q366" s="2684"/>
      <c r="R366" s="2684"/>
      <c r="S366" s="2684"/>
      <c r="T366" s="2684"/>
      <c r="U366" s="2684"/>
      <c r="V366" s="2684"/>
      <c r="W366" s="2684"/>
      <c r="X366" s="2684"/>
      <c r="Y366" s="2684"/>
      <c r="Z366" s="2684"/>
      <c r="AA366" s="2684"/>
      <c r="AB366" s="2684"/>
      <c r="AC366" s="2684"/>
      <c r="AD366" s="2684"/>
      <c r="AE366" s="2684"/>
      <c r="AF366" s="2684"/>
      <c r="AG366" s="2684"/>
      <c r="AH366" s="2684"/>
      <c r="AI366" s="2684"/>
    </row>
    <row r="367" spans="1:35" s="2703" customFormat="1">
      <c r="A367" s="2692" t="s">
        <v>15013</v>
      </c>
      <c r="B367" s="2703" t="s">
        <v>15014</v>
      </c>
      <c r="C367" s="2703" t="s">
        <v>15015</v>
      </c>
      <c r="D367" s="2703" t="s">
        <v>15016</v>
      </c>
      <c r="E367" s="2703" t="s">
        <v>15017</v>
      </c>
      <c r="F367" s="2717"/>
      <c r="G367" s="2684"/>
      <c r="H367" s="2684"/>
      <c r="I367" s="2684"/>
      <c r="J367" s="2684"/>
      <c r="K367" s="2684"/>
      <c r="L367" s="2684"/>
      <c r="M367" s="2684"/>
      <c r="N367" s="2684"/>
      <c r="O367" s="2684"/>
      <c r="P367" s="2684"/>
      <c r="Q367" s="2684"/>
      <c r="R367" s="2684"/>
      <c r="S367" s="2684"/>
      <c r="T367" s="2684"/>
      <c r="U367" s="2684"/>
      <c r="V367" s="2684"/>
      <c r="W367" s="2684"/>
      <c r="X367" s="2684"/>
      <c r="Y367" s="2684"/>
      <c r="Z367" s="2684"/>
      <c r="AA367" s="2684"/>
      <c r="AB367" s="2684"/>
      <c r="AC367" s="2684"/>
      <c r="AD367" s="2684"/>
      <c r="AE367" s="2684"/>
      <c r="AF367" s="2684"/>
      <c r="AG367" s="2684"/>
      <c r="AH367" s="2684"/>
      <c r="AI367" s="2684"/>
    </row>
    <row r="368" spans="1:35" s="2713" customFormat="1">
      <c r="A368" s="2692" t="s">
        <v>15018</v>
      </c>
      <c r="B368" s="2713" t="s">
        <v>231</v>
      </c>
      <c r="C368" s="2703" t="s">
        <v>15019</v>
      </c>
      <c r="E368" s="2713" t="s">
        <v>758</v>
      </c>
      <c r="F368" s="2721"/>
      <c r="G368" s="2708"/>
      <c r="H368" s="2708"/>
      <c r="I368" s="2708"/>
      <c r="J368" s="2708"/>
      <c r="K368" s="2708"/>
      <c r="L368" s="2708"/>
      <c r="M368" s="2708"/>
      <c r="N368" s="2708"/>
      <c r="O368" s="2708"/>
      <c r="P368" s="2708"/>
      <c r="Q368" s="2708"/>
      <c r="R368" s="2708"/>
      <c r="S368" s="2708"/>
      <c r="T368" s="2708"/>
      <c r="U368" s="2708"/>
      <c r="V368" s="2708"/>
      <c r="W368" s="2708"/>
      <c r="X368" s="2708"/>
      <c r="Y368" s="2708"/>
      <c r="Z368" s="2708"/>
      <c r="AA368" s="2708"/>
      <c r="AB368" s="2708"/>
      <c r="AC368" s="2708"/>
      <c r="AD368" s="2708"/>
      <c r="AE368" s="2708"/>
      <c r="AF368" s="2708"/>
      <c r="AG368" s="2708"/>
      <c r="AH368" s="2708"/>
      <c r="AI368" s="2708"/>
    </row>
    <row r="369" spans="1:35" s="2703" customFormat="1" ht="18.75" customHeight="1">
      <c r="A369" s="2692" t="s">
        <v>15020</v>
      </c>
      <c r="B369" s="2703" t="s">
        <v>15021</v>
      </c>
      <c r="C369" s="2703" t="s">
        <v>15022</v>
      </c>
      <c r="E369" s="2703" t="s">
        <v>15023</v>
      </c>
      <c r="F369" s="2717"/>
      <c r="G369" s="2684"/>
      <c r="H369" s="2684"/>
      <c r="I369" s="2684"/>
      <c r="J369" s="2684"/>
      <c r="K369" s="2684"/>
      <c r="L369" s="2684"/>
      <c r="M369" s="2684"/>
      <c r="N369" s="2684"/>
      <c r="O369" s="2684"/>
      <c r="P369" s="2684"/>
      <c r="Q369" s="2684"/>
      <c r="R369" s="2684"/>
      <c r="S369" s="2684"/>
      <c r="T369" s="2684"/>
      <c r="U369" s="2684"/>
      <c r="V369" s="2684"/>
      <c r="W369" s="2684"/>
      <c r="X369" s="2684"/>
      <c r="Y369" s="2684"/>
      <c r="Z369" s="2684"/>
      <c r="AA369" s="2684"/>
      <c r="AB369" s="2684"/>
      <c r="AC369" s="2684"/>
      <c r="AD369" s="2684"/>
      <c r="AE369" s="2684"/>
      <c r="AF369" s="2684"/>
      <c r="AG369" s="2684"/>
      <c r="AH369" s="2684"/>
      <c r="AI369" s="2684"/>
    </row>
    <row r="370" spans="1:35" s="2703" customFormat="1">
      <c r="A370" s="2692" t="s">
        <v>15024</v>
      </c>
      <c r="B370" s="2703" t="s">
        <v>15025</v>
      </c>
      <c r="C370" s="2703" t="s">
        <v>15026</v>
      </c>
      <c r="D370" s="2703" t="s">
        <v>15027</v>
      </c>
      <c r="F370" s="2717"/>
      <c r="G370" s="2684"/>
      <c r="H370" s="2684"/>
      <c r="I370" s="2684"/>
      <c r="J370" s="2684"/>
      <c r="K370" s="2684"/>
      <c r="L370" s="2684"/>
      <c r="M370" s="2684"/>
      <c r="N370" s="2684"/>
      <c r="O370" s="2684"/>
      <c r="P370" s="2684"/>
      <c r="Q370" s="2684"/>
      <c r="R370" s="2684"/>
      <c r="S370" s="2684"/>
      <c r="T370" s="2684"/>
      <c r="U370" s="2684"/>
      <c r="V370" s="2684"/>
      <c r="W370" s="2684"/>
      <c r="X370" s="2684"/>
      <c r="Y370" s="2684"/>
      <c r="Z370" s="2684"/>
      <c r="AA370" s="2684"/>
      <c r="AB370" s="2684"/>
      <c r="AC370" s="2684"/>
      <c r="AD370" s="2684"/>
      <c r="AE370" s="2684"/>
      <c r="AF370" s="2684"/>
      <c r="AG370" s="2684"/>
      <c r="AH370" s="2684"/>
      <c r="AI370" s="2684"/>
    </row>
    <row r="371" spans="1:35" s="2703" customFormat="1">
      <c r="A371" s="2692" t="s">
        <v>15028</v>
      </c>
      <c r="B371" s="2703" t="s">
        <v>15029</v>
      </c>
      <c r="C371" s="2703" t="s">
        <v>15030</v>
      </c>
      <c r="D371" s="2703" t="s">
        <v>15031</v>
      </c>
      <c r="E371" s="2703" t="s">
        <v>15032</v>
      </c>
      <c r="F371" s="2717"/>
      <c r="G371" s="2684"/>
      <c r="H371" s="2684"/>
      <c r="I371" s="2684"/>
      <c r="J371" s="2684"/>
      <c r="K371" s="2684"/>
      <c r="L371" s="2684"/>
      <c r="M371" s="2684"/>
      <c r="N371" s="2684"/>
      <c r="O371" s="2684"/>
      <c r="P371" s="2684"/>
      <c r="Q371" s="2684"/>
      <c r="R371" s="2684"/>
      <c r="S371" s="2684"/>
      <c r="T371" s="2684"/>
      <c r="U371" s="2684"/>
      <c r="V371" s="2684"/>
      <c r="W371" s="2684"/>
      <c r="X371" s="2684"/>
      <c r="Y371" s="2684"/>
      <c r="Z371" s="2684"/>
      <c r="AA371" s="2684"/>
      <c r="AB371" s="2684"/>
      <c r="AC371" s="2684"/>
      <c r="AD371" s="2684"/>
      <c r="AE371" s="2684"/>
      <c r="AF371" s="2684"/>
      <c r="AG371" s="2684"/>
      <c r="AH371" s="2684"/>
      <c r="AI371" s="2684"/>
    </row>
    <row r="372" spans="1:35" s="2703" customFormat="1">
      <c r="A372" s="2692" t="s">
        <v>15033</v>
      </c>
      <c r="B372" s="2703" t="s">
        <v>15034</v>
      </c>
      <c r="C372" s="2703" t="s">
        <v>15035</v>
      </c>
      <c r="D372" s="2703" t="s">
        <v>15036</v>
      </c>
      <c r="E372" s="2703" t="s">
        <v>15037</v>
      </c>
      <c r="F372" s="2717"/>
      <c r="G372" s="2684"/>
      <c r="H372" s="2684"/>
      <c r="I372" s="2684"/>
      <c r="J372" s="2684"/>
      <c r="K372" s="2684"/>
      <c r="L372" s="2684"/>
      <c r="M372" s="2684"/>
      <c r="N372" s="2684"/>
      <c r="O372" s="2684"/>
      <c r="P372" s="2684"/>
      <c r="Q372" s="2684"/>
      <c r="R372" s="2684"/>
      <c r="S372" s="2684"/>
      <c r="T372" s="2684"/>
      <c r="U372" s="2684"/>
      <c r="V372" s="2684"/>
      <c r="W372" s="2684"/>
      <c r="X372" s="2684"/>
      <c r="Y372" s="2684"/>
      <c r="Z372" s="2684"/>
      <c r="AA372" s="2684"/>
      <c r="AB372" s="2684"/>
      <c r="AC372" s="2684"/>
      <c r="AD372" s="2684"/>
      <c r="AE372" s="2684"/>
      <c r="AF372" s="2684"/>
      <c r="AG372" s="2684"/>
      <c r="AH372" s="2684"/>
      <c r="AI372" s="2684"/>
    </row>
    <row r="373" spans="1:35" s="2703" customFormat="1">
      <c r="A373" s="2692" t="s">
        <v>15038</v>
      </c>
      <c r="B373" s="2703" t="s">
        <v>15039</v>
      </c>
      <c r="C373" s="2703" t="s">
        <v>15040</v>
      </c>
      <c r="E373" s="2703" t="s">
        <v>454</v>
      </c>
      <c r="F373" s="2717"/>
      <c r="G373" s="2684"/>
      <c r="H373" s="2684"/>
      <c r="I373" s="2684"/>
      <c r="J373" s="2684"/>
      <c r="K373" s="2684"/>
      <c r="L373" s="2684"/>
      <c r="M373" s="2684"/>
      <c r="N373" s="2684"/>
      <c r="O373" s="2684"/>
      <c r="P373" s="2684"/>
      <c r="Q373" s="2684"/>
      <c r="R373" s="2684"/>
      <c r="S373" s="2684"/>
      <c r="T373" s="2684"/>
      <c r="U373" s="2684"/>
      <c r="V373" s="2684"/>
      <c r="W373" s="2684"/>
      <c r="X373" s="2684"/>
      <c r="Y373" s="2684"/>
      <c r="Z373" s="2684"/>
      <c r="AA373" s="2684"/>
      <c r="AB373" s="2684"/>
      <c r="AC373" s="2684"/>
      <c r="AD373" s="2684"/>
      <c r="AE373" s="2684"/>
      <c r="AF373" s="2684"/>
      <c r="AG373" s="2684"/>
      <c r="AH373" s="2684"/>
      <c r="AI373" s="2684"/>
    </row>
    <row r="374" spans="1:35" s="2703" customFormat="1">
      <c r="A374" s="2692" t="s">
        <v>15041</v>
      </c>
      <c r="B374" s="2703" t="s">
        <v>1635</v>
      </c>
      <c r="C374" s="2703" t="s">
        <v>15042</v>
      </c>
      <c r="E374" s="2703" t="s">
        <v>2639</v>
      </c>
      <c r="F374" s="2717"/>
      <c r="G374" s="2684"/>
      <c r="H374" s="2684"/>
      <c r="I374" s="2684"/>
      <c r="J374" s="2684"/>
      <c r="K374" s="2684"/>
      <c r="L374" s="2684"/>
      <c r="M374" s="2684"/>
      <c r="N374" s="2684"/>
      <c r="O374" s="2684"/>
      <c r="P374" s="2684"/>
      <c r="Q374" s="2684"/>
      <c r="R374" s="2684"/>
      <c r="S374" s="2684"/>
      <c r="T374" s="2684"/>
      <c r="U374" s="2684"/>
      <c r="V374" s="2684"/>
      <c r="W374" s="2684"/>
      <c r="X374" s="2684"/>
      <c r="Y374" s="2684"/>
      <c r="Z374" s="2684"/>
      <c r="AA374" s="2684"/>
      <c r="AB374" s="2684"/>
      <c r="AC374" s="2684"/>
      <c r="AD374" s="2684"/>
      <c r="AE374" s="2684"/>
      <c r="AF374" s="2684"/>
      <c r="AG374" s="2684"/>
      <c r="AH374" s="2684"/>
      <c r="AI374" s="2684"/>
    </row>
    <row r="375" spans="1:35" s="2713" customFormat="1">
      <c r="A375" s="2692" t="s">
        <v>15043</v>
      </c>
      <c r="B375" s="2713" t="s">
        <v>3971</v>
      </c>
      <c r="C375" s="2703" t="s">
        <v>15044</v>
      </c>
      <c r="E375" s="2713" t="s">
        <v>15045</v>
      </c>
      <c r="F375" s="2721"/>
      <c r="G375" s="2708"/>
      <c r="H375" s="2708"/>
      <c r="I375" s="2708"/>
      <c r="J375" s="2708"/>
      <c r="K375" s="2708"/>
      <c r="L375" s="2708"/>
      <c r="M375" s="2708"/>
      <c r="N375" s="2708"/>
      <c r="O375" s="2708"/>
      <c r="P375" s="2708"/>
      <c r="Q375" s="2708"/>
      <c r="R375" s="2708"/>
      <c r="S375" s="2708"/>
      <c r="T375" s="2708"/>
      <c r="U375" s="2708"/>
      <c r="V375" s="2708"/>
      <c r="W375" s="2708"/>
      <c r="X375" s="2708"/>
      <c r="Y375" s="2708"/>
      <c r="Z375" s="2708"/>
      <c r="AA375" s="2708"/>
      <c r="AB375" s="2708"/>
      <c r="AC375" s="2708"/>
      <c r="AD375" s="2708"/>
      <c r="AE375" s="2708"/>
      <c r="AF375" s="2708"/>
      <c r="AG375" s="2708"/>
      <c r="AH375" s="2708"/>
      <c r="AI375" s="2708"/>
    </row>
    <row r="376" spans="1:35" s="2713" customFormat="1">
      <c r="A376" s="2692" t="s">
        <v>15046</v>
      </c>
      <c r="B376" s="2713" t="s">
        <v>1020</v>
      </c>
      <c r="C376" s="2703" t="s">
        <v>15047</v>
      </c>
      <c r="E376" s="2713" t="s">
        <v>2733</v>
      </c>
      <c r="F376" s="2721"/>
      <c r="G376" s="2708"/>
      <c r="H376" s="2708"/>
      <c r="I376" s="2708"/>
      <c r="J376" s="2708"/>
      <c r="K376" s="2708"/>
      <c r="L376" s="2708"/>
      <c r="M376" s="2708"/>
      <c r="N376" s="2708"/>
      <c r="O376" s="2708"/>
      <c r="P376" s="2708"/>
      <c r="Q376" s="2708"/>
      <c r="R376" s="2708"/>
      <c r="S376" s="2708"/>
      <c r="T376" s="2708"/>
      <c r="U376" s="2708"/>
      <c r="V376" s="2708"/>
      <c r="W376" s="2708"/>
      <c r="X376" s="2708"/>
      <c r="Y376" s="2708"/>
      <c r="Z376" s="2708"/>
      <c r="AA376" s="2708"/>
      <c r="AB376" s="2708"/>
      <c r="AC376" s="2708"/>
      <c r="AD376" s="2708"/>
      <c r="AE376" s="2708"/>
      <c r="AF376" s="2708"/>
      <c r="AG376" s="2708"/>
      <c r="AH376" s="2708"/>
      <c r="AI376" s="2708"/>
    </row>
    <row r="377" spans="1:35" s="2703" customFormat="1">
      <c r="A377" s="2692" t="s">
        <v>15048</v>
      </c>
      <c r="B377" s="2703" t="s">
        <v>1022</v>
      </c>
      <c r="C377" s="2703" t="s">
        <v>15049</v>
      </c>
      <c r="E377" s="2703" t="s">
        <v>536</v>
      </c>
      <c r="F377" s="2717"/>
      <c r="G377" s="2684"/>
      <c r="H377" s="2684"/>
      <c r="I377" s="2684"/>
      <c r="J377" s="2684"/>
      <c r="K377" s="2684"/>
      <c r="L377" s="2684"/>
      <c r="M377" s="2684"/>
      <c r="N377" s="2684"/>
      <c r="O377" s="2684"/>
      <c r="P377" s="2684"/>
      <c r="Q377" s="2684"/>
      <c r="R377" s="2684"/>
      <c r="S377" s="2684"/>
      <c r="T377" s="2684"/>
      <c r="U377" s="2684"/>
      <c r="V377" s="2684"/>
      <c r="W377" s="2684"/>
      <c r="X377" s="2684"/>
      <c r="Y377" s="2684"/>
      <c r="Z377" s="2684"/>
      <c r="AA377" s="2684"/>
      <c r="AB377" s="2684"/>
      <c r="AC377" s="2684"/>
      <c r="AD377" s="2684"/>
      <c r="AE377" s="2684"/>
      <c r="AF377" s="2684"/>
      <c r="AG377" s="2684"/>
      <c r="AH377" s="2684"/>
      <c r="AI377" s="2684"/>
    </row>
    <row r="378" spans="1:35" s="2703" customFormat="1">
      <c r="A378" s="2692" t="s">
        <v>15050</v>
      </c>
      <c r="B378" s="2703" t="s">
        <v>15051</v>
      </c>
      <c r="C378" s="2703" t="s">
        <v>15052</v>
      </c>
      <c r="E378" s="2703" t="s">
        <v>2799</v>
      </c>
      <c r="F378" s="2717"/>
      <c r="G378" s="2684"/>
      <c r="H378" s="2684"/>
      <c r="I378" s="2684"/>
      <c r="J378" s="2684"/>
      <c r="K378" s="2684"/>
      <c r="L378" s="2684"/>
      <c r="M378" s="2684"/>
      <c r="N378" s="2684"/>
      <c r="O378" s="2684"/>
      <c r="P378" s="2684"/>
      <c r="Q378" s="2684"/>
      <c r="R378" s="2684"/>
      <c r="S378" s="2684"/>
      <c r="T378" s="2684"/>
      <c r="U378" s="2684"/>
      <c r="V378" s="2684"/>
      <c r="W378" s="2684"/>
      <c r="X378" s="2684"/>
      <c r="Y378" s="2684"/>
      <c r="Z378" s="2684"/>
      <c r="AA378" s="2684"/>
      <c r="AB378" s="2684"/>
      <c r="AC378" s="2684"/>
      <c r="AD378" s="2684"/>
      <c r="AE378" s="2684"/>
      <c r="AF378" s="2684"/>
      <c r="AG378" s="2684"/>
      <c r="AH378" s="2684"/>
      <c r="AI378" s="2684"/>
    </row>
    <row r="379" spans="1:35" s="2703" customFormat="1">
      <c r="A379" s="2692" t="s">
        <v>15053</v>
      </c>
      <c r="B379" s="2703" t="s">
        <v>3894</v>
      </c>
      <c r="C379" s="2703" t="s">
        <v>15054</v>
      </c>
      <c r="E379" s="2703" t="s">
        <v>15055</v>
      </c>
      <c r="F379" s="2717"/>
      <c r="G379" s="2684"/>
      <c r="H379" s="2684"/>
      <c r="I379" s="2684"/>
      <c r="J379" s="2684"/>
      <c r="K379" s="2684"/>
      <c r="L379" s="2684"/>
      <c r="M379" s="2684"/>
      <c r="N379" s="2684"/>
      <c r="O379" s="2684"/>
      <c r="P379" s="2684"/>
      <c r="Q379" s="2684"/>
      <c r="R379" s="2684"/>
      <c r="S379" s="2684"/>
      <c r="T379" s="2684"/>
      <c r="U379" s="2684"/>
      <c r="V379" s="2684"/>
      <c r="W379" s="2684"/>
      <c r="X379" s="2684"/>
      <c r="Y379" s="2684"/>
      <c r="Z379" s="2684"/>
      <c r="AA379" s="2684"/>
      <c r="AB379" s="2684"/>
      <c r="AC379" s="2684"/>
      <c r="AD379" s="2684"/>
      <c r="AE379" s="2684"/>
      <c r="AF379" s="2684"/>
      <c r="AG379" s="2684"/>
      <c r="AH379" s="2684"/>
      <c r="AI379" s="2684"/>
    </row>
    <row r="380" spans="1:35" s="2703" customFormat="1">
      <c r="A380" s="2692" t="s">
        <v>15056</v>
      </c>
      <c r="B380" s="2703" t="s">
        <v>1302</v>
      </c>
      <c r="C380" s="2703" t="s">
        <v>15057</v>
      </c>
      <c r="E380" s="2703" t="s">
        <v>284</v>
      </c>
      <c r="F380" s="2717"/>
      <c r="G380" s="2684"/>
      <c r="H380" s="2684"/>
      <c r="I380" s="2684"/>
      <c r="J380" s="2684"/>
      <c r="K380" s="2684"/>
      <c r="L380" s="2684"/>
      <c r="M380" s="2684"/>
      <c r="N380" s="2684"/>
      <c r="O380" s="2684"/>
      <c r="P380" s="2684"/>
      <c r="Q380" s="2684"/>
      <c r="R380" s="2684"/>
      <c r="S380" s="2684"/>
      <c r="T380" s="2684"/>
      <c r="U380" s="2684"/>
      <c r="V380" s="2684"/>
      <c r="W380" s="2684"/>
      <c r="X380" s="2684"/>
      <c r="Y380" s="2684"/>
      <c r="Z380" s="2684"/>
      <c r="AA380" s="2684"/>
      <c r="AB380" s="2684"/>
      <c r="AC380" s="2684"/>
      <c r="AD380" s="2684"/>
      <c r="AE380" s="2684"/>
      <c r="AF380" s="2684"/>
      <c r="AG380" s="2684"/>
      <c r="AH380" s="2684"/>
      <c r="AI380" s="2684"/>
    </row>
    <row r="381" spans="1:35" s="2703" customFormat="1">
      <c r="A381" s="2692" t="s">
        <v>15058</v>
      </c>
      <c r="B381" s="2703" t="s">
        <v>3643</v>
      </c>
      <c r="C381" s="2703" t="s">
        <v>15059</v>
      </c>
      <c r="E381" s="2703" t="s">
        <v>247</v>
      </c>
      <c r="F381" s="2717"/>
      <c r="G381" s="2684"/>
      <c r="H381" s="2684"/>
      <c r="I381" s="2684"/>
      <c r="J381" s="2684"/>
      <c r="K381" s="2684"/>
      <c r="L381" s="2684"/>
      <c r="M381" s="2684"/>
      <c r="N381" s="2684"/>
      <c r="O381" s="2684"/>
      <c r="P381" s="2684"/>
      <c r="Q381" s="2684"/>
      <c r="R381" s="2684"/>
      <c r="S381" s="2684"/>
      <c r="T381" s="2684"/>
      <c r="U381" s="2684"/>
      <c r="V381" s="2684"/>
      <c r="W381" s="2684"/>
      <c r="X381" s="2684"/>
      <c r="Y381" s="2684"/>
      <c r="Z381" s="2684"/>
      <c r="AA381" s="2684"/>
      <c r="AB381" s="2684"/>
      <c r="AC381" s="2684"/>
      <c r="AD381" s="2684"/>
      <c r="AE381" s="2684"/>
      <c r="AF381" s="2684"/>
      <c r="AG381" s="2684"/>
      <c r="AH381" s="2684"/>
      <c r="AI381" s="2684"/>
    </row>
    <row r="382" spans="1:35" s="2703" customFormat="1">
      <c r="A382" s="2692" t="s">
        <v>15060</v>
      </c>
      <c r="B382" s="2703" t="s">
        <v>3940</v>
      </c>
      <c r="C382" s="2703" t="s">
        <v>15061</v>
      </c>
      <c r="E382" s="2703" t="s">
        <v>3781</v>
      </c>
      <c r="F382" s="2717"/>
      <c r="G382" s="2684"/>
      <c r="H382" s="2684"/>
      <c r="I382" s="2684"/>
      <c r="J382" s="2684"/>
      <c r="K382" s="2684"/>
      <c r="L382" s="2684"/>
      <c r="M382" s="2684"/>
      <c r="N382" s="2684"/>
      <c r="O382" s="2684"/>
      <c r="P382" s="2684"/>
      <c r="Q382" s="2684"/>
      <c r="R382" s="2684"/>
      <c r="S382" s="2684"/>
      <c r="T382" s="2684"/>
      <c r="U382" s="2684"/>
      <c r="V382" s="2684"/>
      <c r="W382" s="2684"/>
      <c r="X382" s="2684"/>
      <c r="Y382" s="2684"/>
      <c r="Z382" s="2684"/>
      <c r="AA382" s="2684"/>
      <c r="AB382" s="2684"/>
      <c r="AC382" s="2684"/>
      <c r="AD382" s="2684"/>
      <c r="AE382" s="2684"/>
      <c r="AF382" s="2684"/>
      <c r="AG382" s="2684"/>
      <c r="AH382" s="2684"/>
      <c r="AI382" s="2684"/>
    </row>
    <row r="383" spans="1:35" s="2703" customFormat="1">
      <c r="A383" s="2692" t="s">
        <v>15062</v>
      </c>
      <c r="B383" s="2703" t="s">
        <v>1215</v>
      </c>
      <c r="C383" s="2703" t="s">
        <v>12037</v>
      </c>
      <c r="E383" s="2703" t="s">
        <v>15063</v>
      </c>
      <c r="F383" s="2717"/>
      <c r="G383" s="2684"/>
      <c r="H383" s="2684"/>
      <c r="I383" s="2684"/>
      <c r="J383" s="2684"/>
      <c r="K383" s="2684"/>
      <c r="L383" s="2684"/>
      <c r="M383" s="2684"/>
      <c r="N383" s="2684"/>
      <c r="O383" s="2684"/>
      <c r="P383" s="2684"/>
      <c r="Q383" s="2684"/>
      <c r="R383" s="2684"/>
      <c r="S383" s="2684"/>
      <c r="T383" s="2684"/>
      <c r="U383" s="2684"/>
      <c r="V383" s="2684"/>
      <c r="W383" s="2684"/>
      <c r="X383" s="2684"/>
      <c r="Y383" s="2684"/>
      <c r="Z383" s="2684"/>
      <c r="AA383" s="2684"/>
      <c r="AB383" s="2684"/>
      <c r="AC383" s="2684"/>
      <c r="AD383" s="2684"/>
      <c r="AE383" s="2684"/>
      <c r="AF383" s="2684"/>
      <c r="AG383" s="2684"/>
      <c r="AH383" s="2684"/>
      <c r="AI383" s="2684"/>
    </row>
    <row r="384" spans="1:35" s="2703" customFormat="1">
      <c r="A384" s="2692" t="s">
        <v>15064</v>
      </c>
      <c r="B384" s="2703" t="s">
        <v>15065</v>
      </c>
      <c r="C384" s="2703" t="s">
        <v>15066</v>
      </c>
      <c r="E384" s="2703" t="s">
        <v>374</v>
      </c>
      <c r="F384" s="2717"/>
      <c r="G384" s="2684"/>
      <c r="H384" s="2684"/>
      <c r="I384" s="2684"/>
      <c r="J384" s="2684"/>
      <c r="K384" s="2684"/>
      <c r="L384" s="2684"/>
      <c r="M384" s="2684"/>
      <c r="N384" s="2684"/>
      <c r="O384" s="2684"/>
      <c r="P384" s="2684"/>
      <c r="Q384" s="2684"/>
      <c r="R384" s="2684"/>
      <c r="S384" s="2684"/>
      <c r="T384" s="2684"/>
      <c r="U384" s="2684"/>
      <c r="V384" s="2684"/>
      <c r="W384" s="2684"/>
      <c r="X384" s="2684"/>
      <c r="Y384" s="2684"/>
      <c r="Z384" s="2684"/>
      <c r="AA384" s="2684"/>
      <c r="AB384" s="2684"/>
      <c r="AC384" s="2684"/>
      <c r="AD384" s="2684"/>
      <c r="AE384" s="2684"/>
      <c r="AF384" s="2684"/>
      <c r="AG384" s="2684"/>
      <c r="AH384" s="2684"/>
      <c r="AI384" s="2684"/>
    </row>
    <row r="385" spans="1:35" s="2703" customFormat="1">
      <c r="A385" s="2692" t="s">
        <v>15067</v>
      </c>
      <c r="B385" s="2703" t="s">
        <v>2052</v>
      </c>
      <c r="C385" s="2703" t="s">
        <v>15068</v>
      </c>
      <c r="E385" s="2703" t="s">
        <v>15069</v>
      </c>
      <c r="F385" s="2717"/>
      <c r="G385" s="2684"/>
      <c r="H385" s="2684"/>
      <c r="I385" s="2684"/>
      <c r="J385" s="2684"/>
      <c r="K385" s="2684"/>
      <c r="L385" s="2684"/>
      <c r="M385" s="2684"/>
      <c r="N385" s="2684"/>
      <c r="O385" s="2684"/>
      <c r="P385" s="2684"/>
      <c r="Q385" s="2684"/>
      <c r="R385" s="2684"/>
      <c r="S385" s="2684"/>
      <c r="T385" s="2684"/>
      <c r="U385" s="2684"/>
      <c r="V385" s="2684"/>
      <c r="W385" s="2684"/>
      <c r="X385" s="2684"/>
      <c r="Y385" s="2684"/>
      <c r="Z385" s="2684"/>
      <c r="AA385" s="2684"/>
      <c r="AB385" s="2684"/>
      <c r="AC385" s="2684"/>
      <c r="AD385" s="2684"/>
      <c r="AE385" s="2684"/>
      <c r="AF385" s="2684"/>
      <c r="AG385" s="2684"/>
      <c r="AH385" s="2684"/>
      <c r="AI385" s="2684"/>
    </row>
    <row r="386" spans="1:35" s="2703" customFormat="1">
      <c r="A386" s="2692" t="s">
        <v>15070</v>
      </c>
      <c r="B386" s="2703" t="s">
        <v>15071</v>
      </c>
      <c r="C386" s="2703" t="s">
        <v>14460</v>
      </c>
      <c r="E386" s="2703" t="s">
        <v>2642</v>
      </c>
      <c r="F386" s="2717"/>
      <c r="G386" s="2684"/>
      <c r="H386" s="2684"/>
      <c r="I386" s="2684"/>
      <c r="J386" s="2684"/>
      <c r="K386" s="2684"/>
      <c r="L386" s="2684"/>
      <c r="M386" s="2684"/>
      <c r="N386" s="2684"/>
      <c r="O386" s="2684"/>
      <c r="P386" s="2684"/>
      <c r="Q386" s="2684"/>
      <c r="R386" s="2684"/>
      <c r="S386" s="2684"/>
      <c r="T386" s="2684"/>
      <c r="U386" s="2684"/>
      <c r="V386" s="2684"/>
      <c r="W386" s="2684"/>
      <c r="X386" s="2684"/>
      <c r="Y386" s="2684"/>
      <c r="Z386" s="2684"/>
      <c r="AA386" s="2684"/>
      <c r="AB386" s="2684"/>
      <c r="AC386" s="2684"/>
      <c r="AD386" s="2684"/>
      <c r="AE386" s="2684"/>
      <c r="AF386" s="2684"/>
      <c r="AG386" s="2684"/>
      <c r="AH386" s="2684"/>
      <c r="AI386" s="2684"/>
    </row>
    <row r="387" spans="1:35" s="2703" customFormat="1">
      <c r="A387" s="2692" t="s">
        <v>15072</v>
      </c>
      <c r="B387" s="2703" t="s">
        <v>15073</v>
      </c>
      <c r="C387" s="2703" t="s">
        <v>14049</v>
      </c>
      <c r="E387" s="2703" t="s">
        <v>2674</v>
      </c>
      <c r="F387" s="2717"/>
      <c r="G387" s="2684"/>
      <c r="H387" s="2684"/>
      <c r="I387" s="2684"/>
      <c r="J387" s="2684"/>
      <c r="K387" s="2684"/>
      <c r="L387" s="2684"/>
      <c r="M387" s="2684"/>
      <c r="N387" s="2684"/>
      <c r="O387" s="2684"/>
      <c r="P387" s="2684"/>
      <c r="Q387" s="2684"/>
      <c r="R387" s="2684"/>
      <c r="S387" s="2684"/>
      <c r="T387" s="2684"/>
      <c r="U387" s="2684"/>
      <c r="V387" s="2684"/>
      <c r="W387" s="2684"/>
      <c r="X387" s="2684"/>
      <c r="Y387" s="2684"/>
      <c r="Z387" s="2684"/>
      <c r="AA387" s="2684"/>
      <c r="AB387" s="2684"/>
      <c r="AC387" s="2684"/>
      <c r="AD387" s="2684"/>
      <c r="AE387" s="2684"/>
      <c r="AF387" s="2684"/>
      <c r="AG387" s="2684"/>
      <c r="AH387" s="2684"/>
      <c r="AI387" s="2684"/>
    </row>
    <row r="388" spans="1:35" s="2703" customFormat="1">
      <c r="A388" s="2692" t="s">
        <v>15074</v>
      </c>
      <c r="B388" s="2703" t="s">
        <v>4026</v>
      </c>
      <c r="C388" s="2703" t="s">
        <v>15075</v>
      </c>
      <c r="E388" s="2703" t="s">
        <v>15076</v>
      </c>
      <c r="F388" s="2717"/>
      <c r="G388" s="2684"/>
      <c r="H388" s="2684"/>
      <c r="I388" s="2684"/>
      <c r="J388" s="2684"/>
      <c r="K388" s="2684"/>
      <c r="L388" s="2684"/>
      <c r="M388" s="2684"/>
      <c r="N388" s="2684"/>
      <c r="O388" s="2684"/>
      <c r="P388" s="2684"/>
      <c r="Q388" s="2684"/>
      <c r="R388" s="2684"/>
      <c r="S388" s="2684"/>
      <c r="T388" s="2684"/>
      <c r="U388" s="2684"/>
      <c r="V388" s="2684"/>
      <c r="W388" s="2684"/>
      <c r="X388" s="2684"/>
      <c r="Y388" s="2684"/>
      <c r="Z388" s="2684"/>
      <c r="AA388" s="2684"/>
      <c r="AB388" s="2684"/>
      <c r="AC388" s="2684"/>
      <c r="AD388" s="2684"/>
      <c r="AE388" s="2684"/>
      <c r="AF388" s="2684"/>
      <c r="AG388" s="2684"/>
      <c r="AH388" s="2684"/>
      <c r="AI388" s="2684"/>
    </row>
    <row r="389" spans="1:35" s="2703" customFormat="1">
      <c r="A389" s="2692" t="s">
        <v>15077</v>
      </c>
      <c r="B389" s="2703" t="s">
        <v>8930</v>
      </c>
      <c r="C389" s="2703" t="s">
        <v>15078</v>
      </c>
      <c r="E389" s="2703" t="s">
        <v>15079</v>
      </c>
      <c r="F389" s="2717"/>
      <c r="G389" s="2684"/>
      <c r="H389" s="2684"/>
      <c r="I389" s="2684"/>
      <c r="J389" s="2684"/>
      <c r="K389" s="2684"/>
      <c r="L389" s="2684"/>
      <c r="M389" s="2684"/>
      <c r="N389" s="2684"/>
      <c r="O389" s="2684"/>
      <c r="P389" s="2684"/>
      <c r="Q389" s="2684"/>
      <c r="R389" s="2684"/>
      <c r="S389" s="2684"/>
      <c r="T389" s="2684"/>
      <c r="U389" s="2684"/>
      <c r="V389" s="2684"/>
      <c r="W389" s="2684"/>
      <c r="X389" s="2684"/>
      <c r="Y389" s="2684"/>
      <c r="Z389" s="2684"/>
      <c r="AA389" s="2684"/>
      <c r="AB389" s="2684"/>
      <c r="AC389" s="2684"/>
      <c r="AD389" s="2684"/>
      <c r="AE389" s="2684"/>
      <c r="AF389" s="2684"/>
      <c r="AG389" s="2684"/>
      <c r="AH389" s="2684"/>
      <c r="AI389" s="2684"/>
    </row>
    <row r="390" spans="1:35" s="2703" customFormat="1">
      <c r="A390" s="2692" t="s">
        <v>15080</v>
      </c>
      <c r="B390" s="2703" t="s">
        <v>8815</v>
      </c>
      <c r="C390" s="2703" t="s">
        <v>15081</v>
      </c>
      <c r="E390" s="2703" t="s">
        <v>15082</v>
      </c>
      <c r="F390" s="2717"/>
      <c r="G390" s="2684"/>
      <c r="H390" s="2684"/>
      <c r="I390" s="2684"/>
      <c r="J390" s="2684"/>
      <c r="K390" s="2684"/>
      <c r="L390" s="2684"/>
      <c r="M390" s="2684"/>
      <c r="N390" s="2684"/>
      <c r="O390" s="2684"/>
      <c r="P390" s="2684"/>
      <c r="Q390" s="2684"/>
      <c r="R390" s="2684"/>
      <c r="S390" s="2684"/>
      <c r="T390" s="2684"/>
      <c r="U390" s="2684"/>
      <c r="V390" s="2684"/>
      <c r="W390" s="2684"/>
      <c r="X390" s="2684"/>
      <c r="Y390" s="2684"/>
      <c r="Z390" s="2684"/>
      <c r="AA390" s="2684"/>
      <c r="AB390" s="2684"/>
      <c r="AC390" s="2684"/>
      <c r="AD390" s="2684"/>
      <c r="AE390" s="2684"/>
      <c r="AF390" s="2684"/>
      <c r="AG390" s="2684"/>
      <c r="AH390" s="2684"/>
      <c r="AI390" s="2684"/>
    </row>
    <row r="391" spans="1:35" s="2703" customFormat="1">
      <c r="A391" s="2692" t="s">
        <v>15083</v>
      </c>
      <c r="B391" s="2703" t="s">
        <v>15084</v>
      </c>
      <c r="C391" s="2703" t="s">
        <v>15085</v>
      </c>
      <c r="E391" s="2703" t="s">
        <v>15086</v>
      </c>
      <c r="F391" s="2717"/>
      <c r="G391" s="2684"/>
      <c r="H391" s="2684"/>
      <c r="I391" s="2684"/>
      <c r="J391" s="2684"/>
      <c r="K391" s="2684"/>
      <c r="L391" s="2684"/>
      <c r="M391" s="2684"/>
      <c r="N391" s="2684"/>
      <c r="O391" s="2684"/>
      <c r="P391" s="2684"/>
      <c r="Q391" s="2684"/>
      <c r="R391" s="2684"/>
      <c r="S391" s="2684"/>
      <c r="T391" s="2684"/>
      <c r="U391" s="2684"/>
      <c r="V391" s="2684"/>
      <c r="W391" s="2684"/>
      <c r="X391" s="2684"/>
      <c r="Y391" s="2684"/>
      <c r="Z391" s="2684"/>
      <c r="AA391" s="2684"/>
      <c r="AB391" s="2684"/>
      <c r="AC391" s="2684"/>
      <c r="AD391" s="2684"/>
      <c r="AE391" s="2684"/>
      <c r="AF391" s="2684"/>
      <c r="AG391" s="2684"/>
      <c r="AH391" s="2684"/>
      <c r="AI391" s="2684"/>
    </row>
    <row r="392" spans="1:35" s="2703" customFormat="1">
      <c r="A392" s="2692" t="s">
        <v>15087</v>
      </c>
      <c r="B392" s="2703" t="s">
        <v>8822</v>
      </c>
      <c r="C392" s="2703" t="s">
        <v>15088</v>
      </c>
      <c r="E392" s="2703" t="s">
        <v>15089</v>
      </c>
      <c r="F392" s="2717"/>
      <c r="G392" s="2684"/>
      <c r="H392" s="2684"/>
      <c r="I392" s="2684"/>
      <c r="J392" s="2684"/>
      <c r="K392" s="2684"/>
      <c r="L392" s="2684"/>
      <c r="M392" s="2684"/>
      <c r="N392" s="2684"/>
      <c r="O392" s="2684"/>
      <c r="P392" s="2684"/>
      <c r="Q392" s="2684"/>
      <c r="R392" s="2684"/>
      <c r="S392" s="2684"/>
      <c r="T392" s="2684"/>
      <c r="U392" s="2684"/>
      <c r="V392" s="2684"/>
      <c r="W392" s="2684"/>
      <c r="X392" s="2684"/>
      <c r="Y392" s="2684"/>
      <c r="Z392" s="2684"/>
      <c r="AA392" s="2684"/>
      <c r="AB392" s="2684"/>
      <c r="AC392" s="2684"/>
      <c r="AD392" s="2684"/>
      <c r="AE392" s="2684"/>
      <c r="AF392" s="2684"/>
      <c r="AG392" s="2684"/>
      <c r="AH392" s="2684"/>
      <c r="AI392" s="2684"/>
    </row>
    <row r="393" spans="1:35" s="2703" customFormat="1">
      <c r="A393" s="2692" t="s">
        <v>15090</v>
      </c>
      <c r="B393" s="2703" t="s">
        <v>8823</v>
      </c>
      <c r="C393" s="2703" t="s">
        <v>15091</v>
      </c>
      <c r="E393" s="2703" t="s">
        <v>15092</v>
      </c>
      <c r="F393" s="2717"/>
      <c r="G393" s="2684"/>
      <c r="H393" s="2684"/>
      <c r="I393" s="2684"/>
      <c r="J393" s="2684"/>
      <c r="K393" s="2684"/>
      <c r="L393" s="2684"/>
      <c r="M393" s="2684"/>
      <c r="N393" s="2684"/>
      <c r="O393" s="2684"/>
      <c r="P393" s="2684"/>
      <c r="Q393" s="2684"/>
      <c r="R393" s="2684"/>
      <c r="S393" s="2684"/>
      <c r="T393" s="2684"/>
      <c r="U393" s="2684"/>
      <c r="V393" s="2684"/>
      <c r="W393" s="2684"/>
      <c r="X393" s="2684"/>
      <c r="Y393" s="2684"/>
      <c r="Z393" s="2684"/>
      <c r="AA393" s="2684"/>
      <c r="AB393" s="2684"/>
      <c r="AC393" s="2684"/>
      <c r="AD393" s="2684"/>
      <c r="AE393" s="2684"/>
      <c r="AF393" s="2684"/>
      <c r="AG393" s="2684"/>
      <c r="AH393" s="2684"/>
      <c r="AI393" s="2684"/>
    </row>
    <row r="394" spans="1:35" s="2703" customFormat="1">
      <c r="A394" s="2692" t="s">
        <v>15093</v>
      </c>
      <c r="B394" s="2703" t="s">
        <v>8827</v>
      </c>
      <c r="C394" s="2703" t="s">
        <v>15094</v>
      </c>
      <c r="E394" s="2703" t="s">
        <v>15095</v>
      </c>
      <c r="F394" s="2717"/>
      <c r="G394" s="2684"/>
      <c r="H394" s="2684"/>
      <c r="I394" s="2684"/>
      <c r="J394" s="2684"/>
      <c r="K394" s="2684"/>
      <c r="L394" s="2684"/>
      <c r="M394" s="2684"/>
      <c r="N394" s="2684"/>
      <c r="O394" s="2684"/>
      <c r="P394" s="2684"/>
      <c r="Q394" s="2684"/>
      <c r="R394" s="2684"/>
      <c r="S394" s="2684"/>
      <c r="T394" s="2684"/>
      <c r="U394" s="2684"/>
      <c r="V394" s="2684"/>
      <c r="W394" s="2684"/>
      <c r="X394" s="2684"/>
      <c r="Y394" s="2684"/>
      <c r="Z394" s="2684"/>
      <c r="AA394" s="2684"/>
      <c r="AB394" s="2684"/>
      <c r="AC394" s="2684"/>
      <c r="AD394" s="2684"/>
      <c r="AE394" s="2684"/>
      <c r="AF394" s="2684"/>
      <c r="AG394" s="2684"/>
      <c r="AH394" s="2684"/>
      <c r="AI394" s="2684"/>
    </row>
    <row r="395" spans="1:35" s="2703" customFormat="1">
      <c r="A395" s="2692" t="s">
        <v>15096</v>
      </c>
      <c r="B395" s="2703" t="s">
        <v>8833</v>
      </c>
      <c r="C395" s="2703" t="s">
        <v>15097</v>
      </c>
      <c r="E395" s="2703" t="s">
        <v>15098</v>
      </c>
      <c r="F395" s="2717"/>
      <c r="G395" s="2684"/>
      <c r="H395" s="2684"/>
      <c r="I395" s="2684"/>
      <c r="J395" s="2684"/>
      <c r="K395" s="2684"/>
      <c r="L395" s="2684"/>
      <c r="M395" s="2684"/>
      <c r="N395" s="2684"/>
      <c r="O395" s="2684"/>
      <c r="P395" s="2684"/>
      <c r="Q395" s="2684"/>
      <c r="R395" s="2684"/>
      <c r="S395" s="2684"/>
      <c r="T395" s="2684"/>
      <c r="U395" s="2684"/>
      <c r="V395" s="2684"/>
      <c r="W395" s="2684"/>
      <c r="X395" s="2684"/>
      <c r="Y395" s="2684"/>
      <c r="Z395" s="2684"/>
      <c r="AA395" s="2684"/>
      <c r="AB395" s="2684"/>
      <c r="AC395" s="2684"/>
      <c r="AD395" s="2684"/>
      <c r="AE395" s="2684"/>
      <c r="AF395" s="2684"/>
      <c r="AG395" s="2684"/>
      <c r="AH395" s="2684"/>
      <c r="AI395" s="2684"/>
    </row>
    <row r="396" spans="1:35" s="2703" customFormat="1">
      <c r="A396" s="2692" t="s">
        <v>15099</v>
      </c>
      <c r="B396" s="2703" t="s">
        <v>8809</v>
      </c>
      <c r="C396" s="2703" t="s">
        <v>15100</v>
      </c>
      <c r="E396" s="2703" t="s">
        <v>15101</v>
      </c>
      <c r="F396" s="2717"/>
      <c r="G396" s="2684"/>
      <c r="H396" s="2684"/>
      <c r="I396" s="2684"/>
      <c r="J396" s="2684"/>
      <c r="K396" s="2684"/>
      <c r="L396" s="2684"/>
      <c r="M396" s="2684"/>
      <c r="N396" s="2684"/>
      <c r="O396" s="2684"/>
      <c r="P396" s="2684"/>
      <c r="Q396" s="2684"/>
      <c r="R396" s="2684"/>
      <c r="S396" s="2684"/>
      <c r="T396" s="2684"/>
      <c r="U396" s="2684"/>
      <c r="V396" s="2684"/>
      <c r="W396" s="2684"/>
      <c r="X396" s="2684"/>
      <c r="Y396" s="2684"/>
      <c r="Z396" s="2684"/>
      <c r="AA396" s="2684"/>
      <c r="AB396" s="2684"/>
      <c r="AC396" s="2684"/>
      <c r="AD396" s="2684"/>
      <c r="AE396" s="2684"/>
      <c r="AF396" s="2684"/>
      <c r="AG396" s="2684"/>
      <c r="AH396" s="2684"/>
      <c r="AI396" s="2684"/>
    </row>
    <row r="397" spans="1:35" s="2703" customFormat="1">
      <c r="A397" s="2692" t="s">
        <v>15102</v>
      </c>
      <c r="B397" s="2703" t="s">
        <v>8845</v>
      </c>
      <c r="C397" s="2703" t="s">
        <v>13949</v>
      </c>
      <c r="F397" s="2717"/>
      <c r="G397" s="2684"/>
      <c r="H397" s="2684"/>
      <c r="I397" s="2684"/>
      <c r="J397" s="2684"/>
      <c r="K397" s="2684"/>
      <c r="L397" s="2684"/>
      <c r="M397" s="2684"/>
      <c r="N397" s="2684"/>
      <c r="O397" s="2684"/>
      <c r="P397" s="2684"/>
      <c r="Q397" s="2684"/>
      <c r="R397" s="2684"/>
      <c r="S397" s="2684"/>
      <c r="T397" s="2684"/>
      <c r="U397" s="2684"/>
      <c r="V397" s="2684"/>
      <c r="W397" s="2684"/>
      <c r="X397" s="2684"/>
      <c r="Y397" s="2684"/>
      <c r="Z397" s="2684"/>
      <c r="AA397" s="2684"/>
      <c r="AB397" s="2684"/>
      <c r="AC397" s="2684"/>
      <c r="AD397" s="2684"/>
      <c r="AE397" s="2684"/>
      <c r="AF397" s="2684"/>
      <c r="AG397" s="2684"/>
      <c r="AH397" s="2684"/>
      <c r="AI397" s="2684"/>
    </row>
    <row r="398" spans="1:35" s="2703" customFormat="1">
      <c r="A398" s="2692" t="s">
        <v>15103</v>
      </c>
      <c r="B398" s="2703" t="s">
        <v>2930</v>
      </c>
      <c r="C398" s="2703" t="s">
        <v>15104</v>
      </c>
      <c r="E398" s="2703" t="s">
        <v>100</v>
      </c>
      <c r="F398" s="2717" t="s">
        <v>13636</v>
      </c>
      <c r="G398" s="2684"/>
      <c r="H398" s="2684"/>
      <c r="I398" s="2684"/>
      <c r="J398" s="2684"/>
      <c r="K398" s="2684"/>
      <c r="L398" s="2684"/>
      <c r="M398" s="2684"/>
      <c r="N398" s="2684"/>
      <c r="O398" s="2684"/>
      <c r="P398" s="2684"/>
      <c r="Q398" s="2684"/>
      <c r="R398" s="2684"/>
      <c r="S398" s="2684"/>
      <c r="T398" s="2684"/>
      <c r="U398" s="2684"/>
      <c r="V398" s="2684"/>
      <c r="W398" s="2684"/>
      <c r="X398" s="2684"/>
      <c r="Y398" s="2684"/>
      <c r="Z398" s="2684"/>
      <c r="AA398" s="2684"/>
      <c r="AB398" s="2684"/>
      <c r="AC398" s="2684"/>
      <c r="AD398" s="2684"/>
      <c r="AE398" s="2684"/>
      <c r="AF398" s="2684"/>
      <c r="AG398" s="2684"/>
      <c r="AH398" s="2684"/>
      <c r="AI398" s="2684"/>
    </row>
    <row r="399" spans="1:35" s="2703" customFormat="1">
      <c r="A399" s="2692" t="s">
        <v>15105</v>
      </c>
      <c r="B399" s="2703" t="s">
        <v>15106</v>
      </c>
      <c r="C399" s="2703" t="s">
        <v>15107</v>
      </c>
      <c r="E399" s="2703" t="s">
        <v>15108</v>
      </c>
      <c r="F399" s="2717"/>
      <c r="G399" s="2684"/>
      <c r="H399" s="2684"/>
      <c r="I399" s="2684"/>
      <c r="J399" s="2684"/>
      <c r="K399" s="2684"/>
      <c r="L399" s="2684"/>
      <c r="M399" s="2684"/>
      <c r="N399" s="2684"/>
      <c r="O399" s="2684"/>
      <c r="P399" s="2684"/>
      <c r="Q399" s="2684"/>
      <c r="R399" s="2684"/>
      <c r="S399" s="2684"/>
      <c r="T399" s="2684"/>
      <c r="U399" s="2684"/>
      <c r="V399" s="2684"/>
      <c r="W399" s="2684"/>
      <c r="X399" s="2684"/>
      <c r="Y399" s="2684"/>
      <c r="Z399" s="2684"/>
      <c r="AA399" s="2684"/>
      <c r="AB399" s="2684"/>
      <c r="AC399" s="2684"/>
      <c r="AD399" s="2684"/>
      <c r="AE399" s="2684"/>
      <c r="AF399" s="2684"/>
      <c r="AG399" s="2684"/>
      <c r="AH399" s="2684"/>
      <c r="AI399" s="2684"/>
    </row>
    <row r="400" spans="1:35" s="2703" customFormat="1">
      <c r="A400" s="2692" t="s">
        <v>15109</v>
      </c>
      <c r="B400" s="2703" t="s">
        <v>13775</v>
      </c>
      <c r="C400" s="2703" t="s">
        <v>15110</v>
      </c>
      <c r="F400" s="2717"/>
      <c r="G400" s="2684"/>
      <c r="H400" s="2684"/>
      <c r="I400" s="2684"/>
      <c r="J400" s="2684"/>
      <c r="K400" s="2684"/>
      <c r="L400" s="2684"/>
      <c r="M400" s="2684"/>
      <c r="N400" s="2684"/>
      <c r="O400" s="2684"/>
      <c r="P400" s="2684"/>
      <c r="Q400" s="2684"/>
      <c r="R400" s="2684"/>
      <c r="S400" s="2684"/>
      <c r="T400" s="2684"/>
      <c r="U400" s="2684"/>
      <c r="V400" s="2684"/>
      <c r="W400" s="2684"/>
      <c r="X400" s="2684"/>
      <c r="Y400" s="2684"/>
      <c r="Z400" s="2684"/>
      <c r="AA400" s="2684"/>
      <c r="AB400" s="2684"/>
      <c r="AC400" s="2684"/>
      <c r="AD400" s="2684"/>
      <c r="AE400" s="2684"/>
      <c r="AF400" s="2684"/>
      <c r="AG400" s="2684"/>
      <c r="AH400" s="2684"/>
      <c r="AI400" s="2684"/>
    </row>
    <row r="401" spans="1:35" s="2737" customFormat="1">
      <c r="A401" s="2725" t="s">
        <v>15111</v>
      </c>
      <c r="B401" s="2737" t="s">
        <v>15112</v>
      </c>
      <c r="C401" s="2737" t="s">
        <v>15113</v>
      </c>
      <c r="E401" s="2737" t="s">
        <v>15114</v>
      </c>
      <c r="F401" s="2738"/>
      <c r="G401" s="2739"/>
      <c r="H401" s="2739"/>
      <c r="I401" s="2739"/>
      <c r="J401" s="2739"/>
      <c r="K401" s="2739"/>
      <c r="L401" s="2739"/>
      <c r="M401" s="2739"/>
      <c r="N401" s="2739"/>
      <c r="O401" s="2739"/>
      <c r="P401" s="2739"/>
      <c r="Q401" s="2739"/>
      <c r="R401" s="2739"/>
      <c r="S401" s="2739"/>
      <c r="T401" s="2739"/>
      <c r="U401" s="2739"/>
      <c r="V401" s="2739"/>
      <c r="W401" s="2739"/>
      <c r="X401" s="2739"/>
      <c r="Y401" s="2739"/>
      <c r="Z401" s="2739"/>
      <c r="AA401" s="2739"/>
      <c r="AB401" s="2739"/>
      <c r="AC401" s="2739"/>
      <c r="AD401" s="2739"/>
      <c r="AE401" s="2739"/>
      <c r="AF401" s="2739"/>
      <c r="AG401" s="2739"/>
      <c r="AH401" s="2739"/>
      <c r="AI401" s="2739"/>
    </row>
    <row r="402" spans="1:35" s="2703" customFormat="1">
      <c r="A402" s="2692" t="s">
        <v>15115</v>
      </c>
      <c r="B402" s="2703" t="s">
        <v>15116</v>
      </c>
      <c r="C402" s="2703" t="s">
        <v>15117</v>
      </c>
      <c r="E402" s="2703" t="s">
        <v>15118</v>
      </c>
      <c r="F402" s="2717"/>
      <c r="G402" s="2684"/>
      <c r="H402" s="2684"/>
      <c r="I402" s="2684"/>
      <c r="J402" s="2684"/>
      <c r="K402" s="2684"/>
      <c r="L402" s="2684"/>
      <c r="M402" s="2684"/>
      <c r="N402" s="2684"/>
      <c r="O402" s="2684"/>
      <c r="P402" s="2684"/>
      <c r="Q402" s="2684"/>
      <c r="R402" s="2684"/>
      <c r="S402" s="2684"/>
      <c r="T402" s="2684"/>
      <c r="U402" s="2684"/>
      <c r="V402" s="2684"/>
      <c r="W402" s="2684"/>
      <c r="X402" s="2684"/>
      <c r="Y402" s="2684"/>
      <c r="Z402" s="2684"/>
      <c r="AA402" s="2684"/>
      <c r="AB402" s="2684"/>
      <c r="AC402" s="2684"/>
      <c r="AD402" s="2684"/>
      <c r="AE402" s="2684"/>
      <c r="AF402" s="2684"/>
      <c r="AG402" s="2684"/>
      <c r="AH402" s="2684"/>
      <c r="AI402" s="2684"/>
    </row>
    <row r="403" spans="1:35" s="2703" customFormat="1">
      <c r="A403" s="2692" t="s">
        <v>15119</v>
      </c>
      <c r="B403" s="2703" t="s">
        <v>15120</v>
      </c>
      <c r="C403" s="2703" t="s">
        <v>7056</v>
      </c>
      <c r="E403" s="2703" t="s">
        <v>15121</v>
      </c>
      <c r="F403" s="2717"/>
      <c r="G403" s="2684"/>
      <c r="H403" s="2684"/>
      <c r="I403" s="2684"/>
      <c r="J403" s="2684"/>
      <c r="K403" s="2684"/>
      <c r="L403" s="2684"/>
      <c r="M403" s="2684"/>
      <c r="N403" s="2684"/>
      <c r="O403" s="2684"/>
      <c r="P403" s="2684"/>
      <c r="Q403" s="2684"/>
      <c r="R403" s="2684"/>
      <c r="S403" s="2684"/>
      <c r="T403" s="2684"/>
      <c r="U403" s="2684"/>
      <c r="V403" s="2684"/>
      <c r="W403" s="2684"/>
      <c r="X403" s="2684"/>
      <c r="Y403" s="2684"/>
      <c r="Z403" s="2684"/>
      <c r="AA403" s="2684"/>
      <c r="AB403" s="2684"/>
      <c r="AC403" s="2684"/>
      <c r="AD403" s="2684"/>
      <c r="AE403" s="2684"/>
      <c r="AF403" s="2684"/>
      <c r="AG403" s="2684"/>
      <c r="AH403" s="2684"/>
      <c r="AI403" s="2684"/>
    </row>
    <row r="404" spans="1:35" s="2703" customFormat="1">
      <c r="A404" s="2692" t="s">
        <v>15122</v>
      </c>
      <c r="B404" s="2703" t="s">
        <v>9185</v>
      </c>
      <c r="C404" s="2703" t="s">
        <v>14910</v>
      </c>
      <c r="E404" s="2703" t="s">
        <v>15123</v>
      </c>
      <c r="F404" s="2717" t="s">
        <v>15124</v>
      </c>
      <c r="G404" s="2684"/>
      <c r="H404" s="2684"/>
      <c r="I404" s="2684"/>
      <c r="J404" s="2684"/>
      <c r="K404" s="2684"/>
      <c r="L404" s="2684"/>
      <c r="M404" s="2684"/>
      <c r="N404" s="2684"/>
      <c r="O404" s="2684"/>
      <c r="P404" s="2684"/>
      <c r="Q404" s="2684"/>
      <c r="R404" s="2684"/>
      <c r="S404" s="2684"/>
      <c r="T404" s="2684"/>
      <c r="U404" s="2684"/>
      <c r="V404" s="2684"/>
      <c r="W404" s="2684"/>
      <c r="X404" s="2684"/>
      <c r="Y404" s="2684"/>
      <c r="Z404" s="2684"/>
      <c r="AA404" s="2684"/>
      <c r="AB404" s="2684"/>
      <c r="AC404" s="2684"/>
      <c r="AD404" s="2684"/>
      <c r="AE404" s="2684"/>
      <c r="AF404" s="2684"/>
      <c r="AG404" s="2684"/>
      <c r="AH404" s="2684"/>
      <c r="AI404" s="2684"/>
    </row>
    <row r="405" spans="1:35" s="2740" customFormat="1">
      <c r="A405" s="2725" t="s">
        <v>15125</v>
      </c>
      <c r="B405" s="2737" t="s">
        <v>15126</v>
      </c>
      <c r="C405" s="2737" t="s">
        <v>15127</v>
      </c>
      <c r="E405" s="2741"/>
      <c r="F405" s="2741"/>
      <c r="G405" s="2739"/>
      <c r="H405" s="2739"/>
      <c r="I405" s="2739"/>
      <c r="J405" s="2739"/>
      <c r="K405" s="2739"/>
      <c r="L405" s="2739"/>
      <c r="M405" s="2739"/>
      <c r="N405" s="2739"/>
      <c r="O405" s="2739"/>
      <c r="P405" s="2739"/>
      <c r="Q405" s="2739"/>
      <c r="R405" s="2739"/>
      <c r="S405" s="2739"/>
      <c r="T405" s="2739"/>
      <c r="U405" s="2739"/>
      <c r="V405" s="2739"/>
      <c r="W405" s="2739"/>
      <c r="X405" s="2739"/>
      <c r="Y405" s="2739"/>
      <c r="Z405" s="2739"/>
      <c r="AA405" s="2739"/>
      <c r="AB405" s="2739"/>
      <c r="AC405" s="2739"/>
      <c r="AD405" s="2739"/>
      <c r="AE405" s="2739"/>
      <c r="AF405" s="2739"/>
      <c r="AG405" s="2739"/>
      <c r="AH405" s="2739"/>
      <c r="AI405" s="2739"/>
    </row>
    <row r="406" spans="1:35" s="2703" customFormat="1">
      <c r="A406" s="2692" t="s">
        <v>15128</v>
      </c>
      <c r="B406" s="2703" t="s">
        <v>15129</v>
      </c>
      <c r="C406" s="2703" t="s">
        <v>15130</v>
      </c>
      <c r="E406" s="2703" t="s">
        <v>15131</v>
      </c>
      <c r="F406" s="2717" t="s">
        <v>15132</v>
      </c>
      <c r="G406" s="2684"/>
      <c r="H406" s="2684"/>
      <c r="I406" s="2684"/>
      <c r="J406" s="2684"/>
      <c r="K406" s="2684"/>
      <c r="L406" s="2684"/>
      <c r="M406" s="2684"/>
      <c r="N406" s="2684"/>
      <c r="O406" s="2684"/>
      <c r="P406" s="2684"/>
      <c r="Q406" s="2684"/>
      <c r="R406" s="2684"/>
      <c r="S406" s="2684"/>
      <c r="T406" s="2684"/>
      <c r="U406" s="2684"/>
      <c r="V406" s="2684"/>
      <c r="W406" s="2684"/>
      <c r="X406" s="2684"/>
      <c r="Y406" s="2684"/>
      <c r="Z406" s="2684"/>
      <c r="AA406" s="2684"/>
      <c r="AB406" s="2684"/>
      <c r="AC406" s="2684"/>
      <c r="AD406" s="2684"/>
      <c r="AE406" s="2684"/>
      <c r="AF406" s="2684"/>
      <c r="AG406" s="2684"/>
      <c r="AH406" s="2684"/>
      <c r="AI406" s="2684"/>
    </row>
    <row r="407" spans="1:35">
      <c r="A407" s="2692" t="s">
        <v>15133</v>
      </c>
      <c r="B407" s="2703" t="s">
        <v>15134</v>
      </c>
      <c r="C407" s="2703" t="s">
        <v>7202</v>
      </c>
      <c r="D407" s="2703"/>
      <c r="E407" s="2719" t="s">
        <v>15135</v>
      </c>
      <c r="F407" s="2719"/>
    </row>
    <row r="408" spans="1:35">
      <c r="A408" s="2692" t="s">
        <v>15136</v>
      </c>
      <c r="B408" s="2703" t="s">
        <v>15137</v>
      </c>
      <c r="C408" s="2703" t="s">
        <v>7880</v>
      </c>
      <c r="D408" s="2703"/>
      <c r="E408" s="2719"/>
      <c r="F408" s="2719"/>
    </row>
    <row r="409" spans="1:35">
      <c r="A409" s="2692" t="s">
        <v>15138</v>
      </c>
      <c r="B409" s="2702" t="s">
        <v>15139</v>
      </c>
      <c r="C409" s="2703" t="s">
        <v>15140</v>
      </c>
      <c r="D409" s="2703"/>
      <c r="E409" s="2719"/>
      <c r="F409" s="2719"/>
    </row>
    <row r="410" spans="1:35">
      <c r="A410" s="2692" t="s">
        <v>15141</v>
      </c>
      <c r="B410" s="2702" t="s">
        <v>15142</v>
      </c>
      <c r="C410" s="2703" t="s">
        <v>15143</v>
      </c>
      <c r="D410" s="2703"/>
      <c r="E410" s="2719"/>
      <c r="F410" s="2719"/>
    </row>
    <row r="411" spans="1:35">
      <c r="A411" s="2692" t="s">
        <v>15144</v>
      </c>
      <c r="B411" s="2702" t="s">
        <v>15145</v>
      </c>
      <c r="C411" s="2703" t="s">
        <v>7869</v>
      </c>
      <c r="D411" s="2703"/>
      <c r="E411" s="2719"/>
      <c r="F411" s="2719"/>
    </row>
    <row r="412" spans="1:35">
      <c r="A412" s="2692" t="s">
        <v>15146</v>
      </c>
      <c r="B412" s="2702" t="s">
        <v>15147</v>
      </c>
      <c r="C412" s="2702" t="s">
        <v>15148</v>
      </c>
      <c r="D412" s="2703"/>
      <c r="E412" s="2719"/>
      <c r="F412" s="2719"/>
    </row>
    <row r="413" spans="1:35">
      <c r="A413" s="2692" t="s">
        <v>15149</v>
      </c>
      <c r="B413" s="2702" t="s">
        <v>15150</v>
      </c>
      <c r="C413" s="2702" t="s">
        <v>15151</v>
      </c>
      <c r="D413" s="2703"/>
      <c r="E413" s="2719"/>
      <c r="F413" s="2719"/>
    </row>
    <row r="414" spans="1:35">
      <c r="B414" s="2702" t="s">
        <v>15152</v>
      </c>
      <c r="C414" s="2702" t="s">
        <v>15153</v>
      </c>
      <c r="D414" s="2703"/>
      <c r="E414" s="2719"/>
      <c r="F414" s="2719"/>
    </row>
  </sheetData>
  <mergeCells count="5">
    <mergeCell ref="A1:E1"/>
    <mergeCell ref="A2:E2"/>
    <mergeCell ref="A3:E3"/>
    <mergeCell ref="A4:E4"/>
    <mergeCell ref="A5:E5"/>
  </mergeCells>
  <hyperlinks>
    <hyperlink ref="C8" r:id="rId1"/>
    <hyperlink ref="D8" r:id="rId2"/>
    <hyperlink ref="C9" r:id="rId3"/>
    <hyperlink ref="D9" r:id="rId4"/>
    <hyperlink ref="C10" r:id="rId5"/>
    <hyperlink ref="C12" r:id="rId6"/>
    <hyperlink ref="D12" r:id="rId7"/>
    <hyperlink ref="C13" r:id="rId8"/>
    <hyperlink ref="D13" r:id="rId9"/>
    <hyperlink ref="C14" r:id="rId10"/>
    <hyperlink ref="C15" r:id="rId11"/>
    <hyperlink ref="D15" r:id="rId12"/>
    <hyperlink ref="C17" r:id="rId13"/>
    <hyperlink ref="D17" r:id="rId14"/>
    <hyperlink ref="C18" r:id="rId15"/>
    <hyperlink ref="C19" r:id="rId16"/>
    <hyperlink ref="D19" r:id="rId17"/>
    <hyperlink ref="C20" r:id="rId18"/>
    <hyperlink ref="C21" r:id="rId19"/>
    <hyperlink ref="C22" r:id="rId20"/>
    <hyperlink ref="C23" r:id="rId21"/>
    <hyperlink ref="D23" r:id="rId22" display="choiceprotech@gmail.com"/>
    <hyperlink ref="C24" r:id="rId23" display="https://mail.google.com/mail/u/0/h/1s9jbifyijxtx/?&amp;cs=wh&amp;v=b&amp;to=HR@kotopvina.com"/>
    <hyperlink ref="D24" r:id="rId24" display="http://www.google.com/url?q=http%3A%2F%2Fwww.hansoll.com%2F&amp;sa=D&amp;sntz=1&amp;usg=AFQjCNEIAdle4nB7MHLCqbZ2DZ12QwtpRQ"/>
    <hyperlink ref="C25" r:id="rId25"/>
    <hyperlink ref="C26" r:id="rId26" display="info@tonphuongnam.com.vn"/>
    <hyperlink ref="D26" r:id="rId27"/>
    <hyperlink ref="D27" r:id="rId28" display="http://www.asifac.com.vn/"/>
    <hyperlink ref="C29" r:id="rId29" display="mailto:hong021086@gmail.com"/>
    <hyperlink ref="C30" r:id="rId30"/>
    <hyperlink ref="C32" r:id="rId31"/>
    <hyperlink ref="D32" r:id="rId32"/>
    <hyperlink ref="D33" r:id="rId33"/>
    <hyperlink ref="C35" r:id="rId34"/>
    <hyperlink ref="D36" r:id="rId35" display="http://www.google.com/url?q=http%3A%2F%2Floteco.com.vn&amp;sa=D&amp;sntz=1&amp;usg=AFQjCNEdAt2dnhLrS271bl1fELxA8DR_Zw"/>
    <hyperlink ref="C36" r:id="rId36" display="https://mail.google.com/mail/u/0/h/1s9jbifyijxtx/?&amp;cs=wh&amp;v=b&amp;to=dinhhuong@loteco.com.vn"/>
    <hyperlink ref="C37" r:id="rId37" display="https://mail.google.com/mail/u/0/h/1s9jbifyijxtx/?&amp;cs=wh&amp;v=b&amp;to=Admin2@yctimber.com"/>
    <hyperlink ref="C38" r:id="rId38"/>
    <hyperlink ref="D38" r:id="rId39" display="http://www.google.com/url?q=http%3A%2F%2Fwww.sketch-interior.com%2F&amp;sa=D&amp;sntz=1&amp;usg=AFQjCNF90ktSzo7I2_y8iw5t5KnJ2zZzhA"/>
    <hyperlink ref="C39" r:id="rId40"/>
    <hyperlink ref="C40" r:id="rId41"/>
    <hyperlink ref="C41" r:id="rId42"/>
    <hyperlink ref="C42" r:id="rId43" display="https://mail.google.com/mail/u/0/h/1wpqyo7nn6n63/?&amp;cs=wh&amp;v=b&amp;to=tanduong.ktt@gmail.com"/>
    <hyperlink ref="C43" r:id="rId44"/>
    <hyperlink ref="D43" r:id="rId45" display="http://www.google.com/url?q=http%3A%2F%2Fwww.MPlogistics.vn&amp;sa=D&amp;sntz=1&amp;usg=AFQjCNFNZYcbjMQ75waTwd8EDzpcBfIAGw"/>
    <hyperlink ref="C46" r:id="rId46"/>
    <hyperlink ref="C47" r:id="rId47"/>
    <hyperlink ref="C48" r:id="rId48"/>
    <hyperlink ref="D10" r:id="rId49" display="http://www.google.com/url?q=http%3A%2F%2Fwww.netcovn.com.vn%2F&amp;sa=D&amp;sntz=1&amp;usg=AFQjCNEKvkmKwPmL1od9z1j_zl-4zYM_7A"/>
    <hyperlink ref="C49" r:id="rId50"/>
    <hyperlink ref="C50" r:id="rId51"/>
    <hyperlink ref="C51" r:id="rId52"/>
    <hyperlink ref="D51" r:id="rId53" display="http://www.google.com/url?q=http%3A%2F%2Fwww.sonadezi-sdv.com.vn&amp;sa=D&amp;sntz=1&amp;usg=AFQjCNGHUoWMivGy3gB5pf3YVfEidjZaGA"/>
    <hyperlink ref="C52" r:id="rId54" display="https://mail.google.com/mail/u/0/h/1wpqyo7nn6n63/?&amp;cs=wh&amp;v=b&amp;to=lequyen470@gmail.com"/>
    <hyperlink ref="C54" r:id="rId55"/>
    <hyperlink ref="D54" r:id="rId56"/>
    <hyperlink ref="D55" r:id="rId57" display="http://www.epe.co.,jp/"/>
    <hyperlink ref="C56" r:id="rId58" display="https://mail.google.com/mail/u/0/h/1wpqyo7nn6n63/?&amp;cs=wh&amp;v=b&amp;to=docambh@vnn.vn"/>
    <hyperlink ref="C58" r:id="rId59" display="https://mail.google.com/mail/u/0/h/1wpqyo7nn6n63/?&amp;cs=wh&amp;v=b&amp;to=bienhoabcc@gmail.com"/>
    <hyperlink ref="D58" r:id="rId60" display="http://www.google.com/url?q=http%3A%2F%2Fbetongbienhoa.com.vn&amp;sa=D&amp;sntz=1&amp;usg=AFQjCNFPnSLYik26iii9u01Cm2TeBQHMog"/>
    <hyperlink ref="C59" r:id="rId61" display="https://mail.google.com/mail/u/0/h/1wpqyo7nn6n63/?&amp;cs=wh&amp;v=b&amp;to=dao@vinastardiamond.com"/>
    <hyperlink ref="C60" r:id="rId62" display="https://mail.google.com/mail/u/0/h/1wpqyo7nn6n63/?&amp;cs=wh&amp;v=b&amp;to=byhcsh@hanmail.net"/>
    <hyperlink ref="C61" r:id="rId63"/>
    <hyperlink ref="C62" r:id="rId64" display="https://mail.google.com/mail/u/0/h/1wpqyo7nn6n63/?&amp;cs=wh&amp;v=b&amp;to=ttt.mai@goldcoin-vn.com"/>
    <hyperlink ref="D62" r:id="rId65" display="http://www.google.com/url?q=http%3A%2F%2Fwww.goldcoin-group.com&amp;sa=D&amp;sntz=1&amp;usg=AFQjCNGOb98d_oPmpA8uJTuOeX38Xb1ZmA"/>
    <hyperlink ref="C63" r:id="rId66" display="https://mail.google.com/mail/u/0/h/1wpqyo7nn6n63/?&amp;cs=wh&amp;v=b&amp;to=lc.dung@tk.t2group.co.kr"/>
    <hyperlink ref="D63" r:id="rId67" display="http://www.google.com/url?q=http%3A%2F%2Fwww.taekwang.co.kr%2F&amp;sa=D&amp;sntz=1&amp;usg=AFQjCNEH-nsFiDkL59O94skuZe0GnGsZxQ"/>
    <hyperlink ref="C64" r:id="rId68" display="https://mail.google.com/mail/u/0/h/1wpqyo7nn6n63/?&amp;cs=wh&amp;v=b&amp;to=kirbyvietnam@kirby.vn"/>
    <hyperlink ref="D64" r:id="rId69" display="http://www.google.com/url?q=http%3A%2F%2Fkirby.vn&amp;sa=D&amp;sntz=1&amp;usg=AFQjCNFdUTK0k8096_WPS9IJwNIkd3pTTQ"/>
    <hyperlink ref="C65" r:id="rId70"/>
    <hyperlink ref="C66" r:id="rId71"/>
    <hyperlink ref="D66" r:id="rId72" display="http://www.google.com/url?q=http%3A%2F%2Fuplonline.com&amp;sa=D&amp;sntz=1&amp;usg=AFQjCNHG6Ftr4bWMHalKdDDrQU0D_IId2A"/>
    <hyperlink ref="C67" r:id="rId73"/>
    <hyperlink ref="D67" r:id="rId74" display="http://www.google.com/url?q=http%3A%2F%2Fwww.schaeffler.vn&amp;sa=D&amp;sntz=1&amp;usg=AFQjCNGpjHamzAm2SwV28MfWWBdCiFIL7A"/>
    <hyperlink ref="C68" r:id="rId75" display="http:///?&amp;cs=wh&amp;v=b&amp;to=phuongns@tuico.com"/>
    <hyperlink ref="C69" r:id="rId76"/>
    <hyperlink ref="D69" r:id="rId77" display="http://www.google.com/url?q=http%3A%2F%2Fwww.meggitt.com%2F&amp;sa=D&amp;sntz=1&amp;usg=AFQjCNEXlPNczlx3HHS1Ca-nIcI_fjsvnw"/>
    <hyperlink ref="D70" r:id="rId78"/>
    <hyperlink ref="C71" r:id="rId79"/>
    <hyperlink ref="C72" r:id="rId80"/>
    <hyperlink ref="C73" r:id="rId81"/>
    <hyperlink ref="C74" r:id="rId82"/>
    <hyperlink ref="C75" r:id="rId83" display="https://mail.google.com/mail/u/0/h/109cql3mn7yir/?&amp;cs=wh&amp;v=b&amp;to=hoamynhi@splendourshoes.com"/>
    <hyperlink ref="C77" r:id="rId84" display="https://mail.google.com/mail/u/0/h/109cql3mn7yir/?&amp;cs=wh&amp;v=b&amp;to=marketing@szb.com.vn"/>
    <hyperlink ref="D77" r:id="rId85" display="http://www.google.com/url?q=http%3A%2F%2Fwww.szb.com.vn&amp;sa=D&amp;sntz=1&amp;usg=AFQjCNGQXTSqNVyfxEKpLS9TyzPY9iRVzA"/>
    <hyperlink ref="C78" r:id="rId86"/>
    <hyperlink ref="D78" r:id="rId87" display="http://www.google.com/url?q=http%3A%2F%2Fwww.teijin-frontier.com.vn&amp;sa=D&amp;sntz=1&amp;usg=AFQjCNF-E_3bx6rBzTDHvOuJ9FLFmnPo5g"/>
    <hyperlink ref="C79" r:id="rId88"/>
    <hyperlink ref="C80" r:id="rId89"/>
    <hyperlink ref="C82" r:id="rId90"/>
    <hyperlink ref="C86" r:id="rId91" display="mailto:lmhuong@thaikodama-vn.com"/>
    <hyperlink ref="C87" r:id="rId92"/>
    <hyperlink ref="D87" r:id="rId93" display="https://mail.google.com/mail/u/0/h/109cql3mn7yir/?&amp;cs=wh&amp;v=b&amp;to=korex.pkt@gmail.com"/>
    <hyperlink ref="C88" r:id="rId94"/>
    <hyperlink ref="D88" r:id="rId95"/>
    <hyperlink ref="C91" r:id="rId96"/>
    <hyperlink ref="C92" r:id="rId97"/>
    <hyperlink ref="D93" r:id="rId98"/>
    <hyperlink ref="C94" r:id="rId99"/>
    <hyperlink ref="C96" r:id="rId100"/>
    <hyperlink ref="C97" r:id="rId101"/>
    <hyperlink ref="C98" r:id="rId102"/>
    <hyperlink ref="C99" r:id="rId103"/>
    <hyperlink ref="D99" r:id="rId104" display="http://www.google.com/url?q=http%3A%2F%2Fwww.pierre-fabre.com&amp;sa=D&amp;sntz=1&amp;usg=AFQjCNEalyH0RJ3q7QDFckbWLwIX353xAg"/>
    <hyperlink ref="C100" r:id="rId105"/>
    <hyperlink ref="C101" r:id="rId106"/>
    <hyperlink ref="D101" r:id="rId107"/>
    <hyperlink ref="C102" r:id="rId108"/>
    <hyperlink ref="D102" r:id="rId109" display="http://www.google.com/url?q=http%3A%2F%2Fwww.mabuchi-motor.co.jp&amp;sa=D&amp;sntz=1&amp;usg=AFQjCNEtz3hmUWf7CsV5b_dOP7cbXC3Lvg"/>
    <hyperlink ref="C103" r:id="rId110" display="https://mail.google.com/mail/u/0/h/109cql3mn7yir/?&amp;cs=wh&amp;v=b&amp;to=nhansu@rockteamvn.com"/>
    <hyperlink ref="D103" r:id="rId111" display="http://www.google.com/url?q=http%3A%2F%2Fwww.rock-team.com&amp;sa=D&amp;sntz=1&amp;usg=AFQjCNHguS27g-nG5AtUU1cLQBnEQ9qKRw"/>
    <hyperlink ref="C104" r:id="rId112"/>
    <hyperlink ref="D104" r:id="rId113" display="http://www.google.com/url?q=http%3A%2F%2Fwww.matsuyard.com&amp;sa=D&amp;sntz=1&amp;usg=AFQjCNGYcRiiAFSSGVh8tXKTTrImy0rgzg"/>
    <hyperlink ref="C105" r:id="rId114"/>
    <hyperlink ref="D105" r:id="rId115"/>
    <hyperlink ref="C106" r:id="rId116" display="https://mail.google.com/mail/u/0/h/109cql3mn7yir/?&amp;cs=wh&amp;v=b&amp;to=sadakim@hcm.vnn.vn"/>
    <hyperlink ref="D106" r:id="rId117" display="http://www.google.com/url?q=http%3A%2F%2Fsadakim.vn&amp;sa=D&amp;sntz=1&amp;usg=AFQjCNGXKasAmWO7f6NNJFL6pt5XV-m8Tg"/>
    <hyperlink ref="D107" r:id="rId118" display="http://www.google.com/url?q=http%3A%2F%2Fwww.nec-tokin.vn&amp;sa=D&amp;sntz=1&amp;usg=AFQjCNGkWm5tLpaOCJE_Uy_rODDEmia1IQ"/>
    <hyperlink ref="C108" r:id="rId119" display="mailto:xinghiepxaydung.bh@gmail.com"/>
    <hyperlink ref="C109" r:id="rId120"/>
    <hyperlink ref="C110" r:id="rId121"/>
    <hyperlink ref="D110" r:id="rId122" display="http://www.google.com/url?q=http%3A%2F%2Fwww.timbalink.vn&amp;sa=D&amp;sntz=1&amp;usg=AFQjCNFXCRwEDNLr2by_KHpOc09e58VEhQ"/>
    <hyperlink ref="C111" r:id="rId123" display="https://mail.google.com/mail/u/0/h/109cql3mn7yir/?&amp;cs=wh&amp;v=b&amp;to=xmtbmt@gmail.com"/>
    <hyperlink ref="D111" r:id="rId124" display="http://www.google.com/url?q=http%3A%2F%2Fxmtfico.com&amp;sa=D&amp;sntz=1&amp;usg=AFQjCNFnGD4uIVTLgM6BN6BEufJusONyHA"/>
    <hyperlink ref="D112" r:id="rId125"/>
    <hyperlink ref="C113" r:id="rId126" display="xuanloc@mappacific.com; thetoanmappacific.com"/>
    <hyperlink ref="D113" r:id="rId127" display="http://www.google.com/url?q=http%3A%2F%2Fmappacific.com&amp;sa=D&amp;sntz=1&amp;usg=AFQjCNHqjk6s3luQs2p8SyNe5yYOXlJLcA"/>
    <hyperlink ref="C114" r:id="rId128" display="https://mail.google.com/mail/u/0/h/109cql3mn7yir/?&amp;cs=wh&amp;v=b&amp;to=xmtbmt@gmail.com"/>
    <hyperlink ref="D114" r:id="rId129" display="http://www.google.com/url?q=http%3A%2F%2Fxmtfico.com&amp;sa=D&amp;sntz=1&amp;usg=AFQjCNFnGD4uIVTLgM6BN6BEufJusONyHA"/>
    <hyperlink ref="C115" r:id="rId130"/>
    <hyperlink ref="C116" r:id="rId131"/>
    <hyperlink ref="D116" r:id="rId132" tooltip="blocked::http://www.fujicopian.com/" display="http://www.google.com/url?q=http%3A%2F%2Fwww.fujicopian.com%2F&amp;sa=D&amp;sntz=1&amp;usg=AFQjCNENhQEliNbstTpSQnbqnMZlt_eSDg"/>
    <hyperlink ref="C117" r:id="rId133" display="psa@smalupack.com "/>
    <hyperlink ref="D117" r:id="rId134" display="http://www.google.com/url?q=http%3A%2F%2Fwww.smalupack.com&amp;sa=D&amp;sntz=1&amp;usg=AFQjCNEf6iPVpYtlPQVkaeh6S5y-rk6Eyg"/>
    <hyperlink ref="C118" r:id="rId135"/>
    <hyperlink ref="C119" r:id="rId136" display="https://mail.google.com/mail/u/0/h/azv7q359jch7/?&amp;cs=wh&amp;v=b&amp;to=wzpaint@gmail.com"/>
    <hyperlink ref="D119" r:id="rId137" display="http://www.google.com/url?q=http%3A%2F%2Fwww.weizhengpaint.com.vn&amp;sa=D&amp;sntz=1&amp;usg=AFQjCNFbKOZ8dmVZH5O5nHyJSZWKfvAUxw"/>
    <hyperlink ref="D120" r:id="rId138" display="http://www.google.com/url?q=http%3A%2F%2Fwww.aureole.vn%2Fabcd&amp;sa=D&amp;sntz=1&amp;usg=AFQjCNEvYt0jikVvuuW65F9GHh8AGyshxg"/>
    <hyperlink ref="C120" r:id="rId139"/>
    <hyperlink ref="C121" r:id="rId140"/>
    <hyperlink ref="C122" r:id="rId141"/>
    <hyperlink ref="D123" r:id="rId142" display="http://www.google.com/url?q=http%3A%2F%2Faureole.vn%2Fafcp%2Fvietnamese%2Findex.html&amp;sa=D&amp;sntz=1&amp;usg=AFQjCNFAqKn5OlwLv-_ait95jiJcCvsRjw"/>
    <hyperlink ref="C124" r:id="rId143" display="mailto:KIMCHI@GOLDENCOMPANY.COM.VN"/>
    <hyperlink ref="D126" r:id="rId144" display="http://www.google.com/url?q=http%3A%2F%2Fwww.tci-web.co.jp&amp;sa=D&amp;sntz=1&amp;usg=AFQjCNH2ezcw3iBrloBBV4FHUm_ksAvQEQ"/>
    <hyperlink ref="C127" r:id="rId145"/>
    <hyperlink ref="C128" r:id="rId146"/>
    <hyperlink ref="C129" r:id="rId147"/>
    <hyperlink ref="C132" r:id="rId148" display="https://mail.google.com/mail/u/0/h/109cql3mn7yir/?&amp;cs=wh&amp;v=b&amp;to=vrbt@rainbow-trust.com.tw"/>
    <hyperlink ref="C133" r:id="rId149"/>
    <hyperlink ref="C134" r:id="rId150"/>
    <hyperlink ref="C135" r:id="rId151"/>
    <hyperlink ref="C136" r:id="rId152" display="https://mail.google.com/mail/u/0/h/109cql3mn7yir/?&amp;cs=wh&amp;v=b&amp;to=hongha@magx.com.vn"/>
    <hyperlink ref="C137" r:id="rId153"/>
    <hyperlink ref="D137" r:id="rId154" display="http://www.google.com/url?q=http%3A%2F%2Fwww.vpcomponentsvn.bizz.vn%2F&amp;sa=D&amp;sntz=1&amp;usg=AFQjCNGQ-kLsSidWEFFfiUVV9pP4IqqIBw"/>
    <hyperlink ref="C138" r:id="rId155"/>
    <hyperlink ref="C139" r:id="rId156" display="https://mail.google.com/mail/u/0/h/109cql3mn7yir/?&amp;cs=wh&amp;v=b&amp;to=information@starprintvn.com"/>
    <hyperlink ref="D139" r:id="rId157" display="http://www.google.com/url?q=http%3A%2F%2Fwww.starprintvn.com%2F&amp;sa=D&amp;sntz=1&amp;usg=AFQjCNG8GyDjwNDQ8kiJOGFYDUb63q4LEw"/>
    <hyperlink ref="C140" r:id="rId158"/>
    <hyperlink ref="C141" r:id="rId159" display="https://mail.google.com/mail/u/0/h/1gzoa7b2p1q00/?&amp;cs=wh&amp;v=b&amp;to=nguyenthiquynh_phuong@kaovn.com.vn"/>
    <hyperlink ref="D141" r:id="rId160" display="http://www.google.com/url?q=http%3A%2F%2Fwww.kao.com%2Fvn&amp;sa=D&amp;sntz=1&amp;usg=AFQjCNGPzlXF3hvw0hWvLEoKpE49iWenpg"/>
    <hyperlink ref="C142" r:id="rId161" display="mailto:rpc.vn1@gmail.com"/>
    <hyperlink ref="C143" r:id="rId162"/>
    <hyperlink ref="D143" r:id="rId163" display="http://www.google.com/url?q=http%3A%2F%2Fwww.figla.co.jp&amp;sa=D&amp;sntz=1&amp;usg=AFQjCNH8yLQIVGs6Ywzqncq9cyWZuIUbWg"/>
    <hyperlink ref="C145" r:id="rId164"/>
    <hyperlink ref="C146" r:id="rId165"/>
    <hyperlink ref="D146" r:id="rId166" display="http://www.google.com/url?q=http%3A%2F%2Fwww.coatings.com%2Fnotice.jsp&amp;sa=D&amp;sntz=1&amp;usg=AFQjCNFOOeyezv-cNUqamA5Z5rSEh6051w"/>
    <hyperlink ref="C147" r:id="rId167" display="https://mail.google.com/mail/u/0/h/1gzoa7b2p1q00/?&amp;cs=wh&amp;v=b&amp;to=accountant@v-i-production.com"/>
    <hyperlink ref="C148" r:id="rId168"/>
    <hyperlink ref="C149" r:id="rId169" display="https://mail.google.com/mail/u/0/h/109cql3mn7yir/?&amp;cs=wh&amp;v=b&amp;to=nhung@niccachemical.com"/>
    <hyperlink ref="D149" r:id="rId170" tooltip="http://www.nicca.co.jp_x000a_Ctrl+Click or tap to follow the link" display="http://www.google.com/url?q=http%3A%2F%2Fwww.nicca.co.jp&amp;sa=D&amp;sntz=1&amp;usg=AFQjCNHmpizJrHl15m0z9lmQJg089ZCSgA"/>
    <hyperlink ref="C150" r:id="rId171"/>
    <hyperlink ref="C152" r:id="rId172" display="https://mail.google.com/mail/u/0/h/109cql3mn7yir/?&amp;cs=wh&amp;v=b&amp;to=hang@toyoink-vn.com.vn"/>
    <hyperlink ref="C153" r:id="rId173"/>
    <hyperlink ref="C154" r:id="rId174"/>
    <hyperlink ref="D155" r:id="rId175" display="http://www.google.com/url?q=http%3A%2F%2Fwww.fuji-carbon.com.vn%2Fen%2F&amp;sa=D&amp;sntz=1&amp;usg=AFQjCNHpAhgYsAwOl-UT7uCCukCe20XuGQ"/>
    <hyperlink ref="C156" r:id="rId176" display="https://mail.google.com/mail/u/0/h/109cql3mn7yir/?&amp;cs=wh&amp;v=b&amp;to=hoahuynhduong@yahoo.com"/>
    <hyperlink ref="D157" r:id="rId177" display="http://www.google.com/url?q=http%3A%2F%2Fwww.zamilsteel.com.vn%2F&amp;sa=D&amp;sntz=1&amp;usg=AFQjCNHk-dGgGYIVtDiW0Sr4-T3lVz0Flw"/>
    <hyperlink ref="C158" r:id="rId178"/>
    <hyperlink ref="C159" r:id="rId179"/>
    <hyperlink ref="C160" r:id="rId180"/>
    <hyperlink ref="C161" r:id="rId181" display="https://mail.google.com/mail/u/0/h/109cql3mn7yir/?&amp;cs=wh&amp;v=b&amp;to=rich-c.vn@hotmail.com"/>
    <hyperlink ref="C162" r:id="rId182"/>
    <hyperlink ref="C164" r:id="rId183"/>
    <hyperlink ref="C166" r:id="rId184"/>
    <hyperlink ref="D166" r:id="rId185" display="http://www.google.com/url?q=http%3A%2F%2Fwww.silkvietnam.net%2F&amp;sa=D&amp;sntz=1&amp;usg=AFQjCNFyy3hp7lv5I1ClV8P-oDGVjoE3JQ"/>
    <hyperlink ref="C169" r:id="rId186"/>
    <hyperlink ref="D171" r:id="rId187" display="http://www.google.com/url?q=http%3A%2F%2Fwww.daitoh-vietnam.com&amp;sa=D&amp;sntz=1&amp;usg=AFQjCNE4MGWbFdRfONEOULerSpWsHwev9A"/>
    <hyperlink ref="C173" r:id="rId188"/>
    <hyperlink ref="C174" r:id="rId189" display="https://mail.google.com/mail/u/0/h/109cql3mn7yir/?&amp;cs=wh&amp;v=b&amp;to=luyenvu@lovetex.com.tw"/>
    <hyperlink ref="D174" r:id="rId190" display="http://www.google.com/url?q=http%3A%2F%2Fwww.lovetex.com.tw&amp;sa=D&amp;sntz=1&amp;usg=AFQjCNFHtavRL9aFqIuFL1nkG_57l2QtTA"/>
    <hyperlink ref="C176" r:id="rId191"/>
    <hyperlink ref="D178" r:id="rId192" display="http://www.google.com/url?q=http%3A%2F%2Fwww.hondaplus-vietnam.com.vn&amp;sa=D&amp;sntz=1&amp;usg=AFQjCNFhwmQqx43YrCKaonWjJQDZM8fAeQ"/>
    <hyperlink ref="C179" r:id="rId193"/>
    <hyperlink ref="C180" r:id="rId194"/>
    <hyperlink ref="D180" r:id="rId195" display="http://www.google.com/url?q=http%3A%2F%2Fwww.nisshin.com%2F&amp;sa=D&amp;sntz=1&amp;usg=AFQjCNFCcV4IThaPxlywOEdjQddwkphjVQ"/>
    <hyperlink ref="C181" r:id="rId196"/>
    <hyperlink ref="C182" r:id="rId197"/>
    <hyperlink ref="C183" r:id="rId198"/>
    <hyperlink ref="C184" r:id="rId199"/>
    <hyperlink ref="D184" r:id="rId200" display="http://www.google.com/url?q=http%3A%2F%2Fwww.assab-vietnam.com&amp;sa=D&amp;sntz=1&amp;usg=AFQjCNFPERCC-77-sy-l7OxT3y7oJHlC2A"/>
    <hyperlink ref="C185" r:id="rId201"/>
    <hyperlink ref="D185" r:id="rId202" display="http://www.google.com/url?q=http%3A%2F%2Fwww.bluescopesteel.com&amp;sa=D&amp;sntz=1&amp;usg=AFQjCNHkmxqsLqbQ2kcwXR3iOMQ9i-DiRQ"/>
    <hyperlink ref="C186" r:id="rId203"/>
    <hyperlink ref="C187" r:id="rId204"/>
    <hyperlink ref="C189" r:id="rId205"/>
    <hyperlink ref="D190" r:id="rId206" display="http://www.google.com/url?q=http%3A%2F%2Ftungkuang.com.vn&amp;sa=D&amp;sntz=1&amp;usg=AFQjCNGAK8iZ7JSmDo5x9XcHD7ISoUFvWw"/>
    <hyperlink ref="C192" r:id="rId207"/>
    <hyperlink ref="C193" r:id="rId208"/>
    <hyperlink ref="C194" r:id="rId209"/>
    <hyperlink ref="C195" r:id="rId210"/>
    <hyperlink ref="C196" r:id="rId211"/>
    <hyperlink ref="D196" r:id="rId212" display="http://www.google.com/url?q=http%3A%2F%2Fwww.fukuvi-vn.com&amp;sa=D&amp;sntz=1&amp;usg=AFQjCNGfuuO849CvelhGnw0G5f6le6EnFw"/>
    <hyperlink ref="C197" r:id="rId213"/>
    <hyperlink ref="D197" r:id="rId214" display="http://www.google.com/url?q=http%3A%2F%2Fwww.housefoods.com.vn%2F&amp;sa=D&amp;sntz=1&amp;usg=AFQjCNESlfOEKZO273QaJPB9h-Z9DWP05w"/>
    <hyperlink ref="D198" r:id="rId215" display="http://www.google.com/url?q=http%3A%2F%2Fwww.bassday.co.jp&amp;sa=D&amp;sntz=1&amp;usg=AFQjCNETwHxUwoKRdVH8kS5s-qQbOqHIGw"/>
    <hyperlink ref="C199" r:id="rId216"/>
    <hyperlink ref="C200" r:id="rId217"/>
    <hyperlink ref="D200" r:id="rId218" display="https://mail.google.com/mail/u/0/h/1w3ezwhlxe0i3/?&amp;cs=wh&amp;v=b&amp;to=bich_phuong@sansei-ind-vn.com"/>
    <hyperlink ref="C201" r:id="rId219"/>
    <hyperlink ref="C202" r:id="rId220"/>
    <hyperlink ref="D202" r:id="rId221" display="http://www.google.com/url?q=http%3A%2F%2Fen.shiogaiseikivietnam.com%2F&amp;sa=D&amp;sntz=1&amp;usg=AFQjCNGTheIYgP0-8kFo0RRS8gvg4l2z5A"/>
    <hyperlink ref="C203" r:id="rId222"/>
    <hyperlink ref="C204" r:id="rId223"/>
    <hyperlink ref="C205" r:id="rId224"/>
    <hyperlink ref="D205" r:id="rId225" display="http://www.google.com/url?q=http%3A%2F%2Fwww.hossack.com.vn&amp;sa=D&amp;sntz=1&amp;usg=AFQjCNFBbYObUB9Xz5roi9bEAcAJy9mfPw"/>
    <hyperlink ref="E205" r:id="rId226" display="tel:0613 936 935"/>
    <hyperlink ref="D206" r:id="rId227" display="http://www.google.com/url?q=http%3A%2F%2Fwww.opv.com.vn&amp;sa=D&amp;sntz=1&amp;usg=AFQjCNF5Qqmdp-Ne0HnV3wGklwCnXWpS2Q"/>
    <hyperlink ref="C207" r:id="rId228"/>
    <hyperlink ref="D207" r:id="rId229" display="http://www.uraipaints.com/"/>
    <hyperlink ref="C209" r:id="rId230"/>
    <hyperlink ref="D209" r:id="rId231" display="http://www.google.com/url?q=http%3A%2F%2Fwww.sgc.com.vn&amp;sa=D&amp;sntz=1&amp;usg=AFQjCNEcwi-CmA2gCtkyRQKn6YHPJfHoAA"/>
    <hyperlink ref="C210" r:id="rId232"/>
    <hyperlink ref="D210" r:id="rId233" display="http://www.google.com/url?q=http%3A%2F%2Fchienyouvn.com&amp;sa=D&amp;sntz=1&amp;usg=AFQjCNEvjSunH0binby7WC1ptM0_P7ARfw"/>
    <hyperlink ref="C211" r:id="rId234" display="phuongnhiteresa84@yahoo.com;nttuan@spd.com.vn"/>
    <hyperlink ref="D211" r:id="rId235" display="http://www.google.com/url?q=http%3A%2F%2Fwww.shinpoong.com.vn%2F&amp;sa=D&amp;sntz=1&amp;usg=AFQjCNFKrAnIpdOufVw7909EMPVQtZbP5A"/>
    <hyperlink ref="C213" r:id="rId236"/>
    <hyperlink ref="C214" r:id="rId237"/>
    <hyperlink ref="D214" r:id="rId238" display="http://www.google.com/url?q=http%3A%2F%2Fwww.henkel.com&amp;sa=D&amp;sntz=1&amp;usg=AFQjCNE1ZeWqI7Ef401N5mGREWBBuP8alg"/>
    <hyperlink ref="C215" r:id="rId239"/>
    <hyperlink ref="D215" r:id="rId240" display="http://www.google.com/url?q=http%3A%2F%2Fwww.hungyih.com.vn&amp;sa=D&amp;sntz=1&amp;usg=AFQjCNHep2VGlzUjU77Gr5LrYp4J0WnvMw"/>
    <hyperlink ref="C216" r:id="rId241"/>
    <hyperlink ref="C217" r:id="rId242"/>
    <hyperlink ref="C218" r:id="rId243"/>
    <hyperlink ref="C219" r:id="rId244"/>
    <hyperlink ref="C220" r:id="rId245"/>
    <hyperlink ref="D212" r:id="rId246"/>
    <hyperlink ref="C221" r:id="rId247"/>
    <hyperlink ref="D221" r:id="rId248" display="http://www.google.com/url?q=http%3A%2F%2Fwww.sittovietnam.com&amp;sa=D&amp;sntz=1&amp;usg=AFQjCNEy8yNzKtiIFFv1LE_b9PCsyNvqCw"/>
    <hyperlink ref="C223" r:id="rId249"/>
    <hyperlink ref="C224" r:id="rId250"/>
    <hyperlink ref="C225" r:id="rId251"/>
    <hyperlink ref="D225" r:id="rId252" display="http://www.google.com/url?q=http%3A%2F%2Fwww.mhe.vn&amp;sa=D&amp;sntz=1&amp;usg=AFQjCNGi99_WvQ4YEYKPevaQzn4QtDXPqg"/>
    <hyperlink ref="C226" r:id="rId253"/>
    <hyperlink ref="C227" r:id="rId254"/>
    <hyperlink ref="C228" r:id="rId255"/>
    <hyperlink ref="C229" r:id="rId256"/>
    <hyperlink ref="C230" r:id="rId257"/>
    <hyperlink ref="C231" r:id="rId258"/>
    <hyperlink ref="C232" r:id="rId259"/>
    <hyperlink ref="C235" r:id="rId260"/>
    <hyperlink ref="C236" r:id="rId261"/>
    <hyperlink ref="C237" r:id="rId262"/>
    <hyperlink ref="C238" r:id="rId263"/>
    <hyperlink ref="C239" r:id="rId264"/>
    <hyperlink ref="C240" r:id="rId265"/>
    <hyperlink ref="C241" r:id="rId266"/>
    <hyperlink ref="C242" r:id="rId267"/>
    <hyperlink ref="C243" r:id="rId268" display="mailto:hr-trang@ynghua.com.vn"/>
    <hyperlink ref="D243" r:id="rId269" display="http://www.yng/"/>
    <hyperlink ref="C244" r:id="rId270"/>
    <hyperlink ref="C245" r:id="rId271"/>
    <hyperlink ref="D247" r:id="rId272" display="http://www.google.com/url?q=http%3A%2F%2Fwww.akzonobel.com&amp;sa=D&amp;sntz=1&amp;usg=AFQjCNEYKhfpDhXJyejCYJuZglxGGKRJUA"/>
    <hyperlink ref="C247" r:id="rId273"/>
    <hyperlink ref="C248" r:id="rId274"/>
    <hyperlink ref="D250" r:id="rId275" display="http://www.google.com/url?q=http%3A%2F%2Fwww.showa-alphax.co.jp%2F&amp;sa=D&amp;sntz=1&amp;usg=AFQjCNEJDt-VWAHMQJ4kUldn3qYQVnPooA"/>
    <hyperlink ref="C251" r:id="rId276"/>
    <hyperlink ref="C252" r:id="rId277"/>
    <hyperlink ref="D252" r:id="rId278" display="http://www.google.com/url?q=http%3A%2F%2Fwww.fuji-carbon.com.vn%2Fen%2F&amp;sa=D&amp;sntz=1&amp;usg=AFQjCNHpAhgYsAwOl-UT7uCCukCe20XuGQ"/>
    <hyperlink ref="C253" r:id="rId279"/>
    <hyperlink ref="D253" r:id="rId280" display="http://www.google.com/url?q=http%3A%2F%2Fwww.sai-tex.com&amp;sa=D&amp;sntz=1&amp;usg=AFQjCNECczILhoiccNQjTUc37J-cSkNaAg"/>
    <hyperlink ref="D254" r:id="rId281" display="http://www.google.com/url?q=http%3A%2F%2Fwww.pro-visionsteel.com.vn&amp;sa=D&amp;sntz=1&amp;usg=AFQjCNGPHxexdJDK91aw-I56I6DqKGjQJg"/>
    <hyperlink ref="C255" r:id="rId282"/>
    <hyperlink ref="C256" r:id="rId283"/>
    <hyperlink ref="C257" r:id="rId284"/>
    <hyperlink ref="C258" r:id="rId285"/>
    <hyperlink ref="C260" r:id="rId286"/>
    <hyperlink ref="D260" r:id="rId287" display="http://www.google.com/url?q=http%3A%2F%2Fseahvina.com.vn&amp;sa=D&amp;sntz=1&amp;usg=AFQjCNEN7qx1glJkkKfC91yLjWtf3VODpQ"/>
    <hyperlink ref="C262" r:id="rId288"/>
    <hyperlink ref="C263" r:id="rId289"/>
    <hyperlink ref="C264" r:id="rId290"/>
    <hyperlink ref="C265" r:id="rId291"/>
    <hyperlink ref="D265" r:id="rId292" display="http://www.google.com/url?q=http%3A%2F%2Fwww.metecno.com.vn&amp;sa=D&amp;sntz=1&amp;usg=AFQjCNETEZad2Tw2NVDugyALP3Qnw9k22g"/>
    <hyperlink ref="C266" r:id="rId293"/>
    <hyperlink ref="C268" r:id="rId294"/>
    <hyperlink ref="C271" r:id="rId295"/>
    <hyperlink ref="D271" r:id="rId296" display="http://tinnghiaip.com.vn/"/>
    <hyperlink ref="C272" r:id="rId297"/>
    <hyperlink ref="D272" r:id="rId298" display="http://www.friwo.com/"/>
    <hyperlink ref="D274" r:id="rId299" display="http://www.okuno-auromex.com/"/>
    <hyperlink ref="C274" r:id="rId300"/>
    <hyperlink ref="D276" r:id="rId301" display="mailto:fujikawa@okamotovn.com"/>
    <hyperlink ref="C277" r:id="rId302"/>
    <hyperlink ref="C53" r:id="rId303"/>
    <hyperlink ref="C279" r:id="rId304"/>
    <hyperlink ref="C280" r:id="rId305"/>
    <hyperlink ref="C281" r:id="rId306" display="mailto:xuyen.to@sanor-e.com"/>
    <hyperlink ref="C282" r:id="rId307"/>
    <hyperlink ref="C283" r:id="rId308"/>
    <hyperlink ref="D283" r:id="rId309" display="http://corporate.ppg.com/Home.aspx"/>
    <hyperlink ref="C284" r:id="rId310"/>
    <hyperlink ref="D284" r:id="rId311" display="http://www.amata.com.vn/"/>
    <hyperlink ref="C285" r:id="rId312"/>
    <hyperlink ref="C286" r:id="rId313"/>
    <hyperlink ref="D286" r:id="rId314" display="http://www.kobelco.com.vn/"/>
    <hyperlink ref="C288" r:id="rId315"/>
    <hyperlink ref="C289" r:id="rId316"/>
    <hyperlink ref="C290" r:id="rId317"/>
    <hyperlink ref="D290" r:id="rId318" display="http://www.bizwoman.vn/"/>
    <hyperlink ref="C293" r:id="rId319"/>
    <hyperlink ref="C295" r:id="rId320"/>
    <hyperlink ref="D295" r:id="rId321" display="http://swarovski.com/"/>
    <hyperlink ref="C297" r:id="rId322"/>
    <hyperlink ref="D273" r:id="rId323" tooltip="blocked::http://www.laube-vn.com/" display="http://www.laube-vn.com/"/>
    <hyperlink ref="C298" r:id="rId324"/>
    <hyperlink ref="C299" r:id="rId325"/>
    <hyperlink ref="D299" r:id="rId326" display="http://www.greatgentle.net/"/>
    <hyperlink ref="C300" r:id="rId327"/>
    <hyperlink ref="C301" r:id="rId328"/>
    <hyperlink ref="C302" r:id="rId329"/>
    <hyperlink ref="C303" r:id="rId330"/>
    <hyperlink ref="C304" r:id="rId331"/>
    <hyperlink ref="C305" r:id="rId332"/>
    <hyperlink ref="C306" r:id="rId333"/>
    <hyperlink ref="C307" r:id="rId334"/>
    <hyperlink ref="C308" r:id="rId335"/>
    <hyperlink ref="C309" r:id="rId336"/>
    <hyperlink ref="C310" r:id="rId337"/>
    <hyperlink ref="C311" r:id="rId338"/>
    <hyperlink ref="C312" r:id="rId339"/>
    <hyperlink ref="C314" r:id="rId340"/>
    <hyperlink ref="C327" r:id="rId341"/>
    <hyperlink ref="C330" r:id="rId342" display="vinafilter@vnn.vn; "/>
    <hyperlink ref="D330" r:id="rId343" display="http://www.google.com/url?q=http%3A%2F%2Fwww.vinafilter.co&amp;sa=D&amp;sntz=1&amp;usg=AFQjCNEMxH5h6PcSoK9oF4xYWspBg7hJLg"/>
    <hyperlink ref="C332" r:id="rId344"/>
    <hyperlink ref="D332" r:id="rId345" display="http://www.shirai-s.co.jp/"/>
    <hyperlink ref="C335" r:id="rId346"/>
    <hyperlink ref="D335" r:id="rId347" display="http://www.everpia.vn/"/>
    <hyperlink ref="C339" r:id="rId348"/>
    <hyperlink ref="D342" r:id="rId349" display="http://www.vinhtruongphat.com/"/>
    <hyperlink ref="C342" r:id="rId350"/>
    <hyperlink ref="C343" r:id="rId351"/>
    <hyperlink ref="C344" r:id="rId352"/>
    <hyperlink ref="D344" r:id="rId353" display="http://www.ymyceramic.com.vn/"/>
    <hyperlink ref="C346" r:id="rId354"/>
    <hyperlink ref="D346" r:id="rId355" display="http://phutai.com.vn/"/>
    <hyperlink ref="C345" r:id="rId356"/>
    <hyperlink ref="D345" r:id="rId357" display="http://www.tovico.vn/"/>
    <hyperlink ref="C347" r:id="rId358"/>
    <hyperlink ref="C351" r:id="rId359"/>
    <hyperlink ref="C353" r:id="rId360"/>
    <hyperlink ref="C354" r:id="rId361"/>
    <hyperlink ref="C355" r:id="rId362"/>
    <hyperlink ref="C357" r:id="rId363"/>
    <hyperlink ref="C358" r:id="rId364"/>
    <hyperlink ref="D358" r:id="rId365" display="http://www.lucquan.vn/"/>
    <hyperlink ref="C359" r:id="rId366"/>
    <hyperlink ref="C360" r:id="rId367"/>
    <hyperlink ref="C361" r:id="rId368"/>
    <hyperlink ref="C362" r:id="rId369"/>
    <hyperlink ref="D362" r:id="rId370" display="http://www.olamgroup.com/"/>
    <hyperlink ref="D364" r:id="rId371" display="http://www.olamgroup.com/"/>
    <hyperlink ref="C363" r:id="rId372"/>
    <hyperlink ref="C365" r:id="rId373"/>
    <hyperlink ref="D48" r:id="rId374" display="http://www.google.com/url?q=http%3A%2F%2Fsochemvn.com%2F&amp;sa=D&amp;sntz=1&amp;usg=AFQjCNHdZ-H3NKMqhK9ch98fm6z6Qbb91Q"/>
    <hyperlink ref="C366" r:id="rId375" display="rubicotamhiep@hcm.vnn.vn"/>
    <hyperlink ref="C367" r:id="rId376"/>
    <hyperlink ref="D367" r:id="rId377"/>
    <hyperlink ref="C368" r:id="rId378"/>
    <hyperlink ref="C370" r:id="rId379"/>
    <hyperlink ref="D370" r:id="rId380"/>
    <hyperlink ref="C371" r:id="rId381"/>
    <hyperlink ref="D371" r:id="rId382"/>
    <hyperlink ref="C372" r:id="rId383"/>
    <hyperlink ref="D372" r:id="rId384" display="http://www.google.com/url?q=http%3A%2F%2Fnaxis.net%2F&amp;sa=D&amp;sntz=1&amp;usg=AFQjCNEnpYDQze-R8rzfR91JBMyDxNkdMw"/>
    <hyperlink ref="C373" r:id="rId385"/>
    <hyperlink ref="C374" r:id="rId386"/>
    <hyperlink ref="C375" r:id="rId387"/>
    <hyperlink ref="C376" r:id="rId388"/>
    <hyperlink ref="C377" r:id="rId389"/>
    <hyperlink ref="C76" r:id="rId390"/>
    <hyperlink ref="C313" r:id="rId391"/>
    <hyperlink ref="C126" r:id="rId392"/>
    <hyperlink ref="C249" r:id="rId393"/>
    <hyperlink ref="C250" r:id="rId394"/>
    <hyperlink ref="C276" r:id="rId395"/>
    <hyperlink ref="D53" r:id="rId396"/>
    <hyperlink ref="C55" r:id="rId397"/>
    <hyperlink ref="C171" r:id="rId398"/>
    <hyperlink ref="C379" r:id="rId399"/>
    <hyperlink ref="C246" r:id="rId400"/>
    <hyperlink ref="C381" r:id="rId401"/>
    <hyperlink ref="C382" r:id="rId402"/>
    <hyperlink ref="C222" r:id="rId403" display="kienphong2007@yahoo.com.vn;info@kienhang.com.vn"/>
    <hyperlink ref="C383" r:id="rId404"/>
    <hyperlink ref="C334" r:id="rId405"/>
    <hyperlink ref="C317" r:id="rId406"/>
    <hyperlink ref="C384" r:id="rId407"/>
    <hyperlink ref="C385" r:id="rId408"/>
    <hyperlink ref="C386" r:id="rId409"/>
    <hyperlink ref="C387" r:id="rId410"/>
    <hyperlink ref="C388" r:id="rId411"/>
    <hyperlink ref="C389" r:id="rId412"/>
    <hyperlink ref="C45" r:id="rId413"/>
    <hyperlink ref="C390" r:id="rId414"/>
    <hyperlink ref="C391" r:id="rId415"/>
    <hyperlink ref="C393" r:id="rId416"/>
    <hyperlink ref="C394" r:id="rId417"/>
    <hyperlink ref="C395" r:id="rId418"/>
    <hyperlink ref="C396" r:id="rId419"/>
    <hyperlink ref="C397" r:id="rId420"/>
    <hyperlink ref="C234" r:id="rId421"/>
    <hyperlink ref="C315" r:id="rId422"/>
    <hyperlink ref="C291" r:id="rId423" display="mailto:quetrang@grobest.com.vn"/>
    <hyperlink ref="C287" r:id="rId424"/>
    <hyperlink ref="C294" r:id="rId425"/>
    <hyperlink ref="C296" r:id="rId426"/>
    <hyperlink ref="C316" r:id="rId427"/>
    <hyperlink ref="C320" r:id="rId428"/>
    <hyperlink ref="C321" r:id="rId429"/>
    <hyperlink ref="C323" r:id="rId430"/>
    <hyperlink ref="C324" r:id="rId431"/>
    <hyperlink ref="C325" r:id="rId432"/>
    <hyperlink ref="C326" r:id="rId433"/>
    <hyperlink ref="C328" r:id="rId434"/>
    <hyperlink ref="C331" r:id="rId435"/>
    <hyperlink ref="C333" r:id="rId436"/>
    <hyperlink ref="C348" r:id="rId437"/>
    <hyperlink ref="C349" r:id="rId438"/>
    <hyperlink ref="C350" r:id="rId439"/>
    <hyperlink ref="C352" r:id="rId440"/>
    <hyperlink ref="C356" r:id="rId441"/>
    <hyperlink ref="C364" r:id="rId442"/>
    <hyperlink ref="C398" r:id="rId443"/>
    <hyperlink ref="C151" r:id="rId444"/>
    <hyperlink ref="C144" r:id="rId445"/>
    <hyperlink ref="C399" r:id="rId446"/>
    <hyperlink ref="C400" r:id="rId447"/>
    <hyperlink ref="C172" r:id="rId448"/>
    <hyperlink ref="C208" r:id="rId449" display="libertylacevn@gmail.com"/>
    <hyperlink ref="C125" r:id="rId450"/>
    <hyperlink ref="C233" r:id="rId451"/>
    <hyperlink ref="C259" r:id="rId452"/>
    <hyperlink ref="C261" r:id="rId453"/>
    <hyperlink ref="C267" r:id="rId454"/>
    <hyperlink ref="C269" r:id="rId455"/>
    <hyperlink ref="C270" r:id="rId456"/>
    <hyperlink ref="C278" r:id="rId457"/>
    <hyperlink ref="C318" r:id="rId458"/>
    <hyperlink ref="C329" r:id="rId459"/>
    <hyperlink ref="C338" r:id="rId460"/>
    <hyperlink ref="C369" r:id="rId461"/>
    <hyperlink ref="C392" r:id="rId462"/>
    <hyperlink ref="C90" r:id="rId463"/>
    <hyperlink ref="C107" r:id="rId464"/>
    <hyperlink ref="C402" r:id="rId465"/>
    <hyperlink ref="C319" r:id="rId466" display="anh.ttt@nipponpaint.com.vn"/>
    <hyperlink ref="C212" r:id="rId467" display="phuongnhiteresa84@yahoo.com;nttuan@spd.com.vn"/>
    <hyperlink ref="C273" r:id="rId468"/>
    <hyperlink ref="C403" r:id="rId469"/>
    <hyperlink ref="C168" r:id="rId470"/>
    <hyperlink ref="C378" r:id="rId471"/>
    <hyperlink ref="C175" r:id="rId472"/>
    <hyperlink ref="C70" r:id="rId473"/>
    <hyperlink ref="C89" r:id="rId474"/>
    <hyperlink ref="C380" r:id="rId475"/>
    <hyperlink ref="C93" r:id="rId476"/>
    <hyperlink ref="C85" r:id="rId477"/>
    <hyperlink ref="C123" r:id="rId478"/>
    <hyperlink ref="C131" r:id="rId479"/>
    <hyperlink ref="C336" r:id="rId480"/>
    <hyperlink ref="C112" r:id="rId481"/>
    <hyperlink ref="C157" r:id="rId482" display="HoSon@zamilsteel.com;phamhien@zamilsteel.com"/>
    <hyperlink ref="C163" r:id="rId483"/>
    <hyperlink ref="C165" r:id="rId484"/>
    <hyperlink ref="C178" r:id="rId485"/>
    <hyperlink ref="C34" r:id="rId486"/>
    <hyperlink ref="C407" r:id="rId487"/>
    <hyperlink ref="C408" r:id="rId488"/>
    <hyperlink ref="C27" r:id="rId489"/>
    <hyperlink ref="C33" r:id="rId490"/>
    <hyperlink ref="C170" r:id="rId491"/>
    <hyperlink ref="C322" r:id="rId492"/>
    <hyperlink ref="C340" r:id="rId493"/>
    <hyperlink ref="C409" r:id="rId494"/>
    <hyperlink ref="C155" r:id="rId495"/>
    <hyperlink ref="C167" r:id="rId496"/>
    <hyperlink ref="C95" r:id="rId497"/>
    <hyperlink ref="C405" r:id="rId498"/>
    <hyperlink ref="C410" r:id="rId499"/>
    <hyperlink ref="C411" r:id="rId500"/>
    <hyperlink ref="C341" r:id="rId501"/>
    <hyperlink ref="C414" r:id="rId502"/>
    <hyperlink ref="C412" r:id="rId503"/>
  </hyperlinks>
  <pageMargins left="0.7" right="0.7" top="0.75" bottom="0.75" header="0.3" footer="0.3"/>
  <pageSetup paperSize="9" scale="87" orientation="portrait" r:id="rId504"/>
  <colBreaks count="1" manualBreakCount="1">
    <brk id="3"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41D013A6ED1BB41806E087C46055398" ma:contentTypeVersion="0" ma:contentTypeDescription="Create a new document." ma:contentTypeScope="" ma:versionID="9e266dec6484ff0a364a16fe40eb5bd8">
  <xsd:schema xmlns:xsd="http://www.w3.org/2001/XMLSchema" xmlns:xs="http://www.w3.org/2001/XMLSchema" xmlns:p="http://schemas.microsoft.com/office/2006/metadata/properties" xmlns:ns2="df6cab6d-25a5-4a45-89de-f19c5af208b6" targetNamespace="http://schemas.microsoft.com/office/2006/metadata/properties" ma:root="true" ma:fieldsID="f22ec90e1a66d81fe1f9db1d126552b6" ns2:_="">
    <xsd:import namespace="df6cab6d-25a5-4a45-89de-f19c5af208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cab6d-25a5-4a45-89de-f19c5af208b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df6cab6d-25a5-4a45-89de-f19c5af208b6">QY5UZ4ZQWDMN-530601434-124</_dlc_DocId>
    <_dlc_DocIdUrl xmlns="df6cab6d-25a5-4a45-89de-f19c5af208b6">
      <Url>http://10.174.253.232:8806/en/_layouts/15/DocIdRedir.aspx?ID=QY5UZ4ZQWDMN-530601434-124</Url>
      <Description>QY5UZ4ZQWDMN-530601434-124</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3A4D212-B28B-4E51-B7D8-F075D1DDAEF7}"/>
</file>

<file path=customXml/itemProps2.xml><?xml version="1.0" encoding="utf-8"?>
<ds:datastoreItem xmlns:ds="http://schemas.openxmlformats.org/officeDocument/2006/customXml" ds:itemID="{016CC209-0B4B-4CB5-B9D5-C3BC9C78FD89}"/>
</file>

<file path=customXml/itemProps3.xml><?xml version="1.0" encoding="utf-8"?>
<ds:datastoreItem xmlns:ds="http://schemas.openxmlformats.org/officeDocument/2006/customXml" ds:itemID="{28E39A9D-CA4A-46A8-87F8-31D9D9EA29A1}"/>
</file>

<file path=customXml/itemProps4.xml><?xml version="1.0" encoding="utf-8"?>
<ds:datastoreItem xmlns:ds="http://schemas.openxmlformats.org/officeDocument/2006/customXml" ds:itemID="{749E8DDD-570F-4B17-8167-DF9CDBB455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PDN</vt:lpstr>
      <vt:lpstr>EMAIL</vt:lpstr>
      <vt:lpstr>h.longthanh</vt:lpstr>
      <vt:lpstr>h.nhơn trach</vt:lpstr>
      <vt:lpstr>trang bom FDI</vt:lpstr>
      <vt:lpstr>trang bom , VN</vt:lpstr>
      <vt:lpstr>Sheet5</vt:lpstr>
      <vt:lpstr>B_MAKCN</vt:lpstr>
      <vt:lpstr>LD</vt:lpstr>
      <vt:lpstr>LDVN</vt:lpstr>
      <vt:lpstr>MNKTC2</vt:lpstr>
      <vt:lpstr>MQG</vt:lpstr>
      <vt:lpstr>VDK</vt:lpstr>
      <vt:lpstr>VTH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Admin</dc:creator>
  <cp:lastModifiedBy>Be Original</cp:lastModifiedBy>
  <cp:lastPrinted>2020-03-18T08:40:17Z</cp:lastPrinted>
  <dcterms:created xsi:type="dcterms:W3CDTF">2016-03-07T08:37:26Z</dcterms:created>
  <dcterms:modified xsi:type="dcterms:W3CDTF">2020-03-20T00:41:37Z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0x010100141D013A6ED1BB41806E087C46055398</vt:lpwstr>
  </property>
  <property fmtid="{D5CDD505-2E9C-101B-9397-08002B2CF9AE}" pid="3" name="_dlc_DocIdItemGuid">
    <vt:lpwstr>2097e730-d92e-418d-bc66-4d0a6cd81b0f</vt:lpwstr>
  </property>
</Properties>
</file>